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99075857934\Downloads\"/>
    </mc:Choice>
  </mc:AlternateContent>
  <xr:revisionPtr revIDLastSave="0" documentId="13_ncr:1_{9ADD8781-DD60-453C-B7C9-FE59F3B595AD}" xr6:coauthVersionLast="47" xr6:coauthVersionMax="47" xr10:uidLastSave="{00000000-0000-0000-0000-000000000000}"/>
  <bookViews>
    <workbookView xWindow="28680" yWindow="-120" windowWidth="29040" windowHeight="15720" tabRatio="601" xr2:uid="{00000000-000D-0000-FFFF-FFFF00000000}"/>
  </bookViews>
  <sheets>
    <sheet name="CEAVI" sheetId="183" r:id="rId1"/>
  </sheets>
  <definedNames>
    <definedName name="_xlnm._FilterDatabase" localSheetId="0" hidden="1">CEAVI!$A$3:$AA$10</definedName>
    <definedName name="_PE1451">OFFSET(#REF!,(MATCH(SMALL(#REF!,ROW()-10),#REF!,0)-1),0)</definedName>
    <definedName name="diasuteis" localSheetId="0">#REF!</definedName>
    <definedName name="diasuteis">#REF!</definedName>
    <definedName name="Ferias" localSheetId="0">#REF!</definedName>
    <definedName name="Ferias">#REF!</definedName>
    <definedName name="RD" localSheetId="0">OFFSET(#REF!,(MATCH(SMALL(#REF!,ROW()-10),#REF!,0)-1),0)</definedName>
    <definedName name="RD">OFFSET(#REF!,(MATCH(SMALL(#REF!,ROW()-10),#REF!,0)-1),0)</definedName>
    <definedName name="test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83" l="1"/>
  <c r="AA10" i="183"/>
  <c r="Z10" i="183"/>
  <c r="Y10" i="183"/>
  <c r="X10" i="183"/>
  <c r="W10" i="183"/>
  <c r="V10" i="183"/>
  <c r="U10" i="183"/>
  <c r="T10" i="183"/>
  <c r="S10" i="183"/>
  <c r="R10" i="183"/>
  <c r="Q10" i="183"/>
  <c r="P10" i="183"/>
  <c r="O10" i="183"/>
  <c r="N10" i="183"/>
  <c r="M10" i="183"/>
  <c r="K9" i="183"/>
  <c r="L9" i="183" s="1"/>
  <c r="K8" i="183"/>
  <c r="L8" i="183" s="1"/>
  <c r="K7" i="183"/>
  <c r="L7" i="183" s="1"/>
  <c r="K6" i="183"/>
  <c r="L6" i="183" s="1"/>
  <c r="K5" i="183"/>
  <c r="L5" i="183" s="1"/>
  <c r="K4" i="183"/>
  <c r="K10" i="183" l="1"/>
  <c r="L4" i="183"/>
</calcChain>
</file>

<file path=xl/sharedStrings.xml><?xml version="1.0" encoding="utf-8"?>
<sst xmlns="http://schemas.openxmlformats.org/spreadsheetml/2006/main" count="93" uniqueCount="60">
  <si>
    <t>PE 0985/2024/UDESC SRP - (SGPE DE ORIGEM: 24533/2024)</t>
  </si>
  <si>
    <r>
      <rPr>
        <b/>
        <sz val="11"/>
        <rFont val="Calibri"/>
        <family val="2"/>
        <scheme val="minor"/>
      </rPr>
      <t>OBJETO</t>
    </r>
    <r>
      <rPr>
        <sz val="11"/>
        <rFont val="Calibri"/>
        <family val="2"/>
        <scheme val="minor"/>
      </rPr>
      <t>: AQUISIÇÃO DE EQUIPAMENTOS DE INFORMÁTICA E DE PROJEÇÃO (PROJETOR MULTIMÍDIA AVANÇADO, TELA DE PROJEÇÃO, TABLET, LEITOR DE CÓDIGO DE BARRAS 2D, KITS DE ESTAÇÃO DE GERENCIAMENTO DE INDÚSTRIA 4.0 E SCANNER PLANETÁRIO) PARA A UDESC</t>
    </r>
  </si>
  <si>
    <r>
      <t xml:space="preserve">VIGÊNCIA DA ATA: 29/10/2024 </t>
    </r>
    <r>
      <rPr>
        <b/>
        <sz val="11"/>
        <rFont val="Calibri"/>
        <family val="2"/>
        <scheme val="minor"/>
      </rPr>
      <t>até 29/10/2025</t>
    </r>
  </si>
  <si>
    <t xml:space="preserve"> AF nº  3055/2024 Qtde.</t>
  </si>
  <si>
    <t xml:space="preserve"> AF nº  xxxx/2024 Qtde.</t>
  </si>
  <si>
    <r>
      <t xml:space="preserve">CENTRO PARTICIPANTE: </t>
    </r>
    <r>
      <rPr>
        <b/>
        <sz val="11"/>
        <rFont val="Calibri"/>
        <family val="2"/>
        <scheme val="minor"/>
      </rPr>
      <t>CEAVI</t>
    </r>
  </si>
  <si>
    <r>
      <rPr>
        <b/>
        <sz val="11"/>
        <rFont val="Calibri"/>
        <family val="2"/>
        <scheme val="minor"/>
      </rPr>
      <t>OBS:</t>
    </r>
    <r>
      <rPr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VALOR MÍNIMO</t>
    </r>
    <r>
      <rPr>
        <sz val="11"/>
        <rFont val="Calibri"/>
        <family val="2"/>
        <scheme val="minor"/>
      </rPr>
      <t xml:space="preserve"> DA AF:</t>
    </r>
    <r>
      <rPr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R$ 500,00</t>
    </r>
  </si>
  <si>
    <t>Item</t>
  </si>
  <si>
    <t>Empresa</t>
  </si>
  <si>
    <t>Descrição</t>
  </si>
  <si>
    <t xml:space="preserve">Marca </t>
  </si>
  <si>
    <t>Modelo</t>
  </si>
  <si>
    <t>Grupo-Classe</t>
  </si>
  <si>
    <t>Código NUC</t>
  </si>
  <si>
    <t>Detalhamento</t>
  </si>
  <si>
    <t>Preço  Unitário</t>
  </si>
  <si>
    <t>Qtde Registrada</t>
  </si>
  <si>
    <t>Saldo / Automático</t>
  </si>
  <si>
    <t>ALERTA</t>
  </si>
  <si>
    <t>...../...../......</t>
  </si>
  <si>
    <t>CEK INFORMÁTICA EIRELI ME - CNPJ: 00.949.640/0001-42</t>
  </si>
  <si>
    <t>Projetor Multimídia Avançado</t>
  </si>
  <si>
    <t>INFOCUS</t>
  </si>
  <si>
    <t>IN1026</t>
  </si>
  <si>
    <t>24 03</t>
  </si>
  <si>
    <t>01277 7 019</t>
  </si>
  <si>
    <t xml:space="preserve">449052.33 </t>
  </si>
  <si>
    <t>ART INTEGRA LTDA - CNPJ: 10.786.518/0001-56</t>
  </si>
  <si>
    <t xml:space="preserve">Tela para Projeção </t>
  </si>
  <si>
    <t xml:space="preserve">NARDELII </t>
  </si>
  <si>
    <t xml:space="preserve">NES 003 </t>
  </si>
  <si>
    <t>24 07</t>
  </si>
  <si>
    <t>03060 0 014</t>
  </si>
  <si>
    <t>339030.29</t>
  </si>
  <si>
    <t>Tablet</t>
  </si>
  <si>
    <t xml:space="preserve">SAMSUNG </t>
  </si>
  <si>
    <t xml:space="preserve">GALAXY TAB S9 </t>
  </si>
  <si>
    <t>13-01</t>
  </si>
  <si>
    <t>11664-5-001</t>
  </si>
  <si>
    <t>449052.35</t>
  </si>
  <si>
    <t xml:space="preserve">	D&amp;B INFORMATICA COMÉRCIO DE ELETROELETRONICOS LTDA - CNPJ:  29.767.790/0001-17</t>
  </si>
  <si>
    <t>Leitor de Código de Barras 2D</t>
  </si>
  <si>
    <t xml:space="preserve">Zebra DS2278  </t>
  </si>
  <si>
    <t xml:space="preserve">	Zebra DS2278 </t>
  </si>
  <si>
    <t xml:space="preserve">13 04 </t>
  </si>
  <si>
    <t>08738 6 013</t>
  </si>
  <si>
    <t xml:space="preserve">	STUDIO COMERCIO ATACADISTA DE PRODUTOS DE INFORMATICA EIRELI - CNPJ: 08.710871/0001-00</t>
  </si>
  <si>
    <t xml:space="preserve">Kit de Estação de Gerenciamento de Indústria 4.0 </t>
  </si>
  <si>
    <t>HP 400 DM G9</t>
  </si>
  <si>
    <t>00472 3 349</t>
  </si>
  <si>
    <t xml:space="preserve">	NAVISYSTEM IMPORTAÇÃO LTDA - EPP - CNPJ: 08.395.059/0001-38</t>
  </si>
  <si>
    <t>Scanner Planetário</t>
  </si>
  <si>
    <t xml:space="preserve">Scansystem </t>
  </si>
  <si>
    <t xml:space="preserve">SCAN23 </t>
  </si>
  <si>
    <t xml:space="preserve">13 01 </t>
  </si>
  <si>
    <t>00468 5 001</t>
  </si>
  <si>
    <t xml:space="preserve">OBS: </t>
  </si>
  <si>
    <t xml:space="preserve">VALOR MÍNIMO DA AF: R$ 500,00 (item 6.2.2 do termo de referência); </t>
  </si>
  <si>
    <t>PRAZO DE ENTREGA: ATÉ 60 DIAS CORRIDOS (item 6.2.1 do termo de referência);</t>
  </si>
  <si>
    <t>PRAZO DE PAGAMENTO: 30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</si>
</sst>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&quot;R$&quot;\ #,##0.00"/>
    <numFmt numFmtId="169" formatCode="0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5050"/>
        <bgColor indexed="10"/>
      </patternFill>
    </fill>
    <fill>
      <patternFill patternType="solid">
        <fgColor rgb="FF66FF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66"/>
        <bgColor indexed="26"/>
      </patternFill>
    </fill>
    <fill>
      <patternFill patternType="solid">
        <fgColor rgb="FFFFCDFF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5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56">
    <xf numFmtId="0" fontId="0" fillId="0" borderId="0" xfId="0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wrapText="1"/>
    </xf>
    <xf numFmtId="0" fontId="4" fillId="0" borderId="0" xfId="1" applyFont="1" applyAlignment="1">
      <alignment vertical="center" wrapText="1"/>
    </xf>
    <xf numFmtId="3" fontId="4" fillId="0" borderId="0" xfId="1" applyNumberFormat="1" applyFont="1" applyAlignment="1" applyProtection="1">
      <alignment wrapText="1"/>
      <protection locked="0"/>
    </xf>
    <xf numFmtId="1" fontId="4" fillId="0" borderId="0" xfId="1" applyNumberFormat="1" applyFont="1" applyAlignment="1" applyProtection="1">
      <alignment horizontal="center"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1" fontId="4" fillId="2" borderId="1" xfId="1" applyNumberFormat="1" applyFont="1" applyFill="1" applyBorder="1" applyAlignment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4" fontId="7" fillId="4" borderId="1" xfId="13" applyFont="1" applyFill="1" applyBorder="1" applyAlignment="1" applyProtection="1">
      <alignment horizontal="center" vertical="center" wrapText="1"/>
    </xf>
    <xf numFmtId="44" fontId="4" fillId="0" borderId="0" xfId="13" applyFont="1" applyFill="1" applyAlignment="1">
      <alignment horizontal="center" vertical="center" wrapText="1"/>
    </xf>
    <xf numFmtId="168" fontId="4" fillId="3" borderId="4" xfId="0" applyNumberFormat="1" applyFont="1" applyFill="1" applyBorder="1" applyAlignment="1">
      <alignment horizontal="center" vertical="center"/>
    </xf>
    <xf numFmtId="168" fontId="4" fillId="5" borderId="4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4" fontId="4" fillId="0" borderId="0" xfId="13" applyFont="1" applyAlignment="1">
      <alignment wrapText="1"/>
    </xf>
    <xf numFmtId="0" fontId="4" fillId="3" borderId="1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3" fontId="4" fillId="7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8" borderId="1" xfId="0" applyNumberFormat="1" applyFont="1" applyFill="1" applyBorder="1" applyAlignment="1">
      <alignment horizontal="center" vertical="center" wrapText="1"/>
    </xf>
    <xf numFmtId="3" fontId="1" fillId="9" borderId="1" xfId="0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5" borderId="1" xfId="194" applyFont="1" applyFill="1" applyBorder="1" applyAlignment="1">
      <alignment horizontal="center" vertical="center" wrapText="1"/>
    </xf>
    <xf numFmtId="0" fontId="4" fillId="3" borderId="1" xfId="194" applyFont="1" applyFill="1" applyBorder="1" applyAlignment="1">
      <alignment horizontal="center" vertical="center" wrapText="1"/>
    </xf>
    <xf numFmtId="169" fontId="4" fillId="5" borderId="1" xfId="0" applyNumberFormat="1" applyFont="1" applyFill="1" applyBorder="1" applyAlignment="1">
      <alignment horizontal="center" vertical="center" wrapText="1"/>
    </xf>
    <xf numFmtId="169" fontId="4" fillId="3" borderId="1" xfId="0" applyNumberFormat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13" xfId="1" applyFont="1" applyBorder="1" applyAlignment="1">
      <alignment vertical="center" wrapText="1"/>
    </xf>
    <xf numFmtId="0" fontId="4" fillId="0" borderId="7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0" fontId="4" fillId="0" borderId="14" xfId="1" applyFont="1" applyBorder="1" applyAlignment="1">
      <alignment vertical="center" wrapText="1"/>
    </xf>
    <xf numFmtId="3" fontId="4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8" fillId="0" borderId="5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4" fillId="0" borderId="12" xfId="1" applyFont="1" applyBorder="1" applyAlignment="1">
      <alignment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2" borderId="11" xfId="0" applyFont="1" applyFill="1" applyBorder="1" applyAlignment="1">
      <alignment horizontal="center" vertical="center"/>
    </xf>
    <xf numFmtId="169" fontId="4" fillId="12" borderId="1" xfId="0" applyNumberFormat="1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168" fontId="4" fillId="12" borderId="4" xfId="0" applyNumberFormat="1" applyFont="1" applyFill="1" applyBorder="1" applyAlignment="1">
      <alignment horizontal="center" vertical="center"/>
    </xf>
  </cellXfs>
  <cellStyles count="195">
    <cellStyle name="Moeda" xfId="13" builtinId="4"/>
    <cellStyle name="Moeda 10" xfId="106" xr:uid="{00000000-0005-0000-0000-000092000000}"/>
    <cellStyle name="Moeda 2" xfId="5" xr:uid="{00000000-0005-0000-0000-000001000000}"/>
    <cellStyle name="Moeda 2 2" xfId="9" xr:uid="{00000000-0005-0000-0000-000002000000}"/>
    <cellStyle name="Moeda 3" xfId="8" xr:uid="{00000000-0005-0000-0000-000003000000}"/>
    <cellStyle name="Moeda 3 2" xfId="19" xr:uid="{00000000-0005-0000-0000-000004000000}"/>
    <cellStyle name="Moeda 3 2 2" xfId="37" xr:uid="{00000000-0005-0000-0000-000004000000}"/>
    <cellStyle name="Moeda 3 2 2 2" xfId="130" xr:uid="{00000000-0005-0000-0000-000004000000}"/>
    <cellStyle name="Moeda 3 2 3" xfId="56" xr:uid="{00000000-0005-0000-0000-000004000000}"/>
    <cellStyle name="Moeda 3 2 3 2" xfId="149" xr:uid="{00000000-0005-0000-0000-000004000000}"/>
    <cellStyle name="Moeda 3 2 4" xfId="75" xr:uid="{00000000-0005-0000-0000-000004000000}"/>
    <cellStyle name="Moeda 3 2 4 2" xfId="168" xr:uid="{00000000-0005-0000-0000-000004000000}"/>
    <cellStyle name="Moeda 3 2 5" xfId="93" xr:uid="{00000000-0005-0000-0000-000004000000}"/>
    <cellStyle name="Moeda 3 2 5 2" xfId="186" xr:uid="{00000000-0005-0000-0000-000004000000}"/>
    <cellStyle name="Moeda 3 2 6" xfId="112" xr:uid="{00000000-0005-0000-0000-000004000000}"/>
    <cellStyle name="Moeda 3 3" xfId="28" xr:uid="{00000000-0005-0000-0000-000003000000}"/>
    <cellStyle name="Moeda 3 3 2" xfId="121" xr:uid="{00000000-0005-0000-0000-000003000000}"/>
    <cellStyle name="Moeda 3 4" xfId="47" xr:uid="{00000000-0005-0000-0000-000003000000}"/>
    <cellStyle name="Moeda 3 4 2" xfId="140" xr:uid="{00000000-0005-0000-0000-000003000000}"/>
    <cellStyle name="Moeda 3 5" xfId="66" xr:uid="{00000000-0005-0000-0000-000003000000}"/>
    <cellStyle name="Moeda 3 5 2" xfId="159" xr:uid="{00000000-0005-0000-0000-000003000000}"/>
    <cellStyle name="Moeda 3 6" xfId="84" xr:uid="{00000000-0005-0000-0000-000003000000}"/>
    <cellStyle name="Moeda 3 6 2" xfId="177" xr:uid="{00000000-0005-0000-0000-000003000000}"/>
    <cellStyle name="Moeda 3 7" xfId="103" xr:uid="{00000000-0005-0000-0000-000003000000}"/>
    <cellStyle name="Moeda 4" xfId="14" xr:uid="{00000000-0005-0000-0000-000005000000}"/>
    <cellStyle name="Moeda 4 2" xfId="23" xr:uid="{00000000-0005-0000-0000-000006000000}"/>
    <cellStyle name="Moeda 4 2 2" xfId="41" xr:uid="{00000000-0005-0000-0000-000006000000}"/>
    <cellStyle name="Moeda 4 2 2 2" xfId="134" xr:uid="{00000000-0005-0000-0000-000006000000}"/>
    <cellStyle name="Moeda 4 2 3" xfId="60" xr:uid="{00000000-0005-0000-0000-000006000000}"/>
    <cellStyle name="Moeda 4 2 3 2" xfId="153" xr:uid="{00000000-0005-0000-0000-000006000000}"/>
    <cellStyle name="Moeda 4 2 4" xfId="79" xr:uid="{00000000-0005-0000-0000-000006000000}"/>
    <cellStyle name="Moeda 4 2 4 2" xfId="172" xr:uid="{00000000-0005-0000-0000-000006000000}"/>
    <cellStyle name="Moeda 4 2 5" xfId="97" xr:uid="{00000000-0005-0000-0000-000006000000}"/>
    <cellStyle name="Moeda 4 2 5 2" xfId="190" xr:uid="{00000000-0005-0000-0000-000006000000}"/>
    <cellStyle name="Moeda 4 2 6" xfId="116" xr:uid="{00000000-0005-0000-0000-000006000000}"/>
    <cellStyle name="Moeda 4 3" xfId="32" xr:uid="{00000000-0005-0000-0000-000005000000}"/>
    <cellStyle name="Moeda 4 3 2" xfId="125" xr:uid="{00000000-0005-0000-0000-000005000000}"/>
    <cellStyle name="Moeda 4 4" xfId="51" xr:uid="{00000000-0005-0000-0000-000005000000}"/>
    <cellStyle name="Moeda 4 4 2" xfId="144" xr:uid="{00000000-0005-0000-0000-000005000000}"/>
    <cellStyle name="Moeda 4 5" xfId="70" xr:uid="{00000000-0005-0000-0000-000005000000}"/>
    <cellStyle name="Moeda 4 5 2" xfId="163" xr:uid="{00000000-0005-0000-0000-000005000000}"/>
    <cellStyle name="Moeda 4 6" xfId="88" xr:uid="{00000000-0005-0000-0000-000005000000}"/>
    <cellStyle name="Moeda 4 6 2" xfId="181" xr:uid="{00000000-0005-0000-0000-000005000000}"/>
    <cellStyle name="Moeda 4 7" xfId="107" xr:uid="{00000000-0005-0000-0000-000005000000}"/>
    <cellStyle name="Moeda 5" xfId="22" xr:uid="{00000000-0005-0000-0000-000007000000}"/>
    <cellStyle name="Moeda 5 2" xfId="40" xr:uid="{00000000-0005-0000-0000-000007000000}"/>
    <cellStyle name="Moeda 5 2 2" xfId="133" xr:uid="{00000000-0005-0000-0000-000007000000}"/>
    <cellStyle name="Moeda 5 3" xfId="59" xr:uid="{00000000-0005-0000-0000-000007000000}"/>
    <cellStyle name="Moeda 5 3 2" xfId="152" xr:uid="{00000000-0005-0000-0000-000007000000}"/>
    <cellStyle name="Moeda 5 4" xfId="78" xr:uid="{00000000-0005-0000-0000-000007000000}"/>
    <cellStyle name="Moeda 5 4 2" xfId="171" xr:uid="{00000000-0005-0000-0000-000007000000}"/>
    <cellStyle name="Moeda 5 5" xfId="96" xr:uid="{00000000-0005-0000-0000-000007000000}"/>
    <cellStyle name="Moeda 5 5 2" xfId="189" xr:uid="{00000000-0005-0000-0000-000007000000}"/>
    <cellStyle name="Moeda 5 6" xfId="115" xr:uid="{00000000-0005-0000-0000-000007000000}"/>
    <cellStyle name="Moeda 6" xfId="31" xr:uid="{00000000-0005-0000-0000-000047000000}"/>
    <cellStyle name="Moeda 6 2" xfId="124" xr:uid="{00000000-0005-0000-0000-000047000000}"/>
    <cellStyle name="Moeda 7" xfId="50" xr:uid="{00000000-0005-0000-0000-00005A000000}"/>
    <cellStyle name="Moeda 7 2" xfId="143" xr:uid="{00000000-0005-0000-0000-00005A000000}"/>
    <cellStyle name="Moeda 8" xfId="69" xr:uid="{00000000-0005-0000-0000-00006D000000}"/>
    <cellStyle name="Moeda 8 2" xfId="162" xr:uid="{00000000-0005-0000-0000-00006D000000}"/>
    <cellStyle name="Moeda 9" xfId="87" xr:uid="{00000000-0005-0000-0000-00007F000000}"/>
    <cellStyle name="Moeda 9 2" xfId="180" xr:uid="{00000000-0005-0000-0000-00007F000000}"/>
    <cellStyle name="Normal" xfId="0" builtinId="0"/>
    <cellStyle name="Normal 2" xfId="1" xr:uid="{00000000-0005-0000-0000-000009000000}"/>
    <cellStyle name="Normal 3" xfId="194" xr:uid="{EDC3C84E-3653-4DB2-B54A-31A4DF39F2DD}"/>
    <cellStyle name="Porcentagem 2" xfId="12" xr:uid="{00000000-0005-0000-0000-00000B000000}"/>
    <cellStyle name="Separador de milhares 2" xfId="2" xr:uid="{00000000-0005-0000-0000-00000C000000}"/>
    <cellStyle name="Separador de milhares 2 2" xfId="7" xr:uid="{00000000-0005-0000-0000-00000D000000}"/>
    <cellStyle name="Separador de milhares 2 2 2" xfId="11" xr:uid="{00000000-0005-0000-0000-00000E000000}"/>
    <cellStyle name="Separador de milhares 2 2 2 2" xfId="21" xr:uid="{00000000-0005-0000-0000-00000F000000}"/>
    <cellStyle name="Separador de milhares 2 2 2 2 2" xfId="39" xr:uid="{00000000-0005-0000-0000-00000E000000}"/>
    <cellStyle name="Separador de milhares 2 2 2 2 2 2" xfId="132" xr:uid="{00000000-0005-0000-0000-00000E000000}"/>
    <cellStyle name="Separador de milhares 2 2 2 2 3" xfId="58" xr:uid="{00000000-0005-0000-0000-00000F000000}"/>
    <cellStyle name="Separador de milhares 2 2 2 2 3 2" xfId="151" xr:uid="{00000000-0005-0000-0000-00000F000000}"/>
    <cellStyle name="Separador de milhares 2 2 2 2 4" xfId="77" xr:uid="{00000000-0005-0000-0000-00000F000000}"/>
    <cellStyle name="Separador de milhares 2 2 2 2 4 2" xfId="170" xr:uid="{00000000-0005-0000-0000-00000F000000}"/>
    <cellStyle name="Separador de milhares 2 2 2 2 5" xfId="95" xr:uid="{00000000-0005-0000-0000-00000F000000}"/>
    <cellStyle name="Separador de milhares 2 2 2 2 5 2" xfId="188" xr:uid="{00000000-0005-0000-0000-00000F000000}"/>
    <cellStyle name="Separador de milhares 2 2 2 2 6" xfId="114" xr:uid="{00000000-0005-0000-0000-00000F000000}"/>
    <cellStyle name="Separador de milhares 2 2 2 3" xfId="30" xr:uid="{00000000-0005-0000-0000-00000D000000}"/>
    <cellStyle name="Separador de milhares 2 2 2 3 2" xfId="123" xr:uid="{00000000-0005-0000-0000-00000D000000}"/>
    <cellStyle name="Separador de milhares 2 2 2 4" xfId="49" xr:uid="{00000000-0005-0000-0000-00000E000000}"/>
    <cellStyle name="Separador de milhares 2 2 2 4 2" xfId="142" xr:uid="{00000000-0005-0000-0000-00000E000000}"/>
    <cellStyle name="Separador de milhares 2 2 2 5" xfId="68" xr:uid="{00000000-0005-0000-0000-00000E000000}"/>
    <cellStyle name="Separador de milhares 2 2 2 5 2" xfId="161" xr:uid="{00000000-0005-0000-0000-00000E000000}"/>
    <cellStyle name="Separador de milhares 2 2 2 6" xfId="86" xr:uid="{00000000-0005-0000-0000-00000E000000}"/>
    <cellStyle name="Separador de milhares 2 2 2 6 2" xfId="179" xr:uid="{00000000-0005-0000-0000-00000E000000}"/>
    <cellStyle name="Separador de milhares 2 2 2 7" xfId="105" xr:uid="{00000000-0005-0000-0000-00000E000000}"/>
    <cellStyle name="Separador de milhares 2 2 3" xfId="16" xr:uid="{00000000-0005-0000-0000-000010000000}"/>
    <cellStyle name="Separador de milhares 2 2 3 2" xfId="25" xr:uid="{00000000-0005-0000-0000-000011000000}"/>
    <cellStyle name="Separador de milhares 2 2 3 2 2" xfId="43" xr:uid="{00000000-0005-0000-0000-000010000000}"/>
    <cellStyle name="Separador de milhares 2 2 3 2 2 2" xfId="136" xr:uid="{00000000-0005-0000-0000-000010000000}"/>
    <cellStyle name="Separador de milhares 2 2 3 2 3" xfId="62" xr:uid="{00000000-0005-0000-0000-000011000000}"/>
    <cellStyle name="Separador de milhares 2 2 3 2 3 2" xfId="155" xr:uid="{00000000-0005-0000-0000-000011000000}"/>
    <cellStyle name="Separador de milhares 2 2 3 2 4" xfId="81" xr:uid="{00000000-0005-0000-0000-000011000000}"/>
    <cellStyle name="Separador de milhares 2 2 3 2 4 2" xfId="174" xr:uid="{00000000-0005-0000-0000-000011000000}"/>
    <cellStyle name="Separador de milhares 2 2 3 2 5" xfId="99" xr:uid="{00000000-0005-0000-0000-000011000000}"/>
    <cellStyle name="Separador de milhares 2 2 3 2 5 2" xfId="192" xr:uid="{00000000-0005-0000-0000-000011000000}"/>
    <cellStyle name="Separador de milhares 2 2 3 2 6" xfId="118" xr:uid="{00000000-0005-0000-0000-000011000000}"/>
    <cellStyle name="Separador de milhares 2 2 3 3" xfId="34" xr:uid="{00000000-0005-0000-0000-00000F000000}"/>
    <cellStyle name="Separador de milhares 2 2 3 3 2" xfId="127" xr:uid="{00000000-0005-0000-0000-00000F000000}"/>
    <cellStyle name="Separador de milhares 2 2 3 4" xfId="53" xr:uid="{00000000-0005-0000-0000-000010000000}"/>
    <cellStyle name="Separador de milhares 2 2 3 4 2" xfId="146" xr:uid="{00000000-0005-0000-0000-000010000000}"/>
    <cellStyle name="Separador de milhares 2 2 3 5" xfId="72" xr:uid="{00000000-0005-0000-0000-000010000000}"/>
    <cellStyle name="Separador de milhares 2 2 3 5 2" xfId="165" xr:uid="{00000000-0005-0000-0000-000010000000}"/>
    <cellStyle name="Separador de milhares 2 2 3 6" xfId="90" xr:uid="{00000000-0005-0000-0000-000010000000}"/>
    <cellStyle name="Separador de milhares 2 2 3 6 2" xfId="183" xr:uid="{00000000-0005-0000-0000-000010000000}"/>
    <cellStyle name="Separador de milhares 2 2 3 7" xfId="109" xr:uid="{00000000-0005-0000-0000-000010000000}"/>
    <cellStyle name="Separador de milhares 2 2 4" xfId="18" xr:uid="{00000000-0005-0000-0000-000012000000}"/>
    <cellStyle name="Separador de milhares 2 2 4 2" xfId="36" xr:uid="{00000000-0005-0000-0000-000011000000}"/>
    <cellStyle name="Separador de milhares 2 2 4 2 2" xfId="129" xr:uid="{00000000-0005-0000-0000-000011000000}"/>
    <cellStyle name="Separador de milhares 2 2 4 3" xfId="55" xr:uid="{00000000-0005-0000-0000-000012000000}"/>
    <cellStyle name="Separador de milhares 2 2 4 3 2" xfId="148" xr:uid="{00000000-0005-0000-0000-000012000000}"/>
    <cellStyle name="Separador de milhares 2 2 4 4" xfId="74" xr:uid="{00000000-0005-0000-0000-000012000000}"/>
    <cellStyle name="Separador de milhares 2 2 4 4 2" xfId="167" xr:uid="{00000000-0005-0000-0000-000012000000}"/>
    <cellStyle name="Separador de milhares 2 2 4 5" xfId="92" xr:uid="{00000000-0005-0000-0000-000012000000}"/>
    <cellStyle name="Separador de milhares 2 2 4 5 2" xfId="185" xr:uid="{00000000-0005-0000-0000-000012000000}"/>
    <cellStyle name="Separador de milhares 2 2 4 6" xfId="111" xr:uid="{00000000-0005-0000-0000-000012000000}"/>
    <cellStyle name="Separador de milhares 2 2 5" xfId="27" xr:uid="{00000000-0005-0000-0000-00000C000000}"/>
    <cellStyle name="Separador de milhares 2 2 5 2" xfId="120" xr:uid="{00000000-0005-0000-0000-00000C000000}"/>
    <cellStyle name="Separador de milhares 2 2 6" xfId="46" xr:uid="{00000000-0005-0000-0000-00000D000000}"/>
    <cellStyle name="Separador de milhares 2 2 6 2" xfId="139" xr:uid="{00000000-0005-0000-0000-00000D000000}"/>
    <cellStyle name="Separador de milhares 2 2 7" xfId="65" xr:uid="{00000000-0005-0000-0000-00000D000000}"/>
    <cellStyle name="Separador de milhares 2 2 7 2" xfId="158" xr:uid="{00000000-0005-0000-0000-00000D000000}"/>
    <cellStyle name="Separador de milhares 2 2 8" xfId="83" xr:uid="{00000000-0005-0000-0000-00000D000000}"/>
    <cellStyle name="Separador de milhares 2 2 8 2" xfId="176" xr:uid="{00000000-0005-0000-0000-00000D000000}"/>
    <cellStyle name="Separador de milhares 2 2 9" xfId="102" xr:uid="{00000000-0005-0000-0000-00000D000000}"/>
    <cellStyle name="Separador de milhares 2 3" xfId="6" xr:uid="{00000000-0005-0000-0000-000013000000}"/>
    <cellStyle name="Separador de milhares 2 3 2" xfId="10" xr:uid="{00000000-0005-0000-0000-000014000000}"/>
    <cellStyle name="Separador de milhares 2 3 2 2" xfId="20" xr:uid="{00000000-0005-0000-0000-000015000000}"/>
    <cellStyle name="Separador de milhares 2 3 2 2 2" xfId="38" xr:uid="{00000000-0005-0000-0000-000014000000}"/>
    <cellStyle name="Separador de milhares 2 3 2 2 2 2" xfId="131" xr:uid="{00000000-0005-0000-0000-000014000000}"/>
    <cellStyle name="Separador de milhares 2 3 2 2 3" xfId="57" xr:uid="{00000000-0005-0000-0000-000015000000}"/>
    <cellStyle name="Separador de milhares 2 3 2 2 3 2" xfId="150" xr:uid="{00000000-0005-0000-0000-000015000000}"/>
    <cellStyle name="Separador de milhares 2 3 2 2 4" xfId="76" xr:uid="{00000000-0005-0000-0000-000015000000}"/>
    <cellStyle name="Separador de milhares 2 3 2 2 4 2" xfId="169" xr:uid="{00000000-0005-0000-0000-000015000000}"/>
    <cellStyle name="Separador de milhares 2 3 2 2 5" xfId="94" xr:uid="{00000000-0005-0000-0000-000015000000}"/>
    <cellStyle name="Separador de milhares 2 3 2 2 5 2" xfId="187" xr:uid="{00000000-0005-0000-0000-000015000000}"/>
    <cellStyle name="Separador de milhares 2 3 2 2 6" xfId="113" xr:uid="{00000000-0005-0000-0000-000015000000}"/>
    <cellStyle name="Separador de milhares 2 3 2 3" xfId="29" xr:uid="{00000000-0005-0000-0000-000013000000}"/>
    <cellStyle name="Separador de milhares 2 3 2 3 2" xfId="122" xr:uid="{00000000-0005-0000-0000-000013000000}"/>
    <cellStyle name="Separador de milhares 2 3 2 4" xfId="48" xr:uid="{00000000-0005-0000-0000-000014000000}"/>
    <cellStyle name="Separador de milhares 2 3 2 4 2" xfId="141" xr:uid="{00000000-0005-0000-0000-000014000000}"/>
    <cellStyle name="Separador de milhares 2 3 2 5" xfId="67" xr:uid="{00000000-0005-0000-0000-000014000000}"/>
    <cellStyle name="Separador de milhares 2 3 2 5 2" xfId="160" xr:uid="{00000000-0005-0000-0000-000014000000}"/>
    <cellStyle name="Separador de milhares 2 3 2 6" xfId="85" xr:uid="{00000000-0005-0000-0000-000014000000}"/>
    <cellStyle name="Separador de milhares 2 3 2 6 2" xfId="178" xr:uid="{00000000-0005-0000-0000-000014000000}"/>
    <cellStyle name="Separador de milhares 2 3 2 7" xfId="104" xr:uid="{00000000-0005-0000-0000-000014000000}"/>
    <cellStyle name="Separador de milhares 2 3 3" xfId="15" xr:uid="{00000000-0005-0000-0000-000016000000}"/>
    <cellStyle name="Separador de milhares 2 3 3 2" xfId="24" xr:uid="{00000000-0005-0000-0000-000017000000}"/>
    <cellStyle name="Separador de milhares 2 3 3 2 2" xfId="42" xr:uid="{00000000-0005-0000-0000-000016000000}"/>
    <cellStyle name="Separador de milhares 2 3 3 2 2 2" xfId="135" xr:uid="{00000000-0005-0000-0000-000016000000}"/>
    <cellStyle name="Separador de milhares 2 3 3 2 3" xfId="61" xr:uid="{00000000-0005-0000-0000-000017000000}"/>
    <cellStyle name="Separador de milhares 2 3 3 2 3 2" xfId="154" xr:uid="{00000000-0005-0000-0000-000017000000}"/>
    <cellStyle name="Separador de milhares 2 3 3 2 4" xfId="80" xr:uid="{00000000-0005-0000-0000-000017000000}"/>
    <cellStyle name="Separador de milhares 2 3 3 2 4 2" xfId="173" xr:uid="{00000000-0005-0000-0000-000017000000}"/>
    <cellStyle name="Separador de milhares 2 3 3 2 5" xfId="98" xr:uid="{00000000-0005-0000-0000-000017000000}"/>
    <cellStyle name="Separador de milhares 2 3 3 2 5 2" xfId="191" xr:uid="{00000000-0005-0000-0000-000017000000}"/>
    <cellStyle name="Separador de milhares 2 3 3 2 6" xfId="117" xr:uid="{00000000-0005-0000-0000-000017000000}"/>
    <cellStyle name="Separador de milhares 2 3 3 3" xfId="33" xr:uid="{00000000-0005-0000-0000-000015000000}"/>
    <cellStyle name="Separador de milhares 2 3 3 3 2" xfId="126" xr:uid="{00000000-0005-0000-0000-000015000000}"/>
    <cellStyle name="Separador de milhares 2 3 3 4" xfId="52" xr:uid="{00000000-0005-0000-0000-000016000000}"/>
    <cellStyle name="Separador de milhares 2 3 3 4 2" xfId="145" xr:uid="{00000000-0005-0000-0000-000016000000}"/>
    <cellStyle name="Separador de milhares 2 3 3 5" xfId="71" xr:uid="{00000000-0005-0000-0000-000016000000}"/>
    <cellStyle name="Separador de milhares 2 3 3 5 2" xfId="164" xr:uid="{00000000-0005-0000-0000-000016000000}"/>
    <cellStyle name="Separador de milhares 2 3 3 6" xfId="89" xr:uid="{00000000-0005-0000-0000-000016000000}"/>
    <cellStyle name="Separador de milhares 2 3 3 6 2" xfId="182" xr:uid="{00000000-0005-0000-0000-000016000000}"/>
    <cellStyle name="Separador de milhares 2 3 3 7" xfId="108" xr:uid="{00000000-0005-0000-0000-000016000000}"/>
    <cellStyle name="Separador de milhares 2 3 4" xfId="17" xr:uid="{00000000-0005-0000-0000-000018000000}"/>
    <cellStyle name="Separador de milhares 2 3 4 2" xfId="35" xr:uid="{00000000-0005-0000-0000-000017000000}"/>
    <cellStyle name="Separador de milhares 2 3 4 2 2" xfId="128" xr:uid="{00000000-0005-0000-0000-000017000000}"/>
    <cellStyle name="Separador de milhares 2 3 4 3" xfId="54" xr:uid="{00000000-0005-0000-0000-000018000000}"/>
    <cellStyle name="Separador de milhares 2 3 4 3 2" xfId="147" xr:uid="{00000000-0005-0000-0000-000018000000}"/>
    <cellStyle name="Separador de milhares 2 3 4 4" xfId="73" xr:uid="{00000000-0005-0000-0000-000018000000}"/>
    <cellStyle name="Separador de milhares 2 3 4 4 2" xfId="166" xr:uid="{00000000-0005-0000-0000-000018000000}"/>
    <cellStyle name="Separador de milhares 2 3 4 5" xfId="91" xr:uid="{00000000-0005-0000-0000-000018000000}"/>
    <cellStyle name="Separador de milhares 2 3 4 5 2" xfId="184" xr:uid="{00000000-0005-0000-0000-000018000000}"/>
    <cellStyle name="Separador de milhares 2 3 4 6" xfId="110" xr:uid="{00000000-0005-0000-0000-000018000000}"/>
    <cellStyle name="Separador de milhares 2 3 5" xfId="26" xr:uid="{00000000-0005-0000-0000-000012000000}"/>
    <cellStyle name="Separador de milhares 2 3 5 2" xfId="119" xr:uid="{00000000-0005-0000-0000-000012000000}"/>
    <cellStyle name="Separador de milhares 2 3 6" xfId="45" xr:uid="{00000000-0005-0000-0000-000013000000}"/>
    <cellStyle name="Separador de milhares 2 3 6 2" xfId="138" xr:uid="{00000000-0005-0000-0000-000013000000}"/>
    <cellStyle name="Separador de milhares 2 3 7" xfId="64" xr:uid="{00000000-0005-0000-0000-000013000000}"/>
    <cellStyle name="Separador de milhares 2 3 7 2" xfId="157" xr:uid="{00000000-0005-0000-0000-000013000000}"/>
    <cellStyle name="Separador de milhares 2 3 8" xfId="82" xr:uid="{00000000-0005-0000-0000-000013000000}"/>
    <cellStyle name="Separador de milhares 2 3 8 2" xfId="175" xr:uid="{00000000-0005-0000-0000-000013000000}"/>
    <cellStyle name="Separador de milhares 2 3 9" xfId="101" xr:uid="{00000000-0005-0000-0000-000013000000}"/>
    <cellStyle name="Separador de milhares 3" xfId="3" xr:uid="{00000000-0005-0000-0000-000019000000}"/>
    <cellStyle name="Título 5" xfId="4" xr:uid="{00000000-0005-0000-0000-00001A000000}"/>
    <cellStyle name="Vírgula 2" xfId="44" xr:uid="{00000000-0005-0000-0000-000059000000}"/>
    <cellStyle name="Vírgula 2 2" xfId="137" xr:uid="{00000000-0005-0000-0000-000059000000}"/>
    <cellStyle name="Vírgula 3" xfId="63" xr:uid="{00000000-0005-0000-0000-00006C000000}"/>
    <cellStyle name="Vírgula 3 2" xfId="156" xr:uid="{00000000-0005-0000-0000-00006C000000}"/>
    <cellStyle name="Vírgula 4" xfId="100" xr:uid="{00000000-0005-0000-0000-000091000000}"/>
    <cellStyle name="Vírgula 4 2" xfId="193" xr:uid="{00000000-0005-0000-0000-000091000000}"/>
  </cellStyles>
  <dxfs count="3">
    <dxf>
      <font>
        <b val="0"/>
        <i val="0"/>
        <color auto="1"/>
      </font>
      <fill>
        <patternFill patternType="solid">
          <fgColor auto="1"/>
          <bgColor rgb="FFFFFF00"/>
        </patternFill>
      </fill>
      <border>
        <vertical/>
        <horizontal/>
      </border>
    </dxf>
    <dxf>
      <font>
        <color auto="1"/>
      </font>
      <fill>
        <patternFill>
          <fgColor auto="1"/>
          <bgColor rgb="FFFFFF00"/>
        </patternFill>
      </fill>
    </dxf>
    <dxf>
      <font>
        <color auto="1"/>
      </font>
      <fill>
        <patternFill>
          <fgColor auto="1"/>
          <bgColor rgb="FFFFFF66"/>
        </patternFill>
      </fill>
    </dxf>
  </dxfs>
  <tableStyles count="0" defaultTableStyle="TableStyleMedium9" defaultPivotStyle="PivotStyleLight16"/>
  <colors>
    <mruColors>
      <color rgb="FF95B3D7"/>
      <color rgb="FFFFFF66"/>
      <color rgb="FFCCFFFF"/>
      <color rgb="FFCC0000"/>
      <color rgb="FF66FF66"/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87606D0A-55D5-4FE6-B774-D75C0A4CFBF4}"/>
            </a:ext>
          </a:extLst>
        </xdr:cNvPr>
        <xdr:cNvSpPr>
          <a:spLocks noChangeArrowheads="1"/>
        </xdr:cNvSpPr>
      </xdr:nvSpPr>
      <xdr:spPr bwMode="auto">
        <a:xfrm>
          <a:off x="28289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8B600-D7C2-422C-9BDB-338142E96701}">
  <dimension ref="A1:AA16"/>
  <sheetViews>
    <sheetView tabSelected="1" zoomScale="85" zoomScaleNormal="85" workbookViewId="0">
      <selection activeCell="G8" sqref="G8"/>
    </sheetView>
  </sheetViews>
  <sheetFormatPr defaultColWidth="9.7109375" defaultRowHeight="15" x14ac:dyDescent="0.25"/>
  <cols>
    <col min="1" max="1" width="8" style="1" customWidth="1"/>
    <col min="2" max="2" width="34.42578125" style="1" customWidth="1"/>
    <col min="3" max="3" width="22.5703125" style="9" customWidth="1"/>
    <col min="4" max="4" width="14.7109375" style="9" customWidth="1"/>
    <col min="5" max="5" width="10.28515625" style="9" customWidth="1"/>
    <col min="6" max="6" width="12.85546875" style="1" bestFit="1" customWidth="1"/>
    <col min="7" max="7" width="16.28515625" style="1" bestFit="1" customWidth="1"/>
    <col min="8" max="8" width="12.85546875" style="1" customWidth="1"/>
    <col min="9" max="9" width="15.7109375" style="14" bestFit="1" customWidth="1"/>
    <col min="10" max="10" width="13.28515625" style="5" customWidth="1"/>
    <col min="11" max="11" width="13.28515625" style="10" customWidth="1"/>
    <col min="12" max="12" width="12.5703125" style="4" customWidth="1"/>
    <col min="13" max="13" width="14.85546875" style="2" bestFit="1" customWidth="1"/>
    <col min="14" max="17" width="13.7109375" style="2" customWidth="1"/>
    <col min="18" max="18" width="13.85546875" style="2" customWidth="1"/>
    <col min="19" max="27" width="13.7109375" style="2" customWidth="1"/>
    <col min="28" max="16384" width="9.7109375" style="2"/>
  </cols>
  <sheetData>
    <row r="1" spans="1:27" ht="54" customHeight="1" x14ac:dyDescent="0.25">
      <c r="A1" s="38" t="s">
        <v>0</v>
      </c>
      <c r="B1" s="39"/>
      <c r="C1" s="40" t="s">
        <v>1</v>
      </c>
      <c r="D1" s="41"/>
      <c r="E1" s="41"/>
      <c r="F1" s="41"/>
      <c r="G1" s="41"/>
      <c r="H1" s="41"/>
      <c r="I1" s="42"/>
      <c r="J1" s="43" t="s">
        <v>2</v>
      </c>
      <c r="K1" s="44"/>
      <c r="L1" s="45"/>
      <c r="M1" s="37" t="s">
        <v>3</v>
      </c>
      <c r="N1" s="37" t="s">
        <v>4</v>
      </c>
      <c r="O1" s="37" t="s">
        <v>4</v>
      </c>
      <c r="P1" s="37" t="s">
        <v>4</v>
      </c>
      <c r="Q1" s="37" t="s">
        <v>4</v>
      </c>
      <c r="R1" s="37" t="s">
        <v>4</v>
      </c>
      <c r="S1" s="37" t="s">
        <v>4</v>
      </c>
      <c r="T1" s="37" t="s">
        <v>4</v>
      </c>
      <c r="U1" s="37" t="s">
        <v>4</v>
      </c>
      <c r="V1" s="37" t="s">
        <v>4</v>
      </c>
      <c r="W1" s="37" t="s">
        <v>4</v>
      </c>
      <c r="X1" s="37" t="s">
        <v>4</v>
      </c>
      <c r="Y1" s="37" t="s">
        <v>4</v>
      </c>
      <c r="Z1" s="37" t="s">
        <v>4</v>
      </c>
      <c r="AA1" s="37" t="s">
        <v>4</v>
      </c>
    </row>
    <row r="2" spans="1:27" ht="27" customHeight="1" x14ac:dyDescent="0.25">
      <c r="A2" s="40" t="s">
        <v>5</v>
      </c>
      <c r="B2" s="41"/>
      <c r="C2" s="41"/>
      <c r="D2" s="41"/>
      <c r="E2" s="41"/>
      <c r="F2" s="41"/>
      <c r="G2" s="41"/>
      <c r="H2" s="41"/>
      <c r="I2" s="42"/>
      <c r="J2" s="49" t="s">
        <v>6</v>
      </c>
      <c r="K2" s="50"/>
      <c r="L2" s="51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s="3" customFormat="1" ht="28.5" customHeight="1" x14ac:dyDescent="0.2">
      <c r="A3" s="11" t="s">
        <v>7</v>
      </c>
      <c r="B3" s="11" t="s">
        <v>8</v>
      </c>
      <c r="C3" s="11" t="s">
        <v>9</v>
      </c>
      <c r="D3" s="11" t="s">
        <v>10</v>
      </c>
      <c r="E3" s="11" t="s">
        <v>11</v>
      </c>
      <c r="F3" s="12" t="s">
        <v>12</v>
      </c>
      <c r="G3" s="12" t="s">
        <v>13</v>
      </c>
      <c r="H3" s="12" t="s">
        <v>14</v>
      </c>
      <c r="I3" s="13" t="s">
        <v>15</v>
      </c>
      <c r="J3" s="7" t="s">
        <v>16</v>
      </c>
      <c r="K3" s="8" t="s">
        <v>17</v>
      </c>
      <c r="L3" s="6" t="s">
        <v>18</v>
      </c>
      <c r="M3" s="6" t="s">
        <v>19</v>
      </c>
      <c r="N3" s="6" t="s">
        <v>19</v>
      </c>
      <c r="O3" s="6" t="s">
        <v>19</v>
      </c>
      <c r="P3" s="6" t="s">
        <v>19</v>
      </c>
      <c r="Q3" s="6" t="s">
        <v>19</v>
      </c>
      <c r="R3" s="6" t="s">
        <v>19</v>
      </c>
      <c r="S3" s="6" t="s">
        <v>19</v>
      </c>
      <c r="T3" s="6" t="s">
        <v>19</v>
      </c>
      <c r="U3" s="6" t="s">
        <v>19</v>
      </c>
      <c r="V3" s="6" t="s">
        <v>19</v>
      </c>
      <c r="W3" s="6" t="s">
        <v>19</v>
      </c>
      <c r="X3" s="6" t="s">
        <v>19</v>
      </c>
      <c r="Y3" s="6" t="s">
        <v>19</v>
      </c>
      <c r="Z3" s="6" t="s">
        <v>19</v>
      </c>
      <c r="AA3" s="6" t="s">
        <v>19</v>
      </c>
    </row>
    <row r="4" spans="1:27" ht="37.5" customHeight="1" x14ac:dyDescent="0.25">
      <c r="A4" s="21">
        <v>1</v>
      </c>
      <c r="B4" s="29" t="s">
        <v>20</v>
      </c>
      <c r="C4" s="18" t="s">
        <v>21</v>
      </c>
      <c r="D4" s="18" t="s">
        <v>22</v>
      </c>
      <c r="E4" s="18" t="s">
        <v>23</v>
      </c>
      <c r="F4" s="18" t="s">
        <v>24</v>
      </c>
      <c r="G4" s="18" t="s">
        <v>25</v>
      </c>
      <c r="H4" s="18" t="s">
        <v>26</v>
      </c>
      <c r="I4" s="16">
        <v>4015</v>
      </c>
      <c r="J4" s="25">
        <v>16</v>
      </c>
      <c r="K4" s="24">
        <f t="shared" ref="K4:K9" si="0">J4-(SUM(M4:AA4))</f>
        <v>0</v>
      </c>
      <c r="L4" s="23" t="str">
        <f t="shared" ref="L4:L9" si="1">IF(K4&lt;0,"ATENÇÃO","OK")</f>
        <v>OK</v>
      </c>
      <c r="M4" s="26">
        <v>16</v>
      </c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</row>
    <row r="5" spans="1:27" ht="34.5" customHeight="1" x14ac:dyDescent="0.25">
      <c r="A5" s="22">
        <v>2</v>
      </c>
      <c r="B5" s="30" t="s">
        <v>27</v>
      </c>
      <c r="C5" s="17" t="s">
        <v>28</v>
      </c>
      <c r="D5" s="17" t="s">
        <v>29</v>
      </c>
      <c r="E5" s="17" t="s">
        <v>30</v>
      </c>
      <c r="F5" s="17" t="s">
        <v>31</v>
      </c>
      <c r="G5" s="17" t="s">
        <v>32</v>
      </c>
      <c r="H5" s="17" t="s">
        <v>33</v>
      </c>
      <c r="I5" s="15">
        <v>2028</v>
      </c>
      <c r="J5" s="25">
        <v>0</v>
      </c>
      <c r="K5" s="24">
        <f t="shared" si="0"/>
        <v>0</v>
      </c>
      <c r="L5" s="23" t="str">
        <f t="shared" si="1"/>
        <v>OK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</row>
    <row r="6" spans="1:27" ht="30" x14ac:dyDescent="0.25">
      <c r="A6" s="21">
        <v>3</v>
      </c>
      <c r="B6" s="29" t="s">
        <v>20</v>
      </c>
      <c r="C6" s="18" t="s">
        <v>34</v>
      </c>
      <c r="D6" s="27" t="s">
        <v>35</v>
      </c>
      <c r="E6" s="27" t="s">
        <v>36</v>
      </c>
      <c r="F6" s="27" t="s">
        <v>37</v>
      </c>
      <c r="G6" s="27" t="s">
        <v>38</v>
      </c>
      <c r="H6" s="27" t="s">
        <v>39</v>
      </c>
      <c r="I6" s="16">
        <v>5570.07</v>
      </c>
      <c r="J6" s="25">
        <v>16</v>
      </c>
      <c r="K6" s="24">
        <f t="shared" si="0"/>
        <v>0</v>
      </c>
      <c r="L6" s="23" t="str">
        <f t="shared" si="1"/>
        <v>OK</v>
      </c>
      <c r="M6" s="26">
        <v>16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</row>
    <row r="7" spans="1:27" ht="45" x14ac:dyDescent="0.25">
      <c r="A7" s="22">
        <v>4</v>
      </c>
      <c r="B7" s="30" t="s">
        <v>40</v>
      </c>
      <c r="C7" s="17" t="s">
        <v>41</v>
      </c>
      <c r="D7" s="17" t="s">
        <v>42</v>
      </c>
      <c r="E7" s="17" t="s">
        <v>43</v>
      </c>
      <c r="F7" s="17" t="s">
        <v>44</v>
      </c>
      <c r="G7" s="17" t="s">
        <v>45</v>
      </c>
      <c r="H7" s="17" t="s">
        <v>39</v>
      </c>
      <c r="I7" s="15">
        <v>1500</v>
      </c>
      <c r="J7" s="25">
        <v>0</v>
      </c>
      <c r="K7" s="24">
        <f t="shared" si="0"/>
        <v>0</v>
      </c>
      <c r="L7" s="23" t="str">
        <f t="shared" si="1"/>
        <v>OK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1:27" ht="45" x14ac:dyDescent="0.25">
      <c r="A8" s="52">
        <v>5</v>
      </c>
      <c r="B8" s="53" t="s">
        <v>46</v>
      </c>
      <c r="C8" s="54" t="s">
        <v>47</v>
      </c>
      <c r="D8" s="54" t="s">
        <v>48</v>
      </c>
      <c r="E8" s="54" t="s">
        <v>48</v>
      </c>
      <c r="F8" s="54" t="s">
        <v>37</v>
      </c>
      <c r="G8" s="54" t="s">
        <v>49</v>
      </c>
      <c r="H8" s="54" t="s">
        <v>39</v>
      </c>
      <c r="I8" s="55">
        <v>6305</v>
      </c>
      <c r="J8" s="25">
        <v>30</v>
      </c>
      <c r="K8" s="24">
        <f t="shared" si="0"/>
        <v>30</v>
      </c>
      <c r="L8" s="23" t="str">
        <f t="shared" si="1"/>
        <v>OK</v>
      </c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  <row r="9" spans="1:27" ht="30" customHeight="1" x14ac:dyDescent="0.25">
      <c r="A9" s="20">
        <v>6</v>
      </c>
      <c r="B9" s="30" t="s">
        <v>50</v>
      </c>
      <c r="C9" s="17" t="s">
        <v>51</v>
      </c>
      <c r="D9" s="28" t="s">
        <v>52</v>
      </c>
      <c r="E9" s="28" t="s">
        <v>53</v>
      </c>
      <c r="F9" s="17" t="s">
        <v>54</v>
      </c>
      <c r="G9" s="17" t="s">
        <v>55</v>
      </c>
      <c r="H9" s="28" t="s">
        <v>39</v>
      </c>
      <c r="I9" s="15">
        <v>9000</v>
      </c>
      <c r="J9" s="25">
        <v>0</v>
      </c>
      <c r="K9" s="24">
        <f t="shared" si="0"/>
        <v>0</v>
      </c>
      <c r="L9" s="23" t="str">
        <f t="shared" si="1"/>
        <v>OK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</row>
    <row r="10" spans="1:27" x14ac:dyDescent="0.25">
      <c r="J10" s="5">
        <f>SUM(J4:J9)</f>
        <v>62</v>
      </c>
      <c r="K10" s="5">
        <f>SUM(K4:K9)</f>
        <v>30</v>
      </c>
      <c r="M10" s="19">
        <f t="shared" ref="M10:AA10" si="2">SUMPRODUCT($I$4:$I$9,M4:M9)</f>
        <v>153361.12</v>
      </c>
      <c r="N10" s="19">
        <f t="shared" si="2"/>
        <v>0</v>
      </c>
      <c r="O10" s="19">
        <f t="shared" si="2"/>
        <v>0</v>
      </c>
      <c r="P10" s="19">
        <f t="shared" si="2"/>
        <v>0</v>
      </c>
      <c r="Q10" s="19">
        <f t="shared" si="2"/>
        <v>0</v>
      </c>
      <c r="R10" s="19">
        <f t="shared" si="2"/>
        <v>0</v>
      </c>
      <c r="S10" s="19">
        <f t="shared" si="2"/>
        <v>0</v>
      </c>
      <c r="T10" s="19">
        <f t="shared" si="2"/>
        <v>0</v>
      </c>
      <c r="U10" s="19">
        <f t="shared" si="2"/>
        <v>0</v>
      </c>
      <c r="V10" s="19">
        <f t="shared" si="2"/>
        <v>0</v>
      </c>
      <c r="W10" s="19">
        <f t="shared" si="2"/>
        <v>0</v>
      </c>
      <c r="X10" s="19">
        <f t="shared" si="2"/>
        <v>0</v>
      </c>
      <c r="Y10" s="19">
        <f t="shared" si="2"/>
        <v>0</v>
      </c>
      <c r="Z10" s="19">
        <f t="shared" si="2"/>
        <v>0</v>
      </c>
      <c r="AA10" s="19">
        <f t="shared" si="2"/>
        <v>0</v>
      </c>
    </row>
    <row r="13" spans="1:27" x14ac:dyDescent="0.25">
      <c r="B13" s="46" t="s">
        <v>56</v>
      </c>
      <c r="C13" s="47"/>
      <c r="D13" s="47"/>
      <c r="E13" s="47"/>
      <c r="F13" s="47"/>
      <c r="G13" s="47"/>
      <c r="H13" s="47"/>
      <c r="I13" s="48"/>
    </row>
    <row r="14" spans="1:27" x14ac:dyDescent="0.25">
      <c r="B14" s="31" t="s">
        <v>57</v>
      </c>
      <c r="C14" s="32"/>
      <c r="D14" s="32"/>
      <c r="E14" s="32"/>
      <c r="F14" s="32"/>
      <c r="G14" s="32"/>
      <c r="H14" s="32"/>
      <c r="I14" s="33"/>
    </row>
    <row r="15" spans="1:27" x14ac:dyDescent="0.25">
      <c r="B15" s="31" t="s">
        <v>58</v>
      </c>
      <c r="C15" s="32"/>
      <c r="D15" s="32"/>
      <c r="E15" s="32"/>
      <c r="F15" s="32"/>
      <c r="G15" s="32"/>
      <c r="H15" s="32"/>
      <c r="I15" s="33"/>
    </row>
    <row r="16" spans="1:27" x14ac:dyDescent="0.25">
      <c r="B16" s="34" t="s">
        <v>59</v>
      </c>
      <c r="C16" s="35"/>
      <c r="D16" s="35"/>
      <c r="E16" s="35"/>
      <c r="F16" s="35"/>
      <c r="G16" s="35"/>
      <c r="H16" s="35"/>
      <c r="I16" s="36"/>
    </row>
  </sheetData>
  <mergeCells count="24">
    <mergeCell ref="Y1:Y2"/>
    <mergeCell ref="Z1:Z2"/>
    <mergeCell ref="AA1:AA2"/>
    <mergeCell ref="B13:I13"/>
    <mergeCell ref="B14:I14"/>
    <mergeCell ref="O1:O2"/>
    <mergeCell ref="A2:I2"/>
    <mergeCell ref="J2:L2"/>
    <mergeCell ref="W1:W2"/>
    <mergeCell ref="X1:X2"/>
    <mergeCell ref="B15:I15"/>
    <mergeCell ref="B16:I16"/>
    <mergeCell ref="V1:V2"/>
    <mergeCell ref="P1:P2"/>
    <mergeCell ref="Q1:Q2"/>
    <mergeCell ref="R1:R2"/>
    <mergeCell ref="S1:S2"/>
    <mergeCell ref="T1:T2"/>
    <mergeCell ref="U1:U2"/>
    <mergeCell ref="A1:B1"/>
    <mergeCell ref="C1:I1"/>
    <mergeCell ref="J1:L1"/>
    <mergeCell ref="M1:M2"/>
    <mergeCell ref="N1:N2"/>
  </mergeCells>
  <conditionalFormatting sqref="M4:AA9">
    <cfRule type="cellIs" dxfId="2" priority="1" operator="greaterThan">
      <formula>0</formula>
    </cfRule>
    <cfRule type="cellIs" dxfId="1" priority="2" operator="greaterThan">
      <formula>0</formula>
    </cfRule>
    <cfRule type="cellIs" dxfId="0" priority="3" operator="greaterThan">
      <formula>1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577b44-0ae7-48d1-9ace-1c5813c0764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768467BDA7A744A3BC1E8A99C1D5BA" ma:contentTypeVersion="14" ma:contentTypeDescription="Crie um novo documento." ma:contentTypeScope="" ma:versionID="79494c9693f5b120886c283840246d74">
  <xsd:schema xmlns:xsd="http://www.w3.org/2001/XMLSchema" xmlns:xs="http://www.w3.org/2001/XMLSchema" xmlns:p="http://schemas.microsoft.com/office/2006/metadata/properties" xmlns:ns2="cc577b44-0ae7-48d1-9ace-1c5813c07641" xmlns:ns3="04484376-86c3-4d28-af6d-9f02a75116c5" targetNamespace="http://schemas.microsoft.com/office/2006/metadata/properties" ma:root="true" ma:fieldsID="9f884a3b3d4fc1febe4c0294d4df237e" ns2:_="" ns3:_="">
    <xsd:import namespace="cc577b44-0ae7-48d1-9ace-1c5813c07641"/>
    <xsd:import namespace="04484376-86c3-4d28-af6d-9f02a75116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77b44-0ae7-48d1-9ace-1c5813c076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f329f067-9640-44d5-8564-a72189d13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84376-86c3-4d28-af6d-9f02a75116c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121C20-FD4F-40FE-912F-FF6A40FBB8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5BBC03-E550-4DBE-8278-17CC0D3FDCEA}">
  <ds:schemaRefs>
    <ds:schemaRef ds:uri="http://schemas.microsoft.com/office/2006/metadata/properties"/>
    <ds:schemaRef ds:uri="http://schemas.microsoft.com/office/infopath/2007/PartnerControls"/>
    <ds:schemaRef ds:uri="cc577b44-0ae7-48d1-9ace-1c5813c07641"/>
  </ds:schemaRefs>
</ds:datastoreItem>
</file>

<file path=customXml/itemProps3.xml><?xml version="1.0" encoding="utf-8"?>
<ds:datastoreItem xmlns:ds="http://schemas.openxmlformats.org/officeDocument/2006/customXml" ds:itemID="{95852F39-0CCD-464F-AB70-11955FAF5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577b44-0ae7-48d1-9ace-1c5813c07641"/>
    <ds:schemaRef ds:uri="04484376-86c3-4d28-af6d-9f02a75116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CEAVI</vt:lpstr>
    </vt:vector>
  </TitlesOfParts>
  <Manager/>
  <Company>..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Home</dc:creator>
  <cp:keywords/>
  <dc:description/>
  <cp:lastModifiedBy>BERNARDETE DA COSTA FRANCA</cp:lastModifiedBy>
  <cp:revision/>
  <dcterms:created xsi:type="dcterms:W3CDTF">2010-06-19T20:43:11Z</dcterms:created>
  <dcterms:modified xsi:type="dcterms:W3CDTF">2025-08-19T16:49:05Z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0x01010075768467BDA7A744A3BC1E8A99C1D5BA</vt:lpwstr>
  </property>
  <property fmtid="{D5CDD505-2E9C-101B-9397-08002B2CF9AE}" pid="3" name="MediaServiceImageTags">
    <vt:lpwstr/>
  </property>
</Properties>
</file>