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aPasta_de_trabalho" defaultThemeVersion="124226"/>
  <bookViews>
    <workbookView xWindow="-15" yWindow="-15" windowWidth="21630" windowHeight="6180" tabRatio="789"/>
  </bookViews>
  <sheets>
    <sheet name="GESTOR" sheetId="100" r:id="rId1"/>
    <sheet name="QUANTITATIVO POR DEPARTAMENTO" sheetId="101" r:id="rId2"/>
    <sheet name="Modelo Anexo II IN 002_2014" sheetId="77" r:id="rId3"/>
  </sheets>
  <definedNames>
    <definedName name="_xlnm._FilterDatabase" localSheetId="0" hidden="1">GESTOR!$A$1:$AA$276</definedName>
    <definedName name="_xlnm._FilterDatabase" localSheetId="1" hidden="1">'QUANTITATIVO POR DEPARTAMENTO'!$A$1:$O$305</definedName>
    <definedName name="diasuteis" localSheetId="0">#REF!</definedName>
    <definedName name="diasuteis">#REF!</definedName>
    <definedName name="Ferias" localSheetId="0">#REF!</definedName>
    <definedName name="Ferias">#REF!</definedName>
    <definedName name="RD" localSheetId="0">OFFSET(#REF!,(MATCH(SMALL(#REF!,ROW()-10),#REF!,0)-1),0)</definedName>
    <definedName name="RD">OFFSET(#REF!,(MATCH(SMALL(#REF!,ROW()-10),#REF!,0)-1),0)</definedName>
  </definedNames>
  <calcPr calcId="145621"/>
</workbook>
</file>

<file path=xl/calcChain.xml><?xml version="1.0" encoding="utf-8"?>
<calcChain xmlns="http://schemas.openxmlformats.org/spreadsheetml/2006/main">
  <c r="O304" i="101" l="1"/>
  <c r="O303" i="101"/>
  <c r="O302" i="101"/>
  <c r="O301" i="101"/>
  <c r="O300" i="101"/>
  <c r="O299" i="101"/>
  <c r="O298" i="101"/>
  <c r="O297" i="101"/>
  <c r="O296" i="101"/>
  <c r="O295" i="101"/>
  <c r="O294" i="101"/>
  <c r="O293" i="101"/>
  <c r="O292" i="101"/>
  <c r="O291" i="101"/>
  <c r="O290" i="101"/>
  <c r="O289" i="101"/>
  <c r="O288" i="101"/>
  <c r="O287" i="101"/>
  <c r="O286" i="101"/>
  <c r="O285" i="101"/>
  <c r="O284" i="101"/>
  <c r="O283" i="101"/>
  <c r="O282" i="101"/>
  <c r="O281" i="101"/>
  <c r="O280" i="101"/>
  <c r="O279" i="101"/>
  <c r="O278" i="101"/>
  <c r="O277" i="101"/>
  <c r="O276" i="101"/>
  <c r="O275" i="101"/>
  <c r="O274" i="101"/>
  <c r="O273" i="101"/>
  <c r="O272" i="101"/>
  <c r="O271" i="101"/>
  <c r="O270" i="101"/>
  <c r="O269" i="101"/>
  <c r="O268" i="101"/>
  <c r="O267" i="101"/>
  <c r="O266" i="101"/>
  <c r="O265" i="101"/>
  <c r="O264" i="101"/>
  <c r="O263" i="101"/>
  <c r="O262" i="101"/>
  <c r="O261" i="101"/>
  <c r="O260" i="101"/>
  <c r="O259" i="101"/>
  <c r="O258" i="101"/>
  <c r="O257" i="101"/>
  <c r="O256" i="101"/>
  <c r="O255" i="101"/>
  <c r="O254" i="101"/>
  <c r="O253" i="101"/>
  <c r="O252" i="101"/>
  <c r="O251" i="101"/>
  <c r="O250" i="101"/>
  <c r="O249" i="101"/>
  <c r="O248" i="101"/>
  <c r="O247" i="101"/>
  <c r="O246" i="101"/>
  <c r="O245" i="101"/>
  <c r="O244" i="101"/>
  <c r="O243" i="101"/>
  <c r="O242" i="101"/>
  <c r="O241" i="101"/>
  <c r="O240" i="101"/>
  <c r="O239" i="101"/>
  <c r="O238" i="101"/>
  <c r="O237" i="101"/>
  <c r="O236" i="101"/>
  <c r="O235" i="101"/>
  <c r="O234" i="101"/>
  <c r="O233" i="101"/>
  <c r="O232" i="101"/>
  <c r="O231" i="101"/>
  <c r="O230" i="101"/>
  <c r="O229" i="101"/>
  <c r="O228" i="101"/>
  <c r="O227" i="101"/>
  <c r="O226" i="101"/>
  <c r="O225" i="101"/>
  <c r="O224" i="101"/>
  <c r="O223" i="101"/>
  <c r="O222" i="101"/>
  <c r="O221" i="101"/>
  <c r="O220" i="101"/>
  <c r="O219" i="101"/>
  <c r="O218" i="101"/>
  <c r="O217" i="101"/>
  <c r="O216" i="101"/>
  <c r="O215" i="101"/>
  <c r="O214" i="101"/>
  <c r="O213" i="101"/>
  <c r="O212" i="101"/>
  <c r="O211" i="101"/>
  <c r="O210" i="101"/>
  <c r="O209" i="101"/>
  <c r="O208" i="101"/>
  <c r="O207" i="101"/>
  <c r="O206" i="101"/>
  <c r="O205" i="101"/>
  <c r="O204" i="101"/>
  <c r="O203" i="101"/>
  <c r="O202" i="101"/>
  <c r="O201" i="101"/>
  <c r="O200" i="101"/>
  <c r="O199" i="101"/>
  <c r="O198" i="101"/>
  <c r="O197" i="101"/>
  <c r="O196" i="101"/>
  <c r="O195" i="101"/>
  <c r="O194" i="101"/>
  <c r="O193" i="101"/>
  <c r="O192" i="101"/>
  <c r="O191" i="101"/>
  <c r="O190" i="101"/>
  <c r="O189" i="101"/>
  <c r="O188" i="101"/>
  <c r="O187" i="101"/>
  <c r="O186" i="101"/>
  <c r="O185" i="101"/>
  <c r="O184" i="101"/>
  <c r="O183" i="101"/>
  <c r="O182" i="101"/>
  <c r="O181" i="101"/>
  <c r="O180" i="101"/>
  <c r="O179" i="101"/>
  <c r="O178" i="101"/>
  <c r="O177" i="101"/>
  <c r="O176" i="101"/>
  <c r="O175" i="101"/>
  <c r="O174" i="101"/>
  <c r="O173" i="101"/>
  <c r="O172" i="101"/>
  <c r="O171" i="101"/>
  <c r="O170" i="101"/>
  <c r="V169" i="101"/>
  <c r="O169" i="101"/>
  <c r="O168" i="101"/>
  <c r="O167" i="101"/>
  <c r="V166" i="101"/>
  <c r="O166" i="101"/>
  <c r="O165" i="101"/>
  <c r="O164" i="101"/>
  <c r="O163" i="101"/>
  <c r="O162" i="101"/>
  <c r="O161" i="101"/>
  <c r="O160" i="101"/>
  <c r="T159" i="101"/>
  <c r="O159" i="101"/>
  <c r="O158" i="101"/>
  <c r="O157" i="101"/>
  <c r="O156" i="101"/>
  <c r="O155" i="101"/>
  <c r="O154" i="101"/>
  <c r="O153" i="101"/>
  <c r="O152" i="101"/>
  <c r="O151" i="101"/>
  <c r="O150" i="101"/>
  <c r="O149" i="101"/>
  <c r="O148" i="101"/>
  <c r="O147" i="101"/>
  <c r="O146" i="101"/>
  <c r="O145" i="101"/>
  <c r="O144" i="101"/>
  <c r="O143" i="101"/>
  <c r="O142" i="101"/>
  <c r="O141" i="101"/>
  <c r="O140" i="101"/>
  <c r="O139" i="101"/>
  <c r="O138" i="101"/>
  <c r="O137" i="101"/>
  <c r="O136" i="101"/>
  <c r="O135" i="101"/>
  <c r="O134" i="101"/>
  <c r="O133" i="101"/>
  <c r="O132" i="101"/>
  <c r="O131" i="101"/>
  <c r="O130" i="101"/>
  <c r="O129" i="101"/>
  <c r="O128" i="101"/>
  <c r="O127" i="101"/>
  <c r="U126" i="101"/>
  <c r="O126" i="101"/>
  <c r="U125" i="101"/>
  <c r="O125" i="101"/>
  <c r="V170" i="101"/>
  <c r="O124" i="101"/>
  <c r="O123" i="101"/>
  <c r="O122" i="101"/>
  <c r="O121" i="101"/>
  <c r="O120" i="101"/>
  <c r="O119" i="101"/>
  <c r="O118" i="101"/>
  <c r="O117" i="101"/>
  <c r="O116" i="101"/>
  <c r="O115" i="101"/>
  <c r="O114" i="101"/>
  <c r="T113" i="101"/>
  <c r="Q113" i="101"/>
  <c r="O113" i="101"/>
  <c r="O112" i="101"/>
  <c r="O111" i="101"/>
  <c r="O110" i="101"/>
  <c r="O109" i="101"/>
  <c r="O108" i="101"/>
  <c r="O107" i="101"/>
  <c r="O106" i="101"/>
  <c r="O105" i="101"/>
  <c r="O104" i="101"/>
  <c r="U10" i="101"/>
  <c r="O103" i="101"/>
  <c r="O102" i="101"/>
  <c r="O101" i="101"/>
  <c r="O99" i="101"/>
  <c r="O97" i="101"/>
  <c r="O96" i="101"/>
  <c r="O95" i="101"/>
  <c r="U94" i="101"/>
  <c r="O94" i="101"/>
  <c r="O92" i="101"/>
  <c r="O91" i="101"/>
  <c r="O90" i="101"/>
  <c r="Q89" i="101"/>
  <c r="O89" i="101"/>
  <c r="U88" i="101"/>
  <c r="S88" i="101"/>
  <c r="O88" i="101"/>
  <c r="V87" i="101"/>
  <c r="O87" i="101"/>
  <c r="O86" i="101"/>
  <c r="O85" i="101"/>
  <c r="O84" i="101"/>
  <c r="O83" i="101"/>
  <c r="O82" i="101"/>
  <c r="O81" i="101"/>
  <c r="O80" i="101"/>
  <c r="O79" i="101"/>
  <c r="O78" i="101"/>
  <c r="O77" i="101"/>
  <c r="O76" i="101"/>
  <c r="O75" i="101"/>
  <c r="O74" i="101"/>
  <c r="O73" i="101"/>
  <c r="O72" i="101"/>
  <c r="O71" i="101"/>
  <c r="O70" i="101"/>
  <c r="O69" i="101"/>
  <c r="O68" i="101"/>
  <c r="O67" i="101"/>
  <c r="O66" i="101"/>
  <c r="O65" i="101"/>
  <c r="O64" i="101"/>
  <c r="O63" i="101"/>
  <c r="O62" i="101"/>
  <c r="O61" i="101"/>
  <c r="O60" i="101"/>
  <c r="O59" i="101"/>
  <c r="O58" i="101"/>
  <c r="O57" i="101"/>
  <c r="O56" i="101"/>
  <c r="O55" i="101"/>
  <c r="O54" i="101"/>
  <c r="O53" i="101"/>
  <c r="O52" i="101"/>
  <c r="V51" i="101"/>
  <c r="O51" i="101"/>
  <c r="O50" i="101"/>
  <c r="O49" i="101"/>
  <c r="O48" i="101"/>
  <c r="O47" i="101"/>
  <c r="O46" i="101"/>
  <c r="O45" i="101"/>
  <c r="O44" i="101"/>
  <c r="O43" i="101"/>
  <c r="O42" i="101"/>
  <c r="O41" i="101"/>
  <c r="O40" i="101"/>
  <c r="O39" i="101"/>
  <c r="O38" i="101"/>
  <c r="O37" i="101"/>
  <c r="O36" i="101"/>
  <c r="O35" i="101"/>
  <c r="O34" i="101"/>
  <c r="O33" i="101"/>
  <c r="O32" i="101"/>
  <c r="O31" i="101"/>
  <c r="O30" i="101"/>
  <c r="O29" i="101"/>
  <c r="O28" i="101"/>
  <c r="O27" i="101"/>
  <c r="O26" i="101"/>
  <c r="O25" i="101"/>
  <c r="O24" i="101"/>
  <c r="O23" i="101"/>
  <c r="O22" i="101"/>
  <c r="O21" i="101"/>
  <c r="O20" i="101"/>
  <c r="O19" i="101"/>
  <c r="O18" i="101"/>
  <c r="O17" i="101"/>
  <c r="O16" i="101"/>
  <c r="O15" i="101"/>
  <c r="O14" i="101"/>
  <c r="O13" i="101"/>
  <c r="O12" i="101"/>
  <c r="O11" i="101"/>
  <c r="S10" i="101"/>
  <c r="O10" i="101"/>
  <c r="O9" i="101"/>
  <c r="O8" i="101"/>
  <c r="T7" i="101"/>
  <c r="O7" i="101"/>
  <c r="O6" i="101"/>
  <c r="O5" i="101"/>
  <c r="O4" i="101"/>
  <c r="O3" i="101"/>
  <c r="O2" i="101"/>
  <c r="N306" i="100" l="1"/>
  <c r="O306" i="100" s="1"/>
  <c r="N305" i="100"/>
  <c r="O305" i="100" s="1"/>
  <c r="N304" i="100"/>
  <c r="O304" i="100" s="1"/>
  <c r="O303" i="100"/>
  <c r="N303" i="100"/>
  <c r="N302" i="100"/>
  <c r="O302" i="100" s="1"/>
  <c r="N301" i="100"/>
  <c r="O301" i="100" s="1"/>
  <c r="N300" i="100"/>
  <c r="O300" i="100" s="1"/>
  <c r="O299" i="100"/>
  <c r="N299" i="100"/>
  <c r="N298" i="100"/>
  <c r="O298" i="100" s="1"/>
  <c r="N297" i="100"/>
  <c r="O297" i="100" s="1"/>
  <c r="N296" i="100"/>
  <c r="O296" i="100" s="1"/>
  <c r="N295" i="100"/>
  <c r="O295" i="100" s="1"/>
  <c r="N294" i="100"/>
  <c r="O294" i="100" s="1"/>
  <c r="N293" i="100"/>
  <c r="O293" i="100" s="1"/>
  <c r="N292" i="100"/>
  <c r="O292" i="100" s="1"/>
  <c r="N291" i="100"/>
  <c r="O291" i="100" s="1"/>
  <c r="N290" i="100"/>
  <c r="O290" i="100" s="1"/>
  <c r="N289" i="100"/>
  <c r="O289" i="100" s="1"/>
  <c r="N288" i="100"/>
  <c r="O288" i="100" s="1"/>
  <c r="N287" i="100"/>
  <c r="O287" i="100" s="1"/>
  <c r="N286" i="100"/>
  <c r="O286" i="100" s="1"/>
  <c r="N285" i="100"/>
  <c r="O285" i="100" s="1"/>
  <c r="N284" i="100"/>
  <c r="O284" i="100" s="1"/>
  <c r="N283" i="100"/>
  <c r="O283" i="100" s="1"/>
  <c r="N282" i="100"/>
  <c r="O282" i="100" s="1"/>
  <c r="N281" i="100"/>
  <c r="O281" i="100" s="1"/>
  <c r="N280" i="100"/>
  <c r="O280" i="100" s="1"/>
  <c r="N279" i="100"/>
  <c r="O279" i="100" s="1"/>
  <c r="N278" i="100"/>
  <c r="O278" i="100" s="1"/>
  <c r="N277" i="100"/>
  <c r="O277" i="100" s="1"/>
  <c r="N276" i="100" l="1"/>
  <c r="O276" i="100" s="1"/>
  <c r="N275" i="100"/>
  <c r="O275" i="100" s="1"/>
  <c r="N274" i="100"/>
  <c r="O274" i="100" s="1"/>
  <c r="N273" i="100"/>
  <c r="O273" i="100" s="1"/>
  <c r="N272" i="100"/>
  <c r="O272" i="100" s="1"/>
  <c r="N271" i="100"/>
  <c r="O271" i="100" s="1"/>
  <c r="N270" i="100"/>
  <c r="O270" i="100" s="1"/>
  <c r="N269" i="100"/>
  <c r="O269" i="100" s="1"/>
  <c r="N268" i="100"/>
  <c r="O268" i="100" s="1"/>
  <c r="N267" i="100"/>
  <c r="O267" i="100" s="1"/>
  <c r="N266" i="100"/>
  <c r="O266" i="100" s="1"/>
  <c r="N265" i="100"/>
  <c r="O265" i="100" s="1"/>
  <c r="N264" i="100"/>
  <c r="O264" i="100" s="1"/>
  <c r="N263" i="100"/>
  <c r="O263" i="100" s="1"/>
  <c r="N262" i="100"/>
  <c r="O262" i="100" s="1"/>
  <c r="N261" i="100"/>
  <c r="O261" i="100" s="1"/>
  <c r="N260" i="100"/>
  <c r="O260" i="100" s="1"/>
  <c r="N259" i="100"/>
  <c r="O259" i="100" s="1"/>
  <c r="N258" i="100"/>
  <c r="O258" i="100" s="1"/>
  <c r="N257" i="100"/>
  <c r="O257" i="100" s="1"/>
  <c r="N256" i="100"/>
  <c r="O256" i="100" s="1"/>
  <c r="N255" i="100"/>
  <c r="O255" i="100" s="1"/>
  <c r="N254" i="100"/>
  <c r="O254" i="100" s="1"/>
  <c r="N253" i="100"/>
  <c r="O253" i="100" s="1"/>
  <c r="N252" i="100"/>
  <c r="O252" i="100" s="1"/>
  <c r="N251" i="100"/>
  <c r="O251" i="100" s="1"/>
  <c r="N250" i="100"/>
  <c r="O250" i="100" s="1"/>
  <c r="N249" i="100"/>
  <c r="O249" i="100" s="1"/>
  <c r="N248" i="100"/>
  <c r="O248" i="100" s="1"/>
  <c r="N247" i="100"/>
  <c r="O247" i="100" s="1"/>
  <c r="N246" i="100"/>
  <c r="O246" i="100" s="1"/>
  <c r="N245" i="100"/>
  <c r="O245" i="100" s="1"/>
  <c r="N244" i="100"/>
  <c r="O244" i="100" s="1"/>
  <c r="N243" i="100"/>
  <c r="O243" i="100" s="1"/>
  <c r="N242" i="100"/>
  <c r="O242" i="100" s="1"/>
  <c r="N241" i="100"/>
  <c r="O241" i="100" s="1"/>
  <c r="N240" i="100"/>
  <c r="O240" i="100" s="1"/>
  <c r="N239" i="100"/>
  <c r="O239" i="100" s="1"/>
  <c r="N238" i="100"/>
  <c r="O238" i="100" s="1"/>
  <c r="N237" i="100"/>
  <c r="O237" i="100" s="1"/>
  <c r="N236" i="100"/>
  <c r="O236" i="100" s="1"/>
  <c r="N235" i="100"/>
  <c r="O235" i="100" s="1"/>
  <c r="N234" i="100"/>
  <c r="O234" i="100" s="1"/>
  <c r="N233" i="100"/>
  <c r="O233" i="100" s="1"/>
  <c r="N232" i="100"/>
  <c r="O232" i="100" s="1"/>
  <c r="N231" i="100"/>
  <c r="O231" i="100" s="1"/>
  <c r="N230" i="100"/>
  <c r="O230" i="100" s="1"/>
  <c r="N229" i="100"/>
  <c r="O229" i="100" s="1"/>
  <c r="N228" i="100"/>
  <c r="O228" i="100" s="1"/>
  <c r="N227" i="100"/>
  <c r="O227" i="100" s="1"/>
  <c r="N226" i="100"/>
  <c r="O226" i="100" s="1"/>
  <c r="N225" i="100"/>
  <c r="O225" i="100" s="1"/>
  <c r="N224" i="100"/>
  <c r="O224" i="100" s="1"/>
  <c r="N223" i="100"/>
  <c r="O223" i="100" s="1"/>
  <c r="N222" i="100"/>
  <c r="O222" i="100" s="1"/>
  <c r="N221" i="100"/>
  <c r="O221" i="100" s="1"/>
  <c r="N220" i="100"/>
  <c r="O220" i="100" s="1"/>
  <c r="N219" i="100"/>
  <c r="O219" i="100" s="1"/>
  <c r="N218" i="100"/>
  <c r="O218" i="100" s="1"/>
  <c r="N217" i="100"/>
  <c r="O217" i="100" s="1"/>
  <c r="N216" i="100"/>
  <c r="O216" i="100" s="1"/>
  <c r="N215" i="100"/>
  <c r="O215" i="100" s="1"/>
  <c r="N214" i="100"/>
  <c r="O214" i="100" s="1"/>
  <c r="N213" i="100"/>
  <c r="O213" i="100" s="1"/>
  <c r="N212" i="100"/>
  <c r="O212" i="100" s="1"/>
  <c r="N211" i="100"/>
  <c r="O211" i="100" s="1"/>
  <c r="O210" i="100"/>
  <c r="O209" i="100"/>
  <c r="O208" i="100"/>
  <c r="N207" i="100"/>
  <c r="O207" i="100" s="1"/>
  <c r="N206" i="100"/>
  <c r="O206" i="100" s="1"/>
  <c r="N205" i="100"/>
  <c r="O205" i="100" s="1"/>
  <c r="N204" i="100"/>
  <c r="O204" i="100" s="1"/>
  <c r="N203" i="100"/>
  <c r="O203" i="100" s="1"/>
  <c r="N202" i="100"/>
  <c r="O202" i="100" s="1"/>
  <c r="N201" i="100"/>
  <c r="O201" i="100" s="1"/>
  <c r="N200" i="100"/>
  <c r="O200" i="100" s="1"/>
  <c r="N199" i="100"/>
  <c r="O199" i="100" s="1"/>
  <c r="N198" i="100"/>
  <c r="O198" i="100" s="1"/>
  <c r="N197" i="100"/>
  <c r="O197" i="100" s="1"/>
  <c r="N196" i="100"/>
  <c r="O196" i="100" s="1"/>
  <c r="N195" i="100"/>
  <c r="O195" i="100" s="1"/>
  <c r="N194" i="100"/>
  <c r="O194" i="100" s="1"/>
  <c r="N193" i="100"/>
  <c r="O193" i="100" s="1"/>
  <c r="N192" i="100"/>
  <c r="O192" i="100" s="1"/>
  <c r="N191" i="100"/>
  <c r="O191" i="100" s="1"/>
  <c r="N190" i="100"/>
  <c r="O190" i="100" s="1"/>
  <c r="N189" i="100"/>
  <c r="O189" i="100" s="1"/>
  <c r="N188" i="100"/>
  <c r="O188" i="100" s="1"/>
  <c r="N187" i="100"/>
  <c r="O187" i="100" s="1"/>
  <c r="N186" i="100"/>
  <c r="O186" i="100" s="1"/>
  <c r="N185" i="100"/>
  <c r="O185" i="100" s="1"/>
  <c r="N184" i="100"/>
  <c r="O184" i="100" s="1"/>
  <c r="N183" i="100"/>
  <c r="O183" i="100" s="1"/>
  <c r="N182" i="100"/>
  <c r="O182" i="100" s="1"/>
  <c r="N181" i="100"/>
  <c r="O181" i="100" s="1"/>
  <c r="N180" i="100"/>
  <c r="O180" i="100" s="1"/>
  <c r="N179" i="100"/>
  <c r="O179" i="100" s="1"/>
  <c r="N178" i="100"/>
  <c r="O178" i="100" s="1"/>
  <c r="N177" i="100"/>
  <c r="O177" i="100" s="1"/>
  <c r="N176" i="100"/>
  <c r="O176" i="100" s="1"/>
  <c r="N175" i="100"/>
  <c r="O175" i="100" s="1"/>
  <c r="N174" i="100"/>
  <c r="O174" i="100" s="1"/>
  <c r="N173" i="100"/>
  <c r="O173" i="100" s="1"/>
  <c r="N172" i="100"/>
  <c r="O172" i="100" s="1"/>
  <c r="N171" i="100"/>
  <c r="O171" i="100" s="1"/>
  <c r="N170" i="100"/>
  <c r="O170" i="100" s="1"/>
  <c r="N169" i="100"/>
  <c r="O169" i="100" s="1"/>
  <c r="N168" i="100"/>
  <c r="O168" i="100" s="1"/>
  <c r="N167" i="100"/>
  <c r="O167" i="100" s="1"/>
  <c r="N166" i="100"/>
  <c r="O166" i="100" s="1"/>
  <c r="N165" i="100"/>
  <c r="O165" i="100" s="1"/>
  <c r="N164" i="100"/>
  <c r="O164" i="100" s="1"/>
  <c r="N163" i="100"/>
  <c r="O163" i="100" s="1"/>
  <c r="N162" i="100"/>
  <c r="O162" i="100" s="1"/>
  <c r="N161" i="100"/>
  <c r="O161" i="100" s="1"/>
  <c r="N160" i="100"/>
  <c r="O160" i="100" s="1"/>
  <c r="N159" i="100"/>
  <c r="O159" i="100" s="1"/>
  <c r="N158" i="100"/>
  <c r="O158" i="100" s="1"/>
  <c r="N157" i="100"/>
  <c r="O157" i="100" s="1"/>
  <c r="N156" i="100"/>
  <c r="O156" i="100" s="1"/>
  <c r="N155" i="100"/>
  <c r="O155" i="100" s="1"/>
  <c r="N154" i="100"/>
  <c r="O154" i="100" s="1"/>
  <c r="N153" i="100"/>
  <c r="O153" i="100" s="1"/>
  <c r="N152" i="100"/>
  <c r="O152" i="100" s="1"/>
  <c r="N151" i="100"/>
  <c r="O151" i="100" s="1"/>
  <c r="N150" i="100"/>
  <c r="O150" i="100" s="1"/>
  <c r="N149" i="100"/>
  <c r="O149" i="100" s="1"/>
  <c r="N148" i="100"/>
  <c r="O148" i="100" s="1"/>
  <c r="N147" i="100"/>
  <c r="O147" i="100" s="1"/>
  <c r="N146" i="100"/>
  <c r="O146" i="100" s="1"/>
  <c r="N145" i="100"/>
  <c r="O145" i="100" s="1"/>
  <c r="N144" i="100"/>
  <c r="O144" i="100" s="1"/>
  <c r="N143" i="100"/>
  <c r="O143" i="100" s="1"/>
  <c r="N142" i="100"/>
  <c r="O142" i="100" s="1"/>
  <c r="N141" i="100"/>
  <c r="O141" i="100" s="1"/>
  <c r="N140" i="100"/>
  <c r="O140" i="100" s="1"/>
  <c r="N139" i="100"/>
  <c r="O139" i="100" s="1"/>
  <c r="N138" i="100"/>
  <c r="O138" i="100" s="1"/>
  <c r="N137" i="100"/>
  <c r="O137" i="100" s="1"/>
  <c r="N136" i="100"/>
  <c r="O136" i="100" s="1"/>
  <c r="N135" i="100"/>
  <c r="O135" i="100" s="1"/>
  <c r="N134" i="100"/>
  <c r="O134" i="100" s="1"/>
  <c r="N133" i="100"/>
  <c r="O133" i="100" s="1"/>
  <c r="N132" i="100"/>
  <c r="O132" i="100" s="1"/>
  <c r="N131" i="100"/>
  <c r="O131" i="100" s="1"/>
  <c r="N130" i="100"/>
  <c r="O130" i="100" s="1"/>
  <c r="N129" i="100"/>
  <c r="O129" i="100" s="1"/>
  <c r="N128" i="100"/>
  <c r="O128" i="100" s="1"/>
  <c r="N127" i="100"/>
  <c r="O127" i="100" s="1"/>
  <c r="N126" i="100"/>
  <c r="O126" i="100" s="1"/>
  <c r="N125" i="100"/>
  <c r="O125" i="100" s="1"/>
  <c r="N124" i="100"/>
  <c r="O124" i="100" s="1"/>
  <c r="N123" i="100"/>
  <c r="O123" i="100" s="1"/>
  <c r="N122" i="100"/>
  <c r="O122" i="100" s="1"/>
  <c r="N121" i="100"/>
  <c r="O121" i="100" s="1"/>
  <c r="N120" i="100"/>
  <c r="O120" i="100" s="1"/>
  <c r="N119" i="100"/>
  <c r="O119" i="100" s="1"/>
  <c r="N118" i="100"/>
  <c r="O118" i="100" s="1"/>
  <c r="N117" i="100"/>
  <c r="O117" i="100" s="1"/>
  <c r="N116" i="100"/>
  <c r="O116" i="100" s="1"/>
  <c r="N115" i="100"/>
  <c r="O115" i="100" s="1"/>
  <c r="N114" i="100"/>
  <c r="O114" i="100" s="1"/>
  <c r="N113" i="100"/>
  <c r="O113" i="100" s="1"/>
  <c r="N112" i="100"/>
  <c r="O112" i="100" s="1"/>
  <c r="N111" i="100"/>
  <c r="O111" i="100" s="1"/>
  <c r="N110" i="100"/>
  <c r="O110" i="100" s="1"/>
  <c r="N109" i="100"/>
  <c r="O109" i="100" s="1"/>
  <c r="N108" i="100"/>
  <c r="O108" i="100" s="1"/>
  <c r="N107" i="100"/>
  <c r="O107" i="100" s="1"/>
  <c r="N106" i="100"/>
  <c r="O106" i="100" s="1"/>
  <c r="N105" i="100"/>
  <c r="O105" i="100" s="1"/>
  <c r="N104" i="100"/>
  <c r="O104" i="100" s="1"/>
  <c r="N103" i="100"/>
  <c r="O103" i="100" s="1"/>
  <c r="N102" i="100"/>
  <c r="O102" i="100" s="1"/>
  <c r="N101" i="100"/>
  <c r="O101" i="100" s="1"/>
  <c r="N100" i="100"/>
  <c r="O100" i="100" s="1"/>
  <c r="N99" i="100"/>
  <c r="O99" i="100" s="1"/>
  <c r="N98" i="100"/>
  <c r="O98" i="100" s="1"/>
  <c r="N97" i="100"/>
  <c r="O97" i="100" s="1"/>
  <c r="N96" i="100"/>
  <c r="O96" i="100" s="1"/>
  <c r="N95" i="100"/>
  <c r="O95" i="100" s="1"/>
  <c r="N94" i="100"/>
  <c r="O94" i="100" s="1"/>
  <c r="N93" i="100"/>
  <c r="O93" i="100" s="1"/>
  <c r="N92" i="100"/>
  <c r="O92" i="100" s="1"/>
  <c r="N91" i="100"/>
  <c r="O91" i="100" s="1"/>
  <c r="N90" i="100"/>
  <c r="O90" i="100" s="1"/>
  <c r="N89" i="100"/>
  <c r="O89" i="100" s="1"/>
  <c r="N88" i="100"/>
  <c r="O88" i="100" s="1"/>
  <c r="N87" i="100"/>
  <c r="O87" i="100" s="1"/>
  <c r="N86" i="100"/>
  <c r="O86" i="100" s="1"/>
  <c r="N85" i="100"/>
  <c r="O85" i="100" s="1"/>
  <c r="N84" i="100"/>
  <c r="O84" i="100" s="1"/>
  <c r="N83" i="100"/>
  <c r="O83" i="100" s="1"/>
  <c r="N82" i="100"/>
  <c r="O82" i="100" s="1"/>
  <c r="N81" i="100"/>
  <c r="O81" i="100" s="1"/>
  <c r="N80" i="100"/>
  <c r="O80" i="100" s="1"/>
  <c r="N79" i="100"/>
  <c r="O79" i="100" s="1"/>
  <c r="N78" i="100"/>
  <c r="O78" i="100" s="1"/>
  <c r="N77" i="100"/>
  <c r="O77" i="100" s="1"/>
  <c r="N76" i="100"/>
  <c r="O76" i="100" s="1"/>
  <c r="N75" i="100"/>
  <c r="O75" i="100" s="1"/>
  <c r="N74" i="100"/>
  <c r="O74" i="100" s="1"/>
  <c r="N73" i="100"/>
  <c r="O73" i="100" s="1"/>
  <c r="N72" i="100"/>
  <c r="O72" i="100" s="1"/>
  <c r="N71" i="100"/>
  <c r="O71" i="100" s="1"/>
  <c r="N70" i="100"/>
  <c r="O70" i="100" s="1"/>
  <c r="N69" i="100"/>
  <c r="O69" i="100" s="1"/>
  <c r="N68" i="100"/>
  <c r="O68" i="100" s="1"/>
  <c r="N67" i="100"/>
  <c r="O67" i="100" s="1"/>
  <c r="N66" i="100"/>
  <c r="O66" i="100" s="1"/>
  <c r="N65" i="100"/>
  <c r="O65" i="100" s="1"/>
  <c r="N64" i="100"/>
  <c r="O64" i="100" s="1"/>
  <c r="N63" i="100"/>
  <c r="O63" i="100" s="1"/>
  <c r="N62" i="100"/>
  <c r="O62" i="100" s="1"/>
  <c r="N61" i="100"/>
  <c r="O61" i="100" s="1"/>
  <c r="N60" i="100"/>
  <c r="O60" i="100" s="1"/>
  <c r="N59" i="100"/>
  <c r="O59" i="100" s="1"/>
  <c r="N58" i="100"/>
  <c r="O58" i="100" s="1"/>
  <c r="N57" i="100"/>
  <c r="O57" i="100" s="1"/>
  <c r="N56" i="100"/>
  <c r="O56" i="100" s="1"/>
  <c r="N55" i="100"/>
  <c r="O55" i="100" s="1"/>
  <c r="N54" i="100"/>
  <c r="O54" i="100" s="1"/>
  <c r="N53" i="100"/>
  <c r="O53" i="100" s="1"/>
  <c r="N52" i="100"/>
  <c r="O52" i="100" s="1"/>
  <c r="N51" i="100"/>
  <c r="O51" i="100" s="1"/>
  <c r="N50" i="100"/>
  <c r="O50" i="100" s="1"/>
  <c r="N49" i="100"/>
  <c r="O49" i="100" s="1"/>
  <c r="N48" i="100"/>
  <c r="O48" i="100" s="1"/>
  <c r="N47" i="100"/>
  <c r="O47" i="100" s="1"/>
  <c r="N46" i="100"/>
  <c r="O46" i="100" s="1"/>
  <c r="N45" i="100"/>
  <c r="O45" i="100" s="1"/>
  <c r="N44" i="100"/>
  <c r="O44" i="100" s="1"/>
  <c r="N43" i="100"/>
  <c r="O43" i="100" s="1"/>
  <c r="N42" i="100"/>
  <c r="O42" i="100" s="1"/>
  <c r="N41" i="100"/>
  <c r="O41" i="100" s="1"/>
  <c r="N40" i="100"/>
  <c r="O40" i="100" s="1"/>
  <c r="N39" i="100"/>
  <c r="O39" i="100" s="1"/>
  <c r="N38" i="100"/>
  <c r="O38" i="100" s="1"/>
  <c r="N37" i="100"/>
  <c r="O37" i="100" s="1"/>
  <c r="N36" i="100"/>
  <c r="O36" i="100" s="1"/>
  <c r="N35" i="100"/>
  <c r="O35" i="100" s="1"/>
  <c r="N34" i="100"/>
  <c r="O34" i="100" s="1"/>
  <c r="N33" i="100"/>
  <c r="O33" i="100" s="1"/>
  <c r="N32" i="100"/>
  <c r="O32" i="100" s="1"/>
  <c r="N31" i="100"/>
  <c r="O31" i="100" s="1"/>
  <c r="N30" i="100"/>
  <c r="O30" i="100" s="1"/>
  <c r="N29" i="100"/>
  <c r="O29" i="100" s="1"/>
  <c r="N28" i="100"/>
  <c r="O28" i="100" s="1"/>
  <c r="N27" i="100"/>
  <c r="O27" i="100" s="1"/>
  <c r="N26" i="100"/>
  <c r="O26" i="100" s="1"/>
  <c r="N25" i="100"/>
  <c r="O25" i="100" s="1"/>
  <c r="N24" i="100"/>
  <c r="O24" i="100" s="1"/>
  <c r="N23" i="100"/>
  <c r="O23" i="100" s="1"/>
  <c r="N22" i="100"/>
  <c r="O22" i="100" s="1"/>
  <c r="N21" i="100"/>
  <c r="O21" i="100" s="1"/>
  <c r="N20" i="100"/>
  <c r="O20" i="100" s="1"/>
  <c r="N19" i="100"/>
  <c r="O19" i="100" s="1"/>
  <c r="N18" i="100"/>
  <c r="O18" i="100" s="1"/>
  <c r="N17" i="100"/>
  <c r="O17" i="100" s="1"/>
  <c r="N16" i="100"/>
  <c r="O16" i="100" s="1"/>
  <c r="N15" i="100"/>
  <c r="O15" i="100" s="1"/>
  <c r="N14" i="100"/>
  <c r="O14" i="100" s="1"/>
  <c r="N13" i="100"/>
  <c r="O13" i="100" s="1"/>
  <c r="N12" i="100"/>
  <c r="O12" i="100" s="1"/>
  <c r="N11" i="100"/>
  <c r="O11" i="100" s="1"/>
  <c r="N10" i="100"/>
  <c r="O10" i="100" s="1"/>
  <c r="N9" i="100"/>
  <c r="O9" i="100" s="1"/>
  <c r="N8" i="100"/>
  <c r="O8" i="100" s="1"/>
  <c r="N7" i="100"/>
  <c r="O7" i="100" s="1"/>
  <c r="N6" i="100"/>
  <c r="O6" i="100" s="1"/>
  <c r="N5" i="100"/>
  <c r="O5" i="100" s="1"/>
  <c r="N4" i="100"/>
  <c r="O4" i="100" s="1"/>
</calcChain>
</file>

<file path=xl/sharedStrings.xml><?xml version="1.0" encoding="utf-8"?>
<sst xmlns="http://schemas.openxmlformats.org/spreadsheetml/2006/main" count="1590" uniqueCount="501">
  <si>
    <t>Saldo / Automático</t>
  </si>
  <si>
    <t>LOTE</t>
  </si>
  <si>
    <t>FORNECEDOR</t>
  </si>
  <si>
    <t>Entrega 
(Dias)</t>
  </si>
  <si>
    <t>ITEM</t>
  </si>
  <si>
    <t>Preço UNITÁRIO (R$)</t>
  </si>
  <si>
    <t>PRODUTO - CARACTERÍSTICAS MÍNIMAS</t>
  </si>
  <si>
    <t>UNIDADE</t>
  </si>
  <si>
    <t>ALERTA</t>
  </si>
  <si>
    <t>Item</t>
  </si>
  <si>
    <t>Unidade</t>
  </si>
  <si>
    <t>Lote</t>
  </si>
  <si>
    <t>Pagto. (Dias)</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</si>
  <si>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</si>
  <si>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</si>
  <si>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</si>
  <si>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</si>
  <si>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</si>
  <si>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</si>
  <si>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</si>
  <si>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</si>
  <si>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</si>
  <si>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</si>
  <si>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</si>
  <si>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</si>
  <si>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</si>
  <si>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</si>
  <si>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</si>
  <si>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</si>
  <si>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</si>
  <si>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</si>
  <si>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DETALHAMENTO</t>
  </si>
  <si>
    <t>MARCA/MODELO</t>
  </si>
  <si>
    <t xml:space="preserve">CENTRO PARTICIPANTE: </t>
  </si>
  <si>
    <t>PROCESSO:1653/2014/UDESC</t>
  </si>
  <si>
    <t>OBJETO: Aquisição de ferramentas, utensílios e materiais de reparo UDESC</t>
  </si>
  <si>
    <r>
      <rPr>
        <b/>
        <sz val="12"/>
        <rFont val="Arial"/>
        <family val="2"/>
      </rPr>
      <t>Afiadora de ferramentas universal</t>
    </r>
    <r>
      <rPr>
        <sz val="12"/>
        <rFont val="Arial"/>
        <family val="2"/>
      </rPr>
      <t xml:space="preserve"> robusta, com as seguintes características: Que  possa girar 180° e 360°; Configurar ângulo, avanço e  afastamento; O cabeçote móvel deve permitir a retificada do ângulo negativo com mais facilidade; Deve ser indicado para afiação circular, ângulo, semicircular positivo, cônico;  deve afiar rápido e fácil as ferramentas com aresta única de corte, dois, três, quatro ou múltiplos cortes; Possuir  cabeça divisora; ter graduação a cada 15º no mínimo. Especificações técnicas: Capacidade máxima de pinças 3 a 16(mínimo) mm; Capacidade máxima de afiação    28(mínimo) mm; Gama de ângulo de perfil    0-180º(mínimo); Ângulo de corte    0-44º(mínimo); Ângulo negativo    0-52º(mínimo); Rotação do eixo do rebolo    3600(mínimo) RPM; Dimensões do rebolo    100 x 50 x 20 mm;  Avanço da ferramenta longitudinal    140(mínimo)mm;  Ajuste da ferramenta longitudinal    18(mínimo)mm;  Ajuste do spindle longitudinal    8(mínimo)mm; Motor    1/3(mínimo) HP, 220V - 60HZ. A máquina deve possuir e acompanhar os seguintes acessórios: cabeçote porta pinças com divisor para 24(mínimo) posições; diamante para dressar rebolo;  flange porta rebolos;  01 rebolo para afiação de aço rápido; 01 rebolo diamantado para afiação / reafiação de brocas e fresas em metal duro; 01 rebolo diamantado de copo cônico 45°; 01 pinça com diâmetro 4 mm; 01 pinça de 6 mm; 01 pinça de 8 mm; 01 pinça de 10 mm; 01 pinça de 12 mm; indicador de centro; pino de bloqueio; ferramentas de ajuste; 01 dispositivo para afiar fresas de topo; 01 dispositivo para afiar brocas; 01 dispositivo para afiar ferramentas de torno.</t>
    </r>
  </si>
  <si>
    <r>
      <rPr>
        <b/>
        <sz val="12"/>
        <rFont val="Arial"/>
        <family val="2"/>
      </rPr>
      <t>Esmerilhadeira Angular 4 1/2"</t>
    </r>
    <r>
      <rPr>
        <sz val="12"/>
        <rFont val="Arial"/>
        <family val="2"/>
      </rPr>
      <t>, voltagem 220V, potência 850 watts. Carcaça de engrenagem de alumínio. Pino-trava do eixo para troca fácil de acessórios. Escovas de carvão autodesligantes para maior proteção do motor. Estrator com proteção extra para maior vida útil. Rotação sem carga: 11.000 min-1. Disco de desbaste: 4 ½ (18 peças). Disco de corte  : 4 ½ (09 peças). Eixo: M14. Itens Inclusos: empunhadeira auxiliar (sem VC), flange, porca redonda, chave de pinos, capa de proteção, ,maleta.</t>
    </r>
  </si>
  <si>
    <r>
      <rPr>
        <b/>
        <sz val="12"/>
        <rFont val="Arial"/>
        <family val="2"/>
      </rPr>
      <t>Lixadeira orbital</t>
    </r>
    <r>
      <rPr>
        <sz val="12"/>
        <rFont val="Arial"/>
        <family val="2"/>
      </rPr>
      <t>, 180watts, voltagem 220V, potência 180 watts, Tamanho da base: 112 x 102mm, Tamanho da lixa: 114 x 140mm, Oscilações por min.: 14.000, Dimensões: 131 x 112 x 137mm, Cabo de energia: 2m. Itens inclusos: coletor de pó, base perfurada.</t>
    </r>
  </si>
  <si>
    <r>
      <t>Martelete 800 watts, velocidade variável e reversível sds-plus</t>
    </r>
    <r>
      <rPr>
        <sz val="12"/>
        <rFont val="Arial"/>
        <family val="2"/>
      </rPr>
      <t>, potência: 220 Volts, 800 watts, RPM: 0-1.200, IPM: 0-4.600, concreto: 26mm, aço: 13mm, madeira: 32mm, cabo de energia: 2,5metros, energia de impacto: 2,9 joules. Itens incluso: Punho lateral, limitador de profundidade e maleta plástica para transporte.</t>
    </r>
  </si>
  <si>
    <r>
      <t>Micro retífica</t>
    </r>
    <r>
      <rPr>
        <sz val="12"/>
        <rFont val="Arial"/>
        <family val="2"/>
      </rPr>
      <t>. Rotação aproximada: até 35.000 rpm. Acompanha maleta com kit de acessórios (chaves, cilindros, discos, escova, haste, lima, lixa, roda, rebolo, etc.). Utilizado para retificar e gravar é possível perfurar, lixar, desbastar, polir, gravar, cortar, fresar e limpar madeiras, metais e plásticos em modelismo. Potência aproximada: 135 watts.</t>
    </r>
  </si>
  <si>
    <r>
      <rPr>
        <b/>
        <sz val="12"/>
        <rFont val="Arial"/>
        <family val="2"/>
      </rPr>
      <t>Parafusadeira/Furadeira sem fio</t>
    </r>
    <r>
      <rPr>
        <sz val="12"/>
        <rFont val="Arial"/>
        <family val="2"/>
      </rPr>
      <t>, rotação variavel, reversivel, bateria de 12v, Bivolt ou 200V, acompanha carregador e suporte para bateria, com maleta, acompanha: 2 Bits Phillips de 25 mm: PH1 e PH2, 2 Bits. Pozidriv de 25 mm: PZ1 e PZ2, 2 Bits de fenda: 5 e 6 mm, 6 Brocas para metal.</t>
    </r>
  </si>
  <si>
    <r>
      <rPr>
        <b/>
        <sz val="12"/>
        <rFont val="Arial"/>
        <family val="2"/>
      </rPr>
      <t>Plaina elétrica 850 watts</t>
    </r>
    <r>
      <rPr>
        <sz val="12"/>
        <rFont val="Arial"/>
        <family val="2"/>
      </rPr>
      <t>, voltagem 220 volts, potência 850 watts, rotação por minuto: 16.000 rpm, profundidade de corte por passada: até 4mm, faca : 82mm. Itens incluso: conjunto do calibrador da faca, guia lateral, guia paralela, 2 facas, chave soquete, maleta.</t>
    </r>
  </si>
  <si>
    <r>
      <t>Serra de fita para metais</t>
    </r>
    <r>
      <rPr>
        <sz val="12"/>
        <rFont val="Arial"/>
        <family val="2"/>
      </rPr>
      <t>, profissional, com no mínimo 4 velocidades: 34, 41, 59, 98 metros/minuto. Capacidade de corte a 90ºm de 0mm até diâmetro de 180mm (mínimo) e perfis 180mm (mínimo) x 305mm (mínimo). Ângulo da morsa ajustável entre 0º e 45º para os dois lados. Dimensões da lâmina da serra: 2.360mm x 19mm. Guias da lâmina de serra com rolamentos. Possuir desligamento automático ao final da operação de corte, cilindro hidráulico para controle do avanço da lâmina de serra, sistema de lubrificação integrado e botão parada de emergência. Potência mínima da bomba de refrigeração: 40W / 0,05 HP. Potência mínima do motor principal 1,1KW / 1,5 HP. Alimentação monofásico, 220v / 60 Hz. Deve acompanhar gabinete de trabalho com 2 rodas rolamentadas e bandeja para coleta de cavacos e óleo. Com os seguintes acessórios: 2 lâminas de serra 2360 x 19 x 0,80 - 6 dts / pol., 0,1  - Dispositivo para guia / apoio., 01 - Pino, 02 - Chaves allen e 6mm.</t>
    </r>
  </si>
  <si>
    <r>
      <rPr>
        <b/>
        <sz val="12"/>
        <rFont val="Arial"/>
        <family val="2"/>
      </rPr>
      <t>Serra mármore, 1400 watts</t>
    </r>
    <r>
      <rPr>
        <sz val="12"/>
        <rFont val="Arial"/>
        <family val="2"/>
      </rPr>
      <t>, 110mm, 220 Volts, potencia 1.400 watts, capacidades: a 0 graus: 32,5mm (1-1/4”) a 45 graus: 21,5mm (7/8”), diâmetro do disco 110mm, (4-3/8”), rotação por minuto (rpm) 12.000. Itens incluso: chave, chave allen.</t>
    </r>
  </si>
  <si>
    <r>
      <t>Serra rápida portátil</t>
    </r>
    <r>
      <rPr>
        <sz val="12"/>
        <rFont val="Arial"/>
        <family val="2"/>
      </rPr>
      <t>, com serra 14 polegadas. Potência mínima 2000 watts. Tensão: 220v. Rotações por minuto mínima: 3800 rpm. Tamanho disco: 355 mm (14''). Deve ser robustas e potente. Alavanca para mudança rápida do ângulo de corte da peça. Capacidade de corte: 90º Ø 115 mm (4 1/2''). Diâmetro do eixo para disco 25.4 mm. Deve acompanhar a máquina: lâmina de serra 14 polegadas, chaves T e óculos de proteção. Deve fazer cortes rápidos, sem rebarbas, com pouco aquecimento e sem deformação da peça; ser ideal para tubos, arestas de perfis, conduítes. Possuir morsa com roldana horizontal. Deve possuir: protetor do disco, interruptor, botão trava, base de alumínio, morsa e protetor traseiro do corte.</t>
    </r>
  </si>
  <si>
    <r>
      <t>Serra rápida portátil</t>
    </r>
    <r>
      <rPr>
        <sz val="12"/>
        <rFont val="Arial"/>
        <family val="2"/>
      </rPr>
      <t>, com serra de metal duro 12 polegadas, deve possuir protetor com capa de cobertura da lâmina e empunhadura em "D" com fácil agarre. Alavanca para mudança rápida do ângulo de corte da peça. Ser aplicável a lâminas de serra de metal duro para aço. Potência 1750 watts. Rotação por min.: 1300 rpm. Capacidade de corte: 90º 115 mm (4 1/2'') - 45º 90 mm (3 1/2''). Diâmetro do eixo para disco 25.4 mm (1''). Diâmetro do disco 305 mm (12''). Deve acompanhar a máquina: lâmina de serra de metal duro (TCT), chaves T, óculos de proteção, morsa com roldana horizontal. Deve fazer cortes rápidos, sem rebarbas, com pouco aquecimento e sem deformação da peça; ser ideal para tubos, arestas de perfis, conduítes. Tensão: 220v.</t>
    </r>
  </si>
  <si>
    <r>
      <rPr>
        <b/>
        <sz val="12"/>
        <rFont val="Arial"/>
        <family val="2"/>
      </rPr>
      <t>Serra tico-tico 650 watts</t>
    </r>
    <r>
      <rPr>
        <sz val="12"/>
        <rFont val="Arial"/>
        <family val="2"/>
      </rPr>
      <t>, 650W de potência mínima, de 500 a 3100 golpes por minuto, capacidade corte madeira de 90mm e aço 8,0mm, peso aproximado de até 3kg. Com 15 lâminas com 75mm de comprimento para madeira com prego e alumínio até 13mm de espessura e 15 laminas com 75mm comprimento para corte limpo em madeira com até 50mm espessura.</t>
    </r>
  </si>
  <si>
    <r>
      <t>Serra tico-tico de bancada</t>
    </r>
    <r>
      <rPr>
        <sz val="12"/>
        <rFont val="Arial"/>
        <family val="2"/>
      </rPr>
      <t>, 120 watts. Golpes por minuto de 400  a 1600 gpm / 21 mm. Deve possuir rolamentos, soprador de ar. Trabalhar com lâmina, sem e com pino, mesa inclinável de 0º a 45º, velocidade eletrônica variável. Especificações técnicas: tensão 220v / 60Hz, potência mínima 120 watts. Alturas máximas de corte&gt; 90º=57mm e 45º=27mm. Comprimento da lâmina: 127 mm. Tamanho mínimo da bancada: 410mm x 253mm. Acessórios inclusos: 2 serras, adaptador para lâmina sem pino, adaptador para aspiração em pó. Capacidade de corte 406mm. Para cortes em madeira.</t>
    </r>
  </si>
  <si>
    <t>Peça</t>
  </si>
  <si>
    <t>SIPAR FERRAMENTAS</t>
  </si>
  <si>
    <t>Lima chata 8 polegadas</t>
  </si>
  <si>
    <t>Lima quadrada murca 6''</t>
  </si>
  <si>
    <r>
      <rPr>
        <b/>
        <sz val="12"/>
        <rFont val="Arial"/>
        <family val="2"/>
      </rPr>
      <t xml:space="preserve">Alicate bico chato dupla injeção. </t>
    </r>
    <r>
      <rPr>
        <sz val="12"/>
        <rFont val="Arial"/>
        <family val="2"/>
      </rPr>
      <t>Forjado em aço cromo vanádio. Cabeça e articulação polidas. Têmpera total no corpo. Têmpera por indução no gume de corte. DIN ISO 5745. Isolação elétrica de 1.000 V c. a. Produto em conformidade com a NBR9699 e NR10. Tamanho: 6".</t>
    </r>
  </si>
  <si>
    <r>
      <rPr>
        <b/>
        <sz val="12"/>
        <rFont val="Arial"/>
        <family val="2"/>
      </rPr>
      <t xml:space="preserve">Alicate bico </t>
    </r>
    <r>
      <rPr>
        <sz val="12"/>
        <rFont val="Arial"/>
        <family val="2"/>
      </rPr>
      <t>meia-cana reto, 6", fabricado em cromo-vanádio, acabamento polido e isolamento.</t>
    </r>
  </si>
  <si>
    <r>
      <t>Alicate de corte diagonal</t>
    </r>
    <r>
      <rPr>
        <sz val="12"/>
        <rFont val="Arial"/>
        <family val="2"/>
      </rPr>
      <t>. Dimensões: 6 polegadas, aço cromo-vanádio, arestas de corte temperadas por indução, cabo anti-deslizante com abas protetoras, capacidade de corte: arame duro: 1,6mm diâmetro, arame mole: 2,5mm diâmetro. Isolação elétrica do cabo: 1000V de acordo com norma ABNT NBR 9699.</t>
    </r>
  </si>
  <si>
    <r>
      <rPr>
        <b/>
        <sz val="12"/>
        <rFont val="Arial"/>
        <family val="2"/>
      </rPr>
      <t>Alicate de pressão 10'',</t>
    </r>
    <r>
      <rPr>
        <sz val="12"/>
        <rFont val="Arial"/>
        <family val="2"/>
      </rPr>
      <t xml:space="preserve"> mordente triangular em aço cromo vanádio, temperado. Acabamento niquelado. Abertura variável.</t>
    </r>
  </si>
  <si>
    <r>
      <t>Alicate universal 8''</t>
    </r>
    <r>
      <rPr>
        <sz val="12"/>
        <rFont val="Arial"/>
        <family val="2"/>
      </rPr>
      <t>. Forjado em aço cromo vanádio. Cabeça e articulação polidas. Têmpera total no corpo. Têmpera por indução no gume de corte. DIN ISO 5746. Isolação elétrica de 1.000V c. a. Produto em conformidade com a NBR9699 e NR10.</t>
    </r>
  </si>
  <si>
    <r>
      <t>Arco com serra de pua</t>
    </r>
    <r>
      <rPr>
        <sz val="12"/>
        <rFont val="Arial"/>
        <family val="2"/>
      </rPr>
      <t>, sem catraca, tamanho 10''. Possuir um mandril de aperto rápido. Pode ser usado com acoplamento dos ferros de pua, verrumas para arco de pua, chaves de fenda para arco de pua e outros acessórios que possuam haste compatível com o encaixe das garras do mandril de arco.</t>
    </r>
  </si>
  <si>
    <r>
      <t>Arco com serra em aço</t>
    </r>
    <r>
      <rPr>
        <sz val="12"/>
        <rFont val="Arial"/>
        <family val="2"/>
      </rPr>
      <t>, arco com serra extra - tensão deve ter exclusiva alavanca tensionadora, a alta tensão (2.000kg/cm²) deve ser adquirida em poucas voltas. Arco deve ser leve e resistente, injetado em alumínio. Material cabo: aço revestido e emborrachado</t>
    </r>
  </si>
  <si>
    <r>
      <rPr>
        <b/>
        <sz val="12"/>
        <rFont val="Arial"/>
        <family val="2"/>
      </rPr>
      <t>Arco com serra em aço</t>
    </r>
    <r>
      <rPr>
        <sz val="12"/>
        <rFont val="Arial"/>
        <family val="2"/>
      </rPr>
      <t>, arco de serra que seja projetado para serras de 12 polegadas. Arco deve ser em aço tubular. Cabo deve ser fechado, o material do cabo deve ser revestido com plástico e estruturado em zamac. Empunhadura anatômica. Ajuste fixo, tensão deve ser dada por uma porca borboleta localizada na parte frontal do arco.</t>
    </r>
  </si>
  <si>
    <r>
      <t>Caixa plástica de ferramentas</t>
    </r>
    <r>
      <rPr>
        <sz val="12"/>
        <rFont val="Arial"/>
        <family val="2"/>
      </rPr>
      <t>, com 1 bandeja porta trecos interna (para brocas, parafusos, buchas, etc), dimensões (CxLxA): 34 x 17 x 14 cm.</t>
    </r>
  </si>
  <si>
    <r>
      <t>Caixa sanfonada para ferramentas com 5 gavetas</t>
    </r>
    <r>
      <rPr>
        <sz val="12"/>
        <rFont val="Arial"/>
        <family val="2"/>
      </rPr>
      <t>. Confeccionada em chapa de aço pintada, medindo 50cm x 20cm x 21cm.</t>
    </r>
  </si>
  <si>
    <r>
      <t>Chave de fenda 1/4 x 4</t>
    </r>
    <r>
      <rPr>
        <sz val="12"/>
        <rFont val="Arial"/>
        <family val="2"/>
      </rPr>
      <t>. Haste em aço cromo vanádio temperada. Acabamento cromado. Ponta fosfatizada e magnetizada. Cabo em pvc. DIN ISO 2338. Ponta chata.</t>
    </r>
  </si>
  <si>
    <r>
      <t>Chave de fenda 1/4 x 6</t>
    </r>
    <r>
      <rPr>
        <sz val="12"/>
        <rFont val="Arial"/>
        <family val="2"/>
      </rPr>
      <t>. Haste em aço cromo vanádio temperada. Ponta fosfatizada. Cabo em PVC. Isolação de 1000 V c.a. Produto deve estar em conformidade com a NBR 9699 e NR 10. DIN ISO 8764.</t>
    </r>
  </si>
  <si>
    <r>
      <t>Chave de fenda 1/8 x 6</t>
    </r>
    <r>
      <rPr>
        <sz val="12"/>
        <rFont val="Arial"/>
        <family val="2"/>
      </rPr>
      <t>, cabo ergonômico e injetado em polipropileno, material de cromo vanádio. Ponta temperada magnética. Haste niquelada e cromada.</t>
    </r>
  </si>
  <si>
    <r>
      <t>Chave de fenda Phillips</t>
    </r>
    <r>
      <rPr>
        <sz val="12"/>
        <rFont val="Arial"/>
        <family val="2"/>
      </rPr>
      <t xml:space="preserve"> </t>
    </r>
    <r>
      <rPr>
        <b/>
        <sz val="12"/>
        <rFont val="Arial"/>
        <family val="2"/>
      </rPr>
      <t>1/4 x 6</t>
    </r>
    <r>
      <rPr>
        <sz val="12"/>
        <rFont val="Arial"/>
        <family val="2"/>
      </rPr>
      <t>, cabo ergonômico e injetado em polipropileno, material de cromo vanádio. Ponta temperada magnética. Haste niquelada e cromada.</t>
    </r>
  </si>
  <si>
    <r>
      <t>Chave de fenda Phillips</t>
    </r>
    <r>
      <rPr>
        <sz val="12"/>
        <rFont val="Arial"/>
        <family val="2"/>
      </rPr>
      <t xml:space="preserve"> </t>
    </r>
    <r>
      <rPr>
        <b/>
        <sz val="12"/>
        <rFont val="Arial"/>
        <family val="2"/>
      </rPr>
      <t>1/8 x 6</t>
    </r>
    <r>
      <rPr>
        <sz val="12"/>
        <rFont val="Arial"/>
        <family val="2"/>
      </rPr>
      <t>, cabo ergonômico e injetado em polipropileno, material de cromo vanádio. Ponta temperada magnética. Haste niquelada e cromada.</t>
    </r>
  </si>
  <si>
    <r>
      <t>Chave de fenda Phillips</t>
    </r>
    <r>
      <rPr>
        <sz val="12"/>
        <rFont val="Arial"/>
        <family val="2"/>
      </rPr>
      <t xml:space="preserve"> </t>
    </r>
    <r>
      <rPr>
        <b/>
        <sz val="12"/>
        <rFont val="Arial"/>
        <family val="2"/>
      </rPr>
      <t>3/16 x 5</t>
    </r>
    <r>
      <rPr>
        <sz val="12"/>
        <rFont val="Arial"/>
        <family val="2"/>
      </rPr>
      <t>, cabo ergonômico e injetado em polipropileno, material de cromo vanádio. Ponta temperada magnética. Haste niquelada e cromada.</t>
    </r>
  </si>
  <si>
    <r>
      <t>Chave de fenda Phillips</t>
    </r>
    <r>
      <rPr>
        <sz val="12"/>
        <rFont val="Arial"/>
        <family val="2"/>
      </rPr>
      <t xml:space="preserve"> </t>
    </r>
    <r>
      <rPr>
        <b/>
        <sz val="12"/>
        <rFont val="Arial"/>
        <family val="2"/>
      </rPr>
      <t>3/8 x 6</t>
    </r>
    <r>
      <rPr>
        <sz val="12"/>
        <rFont val="Arial"/>
        <family val="2"/>
      </rPr>
      <t>, cabo ergonômico e injetado em polipropileno, material de cromo vanádio. Ponta temperada magnética. Haste niquelada e cromada.</t>
    </r>
  </si>
  <si>
    <r>
      <t>Chave de fenda</t>
    </r>
    <r>
      <rPr>
        <sz val="12"/>
        <rFont val="Arial"/>
        <family val="2"/>
      </rPr>
      <t>, tipo teste.</t>
    </r>
  </si>
  <si>
    <r>
      <t>Chave inglesa 8 polegadas</t>
    </r>
    <r>
      <rPr>
        <sz val="12"/>
        <rFont val="Arial"/>
        <family val="2"/>
      </rPr>
      <t>, abertura 26mm, material em cromo vanádio, acabamento oxidado. Ajuste nos mordentes com rápido aperto através dos roletes helicoidais fixados com pino, possuir graduação da abertura em mm.</t>
    </r>
  </si>
  <si>
    <r>
      <rPr>
        <b/>
        <sz val="12"/>
        <rFont val="Arial"/>
        <family val="2"/>
      </rPr>
      <t xml:space="preserve">Chave tipo gancho com pino para porcas com furos laterais. </t>
    </r>
    <r>
      <rPr>
        <sz val="12"/>
        <rFont val="Arial"/>
        <family val="2"/>
      </rPr>
      <t>Chave para aperto de ferramenta de corte em cones de centro de usinagem. OBSERVAÇÃO: CHAVE COM PINO. NÃO CHAVE COM GARRA.</t>
    </r>
  </si>
  <si>
    <r>
      <rPr>
        <b/>
        <sz val="12"/>
        <rFont val="Arial"/>
        <family val="2"/>
      </rPr>
      <t xml:space="preserve">Cones BT-30 para pinças ER-25 </t>
    </r>
    <r>
      <rPr>
        <sz val="12"/>
        <rFont val="Arial"/>
        <family val="2"/>
      </rPr>
      <t>com fixador apropriado para o centro de usinagem EMCO CONCEPT MILL 55.</t>
    </r>
  </si>
  <si>
    <r>
      <t>Desandador padrão tipo T</t>
    </r>
    <r>
      <rPr>
        <sz val="12"/>
        <rFont val="Arial"/>
        <family val="2"/>
      </rPr>
      <t>. Haste curta, nº 1. Acabamento oxidado ou níquel cromo.</t>
    </r>
  </si>
  <si>
    <r>
      <rPr>
        <b/>
        <sz val="12"/>
        <rFont val="Arial"/>
        <family val="2"/>
      </rPr>
      <t>Desandador vira macho reto</t>
    </r>
    <r>
      <rPr>
        <sz val="12"/>
        <rFont val="Arial"/>
        <family val="2"/>
      </rPr>
      <t>. VM2. Acabamento oxidado ou níquel cromo.</t>
    </r>
  </si>
  <si>
    <r>
      <rPr>
        <b/>
        <sz val="12"/>
        <rFont val="Arial"/>
        <family val="2"/>
      </rPr>
      <t>Esquadro galvanizado</t>
    </r>
    <r>
      <rPr>
        <sz val="12"/>
        <rFont val="Arial"/>
        <family val="2"/>
      </rPr>
      <t>, 30 cm.</t>
    </r>
  </si>
  <si>
    <r>
      <rPr>
        <b/>
        <sz val="12"/>
        <rFont val="Arial"/>
        <family val="2"/>
      </rPr>
      <t>Grampo sargento</t>
    </r>
    <r>
      <rPr>
        <sz val="12"/>
        <rFont val="Arial"/>
        <family val="2"/>
      </rPr>
      <t>, tipo C, nº 06. Para marcenaria, profissional em aço.</t>
    </r>
  </si>
  <si>
    <r>
      <rPr>
        <b/>
        <sz val="12"/>
        <rFont val="Arial"/>
        <family val="2"/>
      </rPr>
      <t>Jogo de chave allen</t>
    </r>
    <r>
      <rPr>
        <sz val="12"/>
        <rFont val="Arial"/>
        <family val="2"/>
      </rPr>
      <t>, em aço vanádio de 2 a 10 mm. Jogo de 8 peças.</t>
    </r>
  </si>
  <si>
    <r>
      <t>Jogo de chave allen</t>
    </r>
    <r>
      <rPr>
        <sz val="12"/>
        <rFont val="Arial"/>
        <family val="2"/>
      </rPr>
      <t>. Hexagonais longa, 9 peças de 1.5 a 10mm. Haste em aço cromo vanádio temperado. Acabamento fosfatizado. Ponta abaulada. DIN ISO 2936. Medidas unitárias (1 peça de cada medida): 1.5, 2, 2.5, 3, 4, 5, 6, 8, 10. Com estojo injetado.</t>
    </r>
  </si>
  <si>
    <r>
      <t>Jogo de chave allen</t>
    </r>
    <r>
      <rPr>
        <sz val="12"/>
        <rFont val="Arial"/>
        <family val="2"/>
      </rPr>
      <t>. Hexagonal curta , 9peças de 1.5 a 10mm. Haste em aço cromo vanádio temperado. Acabamento fosfatizado. Ponta abaulada. DIN ISO 2936. Medidas unitárias (1 peça de cada medida): 1.5, 2, 2.5, 3, 4, 5, 6,8, 10. Com estojo injetado.</t>
    </r>
  </si>
  <si>
    <r>
      <t>Jogo de chave torx</t>
    </r>
    <r>
      <rPr>
        <sz val="12"/>
        <rFont val="Arial"/>
        <family val="2"/>
      </rPr>
      <t>. Aço cromo vanádio  fosfatizado. Armação em polipropileno. Bitolas: T9, T10, T15, T20, T25, T27, T30, T40, T45, T50.</t>
    </r>
  </si>
  <si>
    <r>
      <t>Jogo de chave torx</t>
    </r>
    <r>
      <rPr>
        <sz val="12"/>
        <rFont val="Arial"/>
        <family val="2"/>
      </rPr>
      <t>. Chave perfil torx com cabo, fabricado em aço vanádio, niquelado e cromado, com ponta oxidada. Cabo em polipropileno azul. Tamanhos (1 unidade cada): T6, T7, T8, T10, T15.</t>
    </r>
  </si>
  <si>
    <r>
      <t>Jogo de chave torx</t>
    </r>
    <r>
      <rPr>
        <sz val="12"/>
        <rFont val="Arial"/>
        <family val="2"/>
      </rPr>
      <t>. Haste em aço cromado vanádio temperada. Acabamento fosfatizado. Tamanhos: T10 , T15, T20, T25, T27, T30, T40, T45, T50.</t>
    </r>
  </si>
  <si>
    <r>
      <rPr>
        <b/>
        <sz val="12"/>
        <color indexed="8"/>
        <rFont val="Arial"/>
        <family val="2"/>
      </rPr>
      <t>Jogo de chaves combinadas</t>
    </r>
    <r>
      <rPr>
        <sz val="12"/>
        <color indexed="8"/>
        <rFont val="Arial"/>
        <family val="2"/>
      </rPr>
      <t xml:space="preserve"> (estrela de um lado e boca do outro lado ). 17 peças. Composto por chaves: 6 - 7 - 8 - 9 - 10 - 11 - 12 - 13 - 14 - 15 - 16 - 17 - 18 - 19 - 20 - 21 - 22 mm. Material: Aço cromo-vanádio. Acabamento niquelado e cromado. Suporte plástico - tipo “RIB”.</t>
    </r>
  </si>
  <si>
    <r>
      <rPr>
        <b/>
        <sz val="12"/>
        <color indexed="8"/>
        <rFont val="Arial"/>
        <family val="2"/>
      </rPr>
      <t>Jogo de chaves combinadas speedy com catraca</t>
    </r>
    <r>
      <rPr>
        <sz val="12"/>
        <color indexed="8"/>
        <rFont val="Arial"/>
        <family val="2"/>
      </rPr>
      <t>, 12 peças. 8 - 9 - 10 - 11 - 12 - 13 - 14 - 15 - 16 - 17 - 18 - 19mm. Surface Drive. 
Fabricadas em aço cromo vanádio. Acabamento niquelado e cromado. Speedy com Catraca. Suporte plástico - tipo “RIB”.</t>
    </r>
  </si>
  <si>
    <r>
      <rPr>
        <b/>
        <sz val="12"/>
        <rFont val="Arial"/>
        <family val="2"/>
      </rPr>
      <t>Jogo de ferramentas manuais</t>
    </r>
    <r>
      <rPr>
        <sz val="12"/>
        <rFont val="Arial"/>
        <family val="2"/>
      </rPr>
      <t>. Jogo de Chaves de Fenda e Philips com 10 peças, sendo 6 de fenda e 4 philips.</t>
    </r>
  </si>
  <si>
    <r>
      <rPr>
        <b/>
        <sz val="12"/>
        <rFont val="Arial"/>
        <family val="2"/>
      </rPr>
      <t>Jogo de pinças ER-25</t>
    </r>
    <r>
      <rPr>
        <sz val="12"/>
        <rFont val="Arial"/>
        <family val="2"/>
      </rPr>
      <t xml:space="preserve"> para os diâmetros de 1 - 2 -3 - 4 - 5 - 6 - 7 - 8 - 9 - 10 - 11 - 12 - 13 - 14 - 15 - 16 mm.
 Total de 16 pinças.</t>
    </r>
  </si>
  <si>
    <r>
      <t>Jogo serra copo vídea</t>
    </r>
    <r>
      <rPr>
        <sz val="12"/>
        <rFont val="Arial"/>
        <family val="2"/>
      </rPr>
      <t>, para perfurar paredes, alvenaria, granito, mármore, pedras decorativas entre outros materiais. Itens inclusos: serras: 19mm (3/4''), 22 mm (7/8''), 25 mm (1''), 32 mm (1.1/4''), 35 mm (1.3/8''), 38 mm (1.1/2''), 44 mm (1.3/4''), 51 mm  (2''); 1 suporte para serra copo 1.3/16'' - 30 mm acompanha broca piloto, 1 suporte para serra copo (7.7/8'' - 200 mm) acompanha broca piloto, extensão para suporte de serra copo 12'' - 305 mm, acompanha mola ejetora, tudo acondicionado em maleta para transporte.</t>
    </r>
  </si>
  <si>
    <r>
      <t xml:space="preserve">Jogo serra copo, </t>
    </r>
    <r>
      <rPr>
        <sz val="12"/>
        <rFont val="Arial"/>
        <family val="2"/>
      </rPr>
      <t>em aço rápido bimetal, dentes de aço rápido, passo variável 4/6 dentes por polegada, profundidade de corte: 38 mm - 1.1/2'', suporte para serra copo de aço carbono com acabamento fosfatizado. Indicada para corte em, latão, cobre, ferro fundido, alumínio, zamak, madeira e plástico.  Itens inclusos : serras: (19 - 3/4'') - (22 mm - 7/8'') - (25 mm - 1'') - (32 mm - 1.1/4'') - (35 mm - 1.3/8'') - (38 mm - 1.1/2'') - (44 mm - 1.3/4'') - (51 mm - 2'') - 1 suporte para serra copo (1.3/16'' - 30 mm) acompanha broca piloto - 1 suporte para serra copo (7.7/8'' - 200 mm) acompanha broca piloto. Extensão para suporte de serra copo (12'' - 305 mm) acompanha mola ejetora, tudo acondicionado em maleta para transporte.</t>
    </r>
  </si>
  <si>
    <r>
      <rPr>
        <b/>
        <sz val="12"/>
        <rFont val="Arial"/>
        <family val="2"/>
      </rPr>
      <t>Jogo serra copo</t>
    </r>
    <r>
      <rPr>
        <sz val="12"/>
        <rFont val="Arial"/>
        <family val="2"/>
      </rPr>
      <t>, jogo com 15 peças de 19 a 76 mm, tipo bimetal. Quantidade de serras: 11 diâmetros das serras: 19mm (3/4''), 22 mm (7/8''), 25 mm (1''), 32 mm (1.1/4''), 35 mm (1.3/8''), 38 mm (1.1/2''), 44 mm (1.3/4''), 51 mm  (2''), 57mm (2.1/4''), 64mm (2.1/2''), 76mm (3''). Deve possuir 4 acessórios para utilização das serras copo e estojo resistente para guardar as serras e acessórios. As serras devem ser fabricadas em aço rápido bimetal com dentes regulares, de passo constante (SH), resistentes e capazes de absorver impactor. As serras devem possuir capacidade de cortar metais, sem apresentar desgaste precoce.</t>
    </r>
  </si>
  <si>
    <r>
      <t xml:space="preserve">Kit de acessórios para retificadeira. </t>
    </r>
    <r>
      <rPr>
        <sz val="12"/>
        <rFont val="Arial"/>
        <family val="2"/>
      </rPr>
      <t>Kit completo com estojo contendo 110 acessórios profissionais variados. Que realize inúmeras funções, tais como: cortar, gravar, esmerilhar, limpar/polir, lixar etc. Peso bruto aproximado: 410 gramas. Dimensões aproximadas da maleta: 19cm x 23cm x 3,5 cm. Deve conter os seguintes itens: 01 escariador (fresas de alta velocidade Ø 3,2mm), 01 ponta de carbureto de cilício (ponta montada de carbureto de silício Ø 7,1mm), 01 ponta cônica (ponta montada de carbureto de silício Ø 4,8mm) – 01 ponta cônica (ponta montada de óxido de alumínio Ø 9,5mm), 01 ponta de óxido de alumínio (ponta montada de óxido de alumínio Ø6,4mm), 12 discos de corte (Ø23,8mm x 0,6mm), 12 discos de corte (Ø23,8 x 1mm), 01 discos de corte (reforçados com fibra de vidro Ø 31,8 x 1,15mm), 01 disco de corte (Ø31,8mm x 1,58mm), 01 escova de cerda (Ø3,2mm), 01 escova de aço de carbono (Ø 19,1mm), 04 discos de feltro (Ø12,7mm), 01 pasta de polimento (para acessórios de feltro ou de tecido para polir metais e plásticos), 01 feltro ( Ø 9,5mm), 04 feltros de polimento (Ø 25,4mm), 01 tubo de lixa com suporte (Ø12,7mm), 06 tubos de lixa ( grana 60), 12 discos de lixa ( grana grossa 180), 12 discos de lixa ( grana média 220), 12 discos de lixa ( grana fina 240), 01 tubo de lixa (Ø6,4mm), 06 tubos de lixa ( Ø 6,4mm, grana grossa 60), 06 tubos de lixa (Ø 12,7mm, grana grossa 120), 06 tubos de lixa (Ø6,4mm, grana grossa 120), 01 disco abrasivo, 02 hastes adaptadoras, 01 haste adaptadora, 01 pedra lixadora.</t>
    </r>
  </si>
  <si>
    <r>
      <rPr>
        <b/>
        <sz val="12"/>
        <rFont val="Arial"/>
        <family val="2"/>
      </rPr>
      <t>Kit de chaves de precisão, alicates e lupa para eletrônica</t>
    </r>
    <r>
      <rPr>
        <sz val="12"/>
        <rFont val="Arial"/>
        <family val="2"/>
      </rPr>
      <t>: 9 peças, possui as chaves de fenda e Phillips de precisão com cabo ergonômico, cabeça giratória, hastes das chaves em aço cromo vanádio - Acompanha estojo para transporte e organização, qualidade profissional - acompanha: 1 estojo plástico, 1 lupa, 1 mini alicate de bico reto, 1 mini alicate de corte diagonal, 3 chaves Phillips: #00, #0 e #1, 3 chaves de fenda: 1,4mm; 1,8mm e 2,4mm.</t>
    </r>
  </si>
  <si>
    <r>
      <t>Kit de ferramentas gerais</t>
    </r>
    <r>
      <rPr>
        <sz val="12"/>
        <rFont val="Arial"/>
        <family val="2"/>
      </rPr>
      <t>, contendo 6 chave philips de diferentes tamanhos, 6 chaves de fenda de diferentes tamanhos, 1 jogo de chaves Allen, 1 alicate de corte, 2 alicates normais, 1 alicate de pressão, 1 jogo de chaves de boca com 12 peças de diferentes tamanhos.</t>
    </r>
  </si>
  <si>
    <r>
      <rPr>
        <b/>
        <sz val="12"/>
        <rFont val="Arial"/>
        <family val="2"/>
      </rPr>
      <t>Kit de ferramentas manuais</t>
    </r>
    <r>
      <rPr>
        <sz val="12"/>
        <rFont val="Arial"/>
        <family val="2"/>
      </rPr>
      <t>, com 60 peças, contendo: catraca reversível 10" encaixe 1/2", extensão 5" encaixe 1/2", extensão 10" encaixe 1/2", cabo t encaixe 1/2", martelo de pena 300g, alicate de pressão mordente triangular 10", alicate 8" 1000V universal pilers, chave de fenda toco ponta chata 6 x 38, chave de fenda toco ponta cruzada 6 x 38m, chave ajustável 10", 18 soquetes estriados 1/2": 12, 13, 14, 15, 16, 17, 18, 19, 20, 21, 22, 23, 24, 26, 27, 27, 28, 30 e 32mm, 5 chaves de fenda ponta chata: 3 x 75, 5 x 100, 6 x 150 e 8 x 150mm, 4 chaves de fenda ponta cruzada: 3x75, 5x100, 6x150 e 8x150mm, 14 chaves combinadas: 6, 8, 9, 10, 11, 12, 13, 14, 15, 16, 17, 19, 21 e 22mm, jogo de chaves hexagonais 9 peças: 1,5 a 10mm. Acompanha: caixa metálica sanfonada com puxador.</t>
    </r>
  </si>
  <si>
    <r>
      <rPr>
        <b/>
        <sz val="12"/>
        <rFont val="Arial"/>
        <family val="2"/>
      </rPr>
      <t>Lâmina de serra</t>
    </r>
    <r>
      <rPr>
        <sz val="12"/>
        <rFont val="Arial"/>
        <family val="2"/>
      </rPr>
      <t>, aço rápido, material bimetal. Dimensões: 12''x1/2x0,024'', com 18 dentes por polegada.</t>
    </r>
  </si>
  <si>
    <r>
      <rPr>
        <b/>
        <sz val="12"/>
        <rFont val="Arial"/>
        <family val="2"/>
      </rPr>
      <t>Lâmina de serra</t>
    </r>
    <r>
      <rPr>
        <sz val="12"/>
        <rFont val="Arial"/>
        <family val="2"/>
      </rPr>
      <t>, aço rápido, material bimetal. Dimensões: 12''x1/2x0,024'', com 24 dentes por polegada.</t>
    </r>
  </si>
  <si>
    <r>
      <rPr>
        <b/>
        <sz val="12"/>
        <rFont val="Arial"/>
        <family val="2"/>
      </rPr>
      <t>Lâmina de serra</t>
    </r>
    <r>
      <rPr>
        <sz val="12"/>
        <rFont val="Arial"/>
        <family val="2"/>
      </rPr>
      <t>, aço rápido, material bimetal. Dimensões: 12''x1/2x0,024'', com 32 dentes por polegada.</t>
    </r>
  </si>
  <si>
    <r>
      <t>Lâmina para serra tico-tico</t>
    </r>
    <r>
      <rPr>
        <sz val="12"/>
        <rFont val="Arial"/>
        <family val="2"/>
      </rPr>
      <t>, aço rápido, com pino de 5'', com 15 dentes por polegada. Kit com 12 unidades</t>
    </r>
  </si>
  <si>
    <r>
      <rPr>
        <b/>
        <sz val="12"/>
        <rFont val="Arial"/>
        <family val="2"/>
      </rPr>
      <t>Lâmina para serra tico-tico</t>
    </r>
    <r>
      <rPr>
        <sz val="12"/>
        <rFont val="Arial"/>
        <family val="2"/>
      </rPr>
      <t>, aço rápido, jogo com 3 peças, 50 mm para madeira/compensado</t>
    </r>
  </si>
  <si>
    <r>
      <rPr>
        <b/>
        <sz val="12"/>
        <rFont val="Arial"/>
        <family val="2"/>
      </rPr>
      <t>Lâmina para serra tico-tico</t>
    </r>
    <r>
      <rPr>
        <sz val="12"/>
        <rFont val="Arial"/>
        <family val="2"/>
      </rPr>
      <t>, aço rápido, jogo com 5 peças, 50 mm para metal</t>
    </r>
  </si>
  <si>
    <r>
      <rPr>
        <b/>
        <sz val="12"/>
        <rFont val="Arial"/>
        <family val="2"/>
      </rPr>
      <t>Lâmina serra aço rápido</t>
    </r>
    <r>
      <rPr>
        <sz val="12"/>
        <rFont val="Arial"/>
        <family val="2"/>
      </rPr>
      <t>, 12''x1/2''x0,024'', 24 dentes</t>
    </r>
  </si>
  <si>
    <r>
      <t>Lima mecânica faca bastarda</t>
    </r>
    <r>
      <rPr>
        <sz val="12"/>
        <rFont val="Arial"/>
        <family val="2"/>
      </rPr>
      <t>, 203mm de comprimento, 4,8mm espessura, 21,40 de largura</t>
    </r>
  </si>
  <si>
    <r>
      <t xml:space="preserve">Lima mecânica meia-cana, </t>
    </r>
    <r>
      <rPr>
        <sz val="12"/>
        <rFont val="Arial"/>
        <family val="2"/>
      </rPr>
      <t>10'' de comprimento, 7,1mm de espessura, 24,6 mm de largura</t>
    </r>
  </si>
  <si>
    <r>
      <t>Lima quadrada bastarda</t>
    </r>
    <r>
      <rPr>
        <sz val="12"/>
        <rFont val="Arial"/>
        <family val="2"/>
      </rPr>
      <t>, 305mm de comprimento, 12,7 de espessura</t>
    </r>
  </si>
  <si>
    <r>
      <rPr>
        <b/>
        <sz val="12"/>
        <rFont val="Arial"/>
        <family val="2"/>
      </rPr>
      <t>Lima triângulo fina</t>
    </r>
    <r>
      <rPr>
        <sz val="12"/>
        <rFont val="Arial"/>
        <family val="2"/>
      </rPr>
      <t>, para serrote</t>
    </r>
  </si>
  <si>
    <r>
      <rPr>
        <b/>
        <sz val="12"/>
        <rFont val="Arial"/>
        <family val="2"/>
      </rPr>
      <t>Macho manual</t>
    </r>
    <r>
      <rPr>
        <sz val="12"/>
        <rFont val="Arial"/>
        <family val="2"/>
      </rPr>
      <t xml:space="preserve"> de vários tamanhos: M3, M4, M5, M6, M8 e M10. Fabricado em aço rápido (hss). Macho de rosca métrica grossa, retificado para uso normal. Jogo com 2 peças de cada. Norma DIN 352.</t>
    </r>
  </si>
  <si>
    <r>
      <rPr>
        <b/>
        <sz val="12"/>
        <rFont val="Arial"/>
        <family val="2"/>
      </rPr>
      <t>Marreta</t>
    </r>
    <r>
      <rPr>
        <sz val="12"/>
        <rFont val="Arial"/>
        <family val="2"/>
      </rPr>
      <t>,</t>
    </r>
    <r>
      <rPr>
        <b/>
        <sz val="12"/>
        <rFont val="Arial"/>
        <family val="2"/>
      </rPr>
      <t xml:space="preserve"> </t>
    </r>
    <r>
      <rPr>
        <sz val="12"/>
        <rFont val="Arial"/>
        <family val="2"/>
      </rPr>
      <t>3Kg com cabo de madeira .</t>
    </r>
  </si>
  <si>
    <r>
      <rPr>
        <b/>
        <sz val="12"/>
        <rFont val="Arial"/>
        <family val="2"/>
      </rPr>
      <t>Morsa de bancada</t>
    </r>
    <r>
      <rPr>
        <sz val="12"/>
        <rFont val="Arial"/>
        <family val="2"/>
      </rPr>
      <t xml:space="preserve"> para fixação de peças nº 8.</t>
    </r>
  </si>
  <si>
    <r>
      <rPr>
        <b/>
        <sz val="12"/>
        <rFont val="Arial"/>
        <family val="2"/>
      </rPr>
      <t>Plaina manual</t>
    </r>
    <r>
      <rPr>
        <sz val="12"/>
        <rFont val="Arial"/>
        <family val="2"/>
      </rPr>
      <t>, em aço, com cabo de madeira.</t>
    </r>
  </si>
  <si>
    <r>
      <rPr>
        <b/>
        <sz val="12"/>
        <rFont val="Arial"/>
        <family val="2"/>
      </rPr>
      <t>Prensa Hidráulica manual standard</t>
    </r>
    <r>
      <rPr>
        <sz val="12"/>
        <rFont val="Arial"/>
        <family val="2"/>
      </rPr>
      <t xml:space="preserve">. Capacidade mínima de 30 toneladas.  Abertura mínima da mesa 164 milímetros; Abertura mínima entre colunas 585 milímetros; Altura mínima total 1509 milímetros; Capacidade mínima 30 toneladas; Curso do pistão: 130 milímetros no mínimo; Distância mínima entre mesa e pistão 75 milímetros; Distância máxima entre mesa e pistão 822 milímetros no mínimo; Prensa robusta com peso mínimo de 124 kg; Para as seguintes aplicações: serviços gerais de reparos e manutenção, colocação e extração de rolamentos, eixos, engrenagens, buchas, dobrar, virar, endireitar, entre outros. Deve possuir bomba hidráulica com fuso interno no cilindro, para aproximação rápida. além de molas externas para retorno rápido do cilindro. Deve possuir mesa de trabalho com no mínimo 7 alturas ajustáveis. Deve possuir: válvula de sobrecarga, pistão com retorno automático manômetro posicionado sobre a prensa. </t>
    </r>
  </si>
  <si>
    <r>
      <rPr>
        <b/>
        <sz val="12"/>
        <rFont val="Arial"/>
        <family val="2"/>
      </rPr>
      <t>Torno de bancada</t>
    </r>
    <r>
      <rPr>
        <sz val="12"/>
        <rFont val="Arial"/>
        <family val="2"/>
      </rPr>
      <t xml:space="preserve"> para fixação de peças nº 10.</t>
    </r>
  </si>
  <si>
    <r>
      <rPr>
        <b/>
        <sz val="12"/>
        <rFont val="Arial"/>
        <family val="2"/>
      </rPr>
      <t>Torno de bancada</t>
    </r>
    <r>
      <rPr>
        <sz val="12"/>
        <rFont val="Arial"/>
        <family val="2"/>
      </rPr>
      <t xml:space="preserve"> para fixação de peças nº 5.</t>
    </r>
  </si>
  <si>
    <r>
      <t>Abraçadeira de nylon</t>
    </r>
    <r>
      <rPr>
        <sz val="12"/>
        <rFont val="Arial"/>
        <family val="2"/>
      </rPr>
      <t>, para amarração, 151x3,65 mm, contém 100 peças, cor preta</t>
    </r>
  </si>
  <si>
    <r>
      <t>Abraçadeira de nylon</t>
    </r>
    <r>
      <rPr>
        <sz val="12"/>
        <rFont val="Arial"/>
        <family val="2"/>
      </rPr>
      <t>, para amarração, 206x4,8 mm, contém 100 peças, cor preta</t>
    </r>
  </si>
  <si>
    <r>
      <t>Abraçadeira de nylon</t>
    </r>
    <r>
      <rPr>
        <sz val="12"/>
        <rFont val="Arial"/>
        <family val="2"/>
      </rPr>
      <t>, para amarração, 283x4,8 mm, contém 100 peças, cor preta</t>
    </r>
  </si>
  <si>
    <r>
      <rPr>
        <b/>
        <sz val="12"/>
        <rFont val="Arial"/>
        <family val="2"/>
      </rPr>
      <t xml:space="preserve">Adesivo instantâneo </t>
    </r>
    <r>
      <rPr>
        <sz val="12"/>
        <rFont val="Arial"/>
        <family val="2"/>
      </rPr>
      <t>em base de cianoacrilato de etilo, monocomponente de polimerização espontânea por ação da umidade ambiente, 20 g</t>
    </r>
  </si>
  <si>
    <r>
      <t>Adesivo PVC</t>
    </r>
    <r>
      <rPr>
        <sz val="12"/>
        <rFont val="Arial"/>
        <family val="2"/>
      </rPr>
      <t>, frasco 175gr</t>
    </r>
  </si>
  <si>
    <r>
      <t>Borracha de silicone</t>
    </r>
    <r>
      <rPr>
        <sz val="12"/>
        <rFont val="Arial"/>
        <family val="2"/>
      </rPr>
      <t>, incolor, acético, 280g</t>
    </r>
  </si>
  <si>
    <t>Bucha nylon 6mm</t>
  </si>
  <si>
    <t>Bucha nylon S10</t>
  </si>
  <si>
    <t>Bucha nylon S5</t>
  </si>
  <si>
    <t>Bucha nylon S8</t>
  </si>
  <si>
    <r>
      <t>Disco de corte para aço e inox</t>
    </r>
    <r>
      <rPr>
        <sz val="12"/>
        <rFont val="Arial"/>
        <family val="2"/>
      </rPr>
      <t>, 115x1x22,2mm. Aplicação para aço e inox, indicadors para cortes de aços carbonos e aços inoxidáveis em manutenção, com 2 telas.</t>
    </r>
  </si>
  <si>
    <r>
      <rPr>
        <b/>
        <sz val="12"/>
        <rFont val="Arial"/>
        <family val="2"/>
      </rPr>
      <t>Disco de serra para madeira 110mm</t>
    </r>
    <r>
      <rPr>
        <sz val="12"/>
        <rFont val="Arial"/>
        <family val="2"/>
      </rPr>
      <t>, Serra Circular para madeira com ponta de metal duro 4.3/8 (110mm)x 24D. Utilizadas para cortar: - Madeiras - Chapas laminadas,  Aglomerados – Compensados - MDF, etc.</t>
    </r>
  </si>
  <si>
    <r>
      <rPr>
        <b/>
        <sz val="12"/>
        <rFont val="Arial"/>
        <family val="2"/>
      </rPr>
      <t xml:space="preserve">Disco para serra videa 110mm, </t>
    </r>
    <r>
      <rPr>
        <sz val="12"/>
        <rFont val="Arial"/>
        <family val="2"/>
      </rPr>
      <t>disco diamantado segmentado para serra mármore, cortes a seco e úmido. Ideal para cortes em Concreto, Ladrilhos Ceramicos, Tijolos, Lajes, Pedras Naturais.</t>
    </r>
  </si>
  <si>
    <r>
      <t>Escada de alumínio extensiva 2x 13 degraus</t>
    </r>
    <r>
      <rPr>
        <sz val="12"/>
        <rFont val="Arial"/>
        <family val="2"/>
      </rPr>
      <t>, fechada 4,20m, estendida 7,20m, aberta 3,90m. Utilização de ambos os lados simultâneo, rodízios no externo superior para facilitar seu deslizamento na parede, abertura para maior segurança. Sapatas de borracha, permitindo maior aderência de sustentação, travamento automático de segurança, 100% liga de alumínio estrutural. Comporta até 120 kg de carga.</t>
    </r>
  </si>
  <si>
    <r>
      <t>Escada de alumínio extensiva grande</t>
    </r>
    <r>
      <rPr>
        <sz val="12"/>
        <rFont val="Arial"/>
        <family val="2"/>
      </rPr>
      <t>, fechada 6,3m e estendida 10,8m, degraus de alumínio anti-derrapante, cinta para encosto ao poste em nylon emborrachado, sapatas fixas de borracha, corda de auxilio.</t>
    </r>
  </si>
  <si>
    <r>
      <rPr>
        <b/>
        <sz val="12"/>
        <rFont val="Arial"/>
        <family val="2"/>
      </rPr>
      <t>Escova de aço para lima</t>
    </r>
    <r>
      <rPr>
        <sz val="12"/>
        <rFont val="Arial"/>
        <family val="2"/>
      </rPr>
      <t>. Medindo: 20cm x 5cm x 0,5cm. Cabo de madeira.</t>
    </r>
  </si>
  <si>
    <r>
      <rPr>
        <b/>
        <sz val="12"/>
        <rFont val="Arial"/>
        <family val="2"/>
      </rPr>
      <t>Escova rotativa de aço</t>
    </r>
    <r>
      <rPr>
        <sz val="12"/>
        <rFont val="Arial"/>
        <family val="2"/>
      </rPr>
      <t>. Dimensões: 6”    x    ¾”    x   1.1/4”, RPM: 3500.</t>
    </r>
  </si>
  <si>
    <r>
      <rPr>
        <b/>
        <sz val="12"/>
        <rFont val="Arial"/>
        <family val="2"/>
      </rPr>
      <t>Fio de nylon</t>
    </r>
    <r>
      <rPr>
        <sz val="12"/>
        <rFont val="Arial"/>
        <family val="2"/>
      </rPr>
      <t>, nº 100, rolo com 100 metros.</t>
    </r>
  </si>
  <si>
    <r>
      <rPr>
        <b/>
        <sz val="12"/>
        <rFont val="Arial"/>
        <family val="2"/>
      </rPr>
      <t xml:space="preserve">Fita adesiva multiuso, </t>
    </r>
    <r>
      <rPr>
        <sz val="12"/>
        <rFont val="Arial"/>
        <family val="2"/>
      </rPr>
      <t>composto por filme de polietileno reforçado com tecido laminado de algodão, coberto com adesivo de borracha natural, resina sintética, 50mmx5m, cor prata.</t>
    </r>
  </si>
  <si>
    <r>
      <rPr>
        <b/>
        <sz val="12"/>
        <rFont val="Arial"/>
        <family val="2"/>
      </rPr>
      <t>Fita dupla face</t>
    </r>
    <r>
      <rPr>
        <sz val="12"/>
        <rFont val="Arial"/>
        <family val="2"/>
      </rPr>
      <t>, 15mmx20m, cinza espessura 0,8mm.</t>
    </r>
  </si>
  <si>
    <r>
      <rPr>
        <b/>
        <sz val="12"/>
        <rFont val="Arial"/>
        <family val="2"/>
      </rPr>
      <t>Fita para isolamento de área</t>
    </r>
    <r>
      <rPr>
        <sz val="12"/>
        <rFont val="Arial"/>
        <family val="2"/>
      </rPr>
      <t>, faixa de sinalização em polietileno zebrada preto/amarela 6,50 ou 7 cm de largura. Rolo com 200 metros.</t>
    </r>
  </si>
  <si>
    <r>
      <rPr>
        <b/>
        <sz val="12"/>
        <rFont val="Arial"/>
        <family val="2"/>
      </rPr>
      <t>Fita veda rosca,</t>
    </r>
    <r>
      <rPr>
        <sz val="12"/>
        <rFont val="Arial"/>
        <family val="2"/>
      </rPr>
      <t xml:space="preserve"> 18mmx25m</t>
    </r>
  </si>
  <si>
    <r>
      <t>Fluído insolúvel</t>
    </r>
    <r>
      <rPr>
        <sz val="12"/>
        <rFont val="Arial"/>
        <family val="2"/>
      </rPr>
      <t xml:space="preserve"> para corte de todos os metais, exceto alumínio. Indicado para as operações de rosquear, fresar, furar, mandrilar, alargar, acabar, usinar, repuxar, etc. Deve ter ação lubrificante e refrigerante. Não deve ser inflamável, nem explosivo. Que não contenha 1,1,1 - nem tricloroetano, nem tetracloretano, nem tetracloretano de carbono. 500 ml</t>
    </r>
  </si>
  <si>
    <r>
      <rPr>
        <b/>
        <sz val="12"/>
        <rFont val="Arial"/>
        <family val="2"/>
      </rPr>
      <t>Furadeira de impacto ½” 600 watts</t>
    </r>
    <r>
      <rPr>
        <sz val="12"/>
        <rFont val="Arial"/>
        <family val="2"/>
      </rPr>
      <t>, com mandril de 1/2”ou 13mm, com número de rotações de 0-3000rpm. Tensão de 220V ou bivolt. Deve vir com maleta compatível.</t>
    </r>
  </si>
  <si>
    <r>
      <rPr>
        <b/>
        <sz val="12"/>
        <rFont val="Arial"/>
        <family val="2"/>
      </rPr>
      <t>Lâmina de serra</t>
    </r>
    <r>
      <rPr>
        <sz val="12"/>
        <rFont val="Arial"/>
        <family val="2"/>
      </rPr>
      <t>, aço rápido, material bi-metal, dimensões: 12”x1/2”x0,024”. Quantidade de dentes por polegada 24.</t>
    </r>
  </si>
  <si>
    <r>
      <t>Lápis para carpinteiro</t>
    </r>
    <r>
      <rPr>
        <sz val="12"/>
        <rFont val="Arial"/>
        <family val="2"/>
      </rPr>
      <t>, modelo padrão.</t>
    </r>
  </si>
  <si>
    <r>
      <t>Lixa 114 x 140mm</t>
    </r>
    <r>
      <rPr>
        <sz val="12"/>
        <rFont val="Arial"/>
        <family val="2"/>
      </rPr>
      <t>, uso em lixadeiras orbitais de 1/4 - Com 25 unid. Medida: 114 X 140 mm, grãos: 80, 100, aplicação: madeira.</t>
    </r>
  </si>
  <si>
    <r>
      <rPr>
        <b/>
        <sz val="12"/>
        <rFont val="Arial"/>
        <family val="2"/>
      </rPr>
      <t>Lixa flap disco</t>
    </r>
    <r>
      <rPr>
        <sz val="12"/>
        <rFont val="Arial"/>
        <family val="2"/>
      </rPr>
      <t>, 115x22mm, acabamento de superfícies para polimento G60.</t>
    </r>
  </si>
  <si>
    <r>
      <t xml:space="preserve">Lixa folha d'água, </t>
    </r>
    <r>
      <rPr>
        <sz val="12"/>
        <rFont val="Arial"/>
        <family val="2"/>
      </rPr>
      <t>225x275 mm, pintura de automóveis G240</t>
    </r>
  </si>
  <si>
    <r>
      <t xml:space="preserve">Lixa folha d'água, </t>
    </r>
    <r>
      <rPr>
        <sz val="12"/>
        <rFont val="Arial"/>
        <family val="2"/>
      </rPr>
      <t>225x275 mm, pintura de automóveis G400</t>
    </r>
  </si>
  <si>
    <r>
      <t xml:space="preserve">Lixa folha d'água, </t>
    </r>
    <r>
      <rPr>
        <sz val="12"/>
        <rFont val="Arial"/>
        <family val="2"/>
      </rPr>
      <t>225x275 mm, pintura de automóveis G600</t>
    </r>
  </si>
  <si>
    <r>
      <t>Lixa folha massa/alvenaria</t>
    </r>
    <r>
      <rPr>
        <sz val="12"/>
        <rFont val="Arial"/>
        <family val="2"/>
      </rPr>
      <t>, 225x275mm, grão 100, embalagem com 50 unidades</t>
    </r>
  </si>
  <si>
    <r>
      <t>Lixa folha massa/alvenaria</t>
    </r>
    <r>
      <rPr>
        <sz val="12"/>
        <rFont val="Arial"/>
        <family val="2"/>
      </rPr>
      <t>, 225x275mm, grão 120, embalagem com 50 unidades</t>
    </r>
  </si>
  <si>
    <r>
      <t>Lixa folha massa/alvenaria</t>
    </r>
    <r>
      <rPr>
        <sz val="12"/>
        <rFont val="Arial"/>
        <family val="2"/>
      </rPr>
      <t>, 225x275mm, grão 80, embalagem com 50 unidades</t>
    </r>
  </si>
  <si>
    <r>
      <rPr>
        <b/>
        <sz val="12"/>
        <rFont val="Arial"/>
        <family val="2"/>
      </rPr>
      <t>Lubrificante dispersor de água</t>
    </r>
    <r>
      <rPr>
        <sz val="12"/>
        <rFont val="Arial"/>
        <family val="2"/>
      </rPr>
      <t>. Água aerosol frasco: 300ml. Tubo aerosol de metal com tampa plástica com tubo/canudo prolongador, acoplável no bico do jato aerosol. Características: Composto de Destilado alifático e óleos de petróleo, inibidor de corrosão e propelente, não condutor de eletricidade até 12.000 Volts. Secagem rápida para evitar curto-circuito em sistemas elétricos e eletrônicos. Não conter água, querosene ou silicone na fórmula</t>
    </r>
  </si>
  <si>
    <r>
      <t>Manta imantada</t>
    </r>
    <r>
      <rPr>
        <sz val="12"/>
        <rFont val="Arial"/>
        <family val="2"/>
      </rPr>
      <t>, 50 cm de largura, fita manta, auto aderente aluminizada (com alumínio), multiuso, colocada a frio.</t>
    </r>
  </si>
  <si>
    <r>
      <rPr>
        <b/>
        <sz val="12"/>
        <rFont val="Arial"/>
        <family val="2"/>
      </rPr>
      <t>Massa polir</t>
    </r>
    <r>
      <rPr>
        <sz val="12"/>
        <rFont val="Arial"/>
        <family val="2"/>
      </rPr>
      <t>, 1 kg (só isso a especificação?)</t>
    </r>
  </si>
  <si>
    <r>
      <rPr>
        <b/>
        <sz val="12"/>
        <rFont val="Arial"/>
        <family val="2"/>
      </rPr>
      <t>Nylon tarugo</t>
    </r>
    <r>
      <rPr>
        <sz val="12"/>
        <rFont val="Arial"/>
        <family val="2"/>
      </rPr>
      <t>, Ø 25mm, 1,74kg, comprimento 3 m</t>
    </r>
  </si>
  <si>
    <r>
      <rPr>
        <b/>
        <sz val="12"/>
        <rFont val="Arial"/>
        <family val="2"/>
      </rPr>
      <t>Óculos de segurança para soldador</t>
    </r>
    <r>
      <rPr>
        <sz val="12"/>
        <rFont val="Arial"/>
        <family val="2"/>
      </rPr>
      <t>, com elástico, ajustável e lentes redondas de no mínimo 50mm. Seja confeccionada em termoplástico de alta resistência, dupla concha unida por um tirante regulável e ajuste por elástico de retenção. Que seja indicado para proteção contra impacto de partículas volantes multidirecionais. Com lentes filtrantes, para proteção contra radiações Ultravioletas e Infravermelhas provenientes de operações de brasagem e oxicorte. Deve acompanhar lentes transparentes e número(tonalidade) 6 conforme DIN.</t>
    </r>
  </si>
  <si>
    <r>
      <rPr>
        <b/>
        <sz val="12"/>
        <rFont val="Arial"/>
        <family val="2"/>
      </rPr>
      <t>Óculos de segurança</t>
    </r>
    <r>
      <rPr>
        <sz val="12"/>
        <rFont val="Arial"/>
        <family val="2"/>
      </rPr>
      <t>, modelo ampla visão, anti-embaçante, visor de policarbonato, com lentes Incolor. Armação com encaixe para a lente, com hastes reguláveis. Lente injetada em peça única, com proteção lateral. Tratamento anti-risco. Que filtre 99,9% da radiação ultravioleta.</t>
    </r>
  </si>
  <si>
    <r>
      <t xml:space="preserve">Óleo desengripante </t>
    </r>
    <r>
      <rPr>
        <sz val="12"/>
        <rFont val="Arial"/>
        <family val="2"/>
      </rPr>
      <t>em spray, para ferragens, embalagem com no mínimo 300ml, validade mínima de 12 meses.</t>
    </r>
  </si>
  <si>
    <r>
      <t>Parafuso auto atarraxante cabeça de panela Phillips</t>
    </r>
    <r>
      <rPr>
        <sz val="12"/>
        <rFont val="Arial"/>
        <family val="2"/>
      </rPr>
      <t>, med.: 3,5 x 25mm</t>
    </r>
  </si>
  <si>
    <r>
      <t>Parafuso auto atarraxante cabeça de panela Phillips</t>
    </r>
    <r>
      <rPr>
        <sz val="12"/>
        <rFont val="Arial"/>
        <family val="2"/>
      </rPr>
      <t>, med.: 3,9 x 32 mm</t>
    </r>
  </si>
  <si>
    <r>
      <t>Parafuso auto atarraxante cabeça de panela Phillips</t>
    </r>
    <r>
      <rPr>
        <sz val="12"/>
        <rFont val="Arial"/>
        <family val="2"/>
      </rPr>
      <t>, med.: 4,8 x 38mm</t>
    </r>
  </si>
  <si>
    <r>
      <t>Parafuso auto atarraxante cabeça de panela Phillips</t>
    </r>
    <r>
      <rPr>
        <sz val="12"/>
        <rFont val="Arial"/>
        <family val="2"/>
      </rPr>
      <t>, med.: 5,5 x 50mm</t>
    </r>
  </si>
  <si>
    <r>
      <rPr>
        <b/>
        <sz val="12"/>
        <rFont val="Arial"/>
        <family val="2"/>
      </rPr>
      <t>Pistola plástica para aplicação de silicone em bisnaga</t>
    </r>
    <r>
      <rPr>
        <sz val="12"/>
        <rFont val="Arial"/>
        <family val="2"/>
      </rPr>
      <t>. Aplicador de silicone, aço 1020, espessura 0,75mm, acabamento zincado branco, para tubos de 300g, peso aproximado 465g.</t>
    </r>
  </si>
  <si>
    <r>
      <rPr>
        <b/>
        <sz val="12"/>
        <rFont val="Arial"/>
        <family val="2"/>
      </rPr>
      <t>Rebolo de carbureto de silício verde</t>
    </r>
    <r>
      <rPr>
        <sz val="12"/>
        <rFont val="Arial"/>
        <family val="2"/>
      </rPr>
      <t>, indicado para widia, vidro, pedras semi-preciosas, etc. Com as seguintes dimensões: diâmetro de 6 polegadas por ¾ de polegada de largura. REBOLO 152,40 X 19,05 X 31,75- GC100.</t>
    </r>
  </si>
  <si>
    <r>
      <rPr>
        <b/>
        <sz val="12"/>
        <rFont val="Arial"/>
        <family val="2"/>
      </rPr>
      <t>Rebolo Reto – Fino</t>
    </r>
    <r>
      <rPr>
        <sz val="12"/>
        <rFont val="Arial"/>
        <family val="2"/>
      </rPr>
      <t>. Conforme Norma ABNT NB 33  e   ANSI B7.1. Dimensões: 6”    x    ¾”    x   1.1/4”, RPM: 4200, VP : 35M/S.</t>
    </r>
  </si>
  <si>
    <r>
      <rPr>
        <b/>
        <sz val="12"/>
        <rFont val="Arial"/>
        <family val="2"/>
      </rPr>
      <t>Rebolo Reto</t>
    </r>
    <r>
      <rPr>
        <sz val="12"/>
        <rFont val="Arial"/>
        <family val="2"/>
      </rPr>
      <t xml:space="preserve"> </t>
    </r>
    <r>
      <rPr>
        <b/>
        <sz val="12"/>
        <rFont val="Arial"/>
        <family val="2"/>
      </rPr>
      <t>– Grosso</t>
    </r>
    <r>
      <rPr>
        <sz val="12"/>
        <rFont val="Arial"/>
        <family val="2"/>
      </rPr>
      <t>. Conforme  Norma ABNT NB 33  e   ANSI B7.1. Dimensões: 6”    x    ¾”    x   1.1/4”, RPM: 4200,VP : 35M/S.</t>
    </r>
  </si>
  <si>
    <r>
      <t>Silicone com bico dosador</t>
    </r>
    <r>
      <rPr>
        <sz val="12"/>
        <rFont val="Arial"/>
        <family val="2"/>
      </rPr>
      <t>, tubo com 300ml, incolor.</t>
    </r>
  </si>
  <si>
    <t>DISMA</t>
  </si>
  <si>
    <t>VONDER</t>
  </si>
  <si>
    <t>PLASTUBOS</t>
  </si>
  <si>
    <t>TYTAN</t>
  </si>
  <si>
    <t>MISTER</t>
  </si>
  <si>
    <t>ALUMASA</t>
  </si>
  <si>
    <t>ESCARFORTE</t>
  </si>
  <si>
    <t>ROMA</t>
  </si>
  <si>
    <t>OSBORNE</t>
  </si>
  <si>
    <t>EUROCEL</t>
  </si>
  <si>
    <t>3M</t>
  </si>
  <si>
    <t>BOSCH</t>
  </si>
  <si>
    <t>CARBO</t>
  </si>
  <si>
    <t>ECCOFER</t>
  </si>
  <si>
    <t>TEKBOND</t>
  </si>
  <si>
    <t>NACIONAL</t>
  </si>
  <si>
    <t>RUBBER</t>
  </si>
  <si>
    <t>CABOGRAFITE</t>
  </si>
  <si>
    <t>NEWFIX</t>
  </si>
  <si>
    <t>Areia fina</t>
  </si>
  <si>
    <r>
      <t>Bandeja para pintura</t>
    </r>
    <r>
      <rPr>
        <sz val="12"/>
        <rFont val="Arial"/>
        <family val="2"/>
      </rPr>
      <t>, polietano, para rolos de até 23 cm</t>
    </r>
  </si>
  <si>
    <r>
      <t>Barra ferro 4,2mm</t>
    </r>
    <r>
      <rPr>
        <sz val="12"/>
        <rFont val="Arial"/>
        <family val="2"/>
      </rPr>
      <t>, 12 metros</t>
    </r>
  </si>
  <si>
    <r>
      <t>Barra ferro 5/16 polegadas</t>
    </r>
    <r>
      <rPr>
        <sz val="12"/>
        <rFont val="Arial"/>
        <family val="2"/>
      </rPr>
      <t>, 12 metros</t>
    </r>
  </si>
  <si>
    <r>
      <t xml:space="preserve">Broca de aço rápido </t>
    </r>
    <r>
      <rPr>
        <sz val="12"/>
        <rFont val="Arial"/>
        <family val="2"/>
      </rPr>
      <t>Ø 10mm, broca de centro</t>
    </r>
  </si>
  <si>
    <r>
      <t xml:space="preserve">Broca de aço rápido </t>
    </r>
    <r>
      <rPr>
        <sz val="12"/>
        <rFont val="Arial"/>
        <family val="2"/>
      </rPr>
      <t>Ø 13,5mm, helicoidal</t>
    </r>
  </si>
  <si>
    <r>
      <t xml:space="preserve">Broca de aço rápido </t>
    </r>
    <r>
      <rPr>
        <sz val="12"/>
        <rFont val="Arial"/>
        <family val="2"/>
      </rPr>
      <t>Ø 14,0mm, helicoidal</t>
    </r>
  </si>
  <si>
    <r>
      <t xml:space="preserve">Broca de aço rápido </t>
    </r>
    <r>
      <rPr>
        <sz val="12"/>
        <rFont val="Arial"/>
        <family val="2"/>
      </rPr>
      <t>Ø 14,5mm, helicoidal</t>
    </r>
  </si>
  <si>
    <r>
      <t>Broca de aço rápido</t>
    </r>
    <r>
      <rPr>
        <sz val="12"/>
        <rFont val="Arial"/>
        <family val="2"/>
      </rPr>
      <t xml:space="preserve"> Ø 15,5mm, helicoidal</t>
    </r>
  </si>
  <si>
    <r>
      <t xml:space="preserve">Broca de aço rápido </t>
    </r>
    <r>
      <rPr>
        <sz val="12"/>
        <rFont val="Arial"/>
        <family val="2"/>
      </rPr>
      <t>Ø 15mm, helicoidal</t>
    </r>
  </si>
  <si>
    <r>
      <t xml:space="preserve">Broca de aço rápido </t>
    </r>
    <r>
      <rPr>
        <sz val="12"/>
        <rFont val="Arial"/>
        <family val="2"/>
      </rPr>
      <t>Ø 16,5mm, helicoidal</t>
    </r>
  </si>
  <si>
    <r>
      <t xml:space="preserve">Broca de aço rápido </t>
    </r>
    <r>
      <rPr>
        <sz val="12"/>
        <rFont val="Arial"/>
        <family val="2"/>
      </rPr>
      <t>Ø 16mm, helicoidal</t>
    </r>
  </si>
  <si>
    <r>
      <t xml:space="preserve">Broca de aço rápido </t>
    </r>
    <r>
      <rPr>
        <sz val="12"/>
        <rFont val="Arial"/>
        <family val="2"/>
      </rPr>
      <t>Ø 17,5mm, helicoidal</t>
    </r>
  </si>
  <si>
    <r>
      <t xml:space="preserve">Broca de aço rápido </t>
    </r>
    <r>
      <rPr>
        <sz val="12"/>
        <rFont val="Arial"/>
        <family val="2"/>
      </rPr>
      <t>Ø 17mm, helicoidal</t>
    </r>
  </si>
  <si>
    <r>
      <t xml:space="preserve">Broca de aço rápido </t>
    </r>
    <r>
      <rPr>
        <sz val="12"/>
        <rFont val="Arial"/>
        <family val="2"/>
      </rPr>
      <t>Ø 18,5mm, helicoidal</t>
    </r>
  </si>
  <si>
    <r>
      <t>Broca de aço rápido</t>
    </r>
    <r>
      <rPr>
        <sz val="12"/>
        <rFont val="Arial"/>
        <family val="2"/>
      </rPr>
      <t xml:space="preserve"> Ø 18mm, helicoidal</t>
    </r>
  </si>
  <si>
    <r>
      <t xml:space="preserve">Broca de aço rápido </t>
    </r>
    <r>
      <rPr>
        <sz val="12"/>
        <rFont val="Arial"/>
        <family val="2"/>
      </rPr>
      <t>Ø 19,5mm, helicoidal</t>
    </r>
  </si>
  <si>
    <r>
      <t xml:space="preserve">Broca de aço rápido </t>
    </r>
    <r>
      <rPr>
        <sz val="12"/>
        <rFont val="Arial"/>
        <family val="2"/>
      </rPr>
      <t>Ø 19mm, helicoidal</t>
    </r>
  </si>
  <si>
    <r>
      <t xml:space="preserve">Broca de aço rápido </t>
    </r>
    <r>
      <rPr>
        <sz val="12"/>
        <rFont val="Arial"/>
        <family val="2"/>
      </rPr>
      <t>Ø 20,5mm, helicoidal</t>
    </r>
  </si>
  <si>
    <r>
      <t xml:space="preserve">Broca de aço rápido </t>
    </r>
    <r>
      <rPr>
        <sz val="12"/>
        <rFont val="Arial"/>
        <family val="2"/>
      </rPr>
      <t>Ø 20mm, helicoidal</t>
    </r>
  </si>
  <si>
    <r>
      <t xml:space="preserve">Broca de aço rápido </t>
    </r>
    <r>
      <rPr>
        <sz val="12"/>
        <rFont val="Arial"/>
        <family val="2"/>
      </rPr>
      <t>Ø 21 mm, helicoidal</t>
    </r>
  </si>
  <si>
    <r>
      <t xml:space="preserve">Broca de aço rápido </t>
    </r>
    <r>
      <rPr>
        <sz val="12"/>
        <rFont val="Arial"/>
        <family val="2"/>
      </rPr>
      <t>Ø 21,5mm, helicoidal</t>
    </r>
  </si>
  <si>
    <r>
      <t xml:space="preserve">Broca de aço rápido </t>
    </r>
    <r>
      <rPr>
        <sz val="12"/>
        <rFont val="Arial"/>
        <family val="2"/>
      </rPr>
      <t>Ø 22,5mm, helicoidal</t>
    </r>
  </si>
  <si>
    <r>
      <t xml:space="preserve">Broca de aço rápido </t>
    </r>
    <r>
      <rPr>
        <sz val="12"/>
        <rFont val="Arial"/>
        <family val="2"/>
      </rPr>
      <t>Ø 22mm, helicoidal</t>
    </r>
  </si>
  <si>
    <r>
      <t xml:space="preserve">Broca de aço rápido </t>
    </r>
    <r>
      <rPr>
        <sz val="12"/>
        <rFont val="Arial"/>
        <family val="2"/>
      </rPr>
      <t>Ø 23,5mm, helicoidal</t>
    </r>
  </si>
  <si>
    <r>
      <t xml:space="preserve">Broca de aço rápido </t>
    </r>
    <r>
      <rPr>
        <sz val="12"/>
        <rFont val="Arial"/>
        <family val="2"/>
      </rPr>
      <t>Ø 23mm, helicoidal</t>
    </r>
  </si>
  <si>
    <r>
      <t xml:space="preserve">Broca de aço rápido </t>
    </r>
    <r>
      <rPr>
        <sz val="12"/>
        <rFont val="Arial"/>
        <family val="2"/>
      </rPr>
      <t>Ø 24,5mm, helicoidal</t>
    </r>
  </si>
  <si>
    <r>
      <t xml:space="preserve">Broca de aço rápido </t>
    </r>
    <r>
      <rPr>
        <sz val="12"/>
        <rFont val="Arial"/>
        <family val="2"/>
      </rPr>
      <t>Ø 24mm, helicoidal</t>
    </r>
  </si>
  <si>
    <r>
      <t xml:space="preserve">Broca de aço rápido </t>
    </r>
    <r>
      <rPr>
        <sz val="12"/>
        <rFont val="Arial"/>
        <family val="2"/>
      </rPr>
      <t>Ø 25mm, helicoidal</t>
    </r>
  </si>
  <si>
    <r>
      <t xml:space="preserve">Broca de aço rápido </t>
    </r>
    <r>
      <rPr>
        <sz val="12"/>
        <rFont val="Arial"/>
        <family val="2"/>
      </rPr>
      <t>Ø 2mm, broca de centro</t>
    </r>
  </si>
  <si>
    <r>
      <t xml:space="preserve">Broca de aço rápido </t>
    </r>
    <r>
      <rPr>
        <sz val="12"/>
        <rFont val="Arial"/>
        <family val="2"/>
      </rPr>
      <t>Ø 4mm, broca de centro</t>
    </r>
  </si>
  <si>
    <r>
      <t xml:space="preserve">Broca de aço rápido </t>
    </r>
    <r>
      <rPr>
        <sz val="12"/>
        <rFont val="Arial"/>
        <family val="2"/>
      </rPr>
      <t>Ø 5,0 mm</t>
    </r>
  </si>
  <si>
    <r>
      <t xml:space="preserve">Broca de aço rápido </t>
    </r>
    <r>
      <rPr>
        <sz val="12"/>
        <rFont val="Arial"/>
        <family val="2"/>
      </rPr>
      <t>Ø 5mm, broca de centro</t>
    </r>
  </si>
  <si>
    <r>
      <t xml:space="preserve">Broca de aço rápido </t>
    </r>
    <r>
      <rPr>
        <sz val="12"/>
        <rFont val="Arial"/>
        <family val="2"/>
      </rPr>
      <t>Ø 6,0 mm</t>
    </r>
  </si>
  <si>
    <r>
      <t xml:space="preserve">Broca de aço rápido </t>
    </r>
    <r>
      <rPr>
        <sz val="12"/>
        <rFont val="Arial"/>
        <family val="2"/>
      </rPr>
      <t>Ø 6mm, broca de centro</t>
    </r>
  </si>
  <si>
    <r>
      <t xml:space="preserve">Broca de aço rápido </t>
    </r>
    <r>
      <rPr>
        <sz val="12"/>
        <rFont val="Arial"/>
        <family val="2"/>
      </rPr>
      <t>Ø 8,0 mm</t>
    </r>
  </si>
  <si>
    <r>
      <t xml:space="preserve">Broca de aço rápido </t>
    </r>
    <r>
      <rPr>
        <sz val="12"/>
        <rFont val="Arial"/>
        <family val="2"/>
      </rPr>
      <t>Ø 8mm, broca de centro</t>
    </r>
  </si>
  <si>
    <r>
      <t xml:space="preserve">Broca de aço rápido </t>
    </r>
    <r>
      <rPr>
        <sz val="12"/>
        <rFont val="Arial"/>
        <family val="2"/>
      </rPr>
      <t>para metal  Ø 4,0 mm</t>
    </r>
  </si>
  <si>
    <r>
      <rPr>
        <b/>
        <sz val="12"/>
        <rFont val="Arial"/>
        <family val="2"/>
      </rPr>
      <t>Broca de vídea</t>
    </r>
    <r>
      <rPr>
        <sz val="12"/>
        <rFont val="Arial"/>
        <family val="2"/>
      </rPr>
      <t xml:space="preserve"> Ø 10,0 mm</t>
    </r>
  </si>
  <si>
    <r>
      <rPr>
        <b/>
        <sz val="12"/>
        <rFont val="Arial"/>
        <family val="2"/>
      </rPr>
      <t>Broca de vídea</t>
    </r>
    <r>
      <rPr>
        <sz val="12"/>
        <rFont val="Arial"/>
        <family val="2"/>
      </rPr>
      <t xml:space="preserve"> Ø 6,0 mm</t>
    </r>
  </si>
  <si>
    <r>
      <rPr>
        <b/>
        <sz val="12"/>
        <rFont val="Arial"/>
        <family val="2"/>
      </rPr>
      <t>Broca de vídea</t>
    </r>
    <r>
      <rPr>
        <sz val="12"/>
        <rFont val="Arial"/>
        <family val="2"/>
      </rPr>
      <t xml:space="preserve"> para concreto Ø 5,0 mm</t>
    </r>
  </si>
  <si>
    <r>
      <rPr>
        <b/>
        <sz val="12"/>
        <rFont val="Arial"/>
        <family val="2"/>
      </rPr>
      <t>Broca de vídea</t>
    </r>
    <r>
      <rPr>
        <sz val="12"/>
        <rFont val="Arial"/>
        <family val="2"/>
      </rPr>
      <t xml:space="preserve"> para concreto Ø 8,0 mm</t>
    </r>
  </si>
  <si>
    <r>
      <t>Broca sds plus curta de vídea</t>
    </r>
    <r>
      <rPr>
        <sz val="12"/>
        <rFont val="Arial"/>
        <family val="2"/>
      </rPr>
      <t>, Ø 6,0mm</t>
    </r>
  </si>
  <si>
    <r>
      <t>Broca sds plus curta de vídea</t>
    </r>
    <r>
      <rPr>
        <sz val="12"/>
        <rFont val="Arial"/>
        <family val="2"/>
      </rPr>
      <t>, Ø 8,0mm</t>
    </r>
  </si>
  <si>
    <r>
      <t>Cal hidratado</t>
    </r>
    <r>
      <rPr>
        <sz val="12"/>
        <rFont val="Arial"/>
        <family val="2"/>
      </rPr>
      <t>, embalagem 20 kg</t>
    </r>
  </si>
  <si>
    <r>
      <rPr>
        <b/>
        <sz val="12"/>
        <rFont val="Arial"/>
        <family val="2"/>
      </rPr>
      <t>Carrinho de mão</t>
    </r>
    <r>
      <rPr>
        <sz val="12"/>
        <rFont val="Arial"/>
        <family val="2"/>
      </rPr>
      <t>, em ferro, com pneu e câmara de ar. Carro serviço em geral médio capacidade de 160 kg, fabricado em tubos e cantoneiras, rodas pneu e câmara sem rolete, ideal para transporte cargas.</t>
    </r>
  </si>
  <si>
    <r>
      <rPr>
        <b/>
        <sz val="12"/>
        <rFont val="Arial"/>
        <family val="2"/>
      </rPr>
      <t>Cimento Portland</t>
    </r>
    <r>
      <rPr>
        <sz val="12"/>
        <rFont val="Arial"/>
        <family val="2"/>
      </rPr>
      <t>, CP II, 50 kg</t>
    </r>
  </si>
  <si>
    <r>
      <rPr>
        <b/>
        <sz val="12"/>
        <rFont val="Arial"/>
        <family val="2"/>
      </rPr>
      <t>Cone de borracha ou pvc</t>
    </r>
    <r>
      <rPr>
        <sz val="12"/>
        <rFont val="Arial"/>
        <family val="2"/>
      </rPr>
      <t>, cone de trânsito (Segurança) vermelho com listas brancas com aproximadamente 80 cm de altura.</t>
    </r>
  </si>
  <si>
    <r>
      <rPr>
        <b/>
        <sz val="12"/>
        <rFont val="Arial"/>
        <family val="2"/>
      </rPr>
      <t>Enxada tamanho médio</t>
    </r>
    <r>
      <rPr>
        <sz val="12"/>
        <rFont val="Arial"/>
        <family val="2"/>
      </rPr>
      <t>, com cabo de madeira, pronta para uso, com cabo colocado, largura da lâmina de corte 16 cm ou mais (não será aceito cabo com sarrafo redondo).</t>
    </r>
  </si>
  <si>
    <r>
      <rPr>
        <b/>
        <sz val="12"/>
        <rFont val="Arial"/>
        <family val="2"/>
      </rPr>
      <t>Jogo de broca sds plus de vídea</t>
    </r>
    <r>
      <rPr>
        <sz val="12"/>
        <rFont val="Arial"/>
        <family val="2"/>
      </rPr>
      <t>, para concreto, Ø 5,0mm, 6,0mm, 8,0mm, 10,0mm, 12,0mm.</t>
    </r>
  </si>
  <si>
    <r>
      <t>Jogo de brocas aço rápido com haste paralela</t>
    </r>
    <r>
      <rPr>
        <sz val="12"/>
        <rFont val="Arial"/>
        <family val="2"/>
      </rPr>
      <t>, embalagem contendo estojo plástico, jogo com 13 peças nos seguintes diâmetros: 2,0 - 2,5 - 3,0 - 3,5 - 4,0 - 4,5 - 5,0 - 5,5 - 6,0 - 6,5 - 7,0 - 7,5 - 8,0.</t>
    </r>
  </si>
  <si>
    <r>
      <rPr>
        <b/>
        <sz val="12"/>
        <rFont val="Arial"/>
        <family val="2"/>
      </rPr>
      <t>Jogo de brocas aço rápido com pontas em vídea</t>
    </r>
    <r>
      <rPr>
        <sz val="12"/>
        <rFont val="Arial"/>
        <family val="2"/>
      </rPr>
      <t>. Jogo com 8 brocas vídea, 1 estojo metálico composto por brocas aço rápido com ponta de vídea 3,0mm, 4,0mm, 5,0mm, 6,0mm, 7,0mm, 8,0mm, 10,0mm, 12,0mm.</t>
    </r>
  </si>
  <si>
    <r>
      <t>Jogo de brocas aço rápido</t>
    </r>
    <r>
      <rPr>
        <sz val="12"/>
        <rFont val="Arial"/>
        <family val="2"/>
      </rPr>
      <t>, contendo 13 brocas de aço rápido (hss). Haste paralela. Para furar  metal. Norma din 338, de Ø 1,5mm até Ø 6,5mm (não repetidas), com estojo para guardar. Indicação de medidas na broca e no estojo</t>
    </r>
  </si>
  <si>
    <r>
      <t xml:space="preserve">Jogo de brocas aço rápido, </t>
    </r>
    <r>
      <rPr>
        <sz val="12"/>
        <rFont val="Arial"/>
        <family val="2"/>
      </rPr>
      <t>contendo 13 peças: Ø1,5 à Ø6,5mm, 13 peças (não repetidas), estojo para guardar, haste paralela, DIN338, com indicação de medida no estojo e na broca.</t>
    </r>
  </si>
  <si>
    <r>
      <t>Jogo de brocas aço rápido</t>
    </r>
    <r>
      <rPr>
        <sz val="12"/>
        <rFont val="Arial"/>
        <family val="2"/>
      </rPr>
      <t>, contendo 25 brocas de aço rápido (hss). Haste paralela. Para furar  metal. Norma din 338, de Ø 1mm até Ø 13mm (não repetidas), com estojo para guardar. Indicação de medidas na broca e no estojo</t>
    </r>
  </si>
  <si>
    <r>
      <t>Jogo de brocas para madeira</t>
    </r>
    <r>
      <rPr>
        <sz val="12"/>
        <rFont val="Arial"/>
        <family val="2"/>
      </rPr>
      <t>, composto por 4 brocas com ponta de centragem para furar madeira. Diâmetros incluídos 3mm, 4mm, 5mm e 6mm. Com revestimento de titânio</t>
    </r>
  </si>
  <si>
    <r>
      <rPr>
        <b/>
        <sz val="12"/>
        <rFont val="Arial"/>
        <family val="2"/>
      </rPr>
      <t>Pá de corte com cabo</t>
    </r>
    <r>
      <rPr>
        <sz val="12"/>
        <rFont val="Arial"/>
        <family val="2"/>
      </rPr>
      <t>, fabricada em aço carbono especial; temperada em todo o corpo da peça, proporcionando maior resistência e menor desgaste durante o uso; Recebe pintura eletrostática a pó, com cabo de madeira.</t>
    </r>
  </si>
  <si>
    <r>
      <t>Pá de juntar com cabo</t>
    </r>
    <r>
      <rPr>
        <sz val="12"/>
        <rFont val="Arial"/>
        <family val="2"/>
      </rPr>
      <t>, com cabo de madeira, pá de bico com cabo em madeira de alta resistência. Medidas aproximadas: comprimento total: 150,3 cm; tamanho do cabo: 120 cm; largura da pá: 27 cm.</t>
    </r>
  </si>
  <si>
    <r>
      <t>Pincel para pintura 1''</t>
    </r>
    <r>
      <rPr>
        <sz val="12"/>
        <rFont val="Arial"/>
        <family val="2"/>
      </rPr>
      <t>, cabo de madeira, cerda pêlo sintético</t>
    </r>
  </si>
  <si>
    <r>
      <t>Pincel para pintura 2''</t>
    </r>
    <r>
      <rPr>
        <sz val="12"/>
        <rFont val="Arial"/>
        <family val="2"/>
      </rPr>
      <t>, cabo de madeira, cerda pêlo sintético</t>
    </r>
  </si>
  <si>
    <r>
      <t xml:space="preserve">Pneu para carrinho de mão, </t>
    </r>
    <r>
      <rPr>
        <sz val="12"/>
        <rFont val="Arial"/>
        <family val="2"/>
      </rPr>
      <t>aro 3,25, com câmara.</t>
    </r>
  </si>
  <si>
    <r>
      <t>Prego com cabeça 10x15</t>
    </r>
    <r>
      <rPr>
        <sz val="12"/>
        <rFont val="Arial"/>
        <family val="2"/>
      </rPr>
      <t>, pacote 1 kg, galvanizado</t>
    </r>
  </si>
  <si>
    <r>
      <t>Prego com cabeça 16x24</t>
    </r>
    <r>
      <rPr>
        <sz val="12"/>
        <rFont val="Arial"/>
        <family val="2"/>
      </rPr>
      <t>, pacote 1 kg, galvanizado</t>
    </r>
  </si>
  <si>
    <r>
      <t>Prego com cabeça 17x27</t>
    </r>
    <r>
      <rPr>
        <sz val="12"/>
        <rFont val="Arial"/>
        <family val="2"/>
      </rPr>
      <t>, pacote 1 kg, galvanizado</t>
    </r>
  </si>
  <si>
    <r>
      <rPr>
        <b/>
        <sz val="12"/>
        <rFont val="Arial"/>
        <family val="2"/>
      </rPr>
      <t>Prego de aço com cabeça 10x10</t>
    </r>
    <r>
      <rPr>
        <sz val="12"/>
        <rFont val="Arial"/>
        <family val="2"/>
      </rPr>
      <t>, pacote 1 kg, polido</t>
    </r>
  </si>
  <si>
    <r>
      <t>Rolo de lã para pintura</t>
    </r>
    <r>
      <rPr>
        <sz val="12"/>
        <rFont val="Arial"/>
        <family val="2"/>
      </rPr>
      <t>, cabo de 10 cm</t>
    </r>
  </si>
  <si>
    <r>
      <t>Rolo de lã para pintura</t>
    </r>
    <r>
      <rPr>
        <sz val="12"/>
        <rFont val="Arial"/>
        <family val="2"/>
      </rPr>
      <t>, cabo de 23 cm</t>
    </r>
  </si>
  <si>
    <r>
      <t>Rolo esponja pequeno para pintura</t>
    </r>
    <r>
      <rPr>
        <sz val="12"/>
        <rFont val="Arial"/>
        <family val="2"/>
      </rPr>
      <t>, com cabo, medindo 9 cm</t>
    </r>
  </si>
  <si>
    <r>
      <t xml:space="preserve">Solvente </t>
    </r>
    <r>
      <rPr>
        <sz val="12"/>
        <rFont val="Arial"/>
        <family val="2"/>
      </rPr>
      <t>para diluição de tintas e vernizes, embalagem com 5 litros</t>
    </r>
  </si>
  <si>
    <r>
      <t xml:space="preserve">Solvente </t>
    </r>
    <r>
      <rPr>
        <sz val="12"/>
        <rFont val="Arial"/>
        <family val="2"/>
      </rPr>
      <t>para diluição de tintas e vernizes, embalagem com 900ml</t>
    </r>
  </si>
  <si>
    <r>
      <t>Tijolo 8 furos</t>
    </r>
    <r>
      <rPr>
        <sz val="12"/>
        <rFont val="Arial"/>
        <family val="2"/>
      </rPr>
      <t>, 19x19x9</t>
    </r>
  </si>
  <si>
    <r>
      <t>Tinta acrílica à base de água</t>
    </r>
    <r>
      <rPr>
        <sz val="12"/>
        <rFont val="Arial"/>
        <family val="2"/>
      </rPr>
      <t>,</t>
    </r>
    <r>
      <rPr>
        <b/>
        <sz val="12"/>
        <rFont val="Arial"/>
        <family val="2"/>
      </rPr>
      <t xml:space="preserve"> </t>
    </r>
    <r>
      <rPr>
        <sz val="12"/>
        <rFont val="Arial"/>
        <family val="2"/>
      </rPr>
      <t>cor branca, galão 18 litros, fosca</t>
    </r>
  </si>
  <si>
    <r>
      <t>Tinta acrílica à base de água</t>
    </r>
    <r>
      <rPr>
        <sz val="12"/>
        <rFont val="Arial"/>
        <family val="2"/>
      </rPr>
      <t>,</t>
    </r>
    <r>
      <rPr>
        <b/>
        <sz val="12"/>
        <rFont val="Arial"/>
        <family val="2"/>
      </rPr>
      <t xml:space="preserve"> </t>
    </r>
    <r>
      <rPr>
        <sz val="12"/>
        <rFont val="Arial"/>
        <family val="2"/>
      </rPr>
      <t>cor palha, galão 18 litros, fosca</t>
    </r>
  </si>
  <si>
    <r>
      <rPr>
        <b/>
        <sz val="12"/>
        <rFont val="Arial"/>
        <family val="2"/>
      </rPr>
      <t>Tinta para pintura de demarcação de estacionamento</t>
    </r>
    <r>
      <rPr>
        <sz val="12"/>
        <rFont val="Arial"/>
        <family val="2"/>
      </rPr>
      <t>, emborrachada, à base de solvente, cor amarela, embalagem 18 litros.</t>
    </r>
  </si>
  <si>
    <r>
      <rPr>
        <b/>
        <sz val="12"/>
        <rFont val="Arial"/>
        <family val="2"/>
      </rPr>
      <t>Tinta para pintura de demarcação de estacionamento</t>
    </r>
    <r>
      <rPr>
        <sz val="12"/>
        <rFont val="Arial"/>
        <family val="2"/>
      </rPr>
      <t>, emborrachada, à base de solvente, cor azul, embalagem 18 litros.</t>
    </r>
  </si>
  <si>
    <r>
      <rPr>
        <b/>
        <sz val="12"/>
        <rFont val="Arial"/>
        <family val="2"/>
      </rPr>
      <t>Tinta para pintura de demarcação de estacionamento</t>
    </r>
    <r>
      <rPr>
        <sz val="12"/>
        <rFont val="Arial"/>
        <family val="2"/>
      </rPr>
      <t>, emborrachada, à base de solvente, cor branca, embalagem 18 litros.</t>
    </r>
  </si>
  <si>
    <r>
      <rPr>
        <b/>
        <sz val="12"/>
        <rFont val="Arial"/>
        <family val="2"/>
      </rPr>
      <t>Verniz mogno</t>
    </r>
    <r>
      <rPr>
        <sz val="12"/>
        <rFont val="Arial"/>
        <family val="2"/>
      </rPr>
      <t>, uso interno/externo, com filtro solar, embalagem com 3,6 litros</t>
    </r>
  </si>
  <si>
    <r>
      <rPr>
        <b/>
        <sz val="12"/>
        <rFont val="Arial"/>
        <family val="2"/>
      </rPr>
      <t>Verniz transparente</t>
    </r>
    <r>
      <rPr>
        <sz val="12"/>
        <rFont val="Arial"/>
        <family val="2"/>
      </rPr>
      <t>, uso interno/externo, com filtro solar, embalagem com 3,6 litros</t>
    </r>
  </si>
  <si>
    <t>Colocação de vidro comum incluindo retirada de peças danificadas</t>
  </si>
  <si>
    <t>Retirada de película danificada e recolocação de película azul espelhada</t>
  </si>
  <si>
    <t>Colocação de película azul espelhada em peças no qual não há película instalada</t>
  </si>
  <si>
    <r>
      <t>Acabamento de plástico para válvula de descarga</t>
    </r>
    <r>
      <rPr>
        <sz val="12"/>
        <rFont val="Arial"/>
        <family val="2"/>
      </rPr>
      <t>, cor cinza</t>
    </r>
  </si>
  <si>
    <r>
      <t>Acabamento de plástico para válvula de descarga</t>
    </r>
    <r>
      <rPr>
        <sz val="12"/>
        <rFont val="Arial"/>
        <family val="2"/>
      </rPr>
      <t>, cor cinza,  P41, L20</t>
    </r>
  </si>
  <si>
    <r>
      <t>Assento sanitário (tampa)</t>
    </r>
    <r>
      <rPr>
        <sz val="12"/>
        <rFont val="Arial"/>
        <family val="2"/>
      </rPr>
      <t>, pvc, cor branca, oval.</t>
    </r>
  </si>
  <si>
    <r>
      <t>CAP PVC para esgoto</t>
    </r>
    <r>
      <rPr>
        <sz val="12"/>
        <rFont val="Arial"/>
        <family val="2"/>
      </rPr>
      <t>, 100 mm</t>
    </r>
  </si>
  <si>
    <r>
      <t>CAP PVC para esgoto</t>
    </r>
    <r>
      <rPr>
        <sz val="12"/>
        <rFont val="Arial"/>
        <family val="2"/>
      </rPr>
      <t>, 40 mm</t>
    </r>
  </si>
  <si>
    <r>
      <t>CAP PVC para esgoto</t>
    </r>
    <r>
      <rPr>
        <sz val="12"/>
        <rFont val="Arial"/>
        <family val="2"/>
      </rPr>
      <t>, 50 mm</t>
    </r>
  </si>
  <si>
    <r>
      <t>CAP PVC para esgoto</t>
    </r>
    <r>
      <rPr>
        <sz val="12"/>
        <rFont val="Arial"/>
        <family val="2"/>
      </rPr>
      <t>, 75 mm</t>
    </r>
  </si>
  <si>
    <r>
      <t>Cilindro para reparo em válvula de descarga</t>
    </r>
    <r>
      <rPr>
        <sz val="12"/>
        <rFont val="Arial"/>
        <family val="2"/>
      </rPr>
      <t>, P41, L 20, P 21</t>
    </r>
  </si>
  <si>
    <r>
      <t>Curva de PVC longa para esgoto</t>
    </r>
    <r>
      <rPr>
        <sz val="12"/>
        <rFont val="Arial"/>
        <family val="2"/>
      </rPr>
      <t>, 50 mm, cor branca</t>
    </r>
  </si>
  <si>
    <r>
      <rPr>
        <b/>
        <sz val="12"/>
        <rFont val="Arial"/>
        <family val="2"/>
      </rPr>
      <t>Curva de PVC longa para esgoto</t>
    </r>
    <r>
      <rPr>
        <sz val="12"/>
        <rFont val="Arial"/>
        <family val="2"/>
      </rPr>
      <t>, 75 mm, cor branca</t>
    </r>
  </si>
  <si>
    <r>
      <t>Eixo para válvula de descarga</t>
    </r>
    <r>
      <rPr>
        <sz val="12"/>
        <rFont val="Arial"/>
        <family val="2"/>
      </rPr>
      <t>, P41, L20</t>
    </r>
  </si>
  <si>
    <t>Engate rápido com aquástop para mangueira de 1/2''</t>
  </si>
  <si>
    <r>
      <t>Joelho 90º soldável azul com bucha de latão</t>
    </r>
    <r>
      <rPr>
        <sz val="12"/>
        <rFont val="Arial"/>
        <family val="2"/>
      </rPr>
      <t>, 20x1/2”</t>
    </r>
  </si>
  <si>
    <r>
      <t>Joelho 90º soldável azul com bucha de latão</t>
    </r>
    <r>
      <rPr>
        <sz val="12"/>
        <rFont val="Arial"/>
        <family val="2"/>
      </rPr>
      <t>, 32x3/4”</t>
    </r>
  </si>
  <si>
    <r>
      <t>Joelho PVC soldável</t>
    </r>
    <r>
      <rPr>
        <sz val="12"/>
        <rFont val="Arial"/>
        <family val="2"/>
      </rPr>
      <t>, 90º, 20 mm</t>
    </r>
  </si>
  <si>
    <r>
      <t>Jogo de reparo para válvula de descarga</t>
    </r>
    <r>
      <rPr>
        <sz val="12"/>
        <rFont val="Arial"/>
        <family val="2"/>
      </rPr>
      <t>, P41, L20</t>
    </r>
  </si>
  <si>
    <r>
      <t>Luva de correr PVC para esgoto</t>
    </r>
    <r>
      <rPr>
        <sz val="12"/>
        <rFont val="Arial"/>
        <family val="2"/>
      </rPr>
      <t>, com anel de borracha nas extremidades, 40 mm</t>
    </r>
  </si>
  <si>
    <r>
      <rPr>
        <b/>
        <sz val="12"/>
        <rFont val="Arial"/>
        <family val="2"/>
      </rPr>
      <t>Luva de correr PVC rígido para esgoto</t>
    </r>
    <r>
      <rPr>
        <sz val="12"/>
        <rFont val="Arial"/>
        <family val="2"/>
      </rPr>
      <t>, com anel de borracha nas extremidades, 75 mm</t>
    </r>
  </si>
  <si>
    <r>
      <t>Luva de PVC soldável com rosca interna</t>
    </r>
    <r>
      <rPr>
        <sz val="12"/>
        <rFont val="Arial"/>
        <family val="2"/>
      </rPr>
      <t>, 20 mm x 1/2''</t>
    </r>
  </si>
  <si>
    <r>
      <t>Luva de PVC soldável com rosca interna</t>
    </r>
    <r>
      <rPr>
        <sz val="12"/>
        <rFont val="Arial"/>
        <family val="2"/>
      </rPr>
      <t>, 25 mm x 3/4''</t>
    </r>
  </si>
  <si>
    <r>
      <t>Luva de PVC soldável com rosca interna</t>
    </r>
    <r>
      <rPr>
        <sz val="12"/>
        <rFont val="Arial"/>
        <family val="2"/>
      </rPr>
      <t>, 32 mm x 1''</t>
    </r>
  </si>
  <si>
    <r>
      <t>Luva PVC para esgoto</t>
    </r>
    <r>
      <rPr>
        <sz val="12"/>
        <rFont val="Arial"/>
        <family val="2"/>
      </rPr>
      <t>, 50 mm, cor branca</t>
    </r>
  </si>
  <si>
    <r>
      <t>Luva PVC soldável</t>
    </r>
    <r>
      <rPr>
        <sz val="12"/>
        <rFont val="Arial"/>
        <family val="2"/>
      </rPr>
      <t>, 32 mm</t>
    </r>
  </si>
  <si>
    <r>
      <t>Luva Soldável azul com bucha de latão</t>
    </r>
    <r>
      <rPr>
        <sz val="12"/>
        <rFont val="Arial"/>
        <family val="2"/>
      </rPr>
      <t>, 20x1/2”</t>
    </r>
  </si>
  <si>
    <r>
      <t>Luva Soldável azul com bucha de latão</t>
    </r>
    <r>
      <rPr>
        <sz val="12"/>
        <rFont val="Arial"/>
        <family val="2"/>
      </rPr>
      <t>, 25x 3/4”</t>
    </r>
  </si>
  <si>
    <r>
      <t>Luva Soldável azul com bucha de latão</t>
    </r>
    <r>
      <rPr>
        <sz val="12"/>
        <rFont val="Arial"/>
        <family val="2"/>
      </rPr>
      <t>, 32x 1”</t>
    </r>
  </si>
  <si>
    <r>
      <t>Mecanismo completo para caixa de descarga acoplada</t>
    </r>
    <r>
      <rPr>
        <sz val="12"/>
        <rFont val="Arial"/>
        <family val="2"/>
      </rPr>
      <t>, acionamento superior</t>
    </r>
  </si>
  <si>
    <r>
      <t>Mictório sinfonado com mecanismo branco</t>
    </r>
    <r>
      <rPr>
        <sz val="12"/>
        <rFont val="Arial"/>
        <family val="2"/>
      </rPr>
      <t>, medindo: 315 x 345 x 565, cor branca</t>
    </r>
  </si>
  <si>
    <r>
      <rPr>
        <b/>
        <sz val="12"/>
        <rFont val="Arial"/>
        <family val="2"/>
      </rPr>
      <t>Registro PVC</t>
    </r>
    <r>
      <rPr>
        <sz val="12"/>
        <rFont val="Arial"/>
        <family val="2"/>
      </rPr>
      <t>, esfera soldável, 20mm</t>
    </r>
  </si>
  <si>
    <r>
      <rPr>
        <b/>
        <sz val="12"/>
        <rFont val="Arial"/>
        <family val="2"/>
      </rPr>
      <t>Registro PVC</t>
    </r>
    <r>
      <rPr>
        <sz val="12"/>
        <rFont val="Arial"/>
        <family val="2"/>
      </rPr>
      <t>, esfera soldável, 25mm</t>
    </r>
  </si>
  <si>
    <r>
      <rPr>
        <b/>
        <sz val="12"/>
        <rFont val="Arial"/>
        <family val="2"/>
      </rPr>
      <t>Registro PVC</t>
    </r>
    <r>
      <rPr>
        <sz val="12"/>
        <rFont val="Arial"/>
        <family val="2"/>
      </rPr>
      <t>, esfera soldável, 32mm</t>
    </r>
  </si>
  <si>
    <r>
      <t>Reparo para válvula de descarga</t>
    </r>
    <r>
      <rPr>
        <sz val="12"/>
        <rFont val="Arial"/>
        <family val="2"/>
      </rPr>
      <t>, 1.1/2</t>
    </r>
  </si>
  <si>
    <r>
      <t>Reparo para válvula de descarga</t>
    </r>
    <r>
      <rPr>
        <sz val="12"/>
        <rFont val="Arial"/>
        <family val="2"/>
      </rPr>
      <t>, 1.1/4</t>
    </r>
  </si>
  <si>
    <r>
      <t>Te 90º PVC para esgoto</t>
    </r>
    <r>
      <rPr>
        <sz val="12"/>
        <rFont val="Arial"/>
        <family val="2"/>
      </rPr>
      <t>, 40 mm, cor branca</t>
    </r>
  </si>
  <si>
    <r>
      <t>Te 90º PVC para esgoto</t>
    </r>
    <r>
      <rPr>
        <sz val="12"/>
        <rFont val="Arial"/>
        <family val="2"/>
      </rPr>
      <t>, 50 mm, cor branca</t>
    </r>
  </si>
  <si>
    <r>
      <t>Te 90º PVC para esgoto</t>
    </r>
    <r>
      <rPr>
        <sz val="12"/>
        <rFont val="Arial"/>
        <family val="2"/>
      </rPr>
      <t>, 75 mm, cor branca</t>
    </r>
  </si>
  <si>
    <r>
      <rPr>
        <b/>
        <sz val="12"/>
        <rFont val="Arial"/>
        <family val="2"/>
      </rPr>
      <t>Te PVC soldável</t>
    </r>
    <r>
      <rPr>
        <sz val="12"/>
        <rFont val="Arial"/>
        <family val="2"/>
      </rPr>
      <t>, 32 mm</t>
    </r>
  </si>
  <si>
    <r>
      <t>Torneira de pia cozinha</t>
    </r>
    <r>
      <rPr>
        <sz val="12"/>
        <rFont val="Arial"/>
        <family val="2"/>
      </rPr>
      <t>, bica móvel alta, de bancada, metal cromado</t>
    </r>
  </si>
  <si>
    <r>
      <t>Torneira de pia cozinha</t>
    </r>
    <r>
      <rPr>
        <sz val="12"/>
        <rFont val="Arial"/>
        <family val="2"/>
      </rPr>
      <t>, bica móvel alta, de parede, metal cromado</t>
    </r>
  </si>
  <si>
    <r>
      <t>Tubo de PVC</t>
    </r>
    <r>
      <rPr>
        <sz val="12"/>
        <rFont val="Arial"/>
        <family val="2"/>
      </rPr>
      <t xml:space="preserve"> </t>
    </r>
    <r>
      <rPr>
        <b/>
        <sz val="12"/>
        <rFont val="Arial"/>
        <family val="2"/>
      </rPr>
      <t>para esgoto</t>
    </r>
    <r>
      <rPr>
        <sz val="12"/>
        <rFont val="Arial"/>
        <family val="2"/>
      </rPr>
      <t>, 75 mm, barra com 6 metros</t>
    </r>
  </si>
  <si>
    <r>
      <t>Tubo PVC soldável para água fria</t>
    </r>
    <r>
      <rPr>
        <sz val="12"/>
        <rFont val="Arial"/>
        <family val="2"/>
      </rPr>
      <t>, 32 mm, barra com 6 metros</t>
    </r>
  </si>
  <si>
    <r>
      <t>Vaso sanitário tipo bacia convencional</t>
    </r>
    <r>
      <rPr>
        <sz val="12"/>
        <rFont val="Arial"/>
        <family val="2"/>
      </rPr>
      <t>, medindo: 500 x 380 x 390</t>
    </r>
  </si>
  <si>
    <r>
      <t>Vedação do mecanismo de saída da caixa acoplada</t>
    </r>
    <r>
      <rPr>
        <sz val="12"/>
        <rFont val="Arial"/>
        <family val="2"/>
      </rPr>
      <t>, acompanha a corrente (obturador universal)</t>
    </r>
  </si>
  <si>
    <r>
      <rPr>
        <b/>
        <sz val="12"/>
        <rFont val="Arial"/>
        <family val="2"/>
      </rPr>
      <t>CABEÇOTE APKT</t>
    </r>
    <r>
      <rPr>
        <sz val="12"/>
        <rFont val="Arial"/>
        <family val="2"/>
      </rPr>
      <t xml:space="preserve"> DIÂMETRO DE 16 MILIMETROS, COM HASTE DE 16 MILIMETROS, MAIS 5 PASTILHAS DE SOLID CARBIDE COM COBERTURA DE TITÂNIO, MAIS 5 PASTILHAS DE SOLID CARBIDE POLIDA COM COBERTURA DE TITÂNIO. </t>
    </r>
  </si>
  <si>
    <r>
      <rPr>
        <b/>
        <sz val="12"/>
        <rFont val="Arial"/>
        <family val="2"/>
      </rPr>
      <t>CABEÇOTE APKT</t>
    </r>
    <r>
      <rPr>
        <sz val="12"/>
        <rFont val="Arial"/>
        <family val="2"/>
      </rPr>
      <t xml:space="preserve"> DIÂMETRO DE 25 MILIMETROS, COM HASTE DE 16 MILIMETROS, MAIS 5 PASTILHAS DE SOLID CARBIDE COM COBERTURA DE TITÂNIO, MAIS 5 PASTILHAS DE SOLID CARBIDE POLIDA COM COBERTURA DE TITÂNIO.  </t>
    </r>
  </si>
  <si>
    <r>
      <rPr>
        <b/>
        <sz val="12"/>
        <rFont val="Arial"/>
        <family val="2"/>
      </rPr>
      <t>Conjunto de fresas de metal duro</t>
    </r>
    <r>
      <rPr>
        <sz val="12"/>
        <rFont val="Arial"/>
        <family val="2"/>
      </rPr>
      <t xml:space="preserve"> recomendadas para usinagem de materiais com dureza de até 55 HRc, com cobertura TiALN (nitreto de titânio alumínio) e com apenas 2 cortes. Quantidade de fresas de metal duro: 14 peças, sendo 7 fresas de topo (diâmetros 12mm;10mm;8mm;6mm;5mm;4mm;3mm.) e 7 fresas esféricas (diâmetros 12mm;10mm;8mm;6mm;5mm;4mm;3mm). As fresas devem respeitar as seguintes dimensões:  Fresa de Topo RETO Ø 12mm, 2 Cortes, 30mm(altura mínima do corte) e 75mm(altura mínima da fresa);  Fresa de Topo RETO Ø 10mm, 2 Cortes, 30mm(altura mínima do corte) e 75mm(altura mínima da fresa); Fresa de Topo RETO Ø 8mm, 2 Cortes, 20mm(altura mínima do corte) e 60mm(altura mínima da fresa); Fresa de Topo RETO Ø 6mm, 2 Cortes, 15mm(altura mínima do corte) e 50mm(altura mínima da fresa); Fresa de Topo RETO Ø 5mm, 2 Cortes, 10mm(altura mínima do corte) e 50mm(altura mínima da fresa);  Fresa de Topo RETO Ø 4mm, 2 Cortes, 10mm(altura mínima do corte) e 40mm(altura mínima da fresa);  Fresa de Topo RETO Ø 3mm, 2 Cortes, 10mm(altura mínima do corte) e 30mm(altura mínima da fresa);  Fresa esférica Ø 12mm, 2 Cortes, 20mm(altura mínima do corte) e 120mm(altura mínima da fresa);  Fresa esférica Ø 10mm, 2 Cortes, 20mm(altura mínima do corte) e 75mm(altura mínima da fresa);  Fresa esférica Ø 8mm, 2 Cortes, 16mm(altura mínima do corte) e 60mm(altura mínima da fresa); Fresa esférica Ø 6mm, 2 Cortes, 15mm(altura mínima do corte) e 60mm(altura mínima da fresa);  Fresa esférica Ø 5mm, 2 Cortes, 10mm(altura mínima do corte) e 50mm(altura mínima da fresa);  Fresa esférica Ø 4mm, 2 Cortes, 10mm(altura mínima do corte) e 40mm(altura mínima da fresa); Fresa esférica Ø 3mm, 2 Cortes, 10mm(altura mínima do corte) e 30mm(altura mínima da fresa). Todas as fresas deverão ser de metal duro, possuir cobertura de nitreto de titânio alumínio, possuir estojo individual de plástico, ser indicadas para usinagem de materiais com dureza de até 55 HRc, ter apenas 2 cortes, ter haste paralela e ser do mesmo diâmetro a ser usinado, ter tolerância referente ao diâmetro igual à 0 ou  -0,01mm do diâmetro estipulado. Todos as fresas deverão ser novas.</t>
    </r>
  </si>
  <si>
    <r>
      <rPr>
        <b/>
        <sz val="12"/>
        <rFont val="Arial"/>
        <family val="2"/>
      </rPr>
      <t>Externo para torneamento de pastilhas, diâmetro de 20x200mm.</t>
    </r>
    <r>
      <rPr>
        <sz val="12"/>
        <rFont val="Arial"/>
        <family val="2"/>
      </rPr>
      <t xml:space="preserve"> Suporte externo positivo para torneamento para pastilhas intercambiáveis de metal duro; diâmetro de 20mm x 200mm para (pastilhas intercambiáveis de 6 arestas cortantes) para usinagem interna, direita, positiva, ISO - S20 SPTF NR 16 para torno convencional</t>
    </r>
  </si>
  <si>
    <r>
      <rPr>
        <b/>
        <sz val="12"/>
        <rFont val="Arial"/>
        <family val="2"/>
      </rPr>
      <t>Externo para torneamento de pastilhas, perfil quadrado 20x120mm.</t>
    </r>
    <r>
      <rPr>
        <sz val="12"/>
        <rFont val="Arial"/>
        <family val="2"/>
      </rPr>
      <t xml:space="preserve"> Suporte externo positivo para torneamento para pastilhas intercambiáveis de metal duro; Perfil quadrado de 20mm x 120mm para (pastilhas intercambiáveis de 6 arestas cortantes) para usinagem externa, desbaste, direita, positiva, ISO - MTJ NR 2010 K 16 para torno convencional.</t>
    </r>
  </si>
  <si>
    <r>
      <rPr>
        <b/>
        <sz val="12"/>
        <rFont val="Arial"/>
        <family val="2"/>
      </rPr>
      <t>Externo para torneamento de pastilhas, perfil quadrado 20x160mm.</t>
    </r>
    <r>
      <rPr>
        <sz val="12"/>
        <rFont val="Arial"/>
        <family val="2"/>
      </rPr>
      <t xml:space="preserve"> Suporte externo positivo para torneamento para pastilhas intercambiáveis de metal duro; Perfil quadrado de 20mm x 160mm com 23mm de profundidade de corte, tipo bedame, para pastilhas de largura 3mm, com uma aresta cortante; para usinagem externa, (canais), positiva, TWINGROOVE/M para torno convencional.</t>
    </r>
  </si>
  <si>
    <r>
      <rPr>
        <b/>
        <sz val="12"/>
        <rFont val="Arial"/>
        <family val="2"/>
      </rPr>
      <t>FRESA DE SOLID</t>
    </r>
    <r>
      <rPr>
        <sz val="12"/>
        <rFont val="Arial"/>
        <family val="2"/>
      </rPr>
      <t xml:space="preserve"> CARBIDE ESFÉRICA DIN 6527 2 CORTES COM COBERTURA DE NITRETO DE TITÂNIO.  DIAMETRO = 10,0 MILIMETROS, COMPRIMENTO MAXIMO: 75mm.</t>
    </r>
  </si>
  <si>
    <r>
      <rPr>
        <b/>
        <sz val="12"/>
        <rFont val="Arial"/>
        <family val="2"/>
      </rPr>
      <t>FRESA DE SOLID</t>
    </r>
    <r>
      <rPr>
        <sz val="12"/>
        <rFont val="Arial"/>
        <family val="2"/>
      </rPr>
      <t xml:space="preserve"> CARBIDE ESFÉRICA DIN 6527 2 CORTES COM COBERTURA DE NITRETO DE TITÂNIO. DIAMETRO = 6,0 MILIMETROS, COMPRIMENTO MAXIMO: 75mm.</t>
    </r>
  </si>
  <si>
    <r>
      <rPr>
        <b/>
        <sz val="12"/>
        <rFont val="Arial"/>
        <family val="2"/>
      </rPr>
      <t>FRESA DE SOLID</t>
    </r>
    <r>
      <rPr>
        <sz val="12"/>
        <rFont val="Arial"/>
        <family val="2"/>
      </rPr>
      <t xml:space="preserve"> CARBIDE ESFÉRICA DIN 6527 2 CORTES COM COBERTURA DE NITRETO DE TITÂNIO. DIAMETRO = 8,0 MILIMETROS, COMPRIMENTO MAXIMO: 75mm.</t>
    </r>
  </si>
  <si>
    <r>
      <rPr>
        <b/>
        <sz val="12"/>
        <rFont val="Arial"/>
        <family val="2"/>
      </rPr>
      <t>FRESA DE SOLID</t>
    </r>
    <r>
      <rPr>
        <sz val="12"/>
        <rFont val="Arial"/>
        <family val="2"/>
      </rPr>
      <t xml:space="preserve"> CARBIDE ESFÉRICA DIN 6527 2 CORTES COM COBERTURA DE NITRETO DE TITÂNIO. DIAMETRO=12,0 MILIMETROS, COMPRIMENTO MAXIMO: 75mm.</t>
    </r>
  </si>
  <si>
    <r>
      <rPr>
        <b/>
        <sz val="12"/>
        <rFont val="Arial"/>
        <family val="2"/>
      </rPr>
      <t>FRESA DE SOLID</t>
    </r>
    <r>
      <rPr>
        <sz val="12"/>
        <rFont val="Arial"/>
        <family val="2"/>
      </rPr>
      <t xml:space="preserve"> CARBIDE ESFÉRICA DIN 6527 4 CORTES COM COBERTURA DE NITRETO DE TITÂNIO.  DIAMETRO = 3,0 MILIMETROS, COMPRIMENTO MAXIMO: 75mm.</t>
    </r>
  </si>
  <si>
    <r>
      <rPr>
        <b/>
        <sz val="12"/>
        <rFont val="Arial"/>
        <family val="2"/>
      </rPr>
      <t>FRESA DE SOLID</t>
    </r>
    <r>
      <rPr>
        <sz val="12"/>
        <rFont val="Arial"/>
        <family val="2"/>
      </rPr>
      <t xml:space="preserve"> CARBIDE ESFÉRICA DIN 6527 4 CORTES COM COBERTURA DE NITRETO DE TITÂNIO.  DIAMETRO = 4,0 MILIMETROS, COMPRIMENTO MAXIMO: 75mm.</t>
    </r>
  </si>
  <si>
    <r>
      <rPr>
        <b/>
        <sz val="12"/>
        <rFont val="Arial"/>
        <family val="2"/>
      </rPr>
      <t>FRESA DE SOLID</t>
    </r>
    <r>
      <rPr>
        <sz val="12"/>
        <rFont val="Arial"/>
        <family val="2"/>
      </rPr>
      <t xml:space="preserve"> CARBIDE ESFÉRICA DIN 6527 4 CORTES COM COBERTURA DE NITRETO DE TITÂNIO. DIAMETRO = 5,0 MILIMETROS, COMPRIMENTO MAXIMO: 75mm.</t>
    </r>
  </si>
  <si>
    <r>
      <rPr>
        <b/>
        <sz val="12"/>
        <rFont val="Arial"/>
        <family val="2"/>
      </rPr>
      <t xml:space="preserve">FRESA DE SOLID </t>
    </r>
    <r>
      <rPr>
        <sz val="12"/>
        <rFont val="Arial"/>
        <family val="2"/>
      </rPr>
      <t>CARBIDE TOPO RETO 2 CORTES DIN 6527 COM COBERTURA NITRETO DE TITÂNIO. DIAMETRO = 3,0 MILIMETROS, COMPRIMENTO MAXIMO: 75mm.</t>
    </r>
  </si>
  <si>
    <r>
      <rPr>
        <b/>
        <sz val="12"/>
        <rFont val="Arial"/>
        <family val="2"/>
      </rPr>
      <t>FRESA DE SOLID</t>
    </r>
    <r>
      <rPr>
        <sz val="12"/>
        <rFont val="Arial"/>
        <family val="2"/>
      </rPr>
      <t xml:space="preserve"> CARBIDE TOPO RETO 2 CORTES DIN 6527 COM COBERTURA NITRETO DE TITÂNIO. DIAMETRO DE = 10,0 MILIMETROS, COMPRIMENTO MAXIMO: 75mm.</t>
    </r>
  </si>
  <si>
    <r>
      <rPr>
        <b/>
        <sz val="12"/>
        <rFont val="Arial"/>
        <family val="2"/>
      </rPr>
      <t xml:space="preserve">FRESA DE SOLID </t>
    </r>
    <r>
      <rPr>
        <sz val="12"/>
        <rFont val="Arial"/>
        <family val="2"/>
      </rPr>
      <t>CARBIDE TOPO RETO 2 CORTES DIN 6527 COM COBERTURA NITRETO DE TITÂNIO. DIAMETRO DE = 6,0 MILIMETROS, COMPRIMENTO MAXIMO: 75mm.</t>
    </r>
  </si>
  <si>
    <r>
      <rPr>
        <b/>
        <sz val="12"/>
        <rFont val="Arial"/>
        <family val="2"/>
      </rPr>
      <t>FRESA DE SOLID</t>
    </r>
    <r>
      <rPr>
        <sz val="12"/>
        <rFont val="Arial"/>
        <family val="2"/>
      </rPr>
      <t xml:space="preserve"> CARBIDE TOPO RETO 2 CORTES DIN 6527 COM COBERTURA NITRETO DE TITÂNIO. DIAMETRO DE = 8,0 MILIMETROS, COMPRIMENTO MAXIMO: 75mm.</t>
    </r>
  </si>
  <si>
    <r>
      <rPr>
        <b/>
        <sz val="12"/>
        <rFont val="Arial"/>
        <family val="2"/>
      </rPr>
      <t>FRESA DE SOLID</t>
    </r>
    <r>
      <rPr>
        <sz val="12"/>
        <rFont val="Arial"/>
        <family val="2"/>
      </rPr>
      <t xml:space="preserve"> CARBIDE TOPO RETO 4 CORTES DIN 6527 COM COBERTURA NITRETO DE TITÂNIO.  DIAMETRO = 4,0 MILIMETROS, COMPRIMENTO MAXIMO: 75mm.</t>
    </r>
  </si>
  <si>
    <r>
      <rPr>
        <b/>
        <sz val="12"/>
        <rFont val="Arial"/>
        <family val="2"/>
      </rPr>
      <t>FRESA DE SOLID</t>
    </r>
    <r>
      <rPr>
        <sz val="12"/>
        <rFont val="Arial"/>
        <family val="2"/>
      </rPr>
      <t xml:space="preserve"> CARBIDE TOPO RETO 4 CORTES DIN 6527 COM COBERTURA NITRETO DE TITÂNIO.  DIAMETRO = 5,0 MILIMETROS, COMPRIMENTO MAXIMO: 75mm.</t>
    </r>
  </si>
  <si>
    <r>
      <rPr>
        <b/>
        <sz val="12"/>
        <rFont val="Arial"/>
        <family val="2"/>
      </rPr>
      <t>FRESA DE SOLID</t>
    </r>
    <r>
      <rPr>
        <sz val="12"/>
        <rFont val="Arial"/>
        <family val="2"/>
      </rPr>
      <t xml:space="preserve"> CARBIDE TOPO RETO 4 CORTES DIN 6527 COM COBERTURA NITRETO DE TITÂNIO. DIAMETRO = 10,0 MILIMETROS, COMPRIMENTO MAXIMO: 75mm.</t>
    </r>
  </si>
  <si>
    <r>
      <rPr>
        <b/>
        <sz val="12"/>
        <rFont val="Arial"/>
        <family val="2"/>
      </rPr>
      <t>FRESA DE SOLID</t>
    </r>
    <r>
      <rPr>
        <sz val="12"/>
        <rFont val="Arial"/>
        <family val="2"/>
      </rPr>
      <t xml:space="preserve"> CARBIDE TOPO RETO 4 CORTES DIN 6527 COM COBERTURA NITRETO DE TITÂNIO. DIAMETRO = 12,0 MILIMETROS, COMPRIMENTO MAXIMO: 75mm.</t>
    </r>
  </si>
  <si>
    <r>
      <rPr>
        <b/>
        <sz val="12"/>
        <rFont val="Arial"/>
        <family val="2"/>
      </rPr>
      <t xml:space="preserve">FRESA DE SOLID </t>
    </r>
    <r>
      <rPr>
        <sz val="12"/>
        <rFont val="Arial"/>
        <family val="2"/>
      </rPr>
      <t>CARBIDE TOPO RETO 4 CORTES DIN 6527 COM COBERTURA NITRETO DE TITÂNIO. DIAMETRO = 6,0 MILIMETROS, COMPRIMENTO MAXIMO: 75mm.</t>
    </r>
  </si>
  <si>
    <r>
      <rPr>
        <b/>
        <sz val="12"/>
        <rFont val="Arial"/>
        <family val="2"/>
      </rPr>
      <t>FRESA DE SOLID</t>
    </r>
    <r>
      <rPr>
        <sz val="12"/>
        <rFont val="Arial"/>
        <family val="2"/>
      </rPr>
      <t xml:space="preserve"> CARBIDE TOPO RETO 4 CORTES DIN 6527 COM COBERTURA NITRETO DE TITÂNIO. DIAMETRO = 8,0 MILIMETROS, COMPRIMENTO MAXIMO: 75mm.</t>
    </r>
  </si>
  <si>
    <r>
      <t>Fresa de topo em aço rápido</t>
    </r>
    <r>
      <rPr>
        <sz val="12"/>
        <rFont val="Arial"/>
        <family val="2"/>
      </rPr>
      <t>, 10mm, 2 cortes, 8% cobalto, DIM 327B.</t>
    </r>
  </si>
  <si>
    <r>
      <t>Fresa de topo em aço rápido</t>
    </r>
    <r>
      <rPr>
        <sz val="12"/>
        <rFont val="Arial"/>
        <family val="2"/>
      </rPr>
      <t>, 6mm, 2 cortes, 8% cobalto, DIM 327B.</t>
    </r>
  </si>
  <si>
    <r>
      <t>Fresa de topo em aço rápido</t>
    </r>
    <r>
      <rPr>
        <sz val="12"/>
        <rFont val="Arial"/>
        <family val="2"/>
      </rPr>
      <t>, 8mm, 2 cortes, 8% cobalto, DIM 327B.</t>
    </r>
  </si>
  <si>
    <r>
      <t xml:space="preserve">Pastilha/inserto intercambiáveis de 1 aresta. </t>
    </r>
    <r>
      <rPr>
        <sz val="12"/>
        <rFont val="Arial"/>
        <family val="2"/>
      </rPr>
      <t>Aresta cortante, tipo bedame, largura de 3mm, para usinagem externa, (canais), positiva, A - 3 - TWINGROOVE/M para suporte de ferramentas de metal duro, para torno convencional.</t>
    </r>
  </si>
  <si>
    <r>
      <t xml:space="preserve">Pastilha/inserto intercambiáveis de 6 arestas. </t>
    </r>
    <r>
      <rPr>
        <sz val="12"/>
        <rFont val="Arial"/>
        <family val="2"/>
      </rPr>
      <t>Pastilha intercambiáveis de 6 arestas cortate para usinagem interna, desbaste, direita, positiva, ISSO - TNMG 160408 para aço SAE 1045 para torno convencional.</t>
    </r>
  </si>
  <si>
    <r>
      <rPr>
        <b/>
        <sz val="12"/>
        <rFont val="Arial"/>
        <family val="2"/>
      </rPr>
      <t>SUPORTE DE ROSCA DIREITO</t>
    </r>
    <r>
      <rPr>
        <sz val="12"/>
        <rFont val="Arial"/>
        <family val="2"/>
      </rPr>
      <t xml:space="preserve">, DIÂMETRO DA HASTE DE 10MM, MAIS 5 PASTILHAS DE SOLID CARBIDE COM COBERTURA DE NITRETO DE TITÂNIO, ROSCA 60 GRAUS, MAIS 5 PASTILHAS DE SOLID CARBIDE, ROSCA 55 GRAUS COM COBERTURA DE NITRETO DE TITÂNIO. </t>
    </r>
  </si>
  <si>
    <r>
      <rPr>
        <b/>
        <sz val="12"/>
        <rFont val="Arial"/>
        <family val="2"/>
      </rPr>
      <t>Base magnética com relógios comparadores</t>
    </r>
    <r>
      <rPr>
        <sz val="12"/>
        <rFont val="Arial"/>
        <family val="2"/>
      </rPr>
      <t>.</t>
    </r>
  </si>
  <si>
    <r>
      <rPr>
        <b/>
        <sz val="12"/>
        <rFont val="Arial"/>
        <family val="2"/>
      </rPr>
      <t>Jogo micrômetro externo analógico</t>
    </r>
    <r>
      <rPr>
        <sz val="12"/>
        <rFont val="Arial"/>
        <family val="2"/>
      </rPr>
      <t>. Medidas de 0-150 mm. 6 Peças. Resolução de 0,01 mm.</t>
    </r>
  </si>
  <si>
    <r>
      <t>Medidor de distância para medida interna de diâmetro com relógios</t>
    </r>
    <r>
      <rPr>
        <sz val="12"/>
        <rFont val="Arial"/>
        <family val="2"/>
      </rPr>
      <t>. Instrumento para medida interna de diâmetros com relógio. Faixa de medição de 50 a 160 mm (súbito). Resolução: 0,01mm.</t>
    </r>
  </si>
  <si>
    <r>
      <t>Paquímetro digital quadrimensional,</t>
    </r>
    <r>
      <rPr>
        <sz val="12"/>
        <rFont val="Arial"/>
        <family val="2"/>
      </rPr>
      <t xml:space="preserve"> robusto, dígitos grandes, repetitividade (resolução) de 0,01 mm. Capacidade de 0mm a 200mm. Exatidão +- 0,02mm. Medição absoluta ou relativa, uma vez programada, a origem da escala "absolute" deverá permanecer como posição de referência absoluta até que a bateria seja trocada. Deve acompanhar estojo e bateria. 3 funções: origin, saída de dados e in/mm. Deve possuir exatidão inalterada até em movimentos de alta velocidade. Possuir faces de medição temperadas, inoxidáveis e lapidadas para assegurar medições com exatidão. Com limpador de poeira na guia. Aprovado pelo INMETRO. Com conversão de polegadas para milímetros.</t>
    </r>
  </si>
  <si>
    <r>
      <rPr>
        <b/>
        <sz val="12"/>
        <rFont val="Arial"/>
        <family val="2"/>
      </rPr>
      <t>Paquímetro digital universal</t>
    </r>
    <r>
      <rPr>
        <sz val="12"/>
        <rFont val="Arial"/>
        <family val="2"/>
      </rPr>
      <t>, zerado em qualquer ponto e resolução mínima de 0,01mm, de inox, com 6 polegadas de 150mm.</t>
    </r>
  </si>
  <si>
    <r>
      <t>Paquímetro metálico manual</t>
    </r>
    <r>
      <rPr>
        <sz val="12"/>
        <rFont val="Arial"/>
        <family val="2"/>
      </rPr>
      <t>. Abertura de 0 a 150mm</t>
    </r>
  </si>
  <si>
    <r>
      <t>Paquímetro universal quadrimensional</t>
    </r>
    <r>
      <rPr>
        <sz val="12"/>
        <rFont val="Arial"/>
        <family val="2"/>
      </rPr>
      <t>, 150 mm, precisão de 0,02mm. Com medidor de profundidade. Cursos temperado e impulsor fabricados em aço inoxidável. Escala principal e nônio com acabamento cromado. Faces de medição lapidadas. Deslize do cursor sobre guias ressaltadas. Parafuso de fixação e guias revestidas de titânio. Escala inferior em milímetros e escala superior em polegadas. Capacidade de 0-150mm. Graduação: 0,02mm. Exatidão em mm: +- 0,03. Deve incluir estojo.</t>
    </r>
  </si>
  <si>
    <r>
      <t>Relógio apalpador</t>
    </r>
    <r>
      <rPr>
        <sz val="12"/>
        <rFont val="Arial"/>
        <family val="2"/>
      </rPr>
      <t>, modelo horizontal, padrão DIN, deve ser possível o contato em ambas as direções de medição, ara para ajuste zero, mancais de rubi. Ponta de contato com rosca M 1,7x0,35. Deve incluir haste rabo de andorinha (Ø 8 mm) e estojo. Capacidade 0,80 mm. Graduação 0,01 mm. Exatidão +- 0,008 mm. Mostrador 0-40-0. Força de medição 0,3N. Diâmetro do mostrador 39 mm (mínimo). Garantia de 1 ano.</t>
    </r>
  </si>
  <si>
    <r>
      <rPr>
        <b/>
        <sz val="12"/>
        <rFont val="Arial"/>
        <family val="2"/>
      </rPr>
      <t>Relógio comparador</t>
    </r>
    <r>
      <rPr>
        <sz val="12"/>
        <rFont val="Arial"/>
        <family val="2"/>
      </rPr>
      <t>, faixa de medição: 10mm. Resolução 0,01mm.</t>
    </r>
  </si>
  <si>
    <r>
      <t xml:space="preserve">ADESIVOS, FITA DE FIBRA DE VIDRO, </t>
    </r>
    <r>
      <rPr>
        <sz val="12"/>
        <rFont val="Arial"/>
        <family val="2"/>
      </rPr>
      <t>para reforçar asas de 1,5mm de espessura x 1200 mm de largura, em rolo de 4,5m</t>
    </r>
  </si>
  <si>
    <r>
      <t xml:space="preserve">CHAPA BALSA 1/32" X 4" X 36" </t>
    </r>
    <r>
      <rPr>
        <sz val="12"/>
        <rFont val="Arial"/>
        <family val="2"/>
      </rPr>
      <t>(peças, componentes e acessórios para aeronaves)</t>
    </r>
  </si>
  <si>
    <r>
      <t>CHAPA BALSA 3/8" X 3" X 36"</t>
    </r>
    <r>
      <rPr>
        <sz val="12"/>
        <rFont val="Arial"/>
        <family val="2"/>
      </rPr>
      <t xml:space="preserve"> (peças, componentes e acessórios para aeronaves)</t>
    </r>
  </si>
  <si>
    <r>
      <t xml:space="preserve">CHAPA BALSA 5/16" X 3" X 36" </t>
    </r>
    <r>
      <rPr>
        <sz val="12"/>
        <rFont val="Arial"/>
        <family val="2"/>
      </rPr>
      <t>(peças, componentes e acessórios para aeronaves)</t>
    </r>
  </si>
  <si>
    <t>COMBUSTÍVEL GASOLINA PARA AVIAÇÃO</t>
  </si>
  <si>
    <r>
      <t xml:space="preserve">EXTENSAO PARA MICRO SERVO 300MM </t>
    </r>
    <r>
      <rPr>
        <sz val="12"/>
        <rFont val="Arial"/>
        <family val="2"/>
      </rPr>
      <t>(peças, componentes e acessórios para aeronaves)</t>
    </r>
  </si>
  <si>
    <r>
      <t>FIBRA DE CARBONO, DE 8MM</t>
    </r>
    <r>
      <rPr>
        <sz val="12"/>
        <rFont val="Arial"/>
        <family val="2"/>
      </rPr>
      <t xml:space="preserve"> (peças, componentes e acessórios para aeronaves)</t>
    </r>
    <r>
      <rPr>
        <b/>
        <sz val="12"/>
        <rFont val="Arial"/>
        <family val="2"/>
      </rPr>
      <t xml:space="preserve"> </t>
    </r>
  </si>
  <si>
    <r>
      <t xml:space="preserve">HELICE 13" X 6" OU 12" X 6" </t>
    </r>
    <r>
      <rPr>
        <sz val="12"/>
        <rFont val="Arial"/>
        <family val="2"/>
      </rPr>
      <t>(peças, componentes e acessórios para aeronaves)</t>
    </r>
  </si>
  <si>
    <r>
      <t xml:space="preserve">HORNS 1/2A </t>
    </r>
    <r>
      <rPr>
        <sz val="12"/>
        <rFont val="Arial"/>
        <family val="2"/>
      </rPr>
      <t>(peças, componentes e acessórios para aeronaves)</t>
    </r>
  </si>
  <si>
    <r>
      <t xml:space="preserve">MICROSERVO </t>
    </r>
    <r>
      <rPr>
        <sz val="12"/>
        <rFont val="Arial"/>
        <family val="2"/>
      </rPr>
      <t>(peças, componentes e acessórios para aeronaves)</t>
    </r>
  </si>
  <si>
    <r>
      <t>RESINA ÉPOXI AERONÁUTICO</t>
    </r>
    <r>
      <rPr>
        <sz val="12"/>
        <rFont val="Arial"/>
        <family val="2"/>
      </rPr>
      <t>, em tubo</t>
    </r>
  </si>
  <si>
    <r>
      <t xml:space="preserve">SPINNER 3" </t>
    </r>
    <r>
      <rPr>
        <sz val="12"/>
        <rFont val="Arial"/>
        <family val="2"/>
      </rPr>
      <t>(peças, componentes e acessórios para aeronaves)</t>
    </r>
  </si>
  <si>
    <r>
      <t xml:space="preserve">TERMO ADESIVO, </t>
    </r>
    <r>
      <rPr>
        <sz val="12"/>
        <rFont val="Arial"/>
        <family val="2"/>
      </rPr>
      <t xml:space="preserve">Deve ser aplicado com ferrinho de entelagem ou soprador de calor (peças, componentes e acessórios para aeronaves) </t>
    </r>
  </si>
  <si>
    <r>
      <t xml:space="preserve">VARETA BALSA 5MM </t>
    </r>
    <r>
      <rPr>
        <sz val="12"/>
        <rFont val="Arial"/>
        <family val="2"/>
      </rPr>
      <t>(peças, componentes e acessórios para aeronaves)</t>
    </r>
  </si>
  <si>
    <r>
      <t xml:space="preserve">VELA NUMERO 8 PARA MOTOR 61 </t>
    </r>
    <r>
      <rPr>
        <sz val="12"/>
        <rFont val="Arial"/>
        <family val="2"/>
      </rPr>
      <t>(peças, componentes e acessórios para aeronaves)</t>
    </r>
  </si>
  <si>
    <t>"ILEGÍVEL"</t>
  </si>
  <si>
    <t>CENTER HOBBY</t>
  </si>
  <si>
    <t>OMEGA</t>
  </si>
  <si>
    <t>BUKM</t>
  </si>
  <si>
    <t>HK</t>
  </si>
  <si>
    <t>M.AIRCREW</t>
  </si>
  <si>
    <t>DUBRO</t>
  </si>
  <si>
    <t>HEXTRONIC</t>
  </si>
  <si>
    <t>POBR</t>
  </si>
  <si>
    <t>GRILLWORK</t>
  </si>
  <si>
    <t>OS</t>
  </si>
  <si>
    <t>SANTECH FERRAMENTAS</t>
  </si>
  <si>
    <t>CRISTIANI LOURI RODRIGUES E CIA</t>
  </si>
  <si>
    <t>VIDROS TUIUTI</t>
  </si>
  <si>
    <t>GIRASSOL ATACADISTA</t>
  </si>
  <si>
    <t>Jogo</t>
  </si>
  <si>
    <t>Kit</t>
  </si>
  <si>
    <t>Cento</t>
  </si>
  <si>
    <t>Rolo</t>
  </si>
  <si>
    <t>Folha</t>
  </si>
  <si>
    <t>Metro</t>
  </si>
  <si>
    <t>Pote</t>
  </si>
  <si>
    <t>M³</t>
  </si>
  <si>
    <t>Saco</t>
  </si>
  <si>
    <t>Pacote</t>
  </si>
  <si>
    <t>m²</t>
  </si>
  <si>
    <t>Litro</t>
  </si>
  <si>
    <t>DURIN - LINHA BELLARTE</t>
  </si>
  <si>
    <t>KRONA/LINHA ESG.</t>
  </si>
  <si>
    <t>CENSI - REF:1239</t>
  </si>
  <si>
    <t>CENSI - REF: 1288 (P41/L20)</t>
  </si>
  <si>
    <t>VIQUA - LINHA JARDIM</t>
  </si>
  <si>
    <t>KRONA/LINHA SOLD.</t>
  </si>
  <si>
    <t>CENSI - REF: 1242(P41/L20)</t>
  </si>
  <si>
    <t>CENSI - REF: 9514</t>
  </si>
  <si>
    <t>INCEPA - MODELO INSTITUCIONAL</t>
  </si>
  <si>
    <t>CENSI - REF: 2040</t>
  </si>
  <si>
    <t>CENSI - REF: 2035</t>
  </si>
  <si>
    <t>RAINHA - LINHA POP 2191 C33</t>
  </si>
  <si>
    <t>RAINHA - LINHA POP 2060 C33</t>
  </si>
  <si>
    <t>LOGASA MODELO PARATI</t>
  </si>
  <si>
    <t>CENSI - REF : 9582</t>
  </si>
  <si>
    <t>CENSI - REF: 5701</t>
  </si>
  <si>
    <t>CENSI - REF: 5724</t>
  </si>
  <si>
    <t>CEBRACE/SANTA MARINA</t>
  </si>
  <si>
    <t>NEXFILM</t>
  </si>
  <si>
    <t>TRAMONTINA</t>
  </si>
  <si>
    <t>EHC</t>
  </si>
  <si>
    <t>GEDORE</t>
  </si>
  <si>
    <t>BIEHL</t>
  </si>
  <si>
    <t>STANLEY</t>
  </si>
  <si>
    <t>KTA</t>
  </si>
  <si>
    <t>KINGTOOLS</t>
  </si>
  <si>
    <t>BELZER</t>
  </si>
  <si>
    <t>BLACK JACK</t>
  </si>
  <si>
    <t>NICHOLSON</t>
  </si>
  <si>
    <t>STARRET</t>
  </si>
  <si>
    <t>LS LIMA</t>
  </si>
  <si>
    <t>MOTOMIL</t>
  </si>
  <si>
    <t>RIBEIRO</t>
  </si>
  <si>
    <t>MEDIANA/FINA</t>
  </si>
  <si>
    <t>VONDER/62.41.099.500</t>
  </si>
  <si>
    <t>GERDAU/ MOD 4,2</t>
  </si>
  <si>
    <t>PROFIELD/MOD 5/16</t>
  </si>
  <si>
    <t>PROFIELD/ DIN333A</t>
  </si>
  <si>
    <t>PROFIELD/ DIN 338</t>
  </si>
  <si>
    <t>PROFIELD/DIN333A</t>
  </si>
  <si>
    <t>PROFIELD/DIN 333A</t>
  </si>
  <si>
    <t>PROFIELD/ DIN 8039</t>
  </si>
  <si>
    <t>PROFIELD/ SDS PLUS</t>
  </si>
  <si>
    <t>ARGAMASSA/SUPER</t>
  </si>
  <si>
    <t>VONDER/33.20.215.000</t>
  </si>
  <si>
    <t>VOTORAN/50KG</t>
  </si>
  <si>
    <t>VONDER/70.29.000.750</t>
  </si>
  <si>
    <t>VONDER/31.56.225.300</t>
  </si>
  <si>
    <t>PROFIELD/DIN338</t>
  </si>
  <si>
    <t>PROFIELD/DIN 8039</t>
  </si>
  <si>
    <t>PROFIELD/ 3 PONTAS</t>
  </si>
  <si>
    <t>VONDER/Y 954</t>
  </si>
  <si>
    <t>VONDER//954</t>
  </si>
  <si>
    <t>VONDER/1”</t>
  </si>
  <si>
    <t>VONDER/2”</t>
  </si>
  <si>
    <t>VONDER/61.11.325.820</t>
  </si>
  <si>
    <t>VONDER/ 10X15</t>
  </si>
  <si>
    <t>GERDAU/ 16X 24</t>
  </si>
  <si>
    <t>VONDER/ 17X27</t>
  </si>
  <si>
    <t>VONDER/ 10X10</t>
  </si>
  <si>
    <t>ECCOFER /RL 010</t>
  </si>
  <si>
    <t>ECCOFER/RL 023</t>
  </si>
  <si>
    <t>VONDER/ RL 09</t>
  </si>
  <si>
    <t>SULVINIL/ SOLVENTE SUPER</t>
  </si>
  <si>
    <t>SULVINIL/SOLVENTE SUPER</t>
  </si>
  <si>
    <t>SULVINIL/8 FUROS</t>
  </si>
  <si>
    <t>SULVINIL/ BRANCA FOSCA</t>
  </si>
  <si>
    <t>SULVINIL/PALHA FOSCA</t>
  </si>
  <si>
    <t>SULVINIL/ DEMARCAÇÃO</t>
  </si>
  <si>
    <t>SULVINIL/VERNIZ TRANSPARENTE</t>
  </si>
  <si>
    <t>SULVINIL</t>
  </si>
  <si>
    <t xml:space="preserve">BLACKTOOLS/BT 999-16-2
ZCC/APKT1003
</t>
  </si>
  <si>
    <t>ZCC/CONJ ZZC MT</t>
  </si>
  <si>
    <t>BLACKTOOLS/ SPTF NR16</t>
  </si>
  <si>
    <t>BLACKTOOLS/MTJNR 2010 K16</t>
  </si>
  <si>
    <t>BLACKTOOLS/BEDAME 20X160MM</t>
  </si>
  <si>
    <t>ZCC/DIN 6527</t>
  </si>
  <si>
    <t>ZCC/ DIN 6527</t>
  </si>
  <si>
    <t>IZAR/DIN 327</t>
  </si>
  <si>
    <r>
      <t>IZAR/</t>
    </r>
    <r>
      <rPr>
        <sz val="11"/>
        <color theme="1"/>
        <rFont val="Calibri"/>
        <family val="2"/>
        <scheme val="minor"/>
      </rPr>
      <t xml:space="preserve"> DIN 327</t>
    </r>
  </si>
  <si>
    <t>ZCC/BEDAME 3MM</t>
  </si>
  <si>
    <t>ZCC/ TNMG 160408</t>
  </si>
  <si>
    <t>BLACKTOOLS/ZCC MOD ROSCA DIREITO /RT -16</t>
  </si>
  <si>
    <t xml:space="preserve">BLACKTOOLS/BT999-25-3
ZCC/APKT1003
</t>
  </si>
  <si>
    <t>DIGIMESS</t>
  </si>
  <si>
    <r>
      <t xml:space="preserve">Escada de alumínio com 6 degraus, </t>
    </r>
    <r>
      <rPr>
        <sz val="12"/>
        <rFont val="Arial"/>
        <family val="2"/>
      </rPr>
      <t xml:space="preserve">carga máxima 120Kg, sapata 100% borracha, degraus planos e estriados, fixação rígida dos degraus, patamar largo, 5 degraus mais plataforma.
</t>
    </r>
  </si>
  <si>
    <t>ALLWERK MASCHINE</t>
  </si>
  <si>
    <t>MAKITA</t>
  </si>
  <si>
    <t>ESPECIFICAÇÃO</t>
  </si>
  <si>
    <t>Tipo. Grupo. Classe</t>
  </si>
  <si>
    <t>Detalhamento da despesa</t>
  </si>
  <si>
    <t>SERV. GERAIS</t>
  </si>
  <si>
    <t>CINF</t>
  </si>
  <si>
    <t>CEPLAN</t>
  </si>
  <si>
    <t>DEE</t>
  </si>
  <si>
    <t>AERODSIGN</t>
  </si>
  <si>
    <t>BAJA</t>
  </si>
  <si>
    <t>DEM</t>
  </si>
  <si>
    <t>DFIS</t>
  </si>
  <si>
    <t>TOTAL</t>
  </si>
  <si>
    <t>VIGÊNCIA DA ATA:  11/03/2015 até 10/03/2016</t>
  </si>
  <si>
    <t xml:space="preserve"> AF/OS nº  313/2015 Qtde. DT</t>
  </si>
  <si>
    <t xml:space="preserve"> AF/OS nº  314/2015 Qtde. DT</t>
  </si>
  <si>
    <t xml:space="preserve"> AF/OS nº  326/2015 Qtde. DT</t>
  </si>
  <si>
    <t xml:space="preserve"> AF/OS nº  329/2015 Qtde. DT</t>
  </si>
  <si>
    <t xml:space="preserve"> AF/OS nº  330/2015 Qtde. DT</t>
  </si>
  <si>
    <t xml:space="preserve"> AF/OS nº  457/2015 Qtde. DT</t>
  </si>
  <si>
    <t xml:space="preserve"> AF/OS nº  458/2015 Qtde. DT</t>
  </si>
  <si>
    <t xml:space="preserve"> AF/OS nº  459/2015 Qtde. DT</t>
  </si>
  <si>
    <t xml:space="preserve"> AF/OS nº  599/2015 Qtde. DT</t>
  </si>
  <si>
    <t xml:space="preserve"> AF/OS nº  600/2015 Qtde. DT</t>
  </si>
  <si>
    <t xml:space="preserve"> AF/OS nº  601/2015 Qtde. DT</t>
  </si>
  <si>
    <t/>
  </si>
  <si>
    <t xml:space="preserve"> AF/OS nº  648/2015 Qtde. DT</t>
  </si>
  <si>
    <t xml:space="preserve"> AF/OS nº  680/2015 Qtde. DT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</si>
</sst>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R$&quot;\ * #,##0.00_-;\-&quot;R$&quot;\ * #,##0.00_-;_-&quot;R$&quot;\ * &quot;-&quot;??_-;_-@_-"/>
    <numFmt numFmtId="164" formatCode="_(* #,##0.00_);_(* \(#,##0.00\);_(* &quot;-&quot;??_);_(@_)"/>
    <numFmt numFmtId="165" formatCode="_(* #,##0.00_);_(* \(#,##0.00\);_(* \-??_);_(@_)"/>
    <numFmt numFmtId="166" formatCode="#,##0;[Red]#,##0"/>
  </numFmts>
  <fonts count="27" x14ac:knownFonts="1">
    <font>
      <sz val="10"/>
      <name val="Arial"/>
    </font>
    <font>
      <sz val="11"/>
      <color theme="1"/>
      <name val="Calibri"/>
      <family val="2"/>
      <scheme val="minor"/>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0"/>
      <color theme="1"/>
      <name val="Calibri"/>
      <family val="2"/>
      <scheme val="minor"/>
    </font>
    <font>
      <sz val="11"/>
      <color theme="1"/>
      <name val="Arial"/>
      <family val="2"/>
    </font>
    <font>
      <i/>
      <sz val="11"/>
      <color theme="1"/>
      <name val="Arial"/>
      <family val="2"/>
    </font>
    <font>
      <b/>
      <sz val="12"/>
      <color theme="1"/>
      <name val="Arial"/>
      <family val="2"/>
    </font>
    <font>
      <sz val="10"/>
      <name val="Calibri"/>
      <family val="2"/>
      <scheme val="minor"/>
    </font>
    <font>
      <sz val="12"/>
      <name val="Arial"/>
      <family val="2"/>
    </font>
    <font>
      <b/>
      <sz val="12"/>
      <name val="Arial"/>
      <family val="2"/>
    </font>
    <font>
      <sz val="12"/>
      <color indexed="8"/>
      <name val="Arial"/>
      <family val="2"/>
    </font>
    <font>
      <b/>
      <sz val="12"/>
      <color indexed="8"/>
      <name val="Arial"/>
      <family val="2"/>
    </font>
    <font>
      <b/>
      <sz val="14"/>
      <name val="Calibri"/>
      <family val="2"/>
      <scheme val="minor"/>
    </font>
    <font>
      <b/>
      <sz val="28"/>
      <name val="Arial"/>
      <family val="2"/>
    </font>
    <font>
      <b/>
      <sz val="18"/>
      <name val="Arial"/>
      <family val="2"/>
    </font>
    <font>
      <b/>
      <sz val="16"/>
      <name val="Arial"/>
      <family val="2"/>
    </font>
    <font>
      <sz val="11"/>
      <name val="Arial"/>
      <family val="2"/>
    </font>
  </fonts>
  <fills count="11">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0"/>
        <bgColor indexed="64"/>
      </patternFill>
    </fill>
    <fill>
      <patternFill patternType="solid">
        <fgColor rgb="FF00B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7">
    <xf numFmtId="0" fontId="0" fillId="0" borderId="0"/>
    <xf numFmtId="0" fontId="3" fillId="0" borderId="0"/>
    <xf numFmtId="164" fontId="3" fillId="0" borderId="0" applyFill="0" applyBorder="0" applyAlignment="0" applyProtection="0"/>
    <xf numFmtId="165" fontId="3" fillId="0" borderId="0" applyFill="0" applyBorder="0" applyAlignment="0" applyProtection="0"/>
    <xf numFmtId="0" fontId="4" fillId="0" borderId="0" applyNumberFormat="0" applyFill="0" applyBorder="0" applyAlignment="0" applyProtection="0"/>
    <xf numFmtId="0" fontId="2" fillId="0" borderId="0"/>
    <xf numFmtId="44" fontId="3" fillId="0" borderId="0" applyFont="0" applyFill="0" applyBorder="0" applyAlignment="0" applyProtection="0"/>
  </cellStyleXfs>
  <cellXfs count="155">
    <xf numFmtId="0" fontId="0" fillId="0" borderId="0" xfId="0"/>
    <xf numFmtId="0" fontId="6" fillId="0" borderId="0" xfId="1" applyFont="1" applyFill="1" applyAlignment="1">
      <alignment vertical="center"/>
    </xf>
    <xf numFmtId="0" fontId="6" fillId="0" borderId="0" xfId="1" applyFont="1" applyFill="1" applyAlignment="1">
      <alignment horizontal="center" vertical="center" wrapText="1"/>
    </xf>
    <xf numFmtId="0" fontId="7" fillId="0" borderId="0" xfId="1" applyFont="1" applyFill="1" applyAlignment="1">
      <alignment horizontal="center" vertical="center" wrapText="1"/>
    </xf>
    <xf numFmtId="4" fontId="7" fillId="0" borderId="0" xfId="1" applyNumberFormat="1" applyFont="1" applyFill="1" applyAlignment="1">
      <alignment horizontal="center" vertical="center"/>
    </xf>
    <xf numFmtId="0" fontId="7" fillId="0" borderId="0" xfId="1" applyFont="1" applyFill="1" applyAlignment="1">
      <alignment horizontal="center" vertical="center"/>
    </xf>
    <xf numFmtId="166" fontId="7" fillId="0" borderId="0" xfId="0" applyNumberFormat="1" applyFont="1" applyFill="1" applyAlignment="1">
      <alignment horizontal="center" vertical="center" wrapText="1"/>
    </xf>
    <xf numFmtId="0" fontId="0" fillId="0" borderId="0" xfId="0" applyAlignment="1">
      <alignment wrapText="1"/>
    </xf>
    <xf numFmtId="0" fontId="8"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horizontal="justify" vertical="center" wrapText="1"/>
    </xf>
    <xf numFmtId="0" fontId="10" fillId="0" borderId="0" xfId="0" applyFont="1" applyAlignment="1">
      <alignment vertical="center" wrapText="1"/>
    </xf>
    <xf numFmtId="0" fontId="11" fillId="0" borderId="3" xfId="0" applyFont="1" applyBorder="1" applyAlignment="1">
      <alignment horizontal="center" vertical="center" textRotation="90" wrapText="1"/>
    </xf>
    <xf numFmtId="0" fontId="12" fillId="0" borderId="4" xfId="0" applyFont="1" applyBorder="1" applyAlignment="1">
      <alignment horizontal="center"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10" fillId="0" borderId="0" xfId="0" applyFont="1" applyAlignment="1">
      <alignment horizontal="left" vertical="center" wrapText="1"/>
    </xf>
    <xf numFmtId="0" fontId="0" fillId="0" borderId="0" xfId="0" applyAlignment="1">
      <alignment horizontal="left" wrapText="1"/>
    </xf>
    <xf numFmtId="0" fontId="6" fillId="0" borderId="0" xfId="1" applyFont="1" applyFill="1" applyAlignment="1">
      <alignment horizontal="center" vertical="center"/>
    </xf>
    <xf numFmtId="0" fontId="6"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3" fillId="0" borderId="1" xfId="0" applyFont="1" applyBorder="1" applyAlignment="1">
      <alignment horizontal="center" vertical="center"/>
    </xf>
    <xf numFmtId="0" fontId="6" fillId="0" borderId="1" xfId="1" applyFont="1" applyFill="1" applyBorder="1" applyAlignment="1">
      <alignment horizontal="center" vertical="center"/>
    </xf>
    <xf numFmtId="44" fontId="17" fillId="0" borderId="1" xfId="0" applyNumberFormat="1" applyFont="1" applyBorder="1" applyAlignment="1">
      <alignment horizontal="center" vertical="center"/>
    </xf>
    <xf numFmtId="44" fontId="17" fillId="0" borderId="1" xfId="0" quotePrefix="1" applyNumberFormat="1" applyFont="1" applyBorder="1" applyAlignment="1">
      <alignment horizontal="center" vertical="center"/>
    </xf>
    <xf numFmtId="44" fontId="6" fillId="0" borderId="0" xfId="1" applyNumberFormat="1" applyFont="1" applyFill="1" applyAlignment="1">
      <alignment vertical="center"/>
    </xf>
    <xf numFmtId="0" fontId="7" fillId="0" borderId="0" xfId="1" applyNumberFormat="1" applyFont="1" applyFill="1" applyAlignment="1">
      <alignment horizontal="center" vertical="center"/>
    </xf>
    <xf numFmtId="0" fontId="7" fillId="2" borderId="1" xfId="1" applyFont="1" applyFill="1" applyBorder="1" applyAlignment="1" applyProtection="1">
      <alignment horizontal="center" vertical="center"/>
      <protection locked="0"/>
    </xf>
    <xf numFmtId="0"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1" applyFont="1" applyFill="1" applyBorder="1" applyAlignment="1" applyProtection="1">
      <alignment horizontal="center" vertical="center" wrapText="1"/>
      <protection locked="0"/>
    </xf>
    <xf numFmtId="0" fontId="7" fillId="2" borderId="1" xfId="1" applyFont="1" applyFill="1" applyBorder="1" applyAlignment="1">
      <alignment horizontal="center" vertical="center" wrapText="1"/>
    </xf>
    <xf numFmtId="44" fontId="7" fillId="2" borderId="1" xfId="3" applyNumberFormat="1" applyFont="1" applyFill="1" applyBorder="1" applyAlignment="1" applyProtection="1">
      <alignment horizontal="center" vertical="center" wrapText="1"/>
    </xf>
    <xf numFmtId="0" fontId="7" fillId="2" borderId="1" xfId="1" applyFont="1" applyFill="1" applyBorder="1" applyAlignment="1" applyProtection="1">
      <alignment horizontal="center" vertical="center" wrapText="1"/>
    </xf>
    <xf numFmtId="166" fontId="7" fillId="2" borderId="1" xfId="1" applyNumberFormat="1" applyFont="1" applyFill="1" applyBorder="1" applyAlignment="1">
      <alignment horizontal="center" vertical="center" wrapText="1"/>
    </xf>
    <xf numFmtId="0" fontId="13" fillId="8" borderId="1" xfId="0" applyFont="1" applyFill="1" applyBorder="1" applyAlignment="1">
      <alignment horizontal="center" vertical="center" wrapText="1"/>
    </xf>
    <xf numFmtId="166" fontId="7" fillId="5" borderId="1" xfId="0" applyNumberFormat="1" applyFont="1" applyFill="1" applyBorder="1" applyAlignment="1">
      <alignment horizontal="center" vertical="center" wrapText="1"/>
    </xf>
    <xf numFmtId="3" fontId="7" fillId="3" borderId="1" xfId="1" applyNumberFormat="1" applyFont="1" applyFill="1" applyBorder="1" applyAlignment="1" applyProtection="1">
      <alignment horizontal="center" vertical="center"/>
      <protection locked="0"/>
    </xf>
    <xf numFmtId="3" fontId="6" fillId="4" borderId="1" xfId="1" applyNumberFormat="1" applyFont="1" applyFill="1" applyBorder="1" applyAlignment="1" applyProtection="1">
      <alignment horizontal="center" vertical="center"/>
      <protection locked="0"/>
    </xf>
    <xf numFmtId="0" fontId="6" fillId="0" borderId="0" xfId="1" applyFont="1" applyAlignment="1">
      <alignment vertical="center"/>
    </xf>
    <xf numFmtId="0" fontId="6" fillId="0" borderId="0" xfId="1" applyFont="1" applyFill="1" applyAlignment="1" applyProtection="1">
      <alignment vertical="center"/>
      <protection locked="0"/>
    </xf>
    <xf numFmtId="3" fontId="6" fillId="0" borderId="0" xfId="1" applyNumberFormat="1" applyFont="1" applyAlignment="1" applyProtection="1">
      <alignment vertical="center"/>
      <protection locked="0"/>
    </xf>
    <xf numFmtId="0" fontId="6" fillId="0" borderId="0" xfId="1" applyFont="1" applyAlignment="1" applyProtection="1">
      <alignment vertical="center"/>
      <protection locked="0"/>
    </xf>
    <xf numFmtId="0" fontId="6" fillId="0" borderId="0" xfId="1" applyFont="1" applyBorder="1" applyAlignment="1">
      <alignment vertical="center"/>
    </xf>
    <xf numFmtId="0" fontId="6" fillId="0" borderId="0" xfId="0" applyFont="1" applyAlignment="1">
      <alignment vertical="center"/>
    </xf>
    <xf numFmtId="0" fontId="18" fillId="9" borderId="1" xfId="0" applyFont="1" applyFill="1" applyBorder="1" applyAlignment="1">
      <alignment horizontal="justify" vertical="top" wrapText="1"/>
    </xf>
    <xf numFmtId="0" fontId="19" fillId="9" borderId="1" xfId="0" applyFont="1" applyFill="1" applyBorder="1" applyAlignment="1">
      <alignment horizontal="justify" vertical="top" wrapText="1"/>
    </xf>
    <xf numFmtId="0" fontId="18" fillId="0" borderId="1" xfId="0" applyFont="1" applyFill="1" applyBorder="1" applyAlignment="1">
      <alignment horizontal="justify" vertical="top" wrapText="1"/>
    </xf>
    <xf numFmtId="0" fontId="18" fillId="0" borderId="1" xfId="0" applyFont="1" applyFill="1" applyBorder="1" applyAlignment="1">
      <alignment vertical="top" wrapText="1"/>
    </xf>
    <xf numFmtId="0" fontId="19" fillId="0" borderId="1" xfId="0" applyFont="1" applyFill="1" applyBorder="1" applyAlignment="1">
      <alignment horizontal="justify" vertical="top" wrapText="1"/>
    </xf>
    <xf numFmtId="0" fontId="18" fillId="0" borderId="1" xfId="0" applyFont="1" applyBorder="1" applyAlignment="1">
      <alignment horizontal="left" vertical="top" wrapText="1"/>
    </xf>
    <xf numFmtId="0" fontId="20" fillId="0" borderId="1" xfId="0" applyFont="1" applyBorder="1" applyAlignment="1">
      <alignment horizontal="left" vertical="top" wrapText="1"/>
    </xf>
    <xf numFmtId="0" fontId="20" fillId="0" borderId="1" xfId="0" applyFont="1" applyBorder="1" applyAlignment="1">
      <alignment vertical="top" wrapText="1"/>
    </xf>
    <xf numFmtId="0" fontId="7" fillId="0" borderId="0" xfId="1" applyFont="1" applyFill="1" applyAlignment="1">
      <alignment horizontal="left" vertical="top"/>
    </xf>
    <xf numFmtId="0" fontId="19" fillId="0" borderId="1" xfId="0" applyFont="1" applyFill="1" applyBorder="1" applyAlignment="1">
      <alignment vertical="top" wrapText="1"/>
    </xf>
    <xf numFmtId="0" fontId="18" fillId="9" borderId="1" xfId="0" applyFont="1" applyFill="1" applyBorder="1" applyAlignment="1">
      <alignment vertical="top" wrapText="1"/>
    </xf>
    <xf numFmtId="44" fontId="6" fillId="0" borderId="1" xfId="0" applyNumberFormat="1" applyFont="1" applyBorder="1" applyAlignment="1">
      <alignment horizontal="center" vertical="center"/>
    </xf>
    <xf numFmtId="0" fontId="18" fillId="9" borderId="2" xfId="0" applyFont="1" applyFill="1" applyBorder="1" applyAlignment="1">
      <alignment horizontal="justify" vertical="top" wrapText="1"/>
    </xf>
    <xf numFmtId="0" fontId="17" fillId="0" borderId="1" xfId="0" applyNumberFormat="1" applyFont="1" applyBorder="1" applyAlignment="1">
      <alignment horizontal="center" vertical="center"/>
    </xf>
    <xf numFmtId="0" fontId="17" fillId="0" borderId="2" xfId="0" applyNumberFormat="1" applyFont="1" applyBorder="1" applyAlignment="1">
      <alignment horizontal="center" vertical="center"/>
    </xf>
    <xf numFmtId="0" fontId="6" fillId="0" borderId="1" xfId="1" applyNumberFormat="1" applyFont="1" applyFill="1" applyBorder="1" applyAlignment="1">
      <alignment horizontal="center" vertical="center"/>
    </xf>
    <xf numFmtId="0" fontId="19" fillId="10" borderId="12" xfId="1" applyFont="1" applyFill="1" applyBorder="1" applyAlignment="1">
      <alignment horizontal="center" vertical="center"/>
    </xf>
    <xf numFmtId="0" fontId="19" fillId="10" borderId="12" xfId="1" applyFont="1" applyFill="1" applyBorder="1" applyAlignment="1">
      <alignment horizontal="center" vertical="center" wrapText="1"/>
    </xf>
    <xf numFmtId="0" fontId="19" fillId="10" borderId="13" xfId="1" applyFont="1" applyFill="1" applyBorder="1" applyAlignment="1">
      <alignment horizontal="center" vertical="center" wrapText="1"/>
    </xf>
    <xf numFmtId="0" fontId="19" fillId="10" borderId="8" xfId="1" applyFont="1" applyFill="1" applyBorder="1" applyAlignment="1">
      <alignment horizontal="center" vertical="center" wrapText="1"/>
    </xf>
    <xf numFmtId="0" fontId="19" fillId="10" borderId="8" xfId="1" applyFont="1" applyFill="1" applyBorder="1" applyAlignment="1">
      <alignment horizontal="center" vertical="center" textRotation="90" wrapText="1"/>
    </xf>
    <xf numFmtId="4" fontId="19" fillId="10" borderId="8" xfId="1" applyNumberFormat="1" applyFont="1" applyFill="1" applyBorder="1" applyAlignment="1">
      <alignment horizontal="center" vertical="center" wrapText="1"/>
    </xf>
    <xf numFmtId="0" fontId="3" fillId="0" borderId="0" xfId="1" applyFont="1" applyAlignment="1" applyProtection="1">
      <alignment vertical="center"/>
      <protection locked="0"/>
    </xf>
    <xf numFmtId="0" fontId="18" fillId="9" borderId="15" xfId="1" applyFont="1" applyFill="1" applyBorder="1" applyAlignment="1">
      <alignment horizontal="center" vertical="center"/>
    </xf>
    <xf numFmtId="0" fontId="18" fillId="9" borderId="15" xfId="1" applyFont="1" applyFill="1" applyBorder="1" applyAlignment="1">
      <alignment horizontal="justify" vertical="center" wrapText="1"/>
    </xf>
    <xf numFmtId="0" fontId="18" fillId="9" borderId="15" xfId="1" applyFont="1" applyFill="1" applyBorder="1" applyAlignment="1">
      <alignment horizontal="center" vertical="center" wrapText="1"/>
    </xf>
    <xf numFmtId="1" fontId="18" fillId="9" borderId="15" xfId="1" applyNumberFormat="1" applyFont="1" applyFill="1" applyBorder="1" applyAlignment="1">
      <alignment horizontal="center" vertical="center"/>
    </xf>
    <xf numFmtId="0" fontId="3" fillId="9" borderId="0" xfId="1" applyFont="1" applyFill="1" applyAlignment="1">
      <alignment vertical="center"/>
    </xf>
    <xf numFmtId="0" fontId="18" fillId="9" borderId="1" xfId="1" applyFont="1" applyFill="1" applyBorder="1" applyAlignment="1">
      <alignment horizontal="center" vertical="center"/>
    </xf>
    <xf numFmtId="0" fontId="18" fillId="9" borderId="1" xfId="1" applyFont="1" applyFill="1" applyBorder="1" applyAlignment="1">
      <alignment horizontal="justify" vertical="center" wrapText="1"/>
    </xf>
    <xf numFmtId="0" fontId="18" fillId="9" borderId="1" xfId="1" applyFont="1" applyFill="1" applyBorder="1" applyAlignment="1">
      <alignment horizontal="center" vertical="center" wrapText="1"/>
    </xf>
    <xf numFmtId="1" fontId="18" fillId="9" borderId="1" xfId="1" applyNumberFormat="1" applyFont="1" applyFill="1" applyBorder="1" applyAlignment="1">
      <alignment horizontal="center" vertical="center"/>
    </xf>
    <xf numFmtId="0" fontId="19" fillId="9" borderId="1" xfId="1" applyFont="1" applyFill="1" applyBorder="1" applyAlignment="1">
      <alignment horizontal="justify" vertical="center" wrapText="1"/>
    </xf>
    <xf numFmtId="0" fontId="18" fillId="0" borderId="1" xfId="1" applyFont="1" applyFill="1" applyBorder="1" applyAlignment="1">
      <alignment horizontal="justify" vertical="center" wrapText="1"/>
    </xf>
    <xf numFmtId="44" fontId="3" fillId="9" borderId="0" xfId="1" applyNumberFormat="1" applyFont="1" applyFill="1" applyAlignment="1">
      <alignment vertical="center"/>
    </xf>
    <xf numFmtId="0" fontId="18" fillId="0" borderId="1" xfId="1" applyFont="1" applyFill="1" applyBorder="1" applyAlignment="1">
      <alignment vertical="center" wrapText="1"/>
    </xf>
    <xf numFmtId="0" fontId="18" fillId="9" borderId="18" xfId="1" applyFont="1" applyFill="1" applyBorder="1" applyAlignment="1">
      <alignment horizontal="center" vertical="center"/>
    </xf>
    <xf numFmtId="0" fontId="19" fillId="9" borderId="18" xfId="1" applyFont="1" applyFill="1" applyBorder="1" applyAlignment="1">
      <alignment horizontal="justify" vertical="center" wrapText="1"/>
    </xf>
    <xf numFmtId="0" fontId="18" fillId="9" borderId="18" xfId="1" applyFont="1" applyFill="1" applyBorder="1" applyAlignment="1">
      <alignment horizontal="center" vertical="center" wrapText="1"/>
    </xf>
    <xf numFmtId="1" fontId="18" fillId="9" borderId="18" xfId="1" applyNumberFormat="1" applyFont="1" applyFill="1" applyBorder="1" applyAlignment="1">
      <alignment horizontal="center" vertical="center"/>
    </xf>
    <xf numFmtId="0" fontId="19" fillId="0" borderId="1" xfId="1" applyFont="1" applyFill="1" applyBorder="1" applyAlignment="1">
      <alignment horizontal="justify" vertical="center" wrapText="1"/>
    </xf>
    <xf numFmtId="0" fontId="18" fillId="0" borderId="1" xfId="1" applyFont="1" applyBorder="1" applyAlignment="1">
      <alignment horizontal="left" vertical="center" wrapText="1"/>
    </xf>
    <xf numFmtId="0" fontId="20" fillId="0" borderId="1" xfId="1" applyFont="1" applyBorder="1" applyAlignment="1">
      <alignment horizontal="left" vertical="center" wrapText="1"/>
    </xf>
    <xf numFmtId="0" fontId="20" fillId="0" borderId="1" xfId="1" applyFont="1" applyBorder="1" applyAlignment="1">
      <alignment wrapText="1"/>
    </xf>
    <xf numFmtId="0" fontId="18" fillId="9" borderId="1" xfId="1" applyFont="1" applyFill="1" applyBorder="1" applyAlignment="1">
      <alignment vertical="center"/>
    </xf>
    <xf numFmtId="0" fontId="3" fillId="9" borderId="1" xfId="1" applyFont="1" applyFill="1" applyBorder="1" applyAlignment="1">
      <alignment vertical="center"/>
    </xf>
    <xf numFmtId="1" fontId="18" fillId="9" borderId="0" xfId="1" applyNumberFormat="1" applyFont="1" applyFill="1" applyBorder="1" applyAlignment="1">
      <alignment horizontal="center" vertical="center"/>
    </xf>
    <xf numFmtId="0" fontId="18" fillId="9" borderId="18" xfId="1" applyFont="1" applyFill="1" applyBorder="1" applyAlignment="1">
      <alignment vertical="center"/>
    </xf>
    <xf numFmtId="0" fontId="18" fillId="9" borderId="18" xfId="1" applyFont="1" applyFill="1" applyBorder="1" applyAlignment="1">
      <alignment horizontal="justify" vertical="center" wrapText="1"/>
    </xf>
    <xf numFmtId="0" fontId="18" fillId="0" borderId="1" xfId="1" applyFont="1" applyFill="1" applyBorder="1" applyAlignment="1">
      <alignment horizontal="center" vertical="center"/>
    </xf>
    <xf numFmtId="0" fontId="18" fillId="0" borderId="1" xfId="1" applyFont="1" applyFill="1" applyBorder="1" applyAlignment="1">
      <alignment horizontal="center" vertical="center" wrapText="1"/>
    </xf>
    <xf numFmtId="1" fontId="18" fillId="0" borderId="1" xfId="1" applyNumberFormat="1" applyFont="1" applyFill="1" applyBorder="1" applyAlignment="1">
      <alignment horizontal="center" vertical="center"/>
    </xf>
    <xf numFmtId="0" fontId="3" fillId="0" borderId="0" xfId="1" applyFont="1" applyFill="1" applyAlignment="1">
      <alignment vertical="center"/>
    </xf>
    <xf numFmtId="44" fontId="3" fillId="0" borderId="0" xfId="1" applyNumberFormat="1" applyFont="1" applyFill="1" applyAlignment="1">
      <alignment vertical="center"/>
    </xf>
    <xf numFmtId="0" fontId="19" fillId="0" borderId="1" xfId="1" applyFont="1" applyFill="1" applyBorder="1" applyAlignment="1">
      <alignment vertical="center" wrapText="1"/>
    </xf>
    <xf numFmtId="0" fontId="18" fillId="0" borderId="1" xfId="1" applyFont="1" applyFill="1" applyBorder="1" applyAlignment="1">
      <alignment vertical="center"/>
    </xf>
    <xf numFmtId="0" fontId="18" fillId="9" borderId="7" xfId="1" applyFont="1" applyFill="1" applyBorder="1" applyAlignment="1">
      <alignment horizontal="center" vertical="center"/>
    </xf>
    <xf numFmtId="0" fontId="18" fillId="0" borderId="18" xfId="1" applyFont="1" applyFill="1" applyBorder="1" applyAlignment="1">
      <alignment horizontal="center" vertical="center"/>
    </xf>
    <xf numFmtId="0" fontId="19" fillId="0" borderId="18" xfId="1" applyFont="1" applyFill="1" applyBorder="1" applyAlignment="1">
      <alignment horizontal="justify" vertical="center" wrapText="1"/>
    </xf>
    <xf numFmtId="0" fontId="18" fillId="0" borderId="18" xfId="1" applyFont="1" applyFill="1" applyBorder="1" applyAlignment="1">
      <alignment horizontal="center" vertical="center" wrapText="1"/>
    </xf>
    <xf numFmtId="1" fontId="18" fillId="0" borderId="18" xfId="1" applyNumberFormat="1" applyFont="1" applyFill="1" applyBorder="1" applyAlignment="1">
      <alignment horizontal="center" vertical="center"/>
    </xf>
    <xf numFmtId="0" fontId="18" fillId="9" borderId="18" xfId="1" applyFont="1" applyFill="1" applyBorder="1" applyAlignment="1">
      <alignment vertical="center" wrapText="1"/>
    </xf>
    <xf numFmtId="0" fontId="24" fillId="9" borderId="1" xfId="1" applyFont="1" applyFill="1" applyBorder="1" applyAlignment="1">
      <alignment vertical="center"/>
    </xf>
    <xf numFmtId="0" fontId="24" fillId="9" borderId="1" xfId="1" applyFont="1" applyFill="1" applyBorder="1" applyAlignment="1">
      <alignment horizontal="center" vertical="center"/>
    </xf>
    <xf numFmtId="0" fontId="18" fillId="0" borderId="7" xfId="1" applyFont="1" applyFill="1" applyBorder="1" applyAlignment="1">
      <alignment horizontal="center" vertical="center"/>
    </xf>
    <xf numFmtId="0" fontId="18" fillId="0" borderId="18" xfId="1" applyFont="1" applyBorder="1" applyAlignment="1">
      <alignment horizontal="left" vertical="center" wrapText="1"/>
    </xf>
    <xf numFmtId="0" fontId="25" fillId="0" borderId="0" xfId="1" applyFont="1" applyAlignment="1">
      <alignment horizontal="center" vertical="center"/>
    </xf>
    <xf numFmtId="0" fontId="3" fillId="0" borderId="0" xfId="1" applyFont="1" applyFill="1" applyAlignment="1">
      <alignment horizontal="center" vertical="center"/>
    </xf>
    <xf numFmtId="0" fontId="3" fillId="0" borderId="0" xfId="1" applyFont="1" applyFill="1" applyAlignment="1">
      <alignment horizontal="justify" vertical="center" wrapText="1"/>
    </xf>
    <xf numFmtId="0" fontId="3" fillId="0" borderId="0" xfId="1" applyFont="1" applyFill="1" applyAlignment="1">
      <alignment horizontal="left" vertical="center" wrapText="1"/>
    </xf>
    <xf numFmtId="0" fontId="3" fillId="0" borderId="0" xfId="1" applyFont="1" applyFill="1" applyAlignment="1">
      <alignment horizontal="center" vertical="center" wrapText="1"/>
    </xf>
    <xf numFmtId="0" fontId="3" fillId="0" borderId="0" xfId="1" applyFont="1" applyAlignment="1">
      <alignment horizontal="center" vertical="center"/>
    </xf>
    <xf numFmtId="0" fontId="3" fillId="0" borderId="0" xfId="1" applyFont="1" applyAlignment="1">
      <alignment vertical="center"/>
    </xf>
    <xf numFmtId="0" fontId="26" fillId="0" borderId="0" xfId="1" applyFont="1" applyAlignment="1">
      <alignment vertical="center"/>
    </xf>
    <xf numFmtId="17" fontId="7" fillId="2" borderId="1" xfId="1" applyNumberFormat="1" applyFont="1" applyFill="1" applyBorder="1" applyAlignment="1" applyProtection="1">
      <alignment horizontal="center" vertical="center" wrapText="1"/>
      <protection locked="0"/>
    </xf>
    <xf numFmtId="0" fontId="6" fillId="0" borderId="0" xfId="1" quotePrefix="1" applyFont="1" applyAlignment="1">
      <alignment vertical="center"/>
    </xf>
    <xf numFmtId="3" fontId="7" fillId="6" borderId="1" xfId="1" applyNumberFormat="1" applyFont="1" applyFill="1" applyBorder="1" applyAlignment="1" applyProtection="1">
      <alignment horizontal="center" vertical="center" wrapText="1"/>
      <protection locked="0"/>
    </xf>
    <xf numFmtId="0" fontId="22" fillId="0"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22" fillId="0" borderId="7" xfId="1" applyFont="1" applyFill="1" applyBorder="1" applyAlignment="1">
      <alignment horizontal="center" vertical="center" wrapText="1"/>
    </xf>
    <xf numFmtId="0" fontId="22" fillId="0" borderId="8" xfId="1" applyFont="1" applyFill="1" applyBorder="1" applyAlignment="1">
      <alignment horizontal="center" vertical="center" wrapText="1"/>
    </xf>
    <xf numFmtId="0" fontId="22" fillId="0" borderId="2" xfId="1"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2" xfId="0" applyFont="1" applyBorder="1" applyAlignment="1">
      <alignment horizontal="center" vertical="center" wrapText="1"/>
    </xf>
    <xf numFmtId="0" fontId="7" fillId="7" borderId="9" xfId="0" applyNumberFormat="1" applyFont="1" applyFill="1" applyBorder="1" applyAlignment="1">
      <alignment horizontal="left" vertical="center" wrapText="1"/>
    </xf>
    <xf numFmtId="0" fontId="7" fillId="7" borderId="10" xfId="0" applyNumberFormat="1" applyFont="1" applyFill="1" applyBorder="1" applyAlignment="1">
      <alignment horizontal="left" vertical="center" wrapText="1"/>
    </xf>
    <xf numFmtId="0" fontId="7" fillId="7" borderId="11" xfId="0" applyNumberFormat="1" applyFont="1" applyFill="1" applyBorder="1" applyAlignment="1">
      <alignment horizontal="left" vertical="center" wrapText="1"/>
    </xf>
    <xf numFmtId="0" fontId="7" fillId="7" borderId="9" xfId="0" applyNumberFormat="1" applyFont="1" applyFill="1" applyBorder="1" applyAlignment="1">
      <alignment horizontal="center" vertical="center" wrapText="1"/>
    </xf>
    <xf numFmtId="0" fontId="7" fillId="7" borderId="10" xfId="0" applyNumberFormat="1" applyFont="1" applyFill="1" applyBorder="1" applyAlignment="1">
      <alignment horizontal="center" vertical="center" wrapText="1"/>
    </xf>
    <xf numFmtId="0" fontId="7" fillId="7" borderId="11" xfId="0" applyNumberFormat="1" applyFont="1" applyFill="1" applyBorder="1" applyAlignment="1">
      <alignment horizontal="center" vertical="center" wrapText="1"/>
    </xf>
    <xf numFmtId="0" fontId="23" fillId="9" borderId="14" xfId="1" applyFont="1" applyFill="1" applyBorder="1" applyAlignment="1">
      <alignment horizontal="center" vertical="center"/>
    </xf>
    <xf numFmtId="0" fontId="23" fillId="9" borderId="16" xfId="1" applyFont="1" applyFill="1" applyBorder="1" applyAlignment="1">
      <alignment horizontal="center" vertical="center"/>
    </xf>
    <xf numFmtId="0" fontId="23" fillId="9" borderId="17" xfId="1" applyFont="1" applyFill="1" applyBorder="1" applyAlignment="1">
      <alignment horizontal="center" vertical="center"/>
    </xf>
    <xf numFmtId="0" fontId="23" fillId="9" borderId="19" xfId="1" applyFont="1" applyFill="1" applyBorder="1" applyAlignment="1">
      <alignment horizontal="center" vertical="center"/>
    </xf>
    <xf numFmtId="0" fontId="23" fillId="0" borderId="19" xfId="1" applyFont="1" applyFill="1" applyBorder="1" applyAlignment="1">
      <alignment horizontal="center" vertical="center"/>
    </xf>
    <xf numFmtId="0" fontId="23" fillId="0" borderId="16" xfId="1" applyFont="1" applyFill="1" applyBorder="1" applyAlignment="1">
      <alignment horizontal="center" vertical="center"/>
    </xf>
    <xf numFmtId="0" fontId="23" fillId="0" borderId="17" xfId="1" applyFont="1" applyFill="1" applyBorder="1" applyAlignment="1">
      <alignment horizontal="center" vertical="center"/>
    </xf>
    <xf numFmtId="0" fontId="15" fillId="0" borderId="0" xfId="0" applyFont="1" applyAlignment="1">
      <alignment horizontal="center" vertical="center" wrapText="1"/>
    </xf>
    <xf numFmtId="0" fontId="8" fillId="0" borderId="0" xfId="0" applyFont="1" applyAlignment="1">
      <alignment horizontal="center" vertical="center" wrapText="1"/>
    </xf>
    <xf numFmtId="0" fontId="16"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justify"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9" fillId="0" borderId="0" xfId="0" applyFont="1" applyAlignment="1">
      <alignment horizontal="center" vertical="center" wrapText="1"/>
    </xf>
  </cellXfs>
  <cellStyles count="7">
    <cellStyle name="Moeda 2" xfId="6"/>
    <cellStyle name="Normal" xfId="0" builtinId="0"/>
    <cellStyle name="Normal 2" xfId="1"/>
    <cellStyle name="Normal 3" xfId="5"/>
    <cellStyle name="Separador de milhares 2" xfId="2"/>
    <cellStyle name="Separador de milhares 3" xfId="3"/>
    <cellStyle name="Título 5" xfId="4"/>
  </cellStyles>
  <dxfs count="12">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06"/>
  <sheetViews>
    <sheetView showGridLines="0" tabSelected="1" zoomScale="59" zoomScaleNormal="59" workbookViewId="0">
      <pane xSplit="2" ySplit="3" topLeftCell="C201" activePane="bottomRight" state="frozen"/>
      <selection pane="topRight" activeCell="C1" sqref="C1"/>
      <selection pane="bottomLeft" activeCell="A4" sqref="A4"/>
      <selection pane="bottomRight" activeCell="X4" sqref="X4"/>
    </sheetView>
  </sheetViews>
  <sheetFormatPr defaultColWidth="9.7109375" defaultRowHeight="15" x14ac:dyDescent="0.2"/>
  <cols>
    <col min="1" max="1" width="18.7109375" style="2" customWidth="1"/>
    <col min="2" max="2" width="8.42578125" style="3" bestFit="1" customWidth="1"/>
    <col min="3" max="3" width="8.5703125" style="28" customWidth="1"/>
    <col min="4" max="4" width="98.140625" style="55" customWidth="1"/>
    <col min="5" max="5" width="18.140625" style="5" hidden="1" customWidth="1"/>
    <col min="6" max="6" width="31.85546875" style="5" hidden="1" customWidth="1"/>
    <col min="7" max="7" width="14.7109375" style="4" hidden="1" customWidth="1"/>
    <col min="8" max="8" width="11.140625" style="20" hidden="1" customWidth="1"/>
    <col min="9" max="9" width="3" style="20" hidden="1" customWidth="1"/>
    <col min="10" max="10" width="20.85546875" style="27" customWidth="1"/>
    <col min="11" max="11" width="0.42578125" style="27" hidden="1" customWidth="1"/>
    <col min="12" max="12" width="11.28515625" style="27" hidden="1" customWidth="1"/>
    <col min="13" max="13" width="20.85546875" style="42" bestFit="1" customWidth="1"/>
    <col min="14" max="14" width="16.5703125" style="6" bestFit="1" customWidth="1"/>
    <col min="15" max="15" width="12.7109375" style="43" bestFit="1" customWidth="1"/>
    <col min="16" max="16" width="2.85546875" style="44" customWidth="1"/>
    <col min="17" max="19" width="17.28515625" style="44" hidden="1" customWidth="1"/>
    <col min="20" max="21" width="17.28515625" style="45" hidden="1" customWidth="1"/>
    <col min="22" max="22" width="17.28515625" style="41" hidden="1" customWidth="1"/>
    <col min="23" max="23" width="0.28515625" style="41" customWidth="1"/>
    <col min="24" max="24" width="24.85546875" style="41" bestFit="1" customWidth="1"/>
    <col min="25" max="25" width="24.85546875" style="46" bestFit="1" customWidth="1"/>
    <col min="26" max="26" width="21.85546875" style="41" customWidth="1"/>
    <col min="27" max="27" width="25" style="41" customWidth="1"/>
    <col min="28" max="32" width="10.5703125" style="41" bestFit="1" customWidth="1"/>
    <col min="33" max="16384" width="9.7109375" style="41"/>
  </cols>
  <sheetData>
    <row r="1" spans="1:32" ht="30" customHeight="1" x14ac:dyDescent="0.2">
      <c r="A1" s="137" t="s">
        <v>34</v>
      </c>
      <c r="B1" s="138"/>
      <c r="C1" s="139"/>
      <c r="D1" s="137" t="s">
        <v>35</v>
      </c>
      <c r="E1" s="138"/>
      <c r="F1" s="138"/>
      <c r="G1" s="138"/>
      <c r="H1" s="138"/>
      <c r="I1" s="139"/>
      <c r="J1" s="137" t="s">
        <v>486</v>
      </c>
      <c r="K1" s="138"/>
      <c r="L1" s="138"/>
      <c r="M1" s="138"/>
      <c r="N1" s="138"/>
      <c r="O1" s="139"/>
      <c r="P1" s="123" t="s">
        <v>487</v>
      </c>
      <c r="Q1" s="123" t="s">
        <v>488</v>
      </c>
      <c r="R1" s="123" t="s">
        <v>489</v>
      </c>
      <c r="S1" s="123" t="s">
        <v>490</v>
      </c>
      <c r="T1" s="123" t="s">
        <v>491</v>
      </c>
      <c r="U1" s="123" t="s">
        <v>492</v>
      </c>
      <c r="V1" s="123" t="s">
        <v>493</v>
      </c>
      <c r="W1" s="123" t="s">
        <v>494</v>
      </c>
      <c r="X1" s="123" t="s">
        <v>500</v>
      </c>
      <c r="Y1" s="123" t="s">
        <v>495</v>
      </c>
      <c r="Z1" s="123" t="s">
        <v>496</v>
      </c>
      <c r="AA1" s="123" t="s">
        <v>497</v>
      </c>
      <c r="AB1" s="123" t="s">
        <v>499</v>
      </c>
      <c r="AC1" s="123"/>
      <c r="AD1" s="123"/>
      <c r="AE1" s="123"/>
      <c r="AF1" s="123"/>
    </row>
    <row r="2" spans="1:32" ht="15" customHeight="1" x14ac:dyDescent="0.2">
      <c r="A2" s="134" t="s">
        <v>33</v>
      </c>
      <c r="B2" s="135"/>
      <c r="C2" s="135"/>
      <c r="D2" s="135"/>
      <c r="E2" s="135"/>
      <c r="F2" s="135"/>
      <c r="G2" s="135"/>
      <c r="H2" s="135"/>
      <c r="I2" s="135"/>
      <c r="J2" s="135"/>
      <c r="K2" s="135"/>
      <c r="L2" s="135"/>
      <c r="M2" s="135"/>
      <c r="N2" s="135"/>
      <c r="O2" s="136"/>
      <c r="P2" s="123"/>
      <c r="Q2" s="123"/>
      <c r="R2" s="123"/>
      <c r="S2" s="123"/>
      <c r="T2" s="123"/>
      <c r="U2" s="123"/>
      <c r="V2" s="123"/>
      <c r="W2" s="123"/>
      <c r="X2" s="123"/>
      <c r="Y2" s="123"/>
      <c r="Z2" s="123"/>
      <c r="AA2" s="123"/>
      <c r="AB2" s="123"/>
      <c r="AC2" s="123"/>
      <c r="AD2" s="123"/>
      <c r="AE2" s="123"/>
      <c r="AF2" s="123"/>
    </row>
    <row r="3" spans="1:32" s="1" customFormat="1" ht="47.25" customHeight="1" x14ac:dyDescent="0.2">
      <c r="A3" s="29" t="s">
        <v>2</v>
      </c>
      <c r="B3" s="29" t="s">
        <v>1</v>
      </c>
      <c r="C3" s="30" t="s">
        <v>4</v>
      </c>
      <c r="D3" s="31" t="s">
        <v>6</v>
      </c>
      <c r="E3" s="31" t="s">
        <v>31</v>
      </c>
      <c r="F3" s="31" t="s">
        <v>32</v>
      </c>
      <c r="G3" s="31" t="s">
        <v>7</v>
      </c>
      <c r="H3" s="32" t="s">
        <v>3</v>
      </c>
      <c r="I3" s="33" t="s">
        <v>12</v>
      </c>
      <c r="J3" s="34" t="s">
        <v>5</v>
      </c>
      <c r="K3" s="34"/>
      <c r="L3" s="34"/>
      <c r="M3" s="35" t="s">
        <v>13</v>
      </c>
      <c r="N3" s="36" t="s">
        <v>0</v>
      </c>
      <c r="O3" s="32" t="s">
        <v>8</v>
      </c>
      <c r="P3" s="121">
        <v>42095</v>
      </c>
      <c r="Q3" s="121">
        <v>42095</v>
      </c>
      <c r="R3" s="121">
        <v>42095</v>
      </c>
      <c r="S3" s="121">
        <v>42095</v>
      </c>
      <c r="T3" s="121">
        <v>42095</v>
      </c>
      <c r="U3" s="121">
        <v>42095</v>
      </c>
      <c r="V3" s="121">
        <v>42095</v>
      </c>
      <c r="W3" s="121">
        <v>42095</v>
      </c>
      <c r="X3" s="121">
        <v>42125</v>
      </c>
      <c r="Y3" s="121">
        <v>42125</v>
      </c>
      <c r="Z3" s="121">
        <v>42125</v>
      </c>
      <c r="AA3" s="121">
        <v>42125</v>
      </c>
      <c r="AB3" s="121">
        <v>42125</v>
      </c>
      <c r="AC3" s="121"/>
      <c r="AD3" s="121"/>
      <c r="AE3" s="121"/>
      <c r="AF3" s="121"/>
    </row>
    <row r="4" spans="1:32" ht="33" customHeight="1" x14ac:dyDescent="0.2">
      <c r="A4" s="131" t="s">
        <v>50</v>
      </c>
      <c r="B4" s="130">
        <v>1</v>
      </c>
      <c r="C4" s="60">
        <v>1</v>
      </c>
      <c r="D4" s="59" t="s">
        <v>36</v>
      </c>
      <c r="E4" s="23"/>
      <c r="F4" s="21" t="s">
        <v>472</v>
      </c>
      <c r="G4" s="21" t="s">
        <v>49</v>
      </c>
      <c r="H4" s="21">
        <v>20</v>
      </c>
      <c r="I4" s="21">
        <v>20</v>
      </c>
      <c r="J4" s="58">
        <v>3900</v>
      </c>
      <c r="K4" s="25"/>
      <c r="L4" s="25"/>
      <c r="M4" s="37">
        <v>1</v>
      </c>
      <c r="N4" s="38">
        <f>M4-(SUM(P4:AA4))</f>
        <v>0</v>
      </c>
      <c r="O4" s="39" t="str">
        <f>IF(N4&lt;0,"ATENÇÃO","OK")</f>
        <v>OK</v>
      </c>
      <c r="P4" s="40">
        <v>0</v>
      </c>
      <c r="Q4" s="40">
        <v>0</v>
      </c>
      <c r="R4" s="40">
        <v>1</v>
      </c>
      <c r="S4" s="40">
        <v>0</v>
      </c>
      <c r="T4" s="40">
        <v>0</v>
      </c>
      <c r="U4" s="40">
        <v>0</v>
      </c>
      <c r="V4" s="40">
        <v>0</v>
      </c>
      <c r="W4" s="40">
        <v>0</v>
      </c>
      <c r="X4" s="40">
        <v>0</v>
      </c>
      <c r="Y4" s="40">
        <v>0</v>
      </c>
      <c r="Z4" s="40">
        <v>0</v>
      </c>
      <c r="AA4" s="40">
        <v>0</v>
      </c>
      <c r="AB4" s="40"/>
      <c r="AC4" s="40"/>
      <c r="AD4" s="40"/>
      <c r="AE4" s="40"/>
      <c r="AF4" s="40"/>
    </row>
    <row r="5" spans="1:32" ht="33" customHeight="1" x14ac:dyDescent="0.2">
      <c r="A5" s="132"/>
      <c r="B5" s="130"/>
      <c r="C5" s="60">
        <v>2</v>
      </c>
      <c r="D5" s="47" t="s">
        <v>37</v>
      </c>
      <c r="E5" s="22"/>
      <c r="F5" s="21" t="s">
        <v>174</v>
      </c>
      <c r="G5" s="21" t="s">
        <v>49</v>
      </c>
      <c r="H5" s="21">
        <v>20</v>
      </c>
      <c r="I5" s="21">
        <v>20</v>
      </c>
      <c r="J5" s="58">
        <v>270</v>
      </c>
      <c r="K5" s="25"/>
      <c r="L5" s="25"/>
      <c r="M5" s="37">
        <v>1</v>
      </c>
      <c r="N5" s="38">
        <f t="shared" ref="N5:N65" si="0">M5-(SUM(P5:AA5))</f>
        <v>0</v>
      </c>
      <c r="O5" s="39" t="str">
        <f t="shared" ref="O5:O65" si="1">IF(N5&lt;0,"ATENÇÃO","OK")</f>
        <v>OK</v>
      </c>
      <c r="P5" s="40">
        <v>0</v>
      </c>
      <c r="Q5" s="40">
        <v>0</v>
      </c>
      <c r="R5" s="40">
        <v>0</v>
      </c>
      <c r="S5" s="40">
        <v>0</v>
      </c>
      <c r="T5" s="40">
        <v>0</v>
      </c>
      <c r="U5" s="40">
        <v>0</v>
      </c>
      <c r="V5" s="40">
        <v>0</v>
      </c>
      <c r="W5" s="40">
        <v>1</v>
      </c>
      <c r="X5" s="40">
        <v>0</v>
      </c>
      <c r="Y5" s="40">
        <v>0</v>
      </c>
      <c r="Z5" s="40">
        <v>0</v>
      </c>
      <c r="AA5" s="40">
        <v>0</v>
      </c>
      <c r="AB5" s="40"/>
      <c r="AC5" s="40"/>
      <c r="AD5" s="40"/>
      <c r="AE5" s="40"/>
      <c r="AF5" s="40"/>
    </row>
    <row r="6" spans="1:32" ht="33" customHeight="1" x14ac:dyDescent="0.2">
      <c r="A6" s="132"/>
      <c r="B6" s="130"/>
      <c r="C6" s="60">
        <v>3</v>
      </c>
      <c r="D6" s="47" t="s">
        <v>38</v>
      </c>
      <c r="E6" s="22"/>
      <c r="F6" s="21" t="s">
        <v>473</v>
      </c>
      <c r="G6" s="21" t="s">
        <v>49</v>
      </c>
      <c r="H6" s="21">
        <v>20</v>
      </c>
      <c r="I6" s="21">
        <v>20</v>
      </c>
      <c r="J6" s="58">
        <v>270</v>
      </c>
      <c r="K6" s="25"/>
      <c r="L6" s="25"/>
      <c r="M6" s="37">
        <v>1</v>
      </c>
      <c r="N6" s="38">
        <f t="shared" si="0"/>
        <v>0</v>
      </c>
      <c r="O6" s="39" t="str">
        <f t="shared" si="1"/>
        <v>OK</v>
      </c>
      <c r="P6" s="40">
        <v>0</v>
      </c>
      <c r="Q6" s="40">
        <v>0</v>
      </c>
      <c r="R6" s="40">
        <v>0</v>
      </c>
      <c r="S6" s="40">
        <v>0</v>
      </c>
      <c r="T6" s="40">
        <v>0</v>
      </c>
      <c r="U6" s="40">
        <v>0</v>
      </c>
      <c r="V6" s="40">
        <v>0</v>
      </c>
      <c r="W6" s="40">
        <v>1</v>
      </c>
      <c r="X6" s="40">
        <v>0</v>
      </c>
      <c r="Y6" s="40">
        <v>0</v>
      </c>
      <c r="Z6" s="40">
        <v>0</v>
      </c>
      <c r="AA6" s="40">
        <v>0</v>
      </c>
      <c r="AB6" s="40"/>
      <c r="AC6" s="40"/>
      <c r="AD6" s="40"/>
      <c r="AE6" s="40"/>
      <c r="AF6" s="40"/>
    </row>
    <row r="7" spans="1:32" ht="33" customHeight="1" x14ac:dyDescent="0.2">
      <c r="A7" s="132"/>
      <c r="B7" s="130"/>
      <c r="C7" s="60">
        <v>4</v>
      </c>
      <c r="D7" s="48" t="s">
        <v>39</v>
      </c>
      <c r="E7" s="22"/>
      <c r="F7" s="21" t="s">
        <v>174</v>
      </c>
      <c r="G7" s="21" t="s">
        <v>49</v>
      </c>
      <c r="H7" s="21">
        <v>20</v>
      </c>
      <c r="I7" s="21">
        <v>20</v>
      </c>
      <c r="J7" s="58">
        <v>660</v>
      </c>
      <c r="K7" s="25"/>
      <c r="L7" s="25"/>
      <c r="M7" s="37">
        <v>1</v>
      </c>
      <c r="N7" s="38">
        <f t="shared" si="0"/>
        <v>0</v>
      </c>
      <c r="O7" s="39" t="str">
        <f t="shared" si="1"/>
        <v>OK</v>
      </c>
      <c r="P7" s="40">
        <v>0</v>
      </c>
      <c r="Q7" s="40">
        <v>0</v>
      </c>
      <c r="R7" s="40">
        <v>0</v>
      </c>
      <c r="S7" s="40">
        <v>0</v>
      </c>
      <c r="T7" s="40">
        <v>0</v>
      </c>
      <c r="U7" s="40">
        <v>0</v>
      </c>
      <c r="V7" s="40">
        <v>0</v>
      </c>
      <c r="W7" s="40">
        <v>1</v>
      </c>
      <c r="X7" s="40">
        <v>0</v>
      </c>
      <c r="Y7" s="40">
        <v>0</v>
      </c>
      <c r="Z7" s="40">
        <v>0</v>
      </c>
      <c r="AA7" s="40">
        <v>0</v>
      </c>
      <c r="AB7" s="40"/>
      <c r="AC7" s="40"/>
      <c r="AD7" s="40"/>
      <c r="AE7" s="40"/>
      <c r="AF7" s="40"/>
    </row>
    <row r="8" spans="1:32" ht="33" customHeight="1" x14ac:dyDescent="0.2">
      <c r="A8" s="132"/>
      <c r="B8" s="130"/>
      <c r="C8" s="60">
        <v>5</v>
      </c>
      <c r="D8" s="48" t="s">
        <v>40</v>
      </c>
      <c r="E8" s="22"/>
      <c r="F8" s="21" t="s">
        <v>174</v>
      </c>
      <c r="G8" s="21" t="s">
        <v>49</v>
      </c>
      <c r="H8" s="21">
        <v>20</v>
      </c>
      <c r="I8" s="21">
        <v>20</v>
      </c>
      <c r="J8" s="58">
        <v>180</v>
      </c>
      <c r="K8" s="25"/>
      <c r="L8" s="25"/>
      <c r="M8" s="37">
        <v>4</v>
      </c>
      <c r="N8" s="38">
        <f t="shared" si="0"/>
        <v>2</v>
      </c>
      <c r="O8" s="39" t="str">
        <f t="shared" si="1"/>
        <v>OK</v>
      </c>
      <c r="P8" s="40">
        <v>0</v>
      </c>
      <c r="Q8" s="40">
        <v>0</v>
      </c>
      <c r="R8" s="40">
        <v>2</v>
      </c>
      <c r="S8" s="40">
        <v>0</v>
      </c>
      <c r="T8" s="40">
        <v>0</v>
      </c>
      <c r="U8" s="40">
        <v>0</v>
      </c>
      <c r="V8" s="40">
        <v>0</v>
      </c>
      <c r="W8" s="40">
        <v>0</v>
      </c>
      <c r="X8" s="40">
        <v>0</v>
      </c>
      <c r="Y8" s="40">
        <v>0</v>
      </c>
      <c r="Z8" s="40">
        <v>0</v>
      </c>
      <c r="AA8" s="40">
        <v>0</v>
      </c>
      <c r="AB8" s="40"/>
      <c r="AC8" s="40"/>
      <c r="AD8" s="40"/>
      <c r="AE8" s="40"/>
      <c r="AF8" s="40"/>
    </row>
    <row r="9" spans="1:32" ht="33" customHeight="1" x14ac:dyDescent="0.2">
      <c r="A9" s="132"/>
      <c r="B9" s="130"/>
      <c r="C9" s="60">
        <v>6</v>
      </c>
      <c r="D9" s="49" t="s">
        <v>41</v>
      </c>
      <c r="E9" s="22"/>
      <c r="F9" s="21" t="s">
        <v>473</v>
      </c>
      <c r="G9" s="21" t="s">
        <v>49</v>
      </c>
      <c r="H9" s="21">
        <v>20</v>
      </c>
      <c r="I9" s="21">
        <v>20</v>
      </c>
      <c r="J9" s="58">
        <v>240</v>
      </c>
      <c r="K9" s="25"/>
      <c r="L9" s="25"/>
      <c r="M9" s="37">
        <v>3</v>
      </c>
      <c r="N9" s="38">
        <f t="shared" si="0"/>
        <v>2</v>
      </c>
      <c r="O9" s="39" t="str">
        <f t="shared" si="1"/>
        <v>OK</v>
      </c>
      <c r="P9" s="40">
        <v>0</v>
      </c>
      <c r="Q9" s="40">
        <v>0</v>
      </c>
      <c r="R9" s="40">
        <v>0</v>
      </c>
      <c r="S9" s="40">
        <v>0</v>
      </c>
      <c r="T9" s="40">
        <v>0</v>
      </c>
      <c r="U9" s="40">
        <v>0</v>
      </c>
      <c r="V9" s="40">
        <v>0</v>
      </c>
      <c r="W9" s="40">
        <v>1</v>
      </c>
      <c r="X9" s="40">
        <v>0</v>
      </c>
      <c r="Y9" s="40">
        <v>0</v>
      </c>
      <c r="Z9" s="40">
        <v>0</v>
      </c>
      <c r="AA9" s="40">
        <v>0</v>
      </c>
      <c r="AB9" s="40"/>
      <c r="AC9" s="40"/>
      <c r="AD9" s="40"/>
      <c r="AE9" s="40"/>
      <c r="AF9" s="40"/>
    </row>
    <row r="10" spans="1:32" ht="33" customHeight="1" x14ac:dyDescent="0.2">
      <c r="A10" s="132"/>
      <c r="B10" s="130"/>
      <c r="C10" s="60">
        <v>7</v>
      </c>
      <c r="D10" s="47" t="s">
        <v>42</v>
      </c>
      <c r="E10" s="22"/>
      <c r="F10" s="21" t="s">
        <v>473</v>
      </c>
      <c r="G10" s="21" t="s">
        <v>49</v>
      </c>
      <c r="H10" s="21">
        <v>20</v>
      </c>
      <c r="I10" s="21">
        <v>20</v>
      </c>
      <c r="J10" s="58">
        <v>930</v>
      </c>
      <c r="K10" s="25"/>
      <c r="L10" s="25"/>
      <c r="M10" s="37">
        <v>1</v>
      </c>
      <c r="N10" s="38">
        <f t="shared" si="0"/>
        <v>0</v>
      </c>
      <c r="O10" s="39" t="str">
        <f t="shared" si="1"/>
        <v>OK</v>
      </c>
      <c r="P10" s="40">
        <v>0</v>
      </c>
      <c r="Q10" s="40">
        <v>0</v>
      </c>
      <c r="R10" s="40">
        <v>0</v>
      </c>
      <c r="S10" s="40">
        <v>0</v>
      </c>
      <c r="T10" s="40">
        <v>0</v>
      </c>
      <c r="U10" s="40">
        <v>0</v>
      </c>
      <c r="V10" s="40">
        <v>0</v>
      </c>
      <c r="W10" s="40">
        <v>1</v>
      </c>
      <c r="X10" s="40">
        <v>0</v>
      </c>
      <c r="Y10" s="40">
        <v>0</v>
      </c>
      <c r="Z10" s="40">
        <v>0</v>
      </c>
      <c r="AA10" s="40">
        <v>0</v>
      </c>
      <c r="AB10" s="40"/>
      <c r="AC10" s="40"/>
      <c r="AD10" s="40"/>
      <c r="AE10" s="40"/>
      <c r="AF10" s="40"/>
    </row>
    <row r="11" spans="1:32" ht="33" customHeight="1" x14ac:dyDescent="0.2">
      <c r="A11" s="132"/>
      <c r="B11" s="130"/>
      <c r="C11" s="60">
        <v>8</v>
      </c>
      <c r="D11" s="48" t="s">
        <v>43</v>
      </c>
      <c r="E11" s="24"/>
      <c r="F11" s="21" t="s">
        <v>472</v>
      </c>
      <c r="G11" s="21" t="s">
        <v>49</v>
      </c>
      <c r="H11" s="21">
        <v>20</v>
      </c>
      <c r="I11" s="21">
        <v>20</v>
      </c>
      <c r="J11" s="58">
        <v>5232.5</v>
      </c>
      <c r="K11" s="25"/>
      <c r="L11" s="25"/>
      <c r="M11" s="37">
        <v>2</v>
      </c>
      <c r="N11" s="38">
        <f t="shared" si="0"/>
        <v>1</v>
      </c>
      <c r="O11" s="39" t="str">
        <f t="shared" si="1"/>
        <v>OK</v>
      </c>
      <c r="P11" s="40">
        <v>0</v>
      </c>
      <c r="Q11" s="40">
        <v>0</v>
      </c>
      <c r="R11" s="40">
        <v>1</v>
      </c>
      <c r="S11" s="40">
        <v>0</v>
      </c>
      <c r="T11" s="40">
        <v>0</v>
      </c>
      <c r="U11" s="40">
        <v>0</v>
      </c>
      <c r="V11" s="40">
        <v>0</v>
      </c>
      <c r="W11" s="40">
        <v>0</v>
      </c>
      <c r="X11" s="40">
        <v>0</v>
      </c>
      <c r="Y11" s="40">
        <v>0</v>
      </c>
      <c r="Z11" s="40">
        <v>0</v>
      </c>
      <c r="AA11" s="40">
        <v>0</v>
      </c>
      <c r="AB11" s="40"/>
      <c r="AC11" s="40"/>
      <c r="AD11" s="40"/>
      <c r="AE11" s="40"/>
      <c r="AF11" s="40"/>
    </row>
    <row r="12" spans="1:32" ht="33" customHeight="1" x14ac:dyDescent="0.2">
      <c r="A12" s="132"/>
      <c r="B12" s="130"/>
      <c r="C12" s="60">
        <v>9</v>
      </c>
      <c r="D12" s="47" t="s">
        <v>44</v>
      </c>
      <c r="E12" s="24"/>
      <c r="F12" s="21" t="s">
        <v>174</v>
      </c>
      <c r="G12" s="21" t="s">
        <v>49</v>
      </c>
      <c r="H12" s="21">
        <v>20</v>
      </c>
      <c r="I12" s="21">
        <v>20</v>
      </c>
      <c r="J12" s="58">
        <v>272.5</v>
      </c>
      <c r="K12" s="25"/>
      <c r="L12" s="25"/>
      <c r="M12" s="37">
        <v>2</v>
      </c>
      <c r="N12" s="38">
        <f t="shared" si="0"/>
        <v>2</v>
      </c>
      <c r="O12" s="39" t="str">
        <f t="shared" si="1"/>
        <v>OK</v>
      </c>
      <c r="P12" s="40">
        <v>0</v>
      </c>
      <c r="Q12" s="40">
        <v>0</v>
      </c>
      <c r="R12" s="40">
        <v>0</v>
      </c>
      <c r="S12" s="40">
        <v>0</v>
      </c>
      <c r="T12" s="40">
        <v>0</v>
      </c>
      <c r="U12" s="40">
        <v>0</v>
      </c>
      <c r="V12" s="40">
        <v>0</v>
      </c>
      <c r="W12" s="40">
        <v>0</v>
      </c>
      <c r="X12" s="40">
        <v>0</v>
      </c>
      <c r="Y12" s="40">
        <v>0</v>
      </c>
      <c r="Z12" s="40">
        <v>0</v>
      </c>
      <c r="AA12" s="40">
        <v>0</v>
      </c>
      <c r="AB12" s="40"/>
      <c r="AC12" s="40"/>
      <c r="AD12" s="40"/>
      <c r="AE12" s="40"/>
      <c r="AF12" s="40"/>
    </row>
    <row r="13" spans="1:32" ht="33" customHeight="1" x14ac:dyDescent="0.2">
      <c r="A13" s="132"/>
      <c r="B13" s="130"/>
      <c r="C13" s="60">
        <v>10</v>
      </c>
      <c r="D13" s="48" t="s">
        <v>45</v>
      </c>
      <c r="E13" s="24"/>
      <c r="F13" s="21" t="s">
        <v>473</v>
      </c>
      <c r="G13" s="21" t="s">
        <v>49</v>
      </c>
      <c r="H13" s="21">
        <v>20</v>
      </c>
      <c r="I13" s="21">
        <v>20</v>
      </c>
      <c r="J13" s="58">
        <v>470</v>
      </c>
      <c r="K13" s="25"/>
      <c r="L13" s="25"/>
      <c r="M13" s="37">
        <v>1</v>
      </c>
      <c r="N13" s="38">
        <f t="shared" si="0"/>
        <v>0</v>
      </c>
      <c r="O13" s="39" t="str">
        <f t="shared" si="1"/>
        <v>OK</v>
      </c>
      <c r="P13" s="40">
        <v>0</v>
      </c>
      <c r="Q13" s="40">
        <v>0</v>
      </c>
      <c r="R13" s="40">
        <v>1</v>
      </c>
      <c r="S13" s="40">
        <v>0</v>
      </c>
      <c r="T13" s="40">
        <v>0</v>
      </c>
      <c r="U13" s="40">
        <v>0</v>
      </c>
      <c r="V13" s="40">
        <v>0</v>
      </c>
      <c r="W13" s="40">
        <v>0</v>
      </c>
      <c r="X13" s="40">
        <v>0</v>
      </c>
      <c r="Y13" s="40">
        <v>0</v>
      </c>
      <c r="Z13" s="40">
        <v>0</v>
      </c>
      <c r="AA13" s="40">
        <v>0</v>
      </c>
      <c r="AB13" s="40"/>
      <c r="AC13" s="40"/>
      <c r="AD13" s="40"/>
      <c r="AE13" s="40"/>
      <c r="AF13" s="40"/>
    </row>
    <row r="14" spans="1:32" ht="33" customHeight="1" x14ac:dyDescent="0.2">
      <c r="A14" s="132"/>
      <c r="B14" s="130"/>
      <c r="C14" s="60">
        <v>11</v>
      </c>
      <c r="D14" s="48" t="s">
        <v>46</v>
      </c>
      <c r="E14" s="24"/>
      <c r="F14" s="21" t="s">
        <v>174</v>
      </c>
      <c r="G14" s="21" t="s">
        <v>49</v>
      </c>
      <c r="H14" s="21">
        <v>20</v>
      </c>
      <c r="I14" s="21">
        <v>20</v>
      </c>
      <c r="J14" s="58">
        <v>1630</v>
      </c>
      <c r="K14" s="25"/>
      <c r="L14" s="25"/>
      <c r="M14" s="37">
        <v>1</v>
      </c>
      <c r="N14" s="38">
        <f t="shared" si="0"/>
        <v>0</v>
      </c>
      <c r="O14" s="39" t="str">
        <f t="shared" si="1"/>
        <v>OK</v>
      </c>
      <c r="P14" s="40">
        <v>0</v>
      </c>
      <c r="Q14" s="40">
        <v>0</v>
      </c>
      <c r="R14" s="40">
        <v>1</v>
      </c>
      <c r="S14" s="40">
        <v>0</v>
      </c>
      <c r="T14" s="40">
        <v>0</v>
      </c>
      <c r="U14" s="40">
        <v>0</v>
      </c>
      <c r="V14" s="40">
        <v>0</v>
      </c>
      <c r="W14" s="40">
        <v>0</v>
      </c>
      <c r="X14" s="40">
        <v>0</v>
      </c>
      <c r="Y14" s="40">
        <v>0</v>
      </c>
      <c r="Z14" s="40">
        <v>0</v>
      </c>
      <c r="AA14" s="40">
        <v>0</v>
      </c>
      <c r="AB14" s="40"/>
      <c r="AC14" s="40"/>
      <c r="AD14" s="40"/>
      <c r="AE14" s="40"/>
      <c r="AF14" s="40"/>
    </row>
    <row r="15" spans="1:32" ht="33" customHeight="1" x14ac:dyDescent="0.2">
      <c r="A15" s="132"/>
      <c r="B15" s="130"/>
      <c r="C15" s="60">
        <v>12</v>
      </c>
      <c r="D15" s="50" t="s">
        <v>47</v>
      </c>
      <c r="E15" s="24"/>
      <c r="F15" s="21" t="s">
        <v>473</v>
      </c>
      <c r="G15" s="21" t="s">
        <v>49</v>
      </c>
      <c r="H15" s="21">
        <v>20</v>
      </c>
      <c r="I15" s="21">
        <v>20</v>
      </c>
      <c r="J15" s="58">
        <v>470</v>
      </c>
      <c r="K15" s="25"/>
      <c r="L15" s="25"/>
      <c r="M15" s="37">
        <v>1</v>
      </c>
      <c r="N15" s="38">
        <f t="shared" si="0"/>
        <v>0</v>
      </c>
      <c r="O15" s="39" t="str">
        <f t="shared" si="1"/>
        <v>OK</v>
      </c>
      <c r="P15" s="40">
        <v>0</v>
      </c>
      <c r="Q15" s="40">
        <v>0</v>
      </c>
      <c r="R15" s="40">
        <v>0</v>
      </c>
      <c r="S15" s="40">
        <v>0</v>
      </c>
      <c r="T15" s="40">
        <v>0</v>
      </c>
      <c r="U15" s="40">
        <v>0</v>
      </c>
      <c r="V15" s="40">
        <v>0</v>
      </c>
      <c r="W15" s="40">
        <v>1</v>
      </c>
      <c r="X15" s="40">
        <v>0</v>
      </c>
      <c r="Y15" s="40">
        <v>0</v>
      </c>
      <c r="Z15" s="40">
        <v>0</v>
      </c>
      <c r="AA15" s="40">
        <v>0</v>
      </c>
      <c r="AB15" s="40"/>
      <c r="AC15" s="40"/>
      <c r="AD15" s="40"/>
      <c r="AE15" s="40"/>
      <c r="AF15" s="40"/>
    </row>
    <row r="16" spans="1:32" ht="33" customHeight="1" x14ac:dyDescent="0.2">
      <c r="A16" s="133"/>
      <c r="B16" s="130"/>
      <c r="C16" s="60">
        <v>13</v>
      </c>
      <c r="D16" s="48" t="s">
        <v>48</v>
      </c>
      <c r="E16" s="24"/>
      <c r="F16" s="21" t="s">
        <v>473</v>
      </c>
      <c r="G16" s="21" t="s">
        <v>49</v>
      </c>
      <c r="H16" s="21">
        <v>20</v>
      </c>
      <c r="I16" s="21">
        <v>20</v>
      </c>
      <c r="J16" s="58">
        <v>450</v>
      </c>
      <c r="K16" s="25"/>
      <c r="L16" s="25"/>
      <c r="M16" s="37">
        <v>1</v>
      </c>
      <c r="N16" s="38">
        <f t="shared" si="0"/>
        <v>0</v>
      </c>
      <c r="O16" s="39" t="str">
        <f t="shared" si="1"/>
        <v>OK</v>
      </c>
      <c r="P16" s="40">
        <v>0</v>
      </c>
      <c r="Q16" s="40">
        <v>0</v>
      </c>
      <c r="R16" s="40">
        <v>1</v>
      </c>
      <c r="S16" s="40">
        <v>0</v>
      </c>
      <c r="T16" s="40">
        <v>0</v>
      </c>
      <c r="U16" s="40">
        <v>0</v>
      </c>
      <c r="V16" s="40">
        <v>0</v>
      </c>
      <c r="W16" s="40">
        <v>0</v>
      </c>
      <c r="X16" s="40">
        <v>0</v>
      </c>
      <c r="Y16" s="40">
        <v>0</v>
      </c>
      <c r="Z16" s="40">
        <v>0</v>
      </c>
      <c r="AA16" s="40">
        <v>0</v>
      </c>
      <c r="AB16" s="40"/>
      <c r="AC16" s="40"/>
      <c r="AD16" s="40"/>
      <c r="AE16" s="40"/>
      <c r="AF16" s="40"/>
    </row>
    <row r="17" spans="1:32" ht="33" customHeight="1" x14ac:dyDescent="0.2">
      <c r="A17" s="129" t="s">
        <v>370</v>
      </c>
      <c r="B17" s="130">
        <v>2</v>
      </c>
      <c r="C17" s="60">
        <v>14</v>
      </c>
      <c r="D17" s="47" t="s">
        <v>53</v>
      </c>
      <c r="E17" s="24"/>
      <c r="F17" s="21" t="s">
        <v>405</v>
      </c>
      <c r="G17" s="21" t="s">
        <v>49</v>
      </c>
      <c r="H17" s="21">
        <v>20</v>
      </c>
      <c r="I17" s="21">
        <v>20</v>
      </c>
      <c r="J17" s="58">
        <v>38.32</v>
      </c>
      <c r="K17" s="25"/>
      <c r="L17" s="25"/>
      <c r="M17" s="37">
        <v>3</v>
      </c>
      <c r="N17" s="38">
        <f t="shared" si="0"/>
        <v>0</v>
      </c>
      <c r="O17" s="39" t="str">
        <f t="shared" si="1"/>
        <v>OK</v>
      </c>
      <c r="P17" s="40">
        <v>0</v>
      </c>
      <c r="Q17" s="40">
        <v>0</v>
      </c>
      <c r="R17" s="40">
        <v>3</v>
      </c>
      <c r="S17" s="40">
        <v>0</v>
      </c>
      <c r="T17" s="40">
        <v>0</v>
      </c>
      <c r="U17" s="40">
        <v>0</v>
      </c>
      <c r="V17" s="40">
        <v>0</v>
      </c>
      <c r="W17" s="40">
        <v>0</v>
      </c>
      <c r="X17" s="40">
        <v>0</v>
      </c>
      <c r="Y17" s="40">
        <v>0</v>
      </c>
      <c r="Z17" s="40">
        <v>0</v>
      </c>
      <c r="AA17" s="40">
        <v>0</v>
      </c>
      <c r="AB17" s="40"/>
      <c r="AC17" s="40"/>
      <c r="AD17" s="40"/>
      <c r="AE17" s="40"/>
      <c r="AF17" s="40"/>
    </row>
    <row r="18" spans="1:32" ht="33" customHeight="1" x14ac:dyDescent="0.2">
      <c r="A18" s="129"/>
      <c r="B18" s="130"/>
      <c r="C18" s="60">
        <v>15</v>
      </c>
      <c r="D18" s="49" t="s">
        <v>54</v>
      </c>
      <c r="E18" s="24"/>
      <c r="F18" s="21" t="s">
        <v>164</v>
      </c>
      <c r="G18" s="21" t="s">
        <v>49</v>
      </c>
      <c r="H18" s="21">
        <v>20</v>
      </c>
      <c r="I18" s="21">
        <v>20</v>
      </c>
      <c r="J18" s="58">
        <v>27.36</v>
      </c>
      <c r="K18" s="25"/>
      <c r="L18" s="25"/>
      <c r="M18" s="37">
        <v>6</v>
      </c>
      <c r="N18" s="38">
        <f t="shared" si="0"/>
        <v>4</v>
      </c>
      <c r="O18" s="39" t="str">
        <f t="shared" si="1"/>
        <v>OK</v>
      </c>
      <c r="P18" s="40">
        <v>0</v>
      </c>
      <c r="Q18" s="40">
        <v>0</v>
      </c>
      <c r="R18" s="40">
        <v>0</v>
      </c>
      <c r="S18" s="40">
        <v>0</v>
      </c>
      <c r="T18" s="40">
        <v>0</v>
      </c>
      <c r="U18" s="40">
        <v>0</v>
      </c>
      <c r="V18" s="40">
        <v>2</v>
      </c>
      <c r="W18" s="40">
        <v>0</v>
      </c>
      <c r="X18" s="40">
        <v>0</v>
      </c>
      <c r="Y18" s="40">
        <v>0</v>
      </c>
      <c r="Z18" s="40">
        <v>0</v>
      </c>
      <c r="AA18" s="40">
        <v>0</v>
      </c>
      <c r="AB18" s="40"/>
      <c r="AC18" s="40"/>
      <c r="AD18" s="40"/>
      <c r="AE18" s="40"/>
      <c r="AF18" s="40"/>
    </row>
    <row r="19" spans="1:32" ht="33" customHeight="1" x14ac:dyDescent="0.2">
      <c r="A19" s="129"/>
      <c r="B19" s="130"/>
      <c r="C19" s="60">
        <v>16</v>
      </c>
      <c r="D19" s="48" t="s">
        <v>55</v>
      </c>
      <c r="E19" s="24"/>
      <c r="F19" s="21" t="s">
        <v>164</v>
      </c>
      <c r="G19" s="21" t="s">
        <v>49</v>
      </c>
      <c r="H19" s="21">
        <v>20</v>
      </c>
      <c r="I19" s="21">
        <v>20</v>
      </c>
      <c r="J19" s="58">
        <v>34.25</v>
      </c>
      <c r="K19" s="25"/>
      <c r="L19" s="25"/>
      <c r="M19" s="37">
        <v>7</v>
      </c>
      <c r="N19" s="38">
        <f t="shared" si="0"/>
        <v>4</v>
      </c>
      <c r="O19" s="39" t="str">
        <f t="shared" si="1"/>
        <v>OK</v>
      </c>
      <c r="P19" s="40">
        <v>0</v>
      </c>
      <c r="Q19" s="40">
        <v>0</v>
      </c>
      <c r="R19" s="40">
        <v>3</v>
      </c>
      <c r="S19" s="40">
        <v>0</v>
      </c>
      <c r="T19" s="40">
        <v>0</v>
      </c>
      <c r="U19" s="40">
        <v>0</v>
      </c>
      <c r="V19" s="40">
        <v>0</v>
      </c>
      <c r="W19" s="40">
        <v>0</v>
      </c>
      <c r="X19" s="40">
        <v>0</v>
      </c>
      <c r="Y19" s="40">
        <v>0</v>
      </c>
      <c r="Z19" s="40">
        <v>0</v>
      </c>
      <c r="AA19" s="40">
        <v>0</v>
      </c>
      <c r="AB19" s="40"/>
      <c r="AC19" s="40"/>
      <c r="AD19" s="40"/>
      <c r="AE19" s="40"/>
      <c r="AF19" s="40"/>
    </row>
    <row r="20" spans="1:32" ht="33" customHeight="1" x14ac:dyDescent="0.2">
      <c r="A20" s="129"/>
      <c r="B20" s="130"/>
      <c r="C20" s="60">
        <v>17</v>
      </c>
      <c r="D20" s="47" t="s">
        <v>56</v>
      </c>
      <c r="E20" s="24"/>
      <c r="F20" s="21" t="s">
        <v>406</v>
      </c>
      <c r="G20" s="21" t="s">
        <v>49</v>
      </c>
      <c r="H20" s="21">
        <v>20</v>
      </c>
      <c r="I20" s="21">
        <v>20</v>
      </c>
      <c r="J20" s="58">
        <v>31.68</v>
      </c>
      <c r="K20" s="25"/>
      <c r="L20" s="25"/>
      <c r="M20" s="37">
        <v>8</v>
      </c>
      <c r="N20" s="38">
        <f t="shared" si="0"/>
        <v>5</v>
      </c>
      <c r="O20" s="39" t="str">
        <f t="shared" si="1"/>
        <v>OK</v>
      </c>
      <c r="P20" s="40">
        <v>0</v>
      </c>
      <c r="Q20" s="40">
        <v>0</v>
      </c>
      <c r="R20" s="40">
        <v>3</v>
      </c>
      <c r="S20" s="40">
        <v>0</v>
      </c>
      <c r="T20" s="40">
        <v>0</v>
      </c>
      <c r="U20" s="40">
        <v>0</v>
      </c>
      <c r="V20" s="40">
        <v>0</v>
      </c>
      <c r="W20" s="40">
        <v>0</v>
      </c>
      <c r="X20" s="40">
        <v>0</v>
      </c>
      <c r="Y20" s="40">
        <v>0</v>
      </c>
      <c r="Z20" s="40">
        <v>0</v>
      </c>
      <c r="AA20" s="40">
        <v>0</v>
      </c>
      <c r="AB20" s="40">
        <v>1</v>
      </c>
      <c r="AC20" s="40"/>
      <c r="AD20" s="40"/>
      <c r="AE20" s="40"/>
      <c r="AF20" s="40"/>
    </row>
    <row r="21" spans="1:32" ht="33" customHeight="1" x14ac:dyDescent="0.2">
      <c r="A21" s="129"/>
      <c r="B21" s="130"/>
      <c r="C21" s="60">
        <v>18</v>
      </c>
      <c r="D21" s="48" t="s">
        <v>57</v>
      </c>
      <c r="E21" s="24"/>
      <c r="F21" s="21" t="s">
        <v>407</v>
      </c>
      <c r="G21" s="21" t="s">
        <v>49</v>
      </c>
      <c r="H21" s="21">
        <v>20</v>
      </c>
      <c r="I21" s="21">
        <v>20</v>
      </c>
      <c r="J21" s="58">
        <v>43.11</v>
      </c>
      <c r="K21" s="25"/>
      <c r="L21" s="25"/>
      <c r="M21" s="37">
        <v>13</v>
      </c>
      <c r="N21" s="38">
        <f t="shared" si="0"/>
        <v>6</v>
      </c>
      <c r="O21" s="39" t="str">
        <f t="shared" si="1"/>
        <v>OK</v>
      </c>
      <c r="P21" s="40">
        <v>0</v>
      </c>
      <c r="Q21" s="40">
        <v>0</v>
      </c>
      <c r="R21" s="40">
        <v>5</v>
      </c>
      <c r="S21" s="40">
        <v>0</v>
      </c>
      <c r="T21" s="40">
        <v>0</v>
      </c>
      <c r="U21" s="40">
        <v>0</v>
      </c>
      <c r="V21" s="40">
        <v>2</v>
      </c>
      <c r="W21" s="40">
        <v>0</v>
      </c>
      <c r="X21" s="40">
        <v>0</v>
      </c>
      <c r="Y21" s="40">
        <v>0</v>
      </c>
      <c r="Z21" s="40">
        <v>0</v>
      </c>
      <c r="AA21" s="40">
        <v>0</v>
      </c>
      <c r="AB21" s="40">
        <v>1</v>
      </c>
      <c r="AC21" s="40"/>
      <c r="AD21" s="40"/>
      <c r="AE21" s="40"/>
      <c r="AF21" s="40"/>
    </row>
    <row r="22" spans="1:32" ht="33" customHeight="1" x14ac:dyDescent="0.2">
      <c r="A22" s="129"/>
      <c r="B22" s="130"/>
      <c r="C22" s="60">
        <v>19</v>
      </c>
      <c r="D22" s="48" t="s">
        <v>58</v>
      </c>
      <c r="E22" s="24"/>
      <c r="F22" s="21" t="s">
        <v>408</v>
      </c>
      <c r="G22" s="21" t="s">
        <v>49</v>
      </c>
      <c r="H22" s="21">
        <v>20</v>
      </c>
      <c r="I22" s="21">
        <v>20</v>
      </c>
      <c r="J22" s="58">
        <v>48.99</v>
      </c>
      <c r="K22" s="25"/>
      <c r="L22" s="25"/>
      <c r="M22" s="37">
        <v>3</v>
      </c>
      <c r="N22" s="38">
        <f t="shared" si="0"/>
        <v>0</v>
      </c>
      <c r="O22" s="39" t="str">
        <f t="shared" si="1"/>
        <v>OK</v>
      </c>
      <c r="P22" s="40">
        <v>0</v>
      </c>
      <c r="Q22" s="40">
        <v>0</v>
      </c>
      <c r="R22" s="40">
        <v>3</v>
      </c>
      <c r="S22" s="40">
        <v>0</v>
      </c>
      <c r="T22" s="40">
        <v>0</v>
      </c>
      <c r="U22" s="40">
        <v>0</v>
      </c>
      <c r="V22" s="40">
        <v>0</v>
      </c>
      <c r="W22" s="40">
        <v>0</v>
      </c>
      <c r="X22" s="40">
        <v>0</v>
      </c>
      <c r="Y22" s="40">
        <v>0</v>
      </c>
      <c r="Z22" s="40">
        <v>0</v>
      </c>
      <c r="AA22" s="40">
        <v>0</v>
      </c>
      <c r="AB22" s="40"/>
      <c r="AC22" s="40"/>
      <c r="AD22" s="40"/>
      <c r="AE22" s="40"/>
      <c r="AF22" s="40"/>
    </row>
    <row r="23" spans="1:32" ht="33" customHeight="1" x14ac:dyDescent="0.2">
      <c r="A23" s="129"/>
      <c r="B23" s="130"/>
      <c r="C23" s="60">
        <v>20</v>
      </c>
      <c r="D23" s="48" t="s">
        <v>59</v>
      </c>
      <c r="E23" s="24"/>
      <c r="F23" s="21" t="s">
        <v>164</v>
      </c>
      <c r="G23" s="21" t="s">
        <v>49</v>
      </c>
      <c r="H23" s="21">
        <v>20</v>
      </c>
      <c r="I23" s="21">
        <v>20</v>
      </c>
      <c r="J23" s="58">
        <v>67.5</v>
      </c>
      <c r="K23" s="25"/>
      <c r="L23" s="25"/>
      <c r="M23" s="37">
        <v>3</v>
      </c>
      <c r="N23" s="38">
        <f t="shared" si="0"/>
        <v>0</v>
      </c>
      <c r="O23" s="39" t="str">
        <f t="shared" si="1"/>
        <v>OK</v>
      </c>
      <c r="P23" s="40">
        <v>0</v>
      </c>
      <c r="Q23" s="40">
        <v>0</v>
      </c>
      <c r="R23" s="40">
        <v>3</v>
      </c>
      <c r="S23" s="40">
        <v>0</v>
      </c>
      <c r="T23" s="40">
        <v>0</v>
      </c>
      <c r="U23" s="40">
        <v>0</v>
      </c>
      <c r="V23" s="40">
        <v>0</v>
      </c>
      <c r="W23" s="40">
        <v>0</v>
      </c>
      <c r="X23" s="40">
        <v>0</v>
      </c>
      <c r="Y23" s="40">
        <v>0</v>
      </c>
      <c r="Z23" s="40">
        <v>0</v>
      </c>
      <c r="AA23" s="40">
        <v>0</v>
      </c>
      <c r="AB23" s="40"/>
      <c r="AC23" s="40"/>
      <c r="AD23" s="40"/>
      <c r="AE23" s="40"/>
      <c r="AF23" s="40"/>
    </row>
    <row r="24" spans="1:32" ht="33" customHeight="1" x14ac:dyDescent="0.2">
      <c r="A24" s="129"/>
      <c r="B24" s="130"/>
      <c r="C24" s="60">
        <v>21</v>
      </c>
      <c r="D24" s="47" t="s">
        <v>60</v>
      </c>
      <c r="E24" s="24"/>
      <c r="F24" s="21" t="s">
        <v>164</v>
      </c>
      <c r="G24" s="21" t="s">
        <v>49</v>
      </c>
      <c r="H24" s="21">
        <v>20</v>
      </c>
      <c r="I24" s="21">
        <v>20</v>
      </c>
      <c r="J24" s="58">
        <v>14.72</v>
      </c>
      <c r="K24" s="25"/>
      <c r="L24" s="25"/>
      <c r="M24" s="37">
        <v>9</v>
      </c>
      <c r="N24" s="38">
        <f t="shared" si="0"/>
        <v>5</v>
      </c>
      <c r="O24" s="39" t="str">
        <f t="shared" si="1"/>
        <v>OK</v>
      </c>
      <c r="P24" s="40">
        <v>0</v>
      </c>
      <c r="Q24" s="40">
        <v>0</v>
      </c>
      <c r="R24" s="40">
        <v>4</v>
      </c>
      <c r="S24" s="40">
        <v>0</v>
      </c>
      <c r="T24" s="40">
        <v>0</v>
      </c>
      <c r="U24" s="40">
        <v>0</v>
      </c>
      <c r="V24" s="40">
        <v>0</v>
      </c>
      <c r="W24" s="40">
        <v>0</v>
      </c>
      <c r="X24" s="40">
        <v>0</v>
      </c>
      <c r="Y24" s="40">
        <v>0</v>
      </c>
      <c r="Z24" s="40">
        <v>0</v>
      </c>
      <c r="AA24" s="40">
        <v>0</v>
      </c>
      <c r="AB24" s="40"/>
      <c r="AC24" s="40"/>
      <c r="AD24" s="40"/>
      <c r="AE24" s="40"/>
      <c r="AF24" s="40"/>
    </row>
    <row r="25" spans="1:32" ht="33" customHeight="1" x14ac:dyDescent="0.2">
      <c r="A25" s="129"/>
      <c r="B25" s="130"/>
      <c r="C25" s="60">
        <v>22</v>
      </c>
      <c r="D25" s="48" t="s">
        <v>61</v>
      </c>
      <c r="E25" s="24"/>
      <c r="F25" s="21" t="s">
        <v>409</v>
      </c>
      <c r="G25" s="21" t="s">
        <v>49</v>
      </c>
      <c r="H25" s="21">
        <v>20</v>
      </c>
      <c r="I25" s="21">
        <v>20</v>
      </c>
      <c r="J25" s="58">
        <v>24.58</v>
      </c>
      <c r="K25" s="25"/>
      <c r="L25" s="25"/>
      <c r="M25" s="37">
        <v>5</v>
      </c>
      <c r="N25" s="38">
        <f t="shared" si="0"/>
        <v>3</v>
      </c>
      <c r="O25" s="39" t="str">
        <f t="shared" si="1"/>
        <v>OK</v>
      </c>
      <c r="P25" s="40">
        <v>0</v>
      </c>
      <c r="Q25" s="40">
        <v>0</v>
      </c>
      <c r="R25" s="40">
        <v>2</v>
      </c>
      <c r="S25" s="40">
        <v>0</v>
      </c>
      <c r="T25" s="40">
        <v>0</v>
      </c>
      <c r="U25" s="40">
        <v>0</v>
      </c>
      <c r="V25" s="40">
        <v>0</v>
      </c>
      <c r="W25" s="40">
        <v>0</v>
      </c>
      <c r="X25" s="40">
        <v>0</v>
      </c>
      <c r="Y25" s="40">
        <v>0</v>
      </c>
      <c r="Z25" s="40">
        <v>0</v>
      </c>
      <c r="AA25" s="40">
        <v>0</v>
      </c>
      <c r="AB25" s="40"/>
      <c r="AC25" s="40"/>
      <c r="AD25" s="40"/>
      <c r="AE25" s="40"/>
      <c r="AF25" s="40"/>
    </row>
    <row r="26" spans="1:32" ht="33" customHeight="1" x14ac:dyDescent="0.2">
      <c r="A26" s="129"/>
      <c r="B26" s="130"/>
      <c r="C26" s="60">
        <v>23</v>
      </c>
      <c r="D26" s="48" t="s">
        <v>62</v>
      </c>
      <c r="E26" s="24"/>
      <c r="F26" s="21" t="s">
        <v>176</v>
      </c>
      <c r="G26" s="21" t="s">
        <v>49</v>
      </c>
      <c r="H26" s="21">
        <v>20</v>
      </c>
      <c r="I26" s="21">
        <v>20</v>
      </c>
      <c r="J26" s="58">
        <v>43.88</v>
      </c>
      <c r="K26" s="25"/>
      <c r="L26" s="25"/>
      <c r="M26" s="37">
        <v>6</v>
      </c>
      <c r="N26" s="38">
        <f t="shared" si="0"/>
        <v>3</v>
      </c>
      <c r="O26" s="39" t="str">
        <f t="shared" si="1"/>
        <v>OK</v>
      </c>
      <c r="P26" s="40">
        <v>0</v>
      </c>
      <c r="Q26" s="40">
        <v>0</v>
      </c>
      <c r="R26" s="40">
        <v>3</v>
      </c>
      <c r="S26" s="40">
        <v>0</v>
      </c>
      <c r="T26" s="40">
        <v>0</v>
      </c>
      <c r="U26" s="40">
        <v>0</v>
      </c>
      <c r="V26" s="40">
        <v>0</v>
      </c>
      <c r="W26" s="40">
        <v>0</v>
      </c>
      <c r="X26" s="40">
        <v>0</v>
      </c>
      <c r="Y26" s="40">
        <v>0</v>
      </c>
      <c r="Z26" s="40">
        <v>0</v>
      </c>
      <c r="AA26" s="40">
        <v>0</v>
      </c>
      <c r="AB26" s="40"/>
      <c r="AC26" s="40"/>
      <c r="AD26" s="40"/>
      <c r="AE26" s="40"/>
      <c r="AF26" s="40"/>
    </row>
    <row r="27" spans="1:32" ht="33" customHeight="1" x14ac:dyDescent="0.2">
      <c r="A27" s="129"/>
      <c r="B27" s="130"/>
      <c r="C27" s="60">
        <v>24</v>
      </c>
      <c r="D27" s="48" t="s">
        <v>63</v>
      </c>
      <c r="E27" s="24"/>
      <c r="F27" s="21" t="s">
        <v>164</v>
      </c>
      <c r="G27" s="21" t="s">
        <v>49</v>
      </c>
      <c r="H27" s="21">
        <v>20</v>
      </c>
      <c r="I27" s="21">
        <v>20</v>
      </c>
      <c r="J27" s="58">
        <v>5.49</v>
      </c>
      <c r="K27" s="25"/>
      <c r="L27" s="25"/>
      <c r="M27" s="37">
        <v>9</v>
      </c>
      <c r="N27" s="38">
        <f t="shared" si="0"/>
        <v>3</v>
      </c>
      <c r="O27" s="39" t="str">
        <f t="shared" si="1"/>
        <v>OK</v>
      </c>
      <c r="P27" s="40">
        <v>0</v>
      </c>
      <c r="Q27" s="40">
        <v>0</v>
      </c>
      <c r="R27" s="40">
        <v>4</v>
      </c>
      <c r="S27" s="40">
        <v>0</v>
      </c>
      <c r="T27" s="40">
        <v>0</v>
      </c>
      <c r="U27" s="40">
        <v>0</v>
      </c>
      <c r="V27" s="40">
        <v>2</v>
      </c>
      <c r="W27" s="40">
        <v>0</v>
      </c>
      <c r="X27" s="40">
        <v>0</v>
      </c>
      <c r="Y27" s="40">
        <v>0</v>
      </c>
      <c r="Z27" s="40">
        <v>0</v>
      </c>
      <c r="AA27" s="40">
        <v>0</v>
      </c>
      <c r="AB27" s="40"/>
      <c r="AC27" s="40"/>
      <c r="AD27" s="40"/>
      <c r="AE27" s="40"/>
      <c r="AF27" s="40"/>
    </row>
    <row r="28" spans="1:32" ht="33" customHeight="1" x14ac:dyDescent="0.2">
      <c r="A28" s="129"/>
      <c r="B28" s="130"/>
      <c r="C28" s="60">
        <v>25</v>
      </c>
      <c r="D28" s="48" t="s">
        <v>64</v>
      </c>
      <c r="E28" s="24"/>
      <c r="F28" s="21" t="s">
        <v>164</v>
      </c>
      <c r="G28" s="21" t="s">
        <v>49</v>
      </c>
      <c r="H28" s="21">
        <v>20</v>
      </c>
      <c r="I28" s="21">
        <v>20</v>
      </c>
      <c r="J28" s="58">
        <v>7.14</v>
      </c>
      <c r="K28" s="25"/>
      <c r="L28" s="25"/>
      <c r="M28" s="37">
        <v>11</v>
      </c>
      <c r="N28" s="38">
        <f t="shared" si="0"/>
        <v>5</v>
      </c>
      <c r="O28" s="39" t="str">
        <f t="shared" si="1"/>
        <v>OK</v>
      </c>
      <c r="P28" s="40">
        <v>0</v>
      </c>
      <c r="Q28" s="40">
        <v>0</v>
      </c>
      <c r="R28" s="40">
        <v>4</v>
      </c>
      <c r="S28" s="40">
        <v>0</v>
      </c>
      <c r="T28" s="40">
        <v>0</v>
      </c>
      <c r="U28" s="40">
        <v>0</v>
      </c>
      <c r="V28" s="40">
        <v>2</v>
      </c>
      <c r="W28" s="40">
        <v>0</v>
      </c>
      <c r="X28" s="40">
        <v>0</v>
      </c>
      <c r="Y28" s="40">
        <v>0</v>
      </c>
      <c r="Z28" s="40">
        <v>0</v>
      </c>
      <c r="AA28" s="40">
        <v>0</v>
      </c>
      <c r="AB28" s="40">
        <v>1</v>
      </c>
      <c r="AC28" s="40"/>
      <c r="AD28" s="40"/>
      <c r="AE28" s="40"/>
      <c r="AF28" s="40"/>
    </row>
    <row r="29" spans="1:32" ht="33" customHeight="1" x14ac:dyDescent="0.2">
      <c r="A29" s="129"/>
      <c r="B29" s="130"/>
      <c r="C29" s="60">
        <v>26</v>
      </c>
      <c r="D29" s="48" t="s">
        <v>65</v>
      </c>
      <c r="E29" s="24"/>
      <c r="F29" s="21" t="s">
        <v>164</v>
      </c>
      <c r="G29" s="21" t="s">
        <v>49</v>
      </c>
      <c r="H29" s="21">
        <v>20</v>
      </c>
      <c r="I29" s="21">
        <v>20</v>
      </c>
      <c r="J29" s="58">
        <v>3.54</v>
      </c>
      <c r="K29" s="25"/>
      <c r="L29" s="25"/>
      <c r="M29" s="37">
        <v>11</v>
      </c>
      <c r="N29" s="38">
        <f t="shared" si="0"/>
        <v>5</v>
      </c>
      <c r="O29" s="39" t="str">
        <f t="shared" si="1"/>
        <v>OK</v>
      </c>
      <c r="P29" s="40">
        <v>0</v>
      </c>
      <c r="Q29" s="40">
        <v>0</v>
      </c>
      <c r="R29" s="40">
        <v>4</v>
      </c>
      <c r="S29" s="40">
        <v>0</v>
      </c>
      <c r="T29" s="40">
        <v>0</v>
      </c>
      <c r="U29" s="40">
        <v>0</v>
      </c>
      <c r="V29" s="40">
        <v>2</v>
      </c>
      <c r="W29" s="40">
        <v>0</v>
      </c>
      <c r="X29" s="40">
        <v>0</v>
      </c>
      <c r="Y29" s="40">
        <v>0</v>
      </c>
      <c r="Z29" s="40">
        <v>0</v>
      </c>
      <c r="AA29" s="40">
        <v>0</v>
      </c>
      <c r="AB29" s="40">
        <v>1</v>
      </c>
      <c r="AC29" s="40"/>
      <c r="AD29" s="40"/>
      <c r="AE29" s="40"/>
      <c r="AF29" s="40"/>
    </row>
    <row r="30" spans="1:32" ht="33" customHeight="1" x14ac:dyDescent="0.2">
      <c r="A30" s="129"/>
      <c r="B30" s="130"/>
      <c r="C30" s="60">
        <v>27</v>
      </c>
      <c r="D30" s="48" t="s">
        <v>66</v>
      </c>
      <c r="E30" s="24"/>
      <c r="F30" s="21" t="s">
        <v>164</v>
      </c>
      <c r="G30" s="21" t="s">
        <v>49</v>
      </c>
      <c r="H30" s="21">
        <v>20</v>
      </c>
      <c r="I30" s="21">
        <v>20</v>
      </c>
      <c r="J30" s="58">
        <v>5.13</v>
      </c>
      <c r="K30" s="25"/>
      <c r="L30" s="25"/>
      <c r="M30" s="37">
        <v>9</v>
      </c>
      <c r="N30" s="38">
        <f t="shared" si="0"/>
        <v>3</v>
      </c>
      <c r="O30" s="39" t="str">
        <f t="shared" si="1"/>
        <v>OK</v>
      </c>
      <c r="P30" s="40">
        <v>0</v>
      </c>
      <c r="Q30" s="40">
        <v>0</v>
      </c>
      <c r="R30" s="40">
        <v>4</v>
      </c>
      <c r="S30" s="40">
        <v>0</v>
      </c>
      <c r="T30" s="40">
        <v>0</v>
      </c>
      <c r="U30" s="40">
        <v>0</v>
      </c>
      <c r="V30" s="40">
        <v>2</v>
      </c>
      <c r="W30" s="40">
        <v>0</v>
      </c>
      <c r="X30" s="40">
        <v>0</v>
      </c>
      <c r="Y30" s="40">
        <v>0</v>
      </c>
      <c r="Z30" s="40">
        <v>0</v>
      </c>
      <c r="AA30" s="40">
        <v>0</v>
      </c>
      <c r="AB30" s="40"/>
      <c r="AC30" s="40"/>
      <c r="AD30" s="40"/>
      <c r="AE30" s="40"/>
      <c r="AF30" s="40"/>
    </row>
    <row r="31" spans="1:32" ht="33" customHeight="1" x14ac:dyDescent="0.2">
      <c r="A31" s="129"/>
      <c r="B31" s="130"/>
      <c r="C31" s="60">
        <v>28</v>
      </c>
      <c r="D31" s="48" t="s">
        <v>67</v>
      </c>
      <c r="E31" s="24"/>
      <c r="F31" s="21" t="s">
        <v>164</v>
      </c>
      <c r="G31" s="21" t="s">
        <v>49</v>
      </c>
      <c r="H31" s="21">
        <v>20</v>
      </c>
      <c r="I31" s="21">
        <v>20</v>
      </c>
      <c r="J31" s="58">
        <v>3.69</v>
      </c>
      <c r="K31" s="25"/>
      <c r="L31" s="25"/>
      <c r="M31" s="37">
        <v>9</v>
      </c>
      <c r="N31" s="38">
        <f t="shared" si="0"/>
        <v>3</v>
      </c>
      <c r="O31" s="39" t="str">
        <f t="shared" si="1"/>
        <v>OK</v>
      </c>
      <c r="P31" s="40">
        <v>0</v>
      </c>
      <c r="Q31" s="40">
        <v>0</v>
      </c>
      <c r="R31" s="40">
        <v>4</v>
      </c>
      <c r="S31" s="40">
        <v>0</v>
      </c>
      <c r="T31" s="40">
        <v>0</v>
      </c>
      <c r="U31" s="40">
        <v>0</v>
      </c>
      <c r="V31" s="40">
        <v>2</v>
      </c>
      <c r="W31" s="40">
        <v>0</v>
      </c>
      <c r="X31" s="40">
        <v>0</v>
      </c>
      <c r="Y31" s="40">
        <v>0</v>
      </c>
      <c r="Z31" s="40">
        <v>0</v>
      </c>
      <c r="AA31" s="40">
        <v>0</v>
      </c>
      <c r="AB31" s="40">
        <v>1</v>
      </c>
      <c r="AC31" s="40"/>
      <c r="AD31" s="40"/>
      <c r="AE31" s="40"/>
      <c r="AF31" s="40"/>
    </row>
    <row r="32" spans="1:32" ht="33" customHeight="1" x14ac:dyDescent="0.2">
      <c r="A32" s="129"/>
      <c r="B32" s="130"/>
      <c r="C32" s="60">
        <v>29</v>
      </c>
      <c r="D32" s="48" t="s">
        <v>68</v>
      </c>
      <c r="E32" s="24"/>
      <c r="F32" s="21" t="s">
        <v>164</v>
      </c>
      <c r="G32" s="21" t="s">
        <v>49</v>
      </c>
      <c r="H32" s="21">
        <v>20</v>
      </c>
      <c r="I32" s="21">
        <v>20</v>
      </c>
      <c r="J32" s="58">
        <v>4.22</v>
      </c>
      <c r="K32" s="25"/>
      <c r="L32" s="25"/>
      <c r="M32" s="37">
        <v>9</v>
      </c>
      <c r="N32" s="38">
        <f t="shared" si="0"/>
        <v>3</v>
      </c>
      <c r="O32" s="39" t="str">
        <f t="shared" si="1"/>
        <v>OK</v>
      </c>
      <c r="P32" s="40">
        <v>0</v>
      </c>
      <c r="Q32" s="40">
        <v>0</v>
      </c>
      <c r="R32" s="40">
        <v>4</v>
      </c>
      <c r="S32" s="40">
        <v>0</v>
      </c>
      <c r="T32" s="40">
        <v>0</v>
      </c>
      <c r="U32" s="40">
        <v>0</v>
      </c>
      <c r="V32" s="40">
        <v>2</v>
      </c>
      <c r="W32" s="40">
        <v>0</v>
      </c>
      <c r="X32" s="40">
        <v>0</v>
      </c>
      <c r="Y32" s="40">
        <v>0</v>
      </c>
      <c r="Z32" s="40">
        <v>0</v>
      </c>
      <c r="AA32" s="40">
        <v>0</v>
      </c>
      <c r="AB32" s="40"/>
      <c r="AC32" s="40"/>
      <c r="AD32" s="40"/>
      <c r="AE32" s="40"/>
      <c r="AF32" s="40"/>
    </row>
    <row r="33" spans="1:32" ht="33" customHeight="1" x14ac:dyDescent="0.2">
      <c r="A33" s="129"/>
      <c r="B33" s="130"/>
      <c r="C33" s="60">
        <v>30</v>
      </c>
      <c r="D33" s="48" t="s">
        <v>69</v>
      </c>
      <c r="E33" s="24"/>
      <c r="F33" s="21" t="s">
        <v>164</v>
      </c>
      <c r="G33" s="21" t="s">
        <v>49</v>
      </c>
      <c r="H33" s="21">
        <v>20</v>
      </c>
      <c r="I33" s="21">
        <v>20</v>
      </c>
      <c r="J33" s="58">
        <v>10.37</v>
      </c>
      <c r="K33" s="25"/>
      <c r="L33" s="25"/>
      <c r="M33" s="37">
        <v>9</v>
      </c>
      <c r="N33" s="38">
        <f t="shared" si="0"/>
        <v>3</v>
      </c>
      <c r="O33" s="39" t="str">
        <f t="shared" si="1"/>
        <v>OK</v>
      </c>
      <c r="P33" s="40">
        <v>0</v>
      </c>
      <c r="Q33" s="40">
        <v>0</v>
      </c>
      <c r="R33" s="40">
        <v>4</v>
      </c>
      <c r="S33" s="40">
        <v>0</v>
      </c>
      <c r="T33" s="40">
        <v>0</v>
      </c>
      <c r="U33" s="40">
        <v>0</v>
      </c>
      <c r="V33" s="40">
        <v>2</v>
      </c>
      <c r="W33" s="40">
        <v>0</v>
      </c>
      <c r="X33" s="40">
        <v>0</v>
      </c>
      <c r="Y33" s="40">
        <v>0</v>
      </c>
      <c r="Z33" s="40">
        <v>0</v>
      </c>
      <c r="AA33" s="40">
        <v>0</v>
      </c>
      <c r="AB33" s="40"/>
      <c r="AC33" s="40"/>
      <c r="AD33" s="40"/>
      <c r="AE33" s="40"/>
      <c r="AF33" s="40"/>
    </row>
    <row r="34" spans="1:32" ht="15" customHeight="1" x14ac:dyDescent="0.2">
      <c r="A34" s="129"/>
      <c r="B34" s="130"/>
      <c r="C34" s="60">
        <v>31</v>
      </c>
      <c r="D34" s="51" t="s">
        <v>70</v>
      </c>
      <c r="E34" s="24"/>
      <c r="F34" s="21" t="s">
        <v>164</v>
      </c>
      <c r="G34" s="21" t="s">
        <v>49</v>
      </c>
      <c r="H34" s="21">
        <v>20</v>
      </c>
      <c r="I34" s="21">
        <v>20</v>
      </c>
      <c r="J34" s="58">
        <v>3.98</v>
      </c>
      <c r="K34" s="25"/>
      <c r="L34" s="25"/>
      <c r="M34" s="37">
        <v>5</v>
      </c>
      <c r="N34" s="38">
        <f t="shared" si="0"/>
        <v>3</v>
      </c>
      <c r="O34" s="39" t="str">
        <f t="shared" si="1"/>
        <v>OK</v>
      </c>
      <c r="P34" s="40">
        <v>0</v>
      </c>
      <c r="Q34" s="40">
        <v>0</v>
      </c>
      <c r="R34" s="40">
        <v>0</v>
      </c>
      <c r="S34" s="40">
        <v>0</v>
      </c>
      <c r="T34" s="40">
        <v>0</v>
      </c>
      <c r="U34" s="40">
        <v>0</v>
      </c>
      <c r="V34" s="40">
        <v>2</v>
      </c>
      <c r="W34" s="40">
        <v>0</v>
      </c>
      <c r="X34" s="40">
        <v>0</v>
      </c>
      <c r="Y34" s="40">
        <v>0</v>
      </c>
      <c r="Z34" s="40">
        <v>0</v>
      </c>
      <c r="AA34" s="40">
        <v>0</v>
      </c>
      <c r="AB34" s="40"/>
      <c r="AC34" s="40"/>
      <c r="AD34" s="40"/>
      <c r="AE34" s="40"/>
      <c r="AF34" s="40"/>
    </row>
    <row r="35" spans="1:32" ht="33" customHeight="1" x14ac:dyDescent="0.2">
      <c r="A35" s="129"/>
      <c r="B35" s="130"/>
      <c r="C35" s="60">
        <v>32</v>
      </c>
      <c r="D35" s="48" t="s">
        <v>71</v>
      </c>
      <c r="E35" s="24"/>
      <c r="F35" s="21" t="s">
        <v>164</v>
      </c>
      <c r="G35" s="21" t="s">
        <v>49</v>
      </c>
      <c r="H35" s="21">
        <v>20</v>
      </c>
      <c r="I35" s="21">
        <v>20</v>
      </c>
      <c r="J35" s="58">
        <v>43.75</v>
      </c>
      <c r="K35" s="25"/>
      <c r="L35" s="25"/>
      <c r="M35" s="37">
        <v>6</v>
      </c>
      <c r="N35" s="38">
        <f t="shared" si="0"/>
        <v>3</v>
      </c>
      <c r="O35" s="39" t="str">
        <f t="shared" si="1"/>
        <v>OK</v>
      </c>
      <c r="P35" s="40">
        <v>0</v>
      </c>
      <c r="Q35" s="40">
        <v>0</v>
      </c>
      <c r="R35" s="40">
        <v>2</v>
      </c>
      <c r="S35" s="40">
        <v>0</v>
      </c>
      <c r="T35" s="40">
        <v>0</v>
      </c>
      <c r="U35" s="40">
        <v>0</v>
      </c>
      <c r="V35" s="40">
        <v>1</v>
      </c>
      <c r="W35" s="40">
        <v>0</v>
      </c>
      <c r="X35" s="40">
        <v>0</v>
      </c>
      <c r="Y35" s="40">
        <v>0</v>
      </c>
      <c r="Z35" s="40">
        <v>0</v>
      </c>
      <c r="AA35" s="40">
        <v>0</v>
      </c>
      <c r="AB35" s="40">
        <v>1</v>
      </c>
      <c r="AC35" s="40"/>
      <c r="AD35" s="40"/>
      <c r="AE35" s="40"/>
      <c r="AF35" s="40"/>
    </row>
    <row r="36" spans="1:32" ht="33" customHeight="1" x14ac:dyDescent="0.2">
      <c r="A36" s="129"/>
      <c r="B36" s="130"/>
      <c r="C36" s="60">
        <v>33</v>
      </c>
      <c r="D36" s="52" t="s">
        <v>72</v>
      </c>
      <c r="E36" s="24"/>
      <c r="F36" s="21" t="s">
        <v>410</v>
      </c>
      <c r="G36" s="21" t="s">
        <v>49</v>
      </c>
      <c r="H36" s="21">
        <v>20</v>
      </c>
      <c r="I36" s="21">
        <v>20</v>
      </c>
      <c r="J36" s="58">
        <v>77.400000000000006</v>
      </c>
      <c r="K36" s="25"/>
      <c r="L36" s="25"/>
      <c r="M36" s="37">
        <v>1</v>
      </c>
      <c r="N36" s="38">
        <f t="shared" si="0"/>
        <v>0</v>
      </c>
      <c r="O36" s="39" t="str">
        <f t="shared" si="1"/>
        <v>OK</v>
      </c>
      <c r="P36" s="40">
        <v>1</v>
      </c>
      <c r="Q36" s="40">
        <v>0</v>
      </c>
      <c r="R36" s="40">
        <v>0</v>
      </c>
      <c r="S36" s="40">
        <v>0</v>
      </c>
      <c r="T36" s="40">
        <v>0</v>
      </c>
      <c r="U36" s="40">
        <v>0</v>
      </c>
      <c r="V36" s="40">
        <v>0</v>
      </c>
      <c r="W36" s="40">
        <v>0</v>
      </c>
      <c r="X36" s="40">
        <v>0</v>
      </c>
      <c r="Y36" s="40">
        <v>0</v>
      </c>
      <c r="Z36" s="40">
        <v>0</v>
      </c>
      <c r="AA36" s="40">
        <v>0</v>
      </c>
      <c r="AB36" s="40"/>
      <c r="AC36" s="40"/>
      <c r="AD36" s="40"/>
      <c r="AE36" s="40"/>
      <c r="AF36" s="40"/>
    </row>
    <row r="37" spans="1:32" ht="33" customHeight="1" x14ac:dyDescent="0.2">
      <c r="A37" s="129"/>
      <c r="B37" s="130"/>
      <c r="C37" s="60">
        <v>34</v>
      </c>
      <c r="D37" s="52" t="s">
        <v>73</v>
      </c>
      <c r="E37" s="24"/>
      <c r="F37" s="21" t="s">
        <v>410</v>
      </c>
      <c r="G37" s="21" t="s">
        <v>49</v>
      </c>
      <c r="H37" s="21">
        <v>20</v>
      </c>
      <c r="I37" s="21">
        <v>20</v>
      </c>
      <c r="J37" s="58">
        <v>375</v>
      </c>
      <c r="K37" s="25"/>
      <c r="L37" s="25"/>
      <c r="M37" s="37">
        <v>1</v>
      </c>
      <c r="N37" s="38">
        <f t="shared" si="0"/>
        <v>0</v>
      </c>
      <c r="O37" s="39" t="str">
        <f t="shared" si="1"/>
        <v>OK</v>
      </c>
      <c r="P37" s="40">
        <v>1</v>
      </c>
      <c r="Q37" s="40">
        <v>0</v>
      </c>
      <c r="R37" s="40">
        <v>0</v>
      </c>
      <c r="S37" s="40">
        <v>0</v>
      </c>
      <c r="T37" s="40">
        <v>0</v>
      </c>
      <c r="U37" s="40">
        <v>0</v>
      </c>
      <c r="V37" s="40">
        <v>0</v>
      </c>
      <c r="W37" s="40">
        <v>0</v>
      </c>
      <c r="X37" s="40">
        <v>0</v>
      </c>
      <c r="Y37" s="40">
        <v>0</v>
      </c>
      <c r="Z37" s="40">
        <v>0</v>
      </c>
      <c r="AA37" s="40">
        <v>0</v>
      </c>
      <c r="AB37" s="40"/>
      <c r="AC37" s="40"/>
      <c r="AD37" s="40"/>
      <c r="AE37" s="40"/>
      <c r="AF37" s="40"/>
    </row>
    <row r="38" spans="1:32" ht="33" customHeight="1" x14ac:dyDescent="0.2">
      <c r="A38" s="129"/>
      <c r="B38" s="130"/>
      <c r="C38" s="60">
        <v>35</v>
      </c>
      <c r="D38" s="48" t="s">
        <v>74</v>
      </c>
      <c r="E38" s="24"/>
      <c r="F38" s="21" t="s">
        <v>411</v>
      </c>
      <c r="G38" s="21" t="s">
        <v>49</v>
      </c>
      <c r="H38" s="21">
        <v>20</v>
      </c>
      <c r="I38" s="21">
        <v>20</v>
      </c>
      <c r="J38" s="58">
        <v>25.38</v>
      </c>
      <c r="K38" s="25"/>
      <c r="L38" s="25"/>
      <c r="M38" s="37">
        <v>5</v>
      </c>
      <c r="N38" s="38">
        <f t="shared" si="0"/>
        <v>2</v>
      </c>
      <c r="O38" s="39" t="str">
        <f t="shared" si="1"/>
        <v>OK</v>
      </c>
      <c r="P38" s="40">
        <v>0</v>
      </c>
      <c r="Q38" s="40">
        <v>0</v>
      </c>
      <c r="R38" s="40">
        <v>3</v>
      </c>
      <c r="S38" s="40">
        <v>0</v>
      </c>
      <c r="T38" s="40">
        <v>0</v>
      </c>
      <c r="U38" s="40">
        <v>0</v>
      </c>
      <c r="V38" s="40">
        <v>0</v>
      </c>
      <c r="W38" s="40">
        <v>0</v>
      </c>
      <c r="X38" s="40">
        <v>0</v>
      </c>
      <c r="Y38" s="40">
        <v>0</v>
      </c>
      <c r="Z38" s="40">
        <v>0</v>
      </c>
      <c r="AA38" s="40">
        <v>0</v>
      </c>
      <c r="AB38" s="40"/>
      <c r="AC38" s="40"/>
      <c r="AD38" s="40"/>
      <c r="AE38" s="40"/>
      <c r="AF38" s="40"/>
    </row>
    <row r="39" spans="1:32" ht="33" customHeight="1" x14ac:dyDescent="0.2">
      <c r="A39" s="129"/>
      <c r="B39" s="130"/>
      <c r="C39" s="60">
        <v>36</v>
      </c>
      <c r="D39" s="47" t="s">
        <v>75</v>
      </c>
      <c r="E39" s="24"/>
      <c r="F39" s="21" t="s">
        <v>411</v>
      </c>
      <c r="G39" s="21" t="s">
        <v>49</v>
      </c>
      <c r="H39" s="21">
        <v>20</v>
      </c>
      <c r="I39" s="21">
        <v>20</v>
      </c>
      <c r="J39" s="58">
        <v>27.72</v>
      </c>
      <c r="K39" s="25"/>
      <c r="L39" s="25"/>
      <c r="M39" s="37">
        <v>5</v>
      </c>
      <c r="N39" s="38">
        <f t="shared" si="0"/>
        <v>2</v>
      </c>
      <c r="O39" s="39" t="str">
        <f t="shared" si="1"/>
        <v>OK</v>
      </c>
      <c r="P39" s="40">
        <v>0</v>
      </c>
      <c r="Q39" s="40">
        <v>0</v>
      </c>
      <c r="R39" s="40">
        <v>3</v>
      </c>
      <c r="S39" s="40">
        <v>0</v>
      </c>
      <c r="T39" s="40">
        <v>0</v>
      </c>
      <c r="U39" s="40">
        <v>0</v>
      </c>
      <c r="V39" s="40">
        <v>0</v>
      </c>
      <c r="W39" s="40">
        <v>0</v>
      </c>
      <c r="X39" s="40">
        <v>0</v>
      </c>
      <c r="Y39" s="40">
        <v>0</v>
      </c>
      <c r="Z39" s="40">
        <v>0</v>
      </c>
      <c r="AA39" s="40">
        <v>0</v>
      </c>
      <c r="AB39" s="40"/>
      <c r="AC39" s="40"/>
      <c r="AD39" s="40"/>
      <c r="AE39" s="40"/>
      <c r="AF39" s="40"/>
    </row>
    <row r="40" spans="1:32" ht="15" customHeight="1" x14ac:dyDescent="0.2">
      <c r="A40" s="129"/>
      <c r="B40" s="130"/>
      <c r="C40" s="60">
        <v>37</v>
      </c>
      <c r="D40" s="49" t="s">
        <v>76</v>
      </c>
      <c r="E40" s="24"/>
      <c r="F40" s="21" t="s">
        <v>164</v>
      </c>
      <c r="G40" s="21" t="s">
        <v>49</v>
      </c>
      <c r="H40" s="21">
        <v>20</v>
      </c>
      <c r="I40" s="21">
        <v>20</v>
      </c>
      <c r="J40" s="58">
        <v>14.99</v>
      </c>
      <c r="K40" s="25"/>
      <c r="L40" s="25"/>
      <c r="M40" s="37">
        <v>2</v>
      </c>
      <c r="N40" s="38">
        <f t="shared" si="0"/>
        <v>1</v>
      </c>
      <c r="O40" s="39" t="str">
        <f t="shared" si="1"/>
        <v>OK</v>
      </c>
      <c r="P40" s="40">
        <v>0</v>
      </c>
      <c r="Q40" s="40">
        <v>0</v>
      </c>
      <c r="R40" s="40">
        <v>0</v>
      </c>
      <c r="S40" s="40">
        <v>0</v>
      </c>
      <c r="T40" s="40">
        <v>0</v>
      </c>
      <c r="U40" s="40">
        <v>0</v>
      </c>
      <c r="V40" s="40">
        <v>1</v>
      </c>
      <c r="W40" s="40">
        <v>0</v>
      </c>
      <c r="X40" s="40">
        <v>0</v>
      </c>
      <c r="Y40" s="40">
        <v>0</v>
      </c>
      <c r="Z40" s="40">
        <v>0</v>
      </c>
      <c r="AA40" s="40">
        <v>0</v>
      </c>
      <c r="AB40" s="40"/>
      <c r="AC40" s="40"/>
      <c r="AD40" s="40"/>
      <c r="AE40" s="40"/>
      <c r="AF40" s="40"/>
    </row>
    <row r="41" spans="1:32" ht="33" customHeight="1" x14ac:dyDescent="0.2">
      <c r="A41" s="129"/>
      <c r="B41" s="130"/>
      <c r="C41" s="60">
        <v>38</v>
      </c>
      <c r="D41" s="47" t="s">
        <v>77</v>
      </c>
      <c r="E41" s="24"/>
      <c r="F41" s="21" t="s">
        <v>164</v>
      </c>
      <c r="G41" s="21" t="s">
        <v>49</v>
      </c>
      <c r="H41" s="21">
        <v>20</v>
      </c>
      <c r="I41" s="21">
        <v>20</v>
      </c>
      <c r="J41" s="58">
        <v>23.94</v>
      </c>
      <c r="K41" s="25"/>
      <c r="L41" s="25"/>
      <c r="M41" s="37">
        <v>10</v>
      </c>
      <c r="N41" s="38">
        <f t="shared" si="0"/>
        <v>4</v>
      </c>
      <c r="O41" s="39" t="str">
        <f t="shared" si="1"/>
        <v>OK</v>
      </c>
      <c r="P41" s="40">
        <v>0</v>
      </c>
      <c r="Q41" s="40">
        <v>0</v>
      </c>
      <c r="R41" s="40">
        <v>6</v>
      </c>
      <c r="S41" s="40">
        <v>0</v>
      </c>
      <c r="T41" s="40">
        <v>0</v>
      </c>
      <c r="U41" s="40">
        <v>0</v>
      </c>
      <c r="V41" s="40">
        <v>0</v>
      </c>
      <c r="W41" s="40">
        <v>0</v>
      </c>
      <c r="X41" s="40">
        <v>0</v>
      </c>
      <c r="Y41" s="40">
        <v>0</v>
      </c>
      <c r="Z41" s="40">
        <v>0</v>
      </c>
      <c r="AA41" s="40">
        <v>0</v>
      </c>
      <c r="AB41" s="40"/>
      <c r="AC41" s="40"/>
      <c r="AD41" s="40"/>
      <c r="AE41" s="40"/>
      <c r="AF41" s="40"/>
    </row>
    <row r="42" spans="1:32" ht="33" customHeight="1" x14ac:dyDescent="0.2">
      <c r="A42" s="129"/>
      <c r="B42" s="130"/>
      <c r="C42" s="60">
        <v>39</v>
      </c>
      <c r="D42" s="49" t="s">
        <v>78</v>
      </c>
      <c r="E42" s="24"/>
      <c r="F42" s="21" t="s">
        <v>412</v>
      </c>
      <c r="G42" s="21" t="s">
        <v>49</v>
      </c>
      <c r="H42" s="21">
        <v>20</v>
      </c>
      <c r="I42" s="21">
        <v>20</v>
      </c>
      <c r="J42" s="58">
        <v>25.02</v>
      </c>
      <c r="K42" s="26"/>
      <c r="L42" s="25"/>
      <c r="M42" s="37">
        <v>4</v>
      </c>
      <c r="N42" s="38">
        <f t="shared" si="0"/>
        <v>2</v>
      </c>
      <c r="O42" s="39" t="str">
        <f t="shared" si="1"/>
        <v>OK</v>
      </c>
      <c r="P42" s="40">
        <v>0</v>
      </c>
      <c r="Q42" s="40">
        <v>0</v>
      </c>
      <c r="R42" s="40">
        <v>0</v>
      </c>
      <c r="S42" s="40">
        <v>0</v>
      </c>
      <c r="T42" s="40">
        <v>0</v>
      </c>
      <c r="U42" s="40">
        <v>0</v>
      </c>
      <c r="V42" s="40">
        <v>2</v>
      </c>
      <c r="W42" s="40">
        <v>0</v>
      </c>
      <c r="X42" s="40">
        <v>0</v>
      </c>
      <c r="Y42" s="40">
        <v>0</v>
      </c>
      <c r="Z42" s="40">
        <v>0</v>
      </c>
      <c r="AA42" s="40">
        <v>0</v>
      </c>
      <c r="AB42" s="40"/>
      <c r="AC42" s="40"/>
      <c r="AD42" s="40"/>
      <c r="AE42" s="40"/>
      <c r="AF42" s="40"/>
    </row>
    <row r="43" spans="1:32" ht="33" customHeight="1" x14ac:dyDescent="0.2">
      <c r="A43" s="129"/>
      <c r="B43" s="130"/>
      <c r="C43" s="60">
        <v>40</v>
      </c>
      <c r="D43" s="48" t="s">
        <v>79</v>
      </c>
      <c r="E43" s="24"/>
      <c r="F43" s="21" t="s">
        <v>412</v>
      </c>
      <c r="G43" s="21" t="s">
        <v>374</v>
      </c>
      <c r="H43" s="21">
        <v>20</v>
      </c>
      <c r="I43" s="21">
        <v>20</v>
      </c>
      <c r="J43" s="58">
        <v>34.479999999999997</v>
      </c>
      <c r="K43" s="26"/>
      <c r="L43" s="25"/>
      <c r="M43" s="37">
        <v>7</v>
      </c>
      <c r="N43" s="38">
        <f t="shared" si="0"/>
        <v>3</v>
      </c>
      <c r="O43" s="39" t="str">
        <f t="shared" si="1"/>
        <v>OK</v>
      </c>
      <c r="P43" s="40">
        <v>0</v>
      </c>
      <c r="Q43" s="40">
        <v>0</v>
      </c>
      <c r="R43" s="40">
        <v>4</v>
      </c>
      <c r="S43" s="40">
        <v>0</v>
      </c>
      <c r="T43" s="40">
        <v>0</v>
      </c>
      <c r="U43" s="40">
        <v>0</v>
      </c>
      <c r="V43" s="40">
        <v>0</v>
      </c>
      <c r="W43" s="40">
        <v>0</v>
      </c>
      <c r="X43" s="40">
        <v>0</v>
      </c>
      <c r="Y43" s="40">
        <v>0</v>
      </c>
      <c r="Z43" s="40">
        <v>0</v>
      </c>
      <c r="AA43" s="40">
        <v>0</v>
      </c>
      <c r="AB43" s="40"/>
      <c r="AC43" s="40"/>
      <c r="AD43" s="40"/>
      <c r="AE43" s="40"/>
      <c r="AF43" s="40"/>
    </row>
    <row r="44" spans="1:32" ht="33" customHeight="1" x14ac:dyDescent="0.2">
      <c r="A44" s="129"/>
      <c r="B44" s="130"/>
      <c r="C44" s="60">
        <v>41</v>
      </c>
      <c r="D44" s="48" t="s">
        <v>80</v>
      </c>
      <c r="E44" s="24"/>
      <c r="F44" s="21" t="s">
        <v>412</v>
      </c>
      <c r="G44" s="21" t="s">
        <v>374</v>
      </c>
      <c r="H44" s="21">
        <v>20</v>
      </c>
      <c r="I44" s="21">
        <v>20</v>
      </c>
      <c r="J44" s="58">
        <v>24.75</v>
      </c>
      <c r="K44" s="26"/>
      <c r="L44" s="25"/>
      <c r="M44" s="37">
        <v>4</v>
      </c>
      <c r="N44" s="38">
        <f t="shared" si="0"/>
        <v>0</v>
      </c>
      <c r="O44" s="39" t="str">
        <f t="shared" si="1"/>
        <v>OK</v>
      </c>
      <c r="P44" s="40">
        <v>0</v>
      </c>
      <c r="Q44" s="40">
        <v>0</v>
      </c>
      <c r="R44" s="40">
        <v>4</v>
      </c>
      <c r="S44" s="40">
        <v>0</v>
      </c>
      <c r="T44" s="40">
        <v>0</v>
      </c>
      <c r="U44" s="40">
        <v>0</v>
      </c>
      <c r="V44" s="40">
        <v>0</v>
      </c>
      <c r="W44" s="40">
        <v>0</v>
      </c>
      <c r="X44" s="40">
        <v>0</v>
      </c>
      <c r="Y44" s="40">
        <v>0</v>
      </c>
      <c r="Z44" s="40">
        <v>0</v>
      </c>
      <c r="AA44" s="40">
        <v>0</v>
      </c>
      <c r="AB44" s="40"/>
      <c r="AC44" s="40"/>
      <c r="AD44" s="40"/>
      <c r="AE44" s="40"/>
      <c r="AF44" s="40"/>
    </row>
    <row r="45" spans="1:32" ht="30.75" x14ac:dyDescent="0.2">
      <c r="A45" s="129"/>
      <c r="B45" s="130"/>
      <c r="C45" s="60">
        <v>42</v>
      </c>
      <c r="D45" s="51" t="s">
        <v>81</v>
      </c>
      <c r="E45" s="24"/>
      <c r="F45" s="21" t="s">
        <v>412</v>
      </c>
      <c r="G45" s="21" t="s">
        <v>374</v>
      </c>
      <c r="H45" s="21">
        <v>20</v>
      </c>
      <c r="I45" s="21">
        <v>20</v>
      </c>
      <c r="J45" s="58">
        <v>24.03</v>
      </c>
      <c r="K45" s="26"/>
      <c r="L45" s="25"/>
      <c r="M45" s="37">
        <v>4</v>
      </c>
      <c r="N45" s="38">
        <f t="shared" si="0"/>
        <v>0</v>
      </c>
      <c r="O45" s="39" t="str">
        <f t="shared" si="1"/>
        <v>OK</v>
      </c>
      <c r="P45" s="40">
        <v>0</v>
      </c>
      <c r="Q45" s="40">
        <v>0</v>
      </c>
      <c r="R45" s="40">
        <v>4</v>
      </c>
      <c r="S45" s="40">
        <v>0</v>
      </c>
      <c r="T45" s="40">
        <v>0</v>
      </c>
      <c r="U45" s="40">
        <v>0</v>
      </c>
      <c r="V45" s="40">
        <v>0</v>
      </c>
      <c r="W45" s="40">
        <v>0</v>
      </c>
      <c r="X45" s="40">
        <v>0</v>
      </c>
      <c r="Y45" s="40">
        <v>0</v>
      </c>
      <c r="Z45" s="40">
        <v>0</v>
      </c>
      <c r="AA45" s="40">
        <v>0</v>
      </c>
      <c r="AB45" s="40"/>
      <c r="AC45" s="40"/>
      <c r="AD45" s="40"/>
      <c r="AE45" s="40"/>
      <c r="AF45" s="40"/>
    </row>
    <row r="46" spans="1:32" ht="45.75" x14ac:dyDescent="0.2">
      <c r="A46" s="129"/>
      <c r="B46" s="130"/>
      <c r="C46" s="60">
        <v>43</v>
      </c>
      <c r="D46" s="48" t="s">
        <v>82</v>
      </c>
      <c r="E46" s="24"/>
      <c r="F46" s="21" t="s">
        <v>412</v>
      </c>
      <c r="G46" s="21" t="s">
        <v>374</v>
      </c>
      <c r="H46" s="21">
        <v>20</v>
      </c>
      <c r="I46" s="21">
        <v>20</v>
      </c>
      <c r="J46" s="58">
        <v>28.67</v>
      </c>
      <c r="K46" s="26"/>
      <c r="L46" s="25"/>
      <c r="M46" s="37">
        <v>8</v>
      </c>
      <c r="N46" s="38">
        <f t="shared" si="0"/>
        <v>2</v>
      </c>
      <c r="O46" s="39" t="str">
        <f t="shared" si="1"/>
        <v>OK</v>
      </c>
      <c r="P46" s="40">
        <v>0</v>
      </c>
      <c r="Q46" s="40">
        <v>0</v>
      </c>
      <c r="R46" s="40">
        <v>4</v>
      </c>
      <c r="S46" s="40">
        <v>0</v>
      </c>
      <c r="T46" s="40">
        <v>0</v>
      </c>
      <c r="U46" s="40">
        <v>0</v>
      </c>
      <c r="V46" s="40">
        <v>2</v>
      </c>
      <c r="W46" s="40">
        <v>0</v>
      </c>
      <c r="X46" s="40">
        <v>0</v>
      </c>
      <c r="Y46" s="40">
        <v>0</v>
      </c>
      <c r="Z46" s="40">
        <v>0</v>
      </c>
      <c r="AA46" s="40">
        <v>0</v>
      </c>
      <c r="AB46" s="40"/>
      <c r="AC46" s="40"/>
      <c r="AD46" s="40"/>
      <c r="AE46" s="40"/>
      <c r="AF46" s="40"/>
    </row>
    <row r="47" spans="1:32" ht="33" customHeight="1" x14ac:dyDescent="0.2">
      <c r="A47" s="129"/>
      <c r="B47" s="130"/>
      <c r="C47" s="60">
        <v>44</v>
      </c>
      <c r="D47" s="48" t="s">
        <v>83</v>
      </c>
      <c r="E47" s="24"/>
      <c r="F47" s="21" t="s">
        <v>412</v>
      </c>
      <c r="G47" s="21" t="s">
        <v>374</v>
      </c>
      <c r="H47" s="21">
        <v>20</v>
      </c>
      <c r="I47" s="21">
        <v>20</v>
      </c>
      <c r="J47" s="58">
        <v>46.51</v>
      </c>
      <c r="K47" s="26"/>
      <c r="L47" s="25"/>
      <c r="M47" s="37">
        <v>6</v>
      </c>
      <c r="N47" s="38">
        <f t="shared" si="0"/>
        <v>2</v>
      </c>
      <c r="O47" s="39" t="str">
        <f t="shared" si="1"/>
        <v>OK</v>
      </c>
      <c r="P47" s="40">
        <v>0</v>
      </c>
      <c r="Q47" s="40">
        <v>0</v>
      </c>
      <c r="R47" s="40">
        <v>4</v>
      </c>
      <c r="S47" s="40">
        <v>0</v>
      </c>
      <c r="T47" s="40">
        <v>0</v>
      </c>
      <c r="U47" s="40">
        <v>0</v>
      </c>
      <c r="V47" s="40">
        <v>0</v>
      </c>
      <c r="W47" s="40">
        <v>0</v>
      </c>
      <c r="X47" s="40">
        <v>0</v>
      </c>
      <c r="Y47" s="40">
        <v>0</v>
      </c>
      <c r="Z47" s="40">
        <v>0</v>
      </c>
      <c r="AA47" s="40">
        <v>0</v>
      </c>
      <c r="AB47" s="40"/>
      <c r="AC47" s="40"/>
      <c r="AD47" s="40"/>
      <c r="AE47" s="40"/>
      <c r="AF47" s="40"/>
    </row>
    <row r="48" spans="1:32" ht="33" customHeight="1" x14ac:dyDescent="0.2">
      <c r="A48" s="129"/>
      <c r="B48" s="130"/>
      <c r="C48" s="60">
        <v>45</v>
      </c>
      <c r="D48" s="53" t="s">
        <v>84</v>
      </c>
      <c r="E48" s="24"/>
      <c r="F48" s="21" t="s">
        <v>412</v>
      </c>
      <c r="G48" s="21" t="s">
        <v>49</v>
      </c>
      <c r="H48" s="21">
        <v>20</v>
      </c>
      <c r="I48" s="21">
        <v>20</v>
      </c>
      <c r="J48" s="58">
        <v>179.6</v>
      </c>
      <c r="K48" s="26"/>
      <c r="L48" s="25"/>
      <c r="M48" s="37">
        <v>3</v>
      </c>
      <c r="N48" s="38">
        <f t="shared" si="0"/>
        <v>1</v>
      </c>
      <c r="O48" s="39" t="str">
        <f t="shared" si="1"/>
        <v>OK</v>
      </c>
      <c r="P48" s="40">
        <v>1</v>
      </c>
      <c r="Q48" s="40">
        <v>0</v>
      </c>
      <c r="R48" s="40">
        <v>0</v>
      </c>
      <c r="S48" s="40">
        <v>0</v>
      </c>
      <c r="T48" s="40">
        <v>0</v>
      </c>
      <c r="U48" s="40">
        <v>0</v>
      </c>
      <c r="V48" s="40">
        <v>1</v>
      </c>
      <c r="W48" s="40">
        <v>0</v>
      </c>
      <c r="X48" s="40">
        <v>0</v>
      </c>
      <c r="Y48" s="40">
        <v>0</v>
      </c>
      <c r="Z48" s="40">
        <v>0</v>
      </c>
      <c r="AA48" s="40">
        <v>0</v>
      </c>
      <c r="AB48" s="40"/>
      <c r="AC48" s="40"/>
      <c r="AD48" s="40"/>
      <c r="AE48" s="40"/>
      <c r="AF48" s="40"/>
    </row>
    <row r="49" spans="1:32" ht="33" customHeight="1" x14ac:dyDescent="0.2">
      <c r="A49" s="129"/>
      <c r="B49" s="130"/>
      <c r="C49" s="60">
        <v>46</v>
      </c>
      <c r="D49" s="54" t="s">
        <v>85</v>
      </c>
      <c r="E49" s="24"/>
      <c r="F49" s="21" t="s">
        <v>412</v>
      </c>
      <c r="G49" s="21" t="s">
        <v>49</v>
      </c>
      <c r="H49" s="21">
        <v>20</v>
      </c>
      <c r="I49" s="21">
        <v>20</v>
      </c>
      <c r="J49" s="58">
        <v>174.46</v>
      </c>
      <c r="K49" s="26"/>
      <c r="L49" s="25"/>
      <c r="M49" s="37">
        <v>2</v>
      </c>
      <c r="N49" s="38">
        <f t="shared" si="0"/>
        <v>1</v>
      </c>
      <c r="O49" s="39" t="str">
        <f t="shared" si="1"/>
        <v>OK</v>
      </c>
      <c r="P49" s="40">
        <v>1</v>
      </c>
      <c r="Q49" s="40">
        <v>0</v>
      </c>
      <c r="R49" s="40">
        <v>0</v>
      </c>
      <c r="S49" s="40">
        <v>0</v>
      </c>
      <c r="T49" s="40">
        <v>0</v>
      </c>
      <c r="U49" s="40">
        <v>0</v>
      </c>
      <c r="V49" s="40">
        <v>0</v>
      </c>
      <c r="W49" s="40">
        <v>0</v>
      </c>
      <c r="X49" s="40">
        <v>0</v>
      </c>
      <c r="Y49" s="40">
        <v>0</v>
      </c>
      <c r="Z49" s="40">
        <v>0</v>
      </c>
      <c r="AA49" s="40">
        <v>0</v>
      </c>
      <c r="AB49" s="40"/>
      <c r="AC49" s="40"/>
      <c r="AD49" s="40"/>
      <c r="AE49" s="40"/>
      <c r="AF49" s="40"/>
    </row>
    <row r="50" spans="1:32" ht="33" customHeight="1" x14ac:dyDescent="0.2">
      <c r="A50" s="129"/>
      <c r="B50" s="130"/>
      <c r="C50" s="60">
        <v>47</v>
      </c>
      <c r="D50" s="49" t="s">
        <v>86</v>
      </c>
      <c r="E50" s="24"/>
      <c r="F50" s="21" t="s">
        <v>409</v>
      </c>
      <c r="G50" s="21" t="s">
        <v>49</v>
      </c>
      <c r="H50" s="21">
        <v>20</v>
      </c>
      <c r="I50" s="21">
        <v>20</v>
      </c>
      <c r="J50" s="58">
        <v>31.56</v>
      </c>
      <c r="K50" s="26"/>
      <c r="L50" s="25"/>
      <c r="M50" s="37">
        <v>4</v>
      </c>
      <c r="N50" s="38">
        <f t="shared" si="0"/>
        <v>3</v>
      </c>
      <c r="O50" s="39" t="str">
        <f t="shared" si="1"/>
        <v>OK</v>
      </c>
      <c r="P50" s="40">
        <v>0</v>
      </c>
      <c r="Q50" s="40">
        <v>0</v>
      </c>
      <c r="R50" s="40">
        <v>0</v>
      </c>
      <c r="S50" s="40">
        <v>0</v>
      </c>
      <c r="T50" s="40">
        <v>0</v>
      </c>
      <c r="U50" s="40">
        <v>0</v>
      </c>
      <c r="V50" s="40">
        <v>1</v>
      </c>
      <c r="W50" s="40">
        <v>0</v>
      </c>
      <c r="X50" s="40">
        <v>0</v>
      </c>
      <c r="Y50" s="40">
        <v>0</v>
      </c>
      <c r="Z50" s="40">
        <v>0</v>
      </c>
      <c r="AA50" s="40">
        <v>0</v>
      </c>
      <c r="AB50" s="40"/>
      <c r="AC50" s="40"/>
      <c r="AD50" s="40"/>
      <c r="AE50" s="40"/>
      <c r="AF50" s="40"/>
    </row>
    <row r="51" spans="1:32" ht="33" customHeight="1" x14ac:dyDescent="0.2">
      <c r="A51" s="129"/>
      <c r="B51" s="130"/>
      <c r="C51" s="60">
        <v>48</v>
      </c>
      <c r="D51" s="49" t="s">
        <v>87</v>
      </c>
      <c r="E51" s="24"/>
      <c r="F51" s="21" t="s">
        <v>410</v>
      </c>
      <c r="G51" s="21" t="s">
        <v>49</v>
      </c>
      <c r="H51" s="21">
        <v>20</v>
      </c>
      <c r="I51" s="21">
        <v>20</v>
      </c>
      <c r="J51" s="58">
        <v>2525.69</v>
      </c>
      <c r="K51" s="26"/>
      <c r="L51" s="25"/>
      <c r="M51" s="37">
        <v>1</v>
      </c>
      <c r="N51" s="38">
        <f t="shared" si="0"/>
        <v>0</v>
      </c>
      <c r="O51" s="39" t="str">
        <f t="shared" si="1"/>
        <v>OK</v>
      </c>
      <c r="P51" s="40">
        <v>1</v>
      </c>
      <c r="Q51" s="40">
        <v>0</v>
      </c>
      <c r="R51" s="40">
        <v>0</v>
      </c>
      <c r="S51" s="40">
        <v>0</v>
      </c>
      <c r="T51" s="40">
        <v>0</v>
      </c>
      <c r="U51" s="40">
        <v>0</v>
      </c>
      <c r="V51" s="40">
        <v>0</v>
      </c>
      <c r="W51" s="40">
        <v>0</v>
      </c>
      <c r="X51" s="40">
        <v>0</v>
      </c>
      <c r="Y51" s="40">
        <v>0</v>
      </c>
      <c r="Z51" s="40">
        <v>0</v>
      </c>
      <c r="AA51" s="40">
        <v>0</v>
      </c>
      <c r="AB51" s="40"/>
      <c r="AC51" s="40"/>
      <c r="AD51" s="40"/>
      <c r="AE51" s="40"/>
      <c r="AF51" s="40"/>
    </row>
    <row r="52" spans="1:32" ht="33" customHeight="1" x14ac:dyDescent="0.2">
      <c r="A52" s="129"/>
      <c r="B52" s="130"/>
      <c r="C52" s="60">
        <v>49</v>
      </c>
      <c r="D52" s="51" t="s">
        <v>88</v>
      </c>
      <c r="E52" s="24"/>
      <c r="F52" s="21" t="s">
        <v>164</v>
      </c>
      <c r="G52" s="21" t="s">
        <v>49</v>
      </c>
      <c r="H52" s="21">
        <v>20</v>
      </c>
      <c r="I52" s="21">
        <v>20</v>
      </c>
      <c r="J52" s="58">
        <v>430.18</v>
      </c>
      <c r="K52" s="26"/>
      <c r="L52" s="25"/>
      <c r="M52" s="37">
        <v>1</v>
      </c>
      <c r="N52" s="38">
        <f t="shared" si="0"/>
        <v>0</v>
      </c>
      <c r="O52" s="39" t="str">
        <f t="shared" si="1"/>
        <v>OK</v>
      </c>
      <c r="P52" s="40">
        <v>0</v>
      </c>
      <c r="Q52" s="40">
        <v>0</v>
      </c>
      <c r="R52" s="40">
        <v>0</v>
      </c>
      <c r="S52" s="40">
        <v>0</v>
      </c>
      <c r="T52" s="40">
        <v>0</v>
      </c>
      <c r="U52" s="40">
        <v>0</v>
      </c>
      <c r="V52" s="40">
        <v>1</v>
      </c>
      <c r="W52" s="40">
        <v>0</v>
      </c>
      <c r="X52" s="40">
        <v>0</v>
      </c>
      <c r="Y52" s="40">
        <v>0</v>
      </c>
      <c r="Z52" s="40">
        <v>0</v>
      </c>
      <c r="AA52" s="40">
        <v>0</v>
      </c>
      <c r="AB52" s="40"/>
      <c r="AC52" s="40"/>
      <c r="AD52" s="40"/>
      <c r="AE52" s="40"/>
      <c r="AF52" s="40"/>
    </row>
    <row r="53" spans="1:32" ht="120.75" x14ac:dyDescent="0.2">
      <c r="A53" s="129"/>
      <c r="B53" s="130"/>
      <c r="C53" s="60">
        <v>50</v>
      </c>
      <c r="D53" s="51" t="s">
        <v>89</v>
      </c>
      <c r="E53" s="24"/>
      <c r="F53" s="21" t="s">
        <v>164</v>
      </c>
      <c r="G53" s="21" t="s">
        <v>49</v>
      </c>
      <c r="H53" s="21">
        <v>20</v>
      </c>
      <c r="I53" s="21">
        <v>20</v>
      </c>
      <c r="J53" s="58">
        <v>296.33</v>
      </c>
      <c r="K53" s="26"/>
      <c r="L53" s="25"/>
      <c r="M53" s="37">
        <v>3</v>
      </c>
      <c r="N53" s="38">
        <f t="shared" si="0"/>
        <v>2</v>
      </c>
      <c r="O53" s="39" t="str">
        <f t="shared" si="1"/>
        <v>OK</v>
      </c>
      <c r="P53" s="40">
        <v>0</v>
      </c>
      <c r="Q53" s="40">
        <v>0</v>
      </c>
      <c r="R53" s="40">
        <v>0</v>
      </c>
      <c r="S53" s="40">
        <v>0</v>
      </c>
      <c r="T53" s="40">
        <v>0</v>
      </c>
      <c r="U53" s="40">
        <v>0</v>
      </c>
      <c r="V53" s="40">
        <v>1</v>
      </c>
      <c r="W53" s="40">
        <v>0</v>
      </c>
      <c r="X53" s="40">
        <v>0</v>
      </c>
      <c r="Y53" s="40">
        <v>0</v>
      </c>
      <c r="Z53" s="40">
        <v>0</v>
      </c>
      <c r="AA53" s="40">
        <v>0</v>
      </c>
      <c r="AB53" s="40"/>
      <c r="AC53" s="40"/>
      <c r="AD53" s="40"/>
      <c r="AE53" s="40"/>
      <c r="AF53" s="40"/>
    </row>
    <row r="54" spans="1:32" ht="105.75" x14ac:dyDescent="0.2">
      <c r="A54" s="129"/>
      <c r="B54" s="130"/>
      <c r="C54" s="60">
        <v>51</v>
      </c>
      <c r="D54" s="47" t="s">
        <v>90</v>
      </c>
      <c r="E54" s="24"/>
      <c r="F54" s="21" t="s">
        <v>164</v>
      </c>
      <c r="G54" s="21" t="s">
        <v>49</v>
      </c>
      <c r="H54" s="21">
        <v>20</v>
      </c>
      <c r="I54" s="21">
        <v>20</v>
      </c>
      <c r="J54" s="58">
        <v>403.93</v>
      </c>
      <c r="K54" s="25"/>
      <c r="L54" s="25"/>
      <c r="M54" s="37">
        <v>4</v>
      </c>
      <c r="N54" s="38">
        <f t="shared" si="0"/>
        <v>1</v>
      </c>
      <c r="O54" s="39" t="str">
        <f t="shared" si="1"/>
        <v>OK</v>
      </c>
      <c r="P54" s="40">
        <v>0</v>
      </c>
      <c r="Q54" s="40">
        <v>0</v>
      </c>
      <c r="R54" s="40">
        <v>3</v>
      </c>
      <c r="S54" s="40">
        <v>0</v>
      </c>
      <c r="T54" s="40">
        <v>0</v>
      </c>
      <c r="U54" s="40">
        <v>0</v>
      </c>
      <c r="V54" s="40">
        <v>0</v>
      </c>
      <c r="W54" s="40">
        <v>0</v>
      </c>
      <c r="X54" s="40">
        <v>0</v>
      </c>
      <c r="Y54" s="40">
        <v>0</v>
      </c>
      <c r="Z54" s="40">
        <v>0</v>
      </c>
      <c r="AA54" s="40">
        <v>0</v>
      </c>
      <c r="AB54" s="40"/>
      <c r="AC54" s="40"/>
      <c r="AD54" s="40"/>
      <c r="AE54" s="40"/>
      <c r="AF54" s="40"/>
    </row>
    <row r="55" spans="1:32" ht="270.75" x14ac:dyDescent="0.2">
      <c r="A55" s="129"/>
      <c r="B55" s="130"/>
      <c r="C55" s="60">
        <v>52</v>
      </c>
      <c r="D55" s="48" t="s">
        <v>91</v>
      </c>
      <c r="E55" s="24"/>
      <c r="F55" s="21" t="s">
        <v>164</v>
      </c>
      <c r="G55" s="21" t="s">
        <v>375</v>
      </c>
      <c r="H55" s="21">
        <v>20</v>
      </c>
      <c r="I55" s="21">
        <v>20</v>
      </c>
      <c r="J55" s="58">
        <v>116.73</v>
      </c>
      <c r="K55" s="25"/>
      <c r="L55" s="25"/>
      <c r="M55" s="37">
        <v>5</v>
      </c>
      <c r="N55" s="38">
        <f t="shared" si="0"/>
        <v>2</v>
      </c>
      <c r="O55" s="39" t="str">
        <f t="shared" si="1"/>
        <v>OK</v>
      </c>
      <c r="P55" s="40">
        <v>0</v>
      </c>
      <c r="Q55" s="40">
        <v>0</v>
      </c>
      <c r="R55" s="40">
        <v>3</v>
      </c>
      <c r="S55" s="40">
        <v>0</v>
      </c>
      <c r="T55" s="40">
        <v>0</v>
      </c>
      <c r="U55" s="40">
        <v>0</v>
      </c>
      <c r="V55" s="40">
        <v>0</v>
      </c>
      <c r="W55" s="40">
        <v>0</v>
      </c>
      <c r="X55" s="40">
        <v>0</v>
      </c>
      <c r="Y55" s="40">
        <v>0</v>
      </c>
      <c r="Z55" s="40">
        <v>0</v>
      </c>
      <c r="AA55" s="40">
        <v>0</v>
      </c>
      <c r="AB55" s="40"/>
      <c r="AC55" s="40"/>
      <c r="AD55" s="40"/>
      <c r="AE55" s="40"/>
      <c r="AF55" s="40"/>
    </row>
    <row r="56" spans="1:32" ht="90.75" x14ac:dyDescent="0.2">
      <c r="A56" s="129"/>
      <c r="B56" s="130"/>
      <c r="C56" s="60">
        <v>53</v>
      </c>
      <c r="D56" s="47" t="s">
        <v>92</v>
      </c>
      <c r="E56" s="24"/>
      <c r="F56" s="21" t="s">
        <v>413</v>
      </c>
      <c r="G56" s="21" t="s">
        <v>375</v>
      </c>
      <c r="H56" s="21">
        <v>20</v>
      </c>
      <c r="I56" s="21">
        <v>20</v>
      </c>
      <c r="J56" s="58">
        <v>44.91</v>
      </c>
      <c r="K56" s="25"/>
      <c r="L56" s="25"/>
      <c r="M56" s="37">
        <v>7</v>
      </c>
      <c r="N56" s="38">
        <f t="shared" si="0"/>
        <v>3</v>
      </c>
      <c r="O56" s="39" t="str">
        <f t="shared" si="1"/>
        <v>OK</v>
      </c>
      <c r="P56" s="40">
        <v>0</v>
      </c>
      <c r="Q56" s="40">
        <v>0</v>
      </c>
      <c r="R56" s="40">
        <v>4</v>
      </c>
      <c r="S56" s="40">
        <v>0</v>
      </c>
      <c r="T56" s="40">
        <v>0</v>
      </c>
      <c r="U56" s="40">
        <v>0</v>
      </c>
      <c r="V56" s="40">
        <v>0</v>
      </c>
      <c r="W56" s="40">
        <v>0</v>
      </c>
      <c r="X56" s="40">
        <v>0</v>
      </c>
      <c r="Y56" s="40">
        <v>0</v>
      </c>
      <c r="Z56" s="40">
        <v>0</v>
      </c>
      <c r="AA56" s="40">
        <v>0</v>
      </c>
      <c r="AB56" s="40"/>
      <c r="AC56" s="40"/>
      <c r="AD56" s="40"/>
      <c r="AE56" s="40"/>
      <c r="AF56" s="40"/>
    </row>
    <row r="57" spans="1:32" ht="45.75" x14ac:dyDescent="0.2">
      <c r="A57" s="129"/>
      <c r="B57" s="130"/>
      <c r="C57" s="60">
        <v>54</v>
      </c>
      <c r="D57" s="48" t="s">
        <v>93</v>
      </c>
      <c r="E57" s="24"/>
      <c r="F57" s="21" t="s">
        <v>413</v>
      </c>
      <c r="G57" s="21" t="s">
        <v>375</v>
      </c>
      <c r="H57" s="21">
        <v>20</v>
      </c>
      <c r="I57" s="21">
        <v>20</v>
      </c>
      <c r="J57" s="58">
        <v>32.1</v>
      </c>
      <c r="K57" s="25"/>
      <c r="L57" s="25"/>
      <c r="M57" s="37">
        <v>4</v>
      </c>
      <c r="N57" s="38">
        <f t="shared" si="0"/>
        <v>0</v>
      </c>
      <c r="O57" s="39" t="str">
        <f t="shared" si="1"/>
        <v>OK</v>
      </c>
      <c r="P57" s="40">
        <v>0</v>
      </c>
      <c r="Q57" s="40">
        <v>0</v>
      </c>
      <c r="R57" s="40">
        <v>4</v>
      </c>
      <c r="S57" s="40">
        <v>0</v>
      </c>
      <c r="T57" s="40">
        <v>0</v>
      </c>
      <c r="U57" s="40">
        <v>0</v>
      </c>
      <c r="V57" s="40">
        <v>0</v>
      </c>
      <c r="W57" s="40">
        <v>0</v>
      </c>
      <c r="X57" s="40">
        <v>0</v>
      </c>
      <c r="Y57" s="40">
        <v>0</v>
      </c>
      <c r="Z57" s="40">
        <v>0</v>
      </c>
      <c r="AA57" s="40">
        <v>0</v>
      </c>
      <c r="AB57" s="40"/>
      <c r="AC57" s="40"/>
      <c r="AD57" s="40"/>
      <c r="AE57" s="40"/>
      <c r="AF57" s="40"/>
    </row>
    <row r="58" spans="1:32" ht="33" customHeight="1" x14ac:dyDescent="0.2">
      <c r="A58" s="129"/>
      <c r="B58" s="130"/>
      <c r="C58" s="60">
        <v>55</v>
      </c>
      <c r="D58" s="47" t="s">
        <v>94</v>
      </c>
      <c r="E58" s="24"/>
      <c r="F58" s="21" t="s">
        <v>413</v>
      </c>
      <c r="G58" s="21" t="s">
        <v>375</v>
      </c>
      <c r="H58" s="21">
        <v>20</v>
      </c>
      <c r="I58" s="21">
        <v>20</v>
      </c>
      <c r="J58" s="58">
        <v>546.04999999999995</v>
      </c>
      <c r="K58" s="25"/>
      <c r="L58" s="25"/>
      <c r="M58" s="37">
        <v>2</v>
      </c>
      <c r="N58" s="38">
        <f t="shared" si="0"/>
        <v>0</v>
      </c>
      <c r="O58" s="39" t="str">
        <f t="shared" si="1"/>
        <v>OK</v>
      </c>
      <c r="P58" s="40">
        <v>0</v>
      </c>
      <c r="Q58" s="40">
        <v>0</v>
      </c>
      <c r="R58" s="40">
        <v>2</v>
      </c>
      <c r="S58" s="40">
        <v>0</v>
      </c>
      <c r="T58" s="40">
        <v>0</v>
      </c>
      <c r="U58" s="40">
        <v>0</v>
      </c>
      <c r="V58" s="40">
        <v>0</v>
      </c>
      <c r="W58" s="40">
        <v>0</v>
      </c>
      <c r="X58" s="40">
        <v>0</v>
      </c>
      <c r="Y58" s="40">
        <v>0</v>
      </c>
      <c r="Z58" s="40">
        <v>0</v>
      </c>
      <c r="AA58" s="40">
        <v>0</v>
      </c>
      <c r="AB58" s="40"/>
      <c r="AC58" s="40"/>
      <c r="AD58" s="40"/>
      <c r="AE58" s="40"/>
      <c r="AF58" s="40"/>
    </row>
    <row r="59" spans="1:32" ht="30.75" x14ac:dyDescent="0.2">
      <c r="A59" s="129"/>
      <c r="B59" s="130"/>
      <c r="C59" s="60">
        <v>56</v>
      </c>
      <c r="D59" s="47" t="s">
        <v>95</v>
      </c>
      <c r="E59" s="24"/>
      <c r="F59" s="21" t="s">
        <v>414</v>
      </c>
      <c r="G59" s="21" t="s">
        <v>49</v>
      </c>
      <c r="H59" s="21">
        <v>20</v>
      </c>
      <c r="I59" s="21">
        <v>20</v>
      </c>
      <c r="J59" s="58">
        <v>3.85</v>
      </c>
      <c r="K59" s="25"/>
      <c r="L59" s="25"/>
      <c r="M59" s="37">
        <v>30</v>
      </c>
      <c r="N59" s="38">
        <f t="shared" si="0"/>
        <v>0</v>
      </c>
      <c r="O59" s="39" t="str">
        <f t="shared" si="1"/>
        <v>OK</v>
      </c>
      <c r="P59" s="40">
        <v>0</v>
      </c>
      <c r="Q59" s="40">
        <v>0</v>
      </c>
      <c r="R59" s="40">
        <v>30</v>
      </c>
      <c r="S59" s="40">
        <v>0</v>
      </c>
      <c r="T59" s="40">
        <v>0</v>
      </c>
      <c r="U59" s="40">
        <v>0</v>
      </c>
      <c r="V59" s="40">
        <v>0</v>
      </c>
      <c r="W59" s="40">
        <v>0</v>
      </c>
      <c r="X59" s="40">
        <v>0</v>
      </c>
      <c r="Y59" s="40">
        <v>0</v>
      </c>
      <c r="Z59" s="40">
        <v>0</v>
      </c>
      <c r="AA59" s="40">
        <v>0</v>
      </c>
      <c r="AB59" s="40"/>
      <c r="AC59" s="40"/>
      <c r="AD59" s="40"/>
      <c r="AE59" s="40"/>
      <c r="AF59" s="40"/>
    </row>
    <row r="60" spans="1:32" ht="30.75" x14ac:dyDescent="0.2">
      <c r="A60" s="129"/>
      <c r="B60" s="130"/>
      <c r="C60" s="60">
        <v>57</v>
      </c>
      <c r="D60" s="47" t="s">
        <v>96</v>
      </c>
      <c r="E60" s="24"/>
      <c r="F60" s="21" t="s">
        <v>414</v>
      </c>
      <c r="G60" s="21" t="s">
        <v>49</v>
      </c>
      <c r="H60" s="21">
        <v>20</v>
      </c>
      <c r="I60" s="21">
        <v>20</v>
      </c>
      <c r="J60" s="58">
        <v>3.85</v>
      </c>
      <c r="K60" s="25"/>
      <c r="L60" s="25"/>
      <c r="M60" s="37">
        <v>30</v>
      </c>
      <c r="N60" s="38">
        <f t="shared" si="0"/>
        <v>0</v>
      </c>
      <c r="O60" s="39" t="str">
        <f t="shared" si="1"/>
        <v>OK</v>
      </c>
      <c r="P60" s="40">
        <v>0</v>
      </c>
      <c r="Q60" s="40">
        <v>0</v>
      </c>
      <c r="R60" s="40">
        <v>30</v>
      </c>
      <c r="S60" s="40">
        <v>0</v>
      </c>
      <c r="T60" s="40">
        <v>0</v>
      </c>
      <c r="U60" s="40">
        <v>0</v>
      </c>
      <c r="V60" s="40">
        <v>0</v>
      </c>
      <c r="W60" s="40">
        <v>0</v>
      </c>
      <c r="X60" s="40">
        <v>0</v>
      </c>
      <c r="Y60" s="40">
        <v>0</v>
      </c>
      <c r="Z60" s="40">
        <v>0</v>
      </c>
      <c r="AA60" s="40">
        <v>0</v>
      </c>
      <c r="AB60" s="40"/>
      <c r="AC60" s="40"/>
      <c r="AD60" s="40"/>
      <c r="AE60" s="40"/>
      <c r="AF60" s="40"/>
    </row>
    <row r="61" spans="1:32" ht="30.75" x14ac:dyDescent="0.2">
      <c r="A61" s="129"/>
      <c r="B61" s="130"/>
      <c r="C61" s="60">
        <v>58</v>
      </c>
      <c r="D61" s="47" t="s">
        <v>97</v>
      </c>
      <c r="E61" s="24"/>
      <c r="F61" s="21" t="s">
        <v>414</v>
      </c>
      <c r="G61" s="21" t="s">
        <v>49</v>
      </c>
      <c r="H61" s="21">
        <v>20</v>
      </c>
      <c r="I61" s="21">
        <v>20</v>
      </c>
      <c r="J61" s="58">
        <v>3.16</v>
      </c>
      <c r="K61" s="25"/>
      <c r="L61" s="25"/>
      <c r="M61" s="37">
        <v>30</v>
      </c>
      <c r="N61" s="38">
        <f t="shared" si="0"/>
        <v>0</v>
      </c>
      <c r="O61" s="39" t="str">
        <f t="shared" si="1"/>
        <v>OK</v>
      </c>
      <c r="P61" s="40">
        <v>0</v>
      </c>
      <c r="Q61" s="40">
        <v>0</v>
      </c>
      <c r="R61" s="40">
        <v>30</v>
      </c>
      <c r="S61" s="40">
        <v>0</v>
      </c>
      <c r="T61" s="40">
        <v>0</v>
      </c>
      <c r="U61" s="40">
        <v>0</v>
      </c>
      <c r="V61" s="40">
        <v>0</v>
      </c>
      <c r="W61" s="40">
        <v>0</v>
      </c>
      <c r="X61" s="40">
        <v>0</v>
      </c>
      <c r="Y61" s="40">
        <v>0</v>
      </c>
      <c r="Z61" s="40">
        <v>0</v>
      </c>
      <c r="AA61" s="40">
        <v>0</v>
      </c>
      <c r="AB61" s="40"/>
      <c r="AC61" s="40"/>
      <c r="AD61" s="40"/>
      <c r="AE61" s="40"/>
      <c r="AF61" s="40"/>
    </row>
    <row r="62" spans="1:32" ht="30.75" x14ac:dyDescent="0.2">
      <c r="A62" s="129"/>
      <c r="B62" s="130"/>
      <c r="C62" s="60">
        <v>59</v>
      </c>
      <c r="D62" s="48" t="s">
        <v>98</v>
      </c>
      <c r="E62" s="24"/>
      <c r="F62" s="21" t="s">
        <v>415</v>
      </c>
      <c r="G62" s="21" t="s">
        <v>49</v>
      </c>
      <c r="H62" s="21">
        <v>20</v>
      </c>
      <c r="I62" s="21">
        <v>20</v>
      </c>
      <c r="J62" s="58">
        <v>63</v>
      </c>
      <c r="K62" s="25"/>
      <c r="L62" s="25"/>
      <c r="M62" s="37">
        <v>1</v>
      </c>
      <c r="N62" s="38">
        <f t="shared" si="0"/>
        <v>0</v>
      </c>
      <c r="O62" s="39" t="str">
        <f t="shared" si="1"/>
        <v>OK</v>
      </c>
      <c r="P62" s="40">
        <v>0</v>
      </c>
      <c r="Q62" s="40">
        <v>0</v>
      </c>
      <c r="R62" s="40">
        <v>1</v>
      </c>
      <c r="S62" s="40">
        <v>0</v>
      </c>
      <c r="T62" s="40">
        <v>0</v>
      </c>
      <c r="U62" s="40">
        <v>0</v>
      </c>
      <c r="V62" s="40">
        <v>0</v>
      </c>
      <c r="W62" s="40">
        <v>0</v>
      </c>
      <c r="X62" s="40">
        <v>0</v>
      </c>
      <c r="Y62" s="40">
        <v>0</v>
      </c>
      <c r="Z62" s="40">
        <v>0</v>
      </c>
      <c r="AA62" s="40">
        <v>0</v>
      </c>
      <c r="AB62" s="40"/>
      <c r="AC62" s="40"/>
      <c r="AD62" s="40"/>
      <c r="AE62" s="40"/>
      <c r="AF62" s="40"/>
    </row>
    <row r="63" spans="1:32" ht="30.75" x14ac:dyDescent="0.2">
      <c r="A63" s="129"/>
      <c r="B63" s="130"/>
      <c r="C63" s="60">
        <v>60</v>
      </c>
      <c r="D63" s="47" t="s">
        <v>99</v>
      </c>
      <c r="E63" s="24"/>
      <c r="F63" s="21" t="s">
        <v>415</v>
      </c>
      <c r="G63" s="21" t="s">
        <v>49</v>
      </c>
      <c r="H63" s="21">
        <v>20</v>
      </c>
      <c r="I63" s="21">
        <v>20</v>
      </c>
      <c r="J63" s="58">
        <v>12.15</v>
      </c>
      <c r="K63" s="25"/>
      <c r="L63" s="25"/>
      <c r="M63" s="37">
        <v>2</v>
      </c>
      <c r="N63" s="38">
        <f t="shared" si="0"/>
        <v>0</v>
      </c>
      <c r="O63" s="39" t="str">
        <f t="shared" si="1"/>
        <v>OK</v>
      </c>
      <c r="P63" s="40">
        <v>0</v>
      </c>
      <c r="Q63" s="40">
        <v>0</v>
      </c>
      <c r="R63" s="40">
        <v>2</v>
      </c>
      <c r="S63" s="40">
        <v>0</v>
      </c>
      <c r="T63" s="40">
        <v>0</v>
      </c>
      <c r="U63" s="40">
        <v>0</v>
      </c>
      <c r="V63" s="40">
        <v>0</v>
      </c>
      <c r="W63" s="40">
        <v>0</v>
      </c>
      <c r="X63" s="40">
        <v>0</v>
      </c>
      <c r="Y63" s="40">
        <v>0</v>
      </c>
      <c r="Z63" s="40">
        <v>0</v>
      </c>
      <c r="AA63" s="40">
        <v>0</v>
      </c>
      <c r="AB63" s="40"/>
      <c r="AC63" s="40"/>
      <c r="AD63" s="40"/>
      <c r="AE63" s="40"/>
      <c r="AF63" s="40"/>
    </row>
    <row r="64" spans="1:32" ht="15.75" x14ac:dyDescent="0.2">
      <c r="A64" s="129"/>
      <c r="B64" s="130"/>
      <c r="C64" s="60">
        <v>61</v>
      </c>
      <c r="D64" s="47" t="s">
        <v>100</v>
      </c>
      <c r="E64" s="24"/>
      <c r="F64" s="21" t="s">
        <v>415</v>
      </c>
      <c r="G64" s="21" t="s">
        <v>49</v>
      </c>
      <c r="H64" s="21">
        <v>20</v>
      </c>
      <c r="I64" s="21">
        <v>20</v>
      </c>
      <c r="J64" s="58">
        <v>10.95</v>
      </c>
      <c r="K64" s="25"/>
      <c r="L64" s="25"/>
      <c r="M64" s="37">
        <v>3</v>
      </c>
      <c r="N64" s="38">
        <f t="shared" si="0"/>
        <v>0</v>
      </c>
      <c r="O64" s="39" t="str">
        <f t="shared" si="1"/>
        <v>OK</v>
      </c>
      <c r="P64" s="40">
        <v>0</v>
      </c>
      <c r="Q64" s="40">
        <v>0</v>
      </c>
      <c r="R64" s="40">
        <v>3</v>
      </c>
      <c r="S64" s="40">
        <v>0</v>
      </c>
      <c r="T64" s="40">
        <v>0</v>
      </c>
      <c r="U64" s="40">
        <v>0</v>
      </c>
      <c r="V64" s="40">
        <v>0</v>
      </c>
      <c r="W64" s="40">
        <v>0</v>
      </c>
      <c r="X64" s="40">
        <v>0</v>
      </c>
      <c r="Y64" s="40">
        <v>0</v>
      </c>
      <c r="Z64" s="40">
        <v>0</v>
      </c>
      <c r="AA64" s="40">
        <v>0</v>
      </c>
      <c r="AB64" s="40"/>
      <c r="AC64" s="40"/>
      <c r="AD64" s="40"/>
      <c r="AE64" s="40"/>
      <c r="AF64" s="40"/>
    </row>
    <row r="65" spans="1:32" ht="15.75" x14ac:dyDescent="0.2">
      <c r="A65" s="129"/>
      <c r="B65" s="130"/>
      <c r="C65" s="60">
        <v>62</v>
      </c>
      <c r="D65" s="50" t="s">
        <v>101</v>
      </c>
      <c r="E65" s="24"/>
      <c r="F65" s="21" t="s">
        <v>415</v>
      </c>
      <c r="G65" s="21" t="s">
        <v>49</v>
      </c>
      <c r="H65" s="21">
        <v>20</v>
      </c>
      <c r="I65" s="21">
        <v>20</v>
      </c>
      <c r="J65" s="58">
        <v>3.72</v>
      </c>
      <c r="K65" s="25"/>
      <c r="L65" s="25"/>
      <c r="M65" s="37">
        <v>50</v>
      </c>
      <c r="N65" s="38">
        <f t="shared" si="0"/>
        <v>50</v>
      </c>
      <c r="O65" s="39" t="str">
        <f t="shared" si="1"/>
        <v>OK</v>
      </c>
      <c r="P65" s="40">
        <v>0</v>
      </c>
      <c r="Q65" s="40">
        <v>0</v>
      </c>
      <c r="R65" s="40">
        <v>0</v>
      </c>
      <c r="S65" s="40">
        <v>0</v>
      </c>
      <c r="T65" s="40">
        <v>0</v>
      </c>
      <c r="U65" s="40">
        <v>0</v>
      </c>
      <c r="V65" s="40">
        <v>0</v>
      </c>
      <c r="W65" s="40">
        <v>0</v>
      </c>
      <c r="X65" s="40">
        <v>0</v>
      </c>
      <c r="Y65" s="40">
        <v>0</v>
      </c>
      <c r="Z65" s="40">
        <v>0</v>
      </c>
      <c r="AA65" s="40">
        <v>0</v>
      </c>
      <c r="AB65" s="40">
        <v>50</v>
      </c>
      <c r="AC65" s="40"/>
      <c r="AD65" s="40"/>
      <c r="AE65" s="40"/>
      <c r="AF65" s="40"/>
    </row>
    <row r="66" spans="1:32" ht="15.75" x14ac:dyDescent="0.2">
      <c r="A66" s="129"/>
      <c r="B66" s="130"/>
      <c r="C66" s="60">
        <v>63</v>
      </c>
      <c r="D66" s="48" t="s">
        <v>51</v>
      </c>
      <c r="E66" s="24"/>
      <c r="F66" s="21" t="s">
        <v>416</v>
      </c>
      <c r="G66" s="21" t="s">
        <v>49</v>
      </c>
      <c r="H66" s="21">
        <v>20</v>
      </c>
      <c r="I66" s="21">
        <v>20</v>
      </c>
      <c r="J66" s="58">
        <v>10.210000000000001</v>
      </c>
      <c r="K66" s="25"/>
      <c r="L66" s="25"/>
      <c r="M66" s="37">
        <v>3</v>
      </c>
      <c r="N66" s="38">
        <f t="shared" ref="N66:N124" si="2">M66-(SUM(P66:AA66))</f>
        <v>0</v>
      </c>
      <c r="O66" s="39" t="str">
        <f t="shared" ref="O66:O124" si="3">IF(N66&lt;0,"ATENÇÃO","OK")</f>
        <v>OK</v>
      </c>
      <c r="P66" s="40">
        <v>0</v>
      </c>
      <c r="Q66" s="40">
        <v>0</v>
      </c>
      <c r="R66" s="40">
        <v>3</v>
      </c>
      <c r="S66" s="40">
        <v>0</v>
      </c>
      <c r="T66" s="40">
        <v>0</v>
      </c>
      <c r="U66" s="40">
        <v>0</v>
      </c>
      <c r="V66" s="40">
        <v>0</v>
      </c>
      <c r="W66" s="40">
        <v>0</v>
      </c>
      <c r="X66" s="40">
        <v>0</v>
      </c>
      <c r="Y66" s="40">
        <v>0</v>
      </c>
      <c r="Z66" s="40">
        <v>0</v>
      </c>
      <c r="AA66" s="40">
        <v>0</v>
      </c>
      <c r="AB66" s="40"/>
      <c r="AC66" s="40"/>
      <c r="AD66" s="40"/>
      <c r="AE66" s="40"/>
      <c r="AF66" s="40"/>
    </row>
    <row r="67" spans="1:32" ht="33" customHeight="1" x14ac:dyDescent="0.2">
      <c r="A67" s="129"/>
      <c r="B67" s="130"/>
      <c r="C67" s="60">
        <v>64</v>
      </c>
      <c r="D67" s="48" t="s">
        <v>102</v>
      </c>
      <c r="E67" s="24"/>
      <c r="F67" s="21" t="s">
        <v>416</v>
      </c>
      <c r="G67" s="21" t="s">
        <v>49</v>
      </c>
      <c r="H67" s="21">
        <v>20</v>
      </c>
      <c r="I67" s="21">
        <v>20</v>
      </c>
      <c r="J67" s="58">
        <v>21.71</v>
      </c>
      <c r="K67" s="25"/>
      <c r="L67" s="25"/>
      <c r="M67" s="37">
        <v>3</v>
      </c>
      <c r="N67" s="38">
        <f t="shared" si="2"/>
        <v>0</v>
      </c>
      <c r="O67" s="39" t="str">
        <f t="shared" si="3"/>
        <v>OK</v>
      </c>
      <c r="P67" s="40">
        <v>0</v>
      </c>
      <c r="Q67" s="40">
        <v>0</v>
      </c>
      <c r="R67" s="40">
        <v>3</v>
      </c>
      <c r="S67" s="40">
        <v>0</v>
      </c>
      <c r="T67" s="40">
        <v>0</v>
      </c>
      <c r="U67" s="40">
        <v>0</v>
      </c>
      <c r="V67" s="40">
        <v>0</v>
      </c>
      <c r="W67" s="40">
        <v>0</v>
      </c>
      <c r="X67" s="40">
        <v>0</v>
      </c>
      <c r="Y67" s="40">
        <v>0</v>
      </c>
      <c r="Z67" s="40">
        <v>0</v>
      </c>
      <c r="AA67" s="40">
        <v>0</v>
      </c>
      <c r="AB67" s="40"/>
      <c r="AC67" s="40"/>
      <c r="AD67" s="40"/>
      <c r="AE67" s="40"/>
      <c r="AF67" s="40"/>
    </row>
    <row r="68" spans="1:32" ht="33" customHeight="1" x14ac:dyDescent="0.2">
      <c r="A68" s="129"/>
      <c r="B68" s="130"/>
      <c r="C68" s="60">
        <v>65</v>
      </c>
      <c r="D68" s="48" t="s">
        <v>103</v>
      </c>
      <c r="E68" s="24"/>
      <c r="F68" s="21" t="s">
        <v>416</v>
      </c>
      <c r="G68" s="21" t="s">
        <v>49</v>
      </c>
      <c r="H68" s="21">
        <v>20</v>
      </c>
      <c r="I68" s="21">
        <v>20</v>
      </c>
      <c r="J68" s="58">
        <v>38.36</v>
      </c>
      <c r="K68" s="25"/>
      <c r="L68" s="25"/>
      <c r="M68" s="37">
        <v>3</v>
      </c>
      <c r="N68" s="38">
        <f t="shared" si="2"/>
        <v>0</v>
      </c>
      <c r="O68" s="39" t="str">
        <f t="shared" si="3"/>
        <v>OK</v>
      </c>
      <c r="P68" s="40">
        <v>0</v>
      </c>
      <c r="Q68" s="40">
        <v>0</v>
      </c>
      <c r="R68" s="40">
        <v>3</v>
      </c>
      <c r="S68" s="40">
        <v>0</v>
      </c>
      <c r="T68" s="40">
        <v>0</v>
      </c>
      <c r="U68" s="40">
        <v>0</v>
      </c>
      <c r="V68" s="40">
        <v>0</v>
      </c>
      <c r="W68" s="40">
        <v>0</v>
      </c>
      <c r="X68" s="40">
        <v>0</v>
      </c>
      <c r="Y68" s="40">
        <v>0</v>
      </c>
      <c r="Z68" s="40">
        <v>0</v>
      </c>
      <c r="AA68" s="40">
        <v>0</v>
      </c>
      <c r="AB68" s="40"/>
      <c r="AC68" s="40"/>
      <c r="AD68" s="40"/>
      <c r="AE68" s="40"/>
      <c r="AF68" s="40"/>
    </row>
    <row r="69" spans="1:32" ht="33" customHeight="1" x14ac:dyDescent="0.2">
      <c r="A69" s="129"/>
      <c r="B69" s="130"/>
      <c r="C69" s="60">
        <v>66</v>
      </c>
      <c r="D69" s="48" t="s">
        <v>104</v>
      </c>
      <c r="E69" s="24"/>
      <c r="F69" s="21" t="s">
        <v>416</v>
      </c>
      <c r="G69" s="21" t="s">
        <v>49</v>
      </c>
      <c r="H69" s="21">
        <v>20</v>
      </c>
      <c r="I69" s="21">
        <v>20</v>
      </c>
      <c r="J69" s="58">
        <v>26.34</v>
      </c>
      <c r="K69" s="25"/>
      <c r="L69" s="25"/>
      <c r="M69" s="37">
        <v>1</v>
      </c>
      <c r="N69" s="38">
        <f t="shared" si="2"/>
        <v>0</v>
      </c>
      <c r="O69" s="39" t="str">
        <f t="shared" si="3"/>
        <v>OK</v>
      </c>
      <c r="P69" s="40">
        <v>0</v>
      </c>
      <c r="Q69" s="40">
        <v>0</v>
      </c>
      <c r="R69" s="40">
        <v>1</v>
      </c>
      <c r="S69" s="40">
        <v>0</v>
      </c>
      <c r="T69" s="40">
        <v>0</v>
      </c>
      <c r="U69" s="40">
        <v>0</v>
      </c>
      <c r="V69" s="40">
        <v>0</v>
      </c>
      <c r="W69" s="40">
        <v>0</v>
      </c>
      <c r="X69" s="40">
        <v>0</v>
      </c>
      <c r="Y69" s="40">
        <v>0</v>
      </c>
      <c r="Z69" s="40">
        <v>0</v>
      </c>
      <c r="AA69" s="40">
        <v>0</v>
      </c>
      <c r="AB69" s="40"/>
      <c r="AC69" s="40"/>
      <c r="AD69" s="40"/>
      <c r="AE69" s="40"/>
      <c r="AF69" s="40"/>
    </row>
    <row r="70" spans="1:32" ht="15.75" x14ac:dyDescent="0.2">
      <c r="A70" s="129"/>
      <c r="B70" s="130"/>
      <c r="C70" s="60">
        <v>67</v>
      </c>
      <c r="D70" s="48" t="s">
        <v>52</v>
      </c>
      <c r="E70" s="24"/>
      <c r="F70" s="21" t="s">
        <v>416</v>
      </c>
      <c r="G70" s="21" t="s">
        <v>49</v>
      </c>
      <c r="H70" s="21">
        <v>20</v>
      </c>
      <c r="I70" s="21">
        <v>20</v>
      </c>
      <c r="J70" s="58">
        <v>11.99</v>
      </c>
      <c r="K70" s="25"/>
      <c r="L70" s="25"/>
      <c r="M70" s="37">
        <v>1</v>
      </c>
      <c r="N70" s="38">
        <f t="shared" si="2"/>
        <v>0</v>
      </c>
      <c r="O70" s="39" t="str">
        <f t="shared" si="3"/>
        <v>OK</v>
      </c>
      <c r="P70" s="40">
        <v>0</v>
      </c>
      <c r="Q70" s="40">
        <v>0</v>
      </c>
      <c r="R70" s="40">
        <v>1</v>
      </c>
      <c r="S70" s="40">
        <v>0</v>
      </c>
      <c r="T70" s="40">
        <v>0</v>
      </c>
      <c r="U70" s="40">
        <v>0</v>
      </c>
      <c r="V70" s="40">
        <v>0</v>
      </c>
      <c r="W70" s="40">
        <v>0</v>
      </c>
      <c r="X70" s="40">
        <v>0</v>
      </c>
      <c r="Y70" s="40">
        <v>0</v>
      </c>
      <c r="Z70" s="40">
        <v>0</v>
      </c>
      <c r="AA70" s="40">
        <v>0</v>
      </c>
      <c r="AB70" s="40"/>
      <c r="AC70" s="40"/>
      <c r="AD70" s="40"/>
      <c r="AE70" s="40"/>
      <c r="AF70" s="40"/>
    </row>
    <row r="71" spans="1:32" ht="15.75" x14ac:dyDescent="0.2">
      <c r="A71" s="129"/>
      <c r="B71" s="130"/>
      <c r="C71" s="60">
        <v>68</v>
      </c>
      <c r="D71" s="47" t="s">
        <v>105</v>
      </c>
      <c r="E71" s="24"/>
      <c r="F71" s="21" t="s">
        <v>416</v>
      </c>
      <c r="G71" s="21" t="s">
        <v>49</v>
      </c>
      <c r="H71" s="21">
        <v>20</v>
      </c>
      <c r="I71" s="21">
        <v>20</v>
      </c>
      <c r="J71" s="58">
        <v>20.02</v>
      </c>
      <c r="K71" s="25"/>
      <c r="L71" s="25"/>
      <c r="M71" s="37">
        <v>1</v>
      </c>
      <c r="N71" s="38">
        <f t="shared" si="2"/>
        <v>0</v>
      </c>
      <c r="O71" s="39" t="str">
        <f t="shared" si="3"/>
        <v>OK</v>
      </c>
      <c r="P71" s="40">
        <v>0</v>
      </c>
      <c r="Q71" s="40">
        <v>0</v>
      </c>
      <c r="R71" s="40">
        <v>1</v>
      </c>
      <c r="S71" s="40">
        <v>0</v>
      </c>
      <c r="T71" s="40">
        <v>0</v>
      </c>
      <c r="U71" s="40">
        <v>0</v>
      </c>
      <c r="V71" s="40">
        <v>0</v>
      </c>
      <c r="W71" s="40">
        <v>0</v>
      </c>
      <c r="X71" s="40">
        <v>0</v>
      </c>
      <c r="Y71" s="40">
        <v>0</v>
      </c>
      <c r="Z71" s="40">
        <v>0</v>
      </c>
      <c r="AA71" s="40">
        <v>0</v>
      </c>
      <c r="AB71" s="40"/>
      <c r="AC71" s="40"/>
      <c r="AD71" s="40"/>
      <c r="AE71" s="40"/>
      <c r="AF71" s="40"/>
    </row>
    <row r="72" spans="1:32" ht="33" customHeight="1" x14ac:dyDescent="0.2">
      <c r="A72" s="129"/>
      <c r="B72" s="130"/>
      <c r="C72" s="60">
        <v>69</v>
      </c>
      <c r="D72" s="47" t="s">
        <v>106</v>
      </c>
      <c r="E72" s="24"/>
      <c r="F72" s="21" t="s">
        <v>411</v>
      </c>
      <c r="G72" s="21" t="s">
        <v>374</v>
      </c>
      <c r="H72" s="21">
        <v>20</v>
      </c>
      <c r="I72" s="21">
        <v>20</v>
      </c>
      <c r="J72" s="58">
        <v>321.72000000000003</v>
      </c>
      <c r="K72" s="25"/>
      <c r="L72" s="25"/>
      <c r="M72" s="37">
        <v>6</v>
      </c>
      <c r="N72" s="38">
        <f t="shared" si="2"/>
        <v>2</v>
      </c>
      <c r="O72" s="39" t="str">
        <f t="shared" si="3"/>
        <v>OK</v>
      </c>
      <c r="P72" s="40">
        <v>0</v>
      </c>
      <c r="Q72" s="40">
        <v>0</v>
      </c>
      <c r="R72" s="40">
        <v>4</v>
      </c>
      <c r="S72" s="40">
        <v>0</v>
      </c>
      <c r="T72" s="40">
        <v>0</v>
      </c>
      <c r="U72" s="40">
        <v>0</v>
      </c>
      <c r="V72" s="40">
        <v>0</v>
      </c>
      <c r="W72" s="40">
        <v>0</v>
      </c>
      <c r="X72" s="40">
        <v>0</v>
      </c>
      <c r="Y72" s="40">
        <v>0</v>
      </c>
      <c r="Z72" s="40">
        <v>0</v>
      </c>
      <c r="AA72" s="40">
        <v>0</v>
      </c>
      <c r="AB72" s="40"/>
      <c r="AC72" s="40"/>
      <c r="AD72" s="40"/>
      <c r="AE72" s="40"/>
      <c r="AF72" s="40"/>
    </row>
    <row r="73" spans="1:32" ht="15.75" x14ac:dyDescent="0.2">
      <c r="A73" s="129"/>
      <c r="B73" s="130"/>
      <c r="C73" s="60">
        <v>70</v>
      </c>
      <c r="D73" s="49" t="s">
        <v>107</v>
      </c>
      <c r="E73" s="24"/>
      <c r="F73" s="21" t="s">
        <v>164</v>
      </c>
      <c r="G73" s="21" t="s">
        <v>49</v>
      </c>
      <c r="H73" s="21">
        <v>20</v>
      </c>
      <c r="I73" s="21">
        <v>20</v>
      </c>
      <c r="J73" s="58">
        <v>43.7</v>
      </c>
      <c r="K73" s="25"/>
      <c r="L73" s="25"/>
      <c r="M73" s="37">
        <v>2</v>
      </c>
      <c r="N73" s="38">
        <f t="shared" si="2"/>
        <v>1</v>
      </c>
      <c r="O73" s="39" t="str">
        <f t="shared" si="3"/>
        <v>OK</v>
      </c>
      <c r="P73" s="40">
        <v>0</v>
      </c>
      <c r="Q73" s="40">
        <v>0</v>
      </c>
      <c r="R73" s="40">
        <v>0</v>
      </c>
      <c r="S73" s="40">
        <v>0</v>
      </c>
      <c r="T73" s="40">
        <v>0</v>
      </c>
      <c r="U73" s="40">
        <v>0</v>
      </c>
      <c r="V73" s="40">
        <v>1</v>
      </c>
      <c r="W73" s="40">
        <v>0</v>
      </c>
      <c r="X73" s="40">
        <v>0</v>
      </c>
      <c r="Y73" s="40">
        <v>0</v>
      </c>
      <c r="Z73" s="40">
        <v>0</v>
      </c>
      <c r="AA73" s="40">
        <v>0</v>
      </c>
      <c r="AB73" s="40"/>
      <c r="AC73" s="40"/>
      <c r="AD73" s="40"/>
      <c r="AE73" s="40"/>
      <c r="AF73" s="40"/>
    </row>
    <row r="74" spans="1:32" ht="15.75" x14ac:dyDescent="0.2">
      <c r="A74" s="129"/>
      <c r="B74" s="130"/>
      <c r="C74" s="60">
        <v>71</v>
      </c>
      <c r="D74" s="47" t="s">
        <v>108</v>
      </c>
      <c r="E74" s="24"/>
      <c r="F74" s="21" t="s">
        <v>417</v>
      </c>
      <c r="G74" s="21" t="s">
        <v>49</v>
      </c>
      <c r="H74" s="21">
        <v>20</v>
      </c>
      <c r="I74" s="21">
        <v>20</v>
      </c>
      <c r="J74" s="58">
        <v>205.99</v>
      </c>
      <c r="K74" s="25"/>
      <c r="L74" s="25"/>
      <c r="M74" s="37">
        <v>1</v>
      </c>
      <c r="N74" s="38">
        <f t="shared" si="2"/>
        <v>0</v>
      </c>
      <c r="O74" s="39" t="str">
        <f t="shared" si="3"/>
        <v>OK</v>
      </c>
      <c r="P74" s="40">
        <v>0</v>
      </c>
      <c r="Q74" s="40">
        <v>0</v>
      </c>
      <c r="R74" s="40">
        <v>1</v>
      </c>
      <c r="S74" s="40">
        <v>0</v>
      </c>
      <c r="T74" s="40">
        <v>0</v>
      </c>
      <c r="U74" s="40">
        <v>0</v>
      </c>
      <c r="V74" s="40">
        <v>0</v>
      </c>
      <c r="W74" s="40">
        <v>0</v>
      </c>
      <c r="X74" s="40">
        <v>0</v>
      </c>
      <c r="Y74" s="40">
        <v>0</v>
      </c>
      <c r="Z74" s="40">
        <v>0</v>
      </c>
      <c r="AA74" s="40">
        <v>0</v>
      </c>
      <c r="AB74" s="40"/>
      <c r="AC74" s="40"/>
      <c r="AD74" s="40"/>
      <c r="AE74" s="40"/>
      <c r="AF74" s="40"/>
    </row>
    <row r="75" spans="1:32" ht="15.75" x14ac:dyDescent="0.2">
      <c r="A75" s="129"/>
      <c r="B75" s="130"/>
      <c r="C75" s="60">
        <v>72</v>
      </c>
      <c r="D75" s="47" t="s">
        <v>109</v>
      </c>
      <c r="E75" s="24"/>
      <c r="F75" s="21" t="s">
        <v>409</v>
      </c>
      <c r="G75" s="21" t="s">
        <v>49</v>
      </c>
      <c r="H75" s="21">
        <v>20</v>
      </c>
      <c r="I75" s="21">
        <v>20</v>
      </c>
      <c r="J75" s="58">
        <v>71.010000000000005</v>
      </c>
      <c r="K75" s="25"/>
      <c r="L75" s="25"/>
      <c r="M75" s="37">
        <v>2</v>
      </c>
      <c r="N75" s="38">
        <f t="shared" si="2"/>
        <v>1</v>
      </c>
      <c r="O75" s="39" t="str">
        <f t="shared" si="3"/>
        <v>OK</v>
      </c>
      <c r="P75" s="40">
        <v>0</v>
      </c>
      <c r="Q75" s="40">
        <v>0</v>
      </c>
      <c r="R75" s="40">
        <v>0</v>
      </c>
      <c r="S75" s="40">
        <v>0</v>
      </c>
      <c r="T75" s="40">
        <v>0</v>
      </c>
      <c r="U75" s="40">
        <v>0</v>
      </c>
      <c r="V75" s="40">
        <v>1</v>
      </c>
      <c r="W75" s="40">
        <v>0</v>
      </c>
      <c r="X75" s="40">
        <v>0</v>
      </c>
      <c r="Y75" s="40">
        <v>0</v>
      </c>
      <c r="Z75" s="40">
        <v>0</v>
      </c>
      <c r="AA75" s="40">
        <v>0</v>
      </c>
      <c r="AB75" s="40"/>
      <c r="AC75" s="40"/>
      <c r="AD75" s="40"/>
      <c r="AE75" s="40"/>
      <c r="AF75" s="40"/>
    </row>
    <row r="76" spans="1:32" ht="33" customHeight="1" x14ac:dyDescent="0.2">
      <c r="A76" s="129"/>
      <c r="B76" s="130"/>
      <c r="C76" s="60">
        <v>73</v>
      </c>
      <c r="D76" s="47" t="s">
        <v>110</v>
      </c>
      <c r="E76" s="24"/>
      <c r="F76" s="21" t="s">
        <v>418</v>
      </c>
      <c r="G76" s="21" t="s">
        <v>49</v>
      </c>
      <c r="H76" s="21">
        <v>20</v>
      </c>
      <c r="I76" s="21">
        <v>20</v>
      </c>
      <c r="J76" s="58">
        <v>1298.21</v>
      </c>
      <c r="K76" s="25"/>
      <c r="L76" s="25"/>
      <c r="M76" s="37">
        <v>2</v>
      </c>
      <c r="N76" s="38">
        <f t="shared" si="2"/>
        <v>1</v>
      </c>
      <c r="O76" s="39" t="str">
        <f t="shared" si="3"/>
        <v>OK</v>
      </c>
      <c r="P76" s="40">
        <v>0</v>
      </c>
      <c r="Q76" s="40">
        <v>0</v>
      </c>
      <c r="R76" s="40">
        <v>1</v>
      </c>
      <c r="S76" s="40">
        <v>0</v>
      </c>
      <c r="T76" s="40">
        <v>0</v>
      </c>
      <c r="U76" s="40">
        <v>0</v>
      </c>
      <c r="V76" s="40">
        <v>0</v>
      </c>
      <c r="W76" s="40">
        <v>0</v>
      </c>
      <c r="X76" s="40">
        <v>0</v>
      </c>
      <c r="Y76" s="40">
        <v>0</v>
      </c>
      <c r="Z76" s="40">
        <v>0</v>
      </c>
      <c r="AA76" s="40">
        <v>0</v>
      </c>
      <c r="AB76" s="40"/>
      <c r="AC76" s="40"/>
      <c r="AD76" s="40"/>
      <c r="AE76" s="40"/>
      <c r="AF76" s="40"/>
    </row>
    <row r="77" spans="1:32" ht="15.75" x14ac:dyDescent="0.2">
      <c r="A77" s="129"/>
      <c r="B77" s="130"/>
      <c r="C77" s="60">
        <v>74</v>
      </c>
      <c r="D77" s="47" t="s">
        <v>111</v>
      </c>
      <c r="E77" s="24"/>
      <c r="F77" s="21" t="s">
        <v>417</v>
      </c>
      <c r="G77" s="21" t="s">
        <v>49</v>
      </c>
      <c r="H77" s="21">
        <v>20</v>
      </c>
      <c r="I77" s="21">
        <v>20</v>
      </c>
      <c r="J77" s="58">
        <v>879.75</v>
      </c>
      <c r="K77" s="25"/>
      <c r="L77" s="25"/>
      <c r="M77" s="37">
        <v>1</v>
      </c>
      <c r="N77" s="38">
        <f t="shared" si="2"/>
        <v>0</v>
      </c>
      <c r="O77" s="39" t="str">
        <f t="shared" si="3"/>
        <v>OK</v>
      </c>
      <c r="P77" s="40">
        <v>0</v>
      </c>
      <c r="Q77" s="40">
        <v>0</v>
      </c>
      <c r="R77" s="40">
        <v>0</v>
      </c>
      <c r="S77" s="40">
        <v>0</v>
      </c>
      <c r="T77" s="40">
        <v>0</v>
      </c>
      <c r="U77" s="40">
        <v>0</v>
      </c>
      <c r="V77" s="40">
        <v>0</v>
      </c>
      <c r="W77" s="40">
        <v>0</v>
      </c>
      <c r="X77" s="40">
        <v>0</v>
      </c>
      <c r="Y77" s="40">
        <v>0</v>
      </c>
      <c r="Z77" s="40">
        <v>1</v>
      </c>
      <c r="AA77" s="40">
        <v>0</v>
      </c>
      <c r="AB77" s="40"/>
      <c r="AC77" s="40"/>
      <c r="AD77" s="40"/>
      <c r="AE77" s="40"/>
      <c r="AF77" s="40"/>
    </row>
    <row r="78" spans="1:32" ht="15.75" x14ac:dyDescent="0.2">
      <c r="A78" s="129"/>
      <c r="B78" s="130"/>
      <c r="C78" s="60">
        <v>75</v>
      </c>
      <c r="D78" s="47" t="s">
        <v>112</v>
      </c>
      <c r="E78" s="24"/>
      <c r="F78" s="21" t="s">
        <v>417</v>
      </c>
      <c r="G78" s="21" t="s">
        <v>49</v>
      </c>
      <c r="H78" s="21">
        <v>20</v>
      </c>
      <c r="I78" s="21">
        <v>20</v>
      </c>
      <c r="J78" s="58">
        <v>292.29000000000002</v>
      </c>
      <c r="K78" s="25"/>
      <c r="L78" s="25"/>
      <c r="M78" s="37">
        <v>1</v>
      </c>
      <c r="N78" s="38">
        <f t="shared" si="2"/>
        <v>0</v>
      </c>
      <c r="O78" s="39" t="str">
        <f t="shared" si="3"/>
        <v>OK</v>
      </c>
      <c r="P78" s="40">
        <v>0</v>
      </c>
      <c r="Q78" s="40">
        <v>0</v>
      </c>
      <c r="R78" s="40">
        <v>0</v>
      </c>
      <c r="S78" s="40">
        <v>0</v>
      </c>
      <c r="T78" s="40">
        <v>0</v>
      </c>
      <c r="U78" s="40">
        <v>0</v>
      </c>
      <c r="V78" s="40">
        <v>0</v>
      </c>
      <c r="W78" s="40">
        <v>0</v>
      </c>
      <c r="X78" s="40">
        <v>0</v>
      </c>
      <c r="Y78" s="40">
        <v>0</v>
      </c>
      <c r="Z78" s="40">
        <v>1</v>
      </c>
      <c r="AA78" s="40">
        <v>0</v>
      </c>
      <c r="AB78" s="40"/>
      <c r="AC78" s="40"/>
      <c r="AD78" s="40"/>
      <c r="AE78" s="40"/>
      <c r="AF78" s="40"/>
    </row>
    <row r="79" spans="1:32" ht="33" customHeight="1" x14ac:dyDescent="0.2">
      <c r="A79" s="129" t="s">
        <v>371</v>
      </c>
      <c r="B79" s="130">
        <v>3</v>
      </c>
      <c r="C79" s="60">
        <v>76</v>
      </c>
      <c r="D79" s="51" t="s">
        <v>113</v>
      </c>
      <c r="E79" s="24"/>
      <c r="F79" s="21" t="s">
        <v>163</v>
      </c>
      <c r="G79" s="21" t="s">
        <v>376</v>
      </c>
      <c r="H79" s="21">
        <v>20</v>
      </c>
      <c r="I79" s="21">
        <v>20</v>
      </c>
      <c r="J79" s="58">
        <v>7.6</v>
      </c>
      <c r="K79" s="25"/>
      <c r="L79" s="25"/>
      <c r="M79" s="37">
        <v>20</v>
      </c>
      <c r="N79" s="38">
        <f t="shared" si="2"/>
        <v>15</v>
      </c>
      <c r="O79" s="39" t="str">
        <f t="shared" si="3"/>
        <v>OK</v>
      </c>
      <c r="P79" s="40">
        <v>0</v>
      </c>
      <c r="Q79" s="40">
        <v>0</v>
      </c>
      <c r="R79" s="40">
        <v>0</v>
      </c>
      <c r="S79" s="40">
        <v>0</v>
      </c>
      <c r="T79" s="40">
        <v>0</v>
      </c>
      <c r="U79" s="40">
        <v>0</v>
      </c>
      <c r="V79" s="40">
        <v>0</v>
      </c>
      <c r="W79" s="40">
        <v>0</v>
      </c>
      <c r="X79" s="40">
        <v>0</v>
      </c>
      <c r="Y79" s="40">
        <v>0</v>
      </c>
      <c r="Z79" s="40">
        <v>0</v>
      </c>
      <c r="AA79" s="40">
        <v>5</v>
      </c>
      <c r="AB79" s="40"/>
      <c r="AC79" s="40"/>
      <c r="AD79" s="40"/>
      <c r="AE79" s="40"/>
      <c r="AF79" s="40"/>
    </row>
    <row r="80" spans="1:32" ht="33" customHeight="1" x14ac:dyDescent="0.2">
      <c r="A80" s="129"/>
      <c r="B80" s="130"/>
      <c r="C80" s="60">
        <v>77</v>
      </c>
      <c r="D80" s="51" t="s">
        <v>114</v>
      </c>
      <c r="E80" s="24"/>
      <c r="F80" s="21" t="s">
        <v>163</v>
      </c>
      <c r="G80" s="21" t="s">
        <v>376</v>
      </c>
      <c r="H80" s="21">
        <v>20</v>
      </c>
      <c r="I80" s="21">
        <v>20</v>
      </c>
      <c r="J80" s="58">
        <v>9.9</v>
      </c>
      <c r="K80" s="25"/>
      <c r="L80" s="25"/>
      <c r="M80" s="37">
        <v>20</v>
      </c>
      <c r="N80" s="38">
        <f t="shared" si="2"/>
        <v>15</v>
      </c>
      <c r="O80" s="39" t="str">
        <f t="shared" si="3"/>
        <v>OK</v>
      </c>
      <c r="P80" s="40">
        <v>0</v>
      </c>
      <c r="Q80" s="40">
        <v>0</v>
      </c>
      <c r="R80" s="40">
        <v>0</v>
      </c>
      <c r="S80" s="40">
        <v>0</v>
      </c>
      <c r="T80" s="40">
        <v>0</v>
      </c>
      <c r="U80" s="40">
        <v>0</v>
      </c>
      <c r="V80" s="40">
        <v>0</v>
      </c>
      <c r="W80" s="40">
        <v>0</v>
      </c>
      <c r="X80" s="40">
        <v>0</v>
      </c>
      <c r="Y80" s="40">
        <v>0</v>
      </c>
      <c r="Z80" s="40">
        <v>0</v>
      </c>
      <c r="AA80" s="40">
        <v>5</v>
      </c>
      <c r="AB80" s="40"/>
      <c r="AC80" s="40"/>
      <c r="AD80" s="40"/>
      <c r="AE80" s="40"/>
      <c r="AF80" s="40"/>
    </row>
    <row r="81" spans="1:32" ht="33" customHeight="1" x14ac:dyDescent="0.2">
      <c r="A81" s="129"/>
      <c r="B81" s="130"/>
      <c r="C81" s="60">
        <v>78</v>
      </c>
      <c r="D81" s="51" t="s">
        <v>115</v>
      </c>
      <c r="E81" s="24"/>
      <c r="F81" s="21" t="s">
        <v>163</v>
      </c>
      <c r="G81" s="21" t="s">
        <v>376</v>
      </c>
      <c r="H81" s="21">
        <v>20</v>
      </c>
      <c r="I81" s="21">
        <v>20</v>
      </c>
      <c r="J81" s="58">
        <v>15.8</v>
      </c>
      <c r="K81" s="25"/>
      <c r="L81" s="25"/>
      <c r="M81" s="37">
        <v>20</v>
      </c>
      <c r="N81" s="38">
        <f t="shared" si="2"/>
        <v>15</v>
      </c>
      <c r="O81" s="39" t="str">
        <f t="shared" si="3"/>
        <v>OK</v>
      </c>
      <c r="P81" s="40">
        <v>0</v>
      </c>
      <c r="Q81" s="40">
        <v>0</v>
      </c>
      <c r="R81" s="40">
        <v>0</v>
      </c>
      <c r="S81" s="40">
        <v>0</v>
      </c>
      <c r="T81" s="40">
        <v>0</v>
      </c>
      <c r="U81" s="40">
        <v>0</v>
      </c>
      <c r="V81" s="40">
        <v>0</v>
      </c>
      <c r="W81" s="40">
        <v>0</v>
      </c>
      <c r="X81" s="40">
        <v>0</v>
      </c>
      <c r="Y81" s="40">
        <v>0</v>
      </c>
      <c r="Z81" s="40">
        <v>0</v>
      </c>
      <c r="AA81" s="40">
        <v>5</v>
      </c>
      <c r="AB81" s="40"/>
      <c r="AC81" s="40"/>
      <c r="AD81" s="40"/>
      <c r="AE81" s="40"/>
      <c r="AF81" s="40"/>
    </row>
    <row r="82" spans="1:32" ht="33" customHeight="1" x14ac:dyDescent="0.2">
      <c r="A82" s="129"/>
      <c r="B82" s="130"/>
      <c r="C82" s="60">
        <v>79</v>
      </c>
      <c r="D82" s="49" t="s">
        <v>116</v>
      </c>
      <c r="E82" s="24"/>
      <c r="F82" s="21" t="s">
        <v>164</v>
      </c>
      <c r="G82" s="21" t="s">
        <v>49</v>
      </c>
      <c r="H82" s="21">
        <v>20</v>
      </c>
      <c r="I82" s="21">
        <v>20</v>
      </c>
      <c r="J82" s="58">
        <v>19.55</v>
      </c>
      <c r="K82" s="25"/>
      <c r="L82" s="25"/>
      <c r="M82" s="37">
        <v>20</v>
      </c>
      <c r="N82" s="38">
        <f t="shared" si="2"/>
        <v>10</v>
      </c>
      <c r="O82" s="39" t="str">
        <f t="shared" si="3"/>
        <v>OK</v>
      </c>
      <c r="P82" s="40">
        <v>0</v>
      </c>
      <c r="Q82" s="40">
        <v>0</v>
      </c>
      <c r="R82" s="40">
        <v>0</v>
      </c>
      <c r="S82" s="40">
        <v>0</v>
      </c>
      <c r="T82" s="40">
        <v>0</v>
      </c>
      <c r="U82" s="40">
        <v>0</v>
      </c>
      <c r="V82" s="40">
        <v>0</v>
      </c>
      <c r="W82" s="40">
        <v>0</v>
      </c>
      <c r="X82" s="40">
        <v>0</v>
      </c>
      <c r="Y82" s="40">
        <v>0</v>
      </c>
      <c r="Z82" s="40">
        <v>0</v>
      </c>
      <c r="AA82" s="40">
        <v>10</v>
      </c>
      <c r="AB82" s="40"/>
      <c r="AC82" s="40"/>
      <c r="AD82" s="40"/>
      <c r="AE82" s="40"/>
      <c r="AF82" s="40"/>
    </row>
    <row r="83" spans="1:32" ht="15.75" x14ac:dyDescent="0.2">
      <c r="A83" s="129"/>
      <c r="B83" s="130"/>
      <c r="C83" s="60">
        <v>80</v>
      </c>
      <c r="D83" s="51" t="s">
        <v>117</v>
      </c>
      <c r="E83" s="24"/>
      <c r="F83" s="21" t="s">
        <v>165</v>
      </c>
      <c r="G83" s="21" t="s">
        <v>49</v>
      </c>
      <c r="H83" s="21">
        <v>20</v>
      </c>
      <c r="I83" s="21">
        <v>20</v>
      </c>
      <c r="J83" s="58">
        <v>11.8</v>
      </c>
      <c r="K83" s="25"/>
      <c r="L83" s="25"/>
      <c r="M83" s="37">
        <v>4</v>
      </c>
      <c r="N83" s="38">
        <f t="shared" si="2"/>
        <v>3</v>
      </c>
      <c r="O83" s="39" t="str">
        <f t="shared" si="3"/>
        <v>OK</v>
      </c>
      <c r="P83" s="40">
        <v>0</v>
      </c>
      <c r="Q83" s="40">
        <v>0</v>
      </c>
      <c r="R83" s="40">
        <v>0</v>
      </c>
      <c r="S83" s="40">
        <v>0</v>
      </c>
      <c r="T83" s="40">
        <v>0</v>
      </c>
      <c r="U83" s="40">
        <v>1</v>
      </c>
      <c r="V83" s="40">
        <v>0</v>
      </c>
      <c r="W83" s="40">
        <v>0</v>
      </c>
      <c r="X83" s="40">
        <v>0</v>
      </c>
      <c r="Y83" s="40">
        <v>0</v>
      </c>
      <c r="Z83" s="40">
        <v>0</v>
      </c>
      <c r="AA83" s="40">
        <v>0</v>
      </c>
      <c r="AB83" s="40"/>
      <c r="AC83" s="40"/>
      <c r="AD83" s="40"/>
      <c r="AE83" s="40"/>
      <c r="AF83" s="40"/>
    </row>
    <row r="84" spans="1:32" ht="15.75" x14ac:dyDescent="0.2">
      <c r="A84" s="129"/>
      <c r="B84" s="130"/>
      <c r="C84" s="60">
        <v>81</v>
      </c>
      <c r="D84" s="51" t="s">
        <v>118</v>
      </c>
      <c r="E84" s="24"/>
      <c r="F84" s="21" t="s">
        <v>166</v>
      </c>
      <c r="G84" s="21" t="s">
        <v>49</v>
      </c>
      <c r="H84" s="21">
        <v>20</v>
      </c>
      <c r="I84" s="21">
        <v>20</v>
      </c>
      <c r="J84" s="58">
        <v>11.9</v>
      </c>
      <c r="K84" s="25"/>
      <c r="L84" s="25"/>
      <c r="M84" s="37">
        <v>20</v>
      </c>
      <c r="N84" s="38">
        <f t="shared" si="2"/>
        <v>10</v>
      </c>
      <c r="O84" s="39" t="str">
        <f t="shared" si="3"/>
        <v>OK</v>
      </c>
      <c r="P84" s="40">
        <v>0</v>
      </c>
      <c r="Q84" s="40">
        <v>0</v>
      </c>
      <c r="R84" s="40">
        <v>0</v>
      </c>
      <c r="S84" s="40">
        <v>0</v>
      </c>
      <c r="T84" s="40">
        <v>0</v>
      </c>
      <c r="U84" s="40">
        <v>0</v>
      </c>
      <c r="V84" s="40">
        <v>0</v>
      </c>
      <c r="W84" s="40">
        <v>0</v>
      </c>
      <c r="X84" s="40">
        <v>0</v>
      </c>
      <c r="Y84" s="40">
        <v>0</v>
      </c>
      <c r="Z84" s="40">
        <v>0</v>
      </c>
      <c r="AA84" s="40">
        <v>10</v>
      </c>
      <c r="AB84" s="40"/>
      <c r="AC84" s="40"/>
      <c r="AD84" s="40"/>
      <c r="AE84" s="40"/>
      <c r="AF84" s="40"/>
    </row>
    <row r="85" spans="1:32" ht="15.75" x14ac:dyDescent="0.2">
      <c r="A85" s="129"/>
      <c r="B85" s="130"/>
      <c r="C85" s="60">
        <v>82</v>
      </c>
      <c r="D85" s="51" t="s">
        <v>119</v>
      </c>
      <c r="E85" s="24"/>
      <c r="F85" s="21" t="s">
        <v>164</v>
      </c>
      <c r="G85" s="21" t="s">
        <v>376</v>
      </c>
      <c r="H85" s="21">
        <v>20</v>
      </c>
      <c r="I85" s="21">
        <v>20</v>
      </c>
      <c r="J85" s="58">
        <v>3.05</v>
      </c>
      <c r="K85" s="25"/>
      <c r="L85" s="25"/>
      <c r="M85" s="37">
        <v>18</v>
      </c>
      <c r="N85" s="38">
        <f t="shared" si="2"/>
        <v>14</v>
      </c>
      <c r="O85" s="39" t="str">
        <f t="shared" si="3"/>
        <v>OK</v>
      </c>
      <c r="P85" s="40">
        <v>0</v>
      </c>
      <c r="Q85" s="40">
        <v>0</v>
      </c>
      <c r="R85" s="40">
        <v>0</v>
      </c>
      <c r="S85" s="40">
        <v>0</v>
      </c>
      <c r="T85" s="40">
        <v>0</v>
      </c>
      <c r="U85" s="40">
        <v>4</v>
      </c>
      <c r="V85" s="40">
        <v>0</v>
      </c>
      <c r="W85" s="40">
        <v>0</v>
      </c>
      <c r="X85" s="40">
        <v>0</v>
      </c>
      <c r="Y85" s="40">
        <v>0</v>
      </c>
      <c r="Z85" s="40">
        <v>0</v>
      </c>
      <c r="AA85" s="40">
        <v>0</v>
      </c>
      <c r="AB85" s="40"/>
      <c r="AC85" s="40"/>
      <c r="AD85" s="40"/>
      <c r="AE85" s="40"/>
      <c r="AF85" s="40"/>
    </row>
    <row r="86" spans="1:32" ht="15.75" x14ac:dyDescent="0.2">
      <c r="A86" s="129"/>
      <c r="B86" s="130"/>
      <c r="C86" s="60">
        <v>83</v>
      </c>
      <c r="D86" s="51" t="s">
        <v>120</v>
      </c>
      <c r="E86" s="24"/>
      <c r="F86" s="21" t="s">
        <v>164</v>
      </c>
      <c r="G86" s="21" t="s">
        <v>376</v>
      </c>
      <c r="H86" s="21">
        <v>20</v>
      </c>
      <c r="I86" s="21">
        <v>20</v>
      </c>
      <c r="J86" s="58">
        <v>7.7</v>
      </c>
      <c r="K86" s="25"/>
      <c r="L86" s="25"/>
      <c r="M86" s="37">
        <v>16</v>
      </c>
      <c r="N86" s="38">
        <f t="shared" si="2"/>
        <v>15</v>
      </c>
      <c r="O86" s="39" t="str">
        <f t="shared" si="3"/>
        <v>OK</v>
      </c>
      <c r="P86" s="40">
        <v>0</v>
      </c>
      <c r="Q86" s="40">
        <v>0</v>
      </c>
      <c r="R86" s="40">
        <v>0</v>
      </c>
      <c r="S86" s="40">
        <v>0</v>
      </c>
      <c r="T86" s="40">
        <v>0</v>
      </c>
      <c r="U86" s="40">
        <v>1</v>
      </c>
      <c r="V86" s="40">
        <v>0</v>
      </c>
      <c r="W86" s="40">
        <v>0</v>
      </c>
      <c r="X86" s="40">
        <v>0</v>
      </c>
      <c r="Y86" s="40">
        <v>0</v>
      </c>
      <c r="Z86" s="40">
        <v>0</v>
      </c>
      <c r="AA86" s="40">
        <v>0</v>
      </c>
      <c r="AB86" s="40"/>
      <c r="AC86" s="40"/>
      <c r="AD86" s="40"/>
      <c r="AE86" s="40"/>
      <c r="AF86" s="40"/>
    </row>
    <row r="87" spans="1:32" ht="15.75" x14ac:dyDescent="0.2">
      <c r="A87" s="129"/>
      <c r="B87" s="130"/>
      <c r="C87" s="60">
        <v>84</v>
      </c>
      <c r="D87" s="51" t="s">
        <v>121</v>
      </c>
      <c r="E87" s="24"/>
      <c r="F87" s="21" t="s">
        <v>164</v>
      </c>
      <c r="G87" s="21" t="s">
        <v>376</v>
      </c>
      <c r="H87" s="21">
        <v>20</v>
      </c>
      <c r="I87" s="21">
        <v>20</v>
      </c>
      <c r="J87" s="58">
        <v>2.25</v>
      </c>
      <c r="K87" s="25"/>
      <c r="L87" s="25"/>
      <c r="M87" s="37">
        <v>18</v>
      </c>
      <c r="N87" s="38">
        <f t="shared" si="2"/>
        <v>15</v>
      </c>
      <c r="O87" s="39" t="str">
        <f t="shared" si="3"/>
        <v>OK</v>
      </c>
      <c r="P87" s="40">
        <v>0</v>
      </c>
      <c r="Q87" s="40">
        <v>0</v>
      </c>
      <c r="R87" s="40">
        <v>0</v>
      </c>
      <c r="S87" s="40">
        <v>0</v>
      </c>
      <c r="T87" s="40">
        <v>0</v>
      </c>
      <c r="U87" s="40">
        <v>3</v>
      </c>
      <c r="V87" s="40">
        <v>0</v>
      </c>
      <c r="W87" s="40">
        <v>0</v>
      </c>
      <c r="X87" s="40">
        <v>0</v>
      </c>
      <c r="Y87" s="40">
        <v>0</v>
      </c>
      <c r="Z87" s="40">
        <v>0</v>
      </c>
      <c r="AA87" s="40">
        <v>0</v>
      </c>
      <c r="AB87" s="40"/>
      <c r="AC87" s="40"/>
      <c r="AD87" s="40"/>
      <c r="AE87" s="40"/>
      <c r="AF87" s="40"/>
    </row>
    <row r="88" spans="1:32" ht="15.75" x14ac:dyDescent="0.2">
      <c r="A88" s="129"/>
      <c r="B88" s="130"/>
      <c r="C88" s="60">
        <v>85</v>
      </c>
      <c r="D88" s="51" t="s">
        <v>122</v>
      </c>
      <c r="E88" s="24"/>
      <c r="F88" s="21" t="s">
        <v>164</v>
      </c>
      <c r="G88" s="21" t="s">
        <v>376</v>
      </c>
      <c r="H88" s="21">
        <v>20</v>
      </c>
      <c r="I88" s="21">
        <v>20</v>
      </c>
      <c r="J88" s="58">
        <v>4.3499999999999996</v>
      </c>
      <c r="K88" s="25"/>
      <c r="L88" s="25"/>
      <c r="M88" s="37">
        <v>18</v>
      </c>
      <c r="N88" s="38">
        <f t="shared" si="2"/>
        <v>14</v>
      </c>
      <c r="O88" s="39" t="str">
        <f t="shared" si="3"/>
        <v>OK</v>
      </c>
      <c r="P88" s="40">
        <v>0</v>
      </c>
      <c r="Q88" s="40">
        <v>0</v>
      </c>
      <c r="R88" s="40">
        <v>0</v>
      </c>
      <c r="S88" s="40">
        <v>0</v>
      </c>
      <c r="T88" s="40">
        <v>0</v>
      </c>
      <c r="U88" s="40">
        <v>4</v>
      </c>
      <c r="V88" s="40">
        <v>0</v>
      </c>
      <c r="W88" s="40">
        <v>0</v>
      </c>
      <c r="X88" s="40">
        <v>0</v>
      </c>
      <c r="Y88" s="40">
        <v>0</v>
      </c>
      <c r="Z88" s="40">
        <v>0</v>
      </c>
      <c r="AA88" s="40">
        <v>0</v>
      </c>
      <c r="AB88" s="40"/>
      <c r="AC88" s="40"/>
      <c r="AD88" s="40"/>
      <c r="AE88" s="40"/>
      <c r="AF88" s="40"/>
    </row>
    <row r="89" spans="1:32" ht="33" customHeight="1" x14ac:dyDescent="0.2">
      <c r="A89" s="129"/>
      <c r="B89" s="130"/>
      <c r="C89" s="60">
        <v>86</v>
      </c>
      <c r="D89" s="51" t="s">
        <v>123</v>
      </c>
      <c r="E89" s="24"/>
      <c r="F89" s="21" t="s">
        <v>167</v>
      </c>
      <c r="G89" s="21" t="s">
        <v>49</v>
      </c>
      <c r="H89" s="21">
        <v>20</v>
      </c>
      <c r="I89" s="21">
        <v>20</v>
      </c>
      <c r="J89" s="58">
        <v>4.0999999999999996</v>
      </c>
      <c r="K89" s="25"/>
      <c r="L89" s="25"/>
      <c r="M89" s="37">
        <v>102</v>
      </c>
      <c r="N89" s="38">
        <f t="shared" si="2"/>
        <v>0</v>
      </c>
      <c r="O89" s="39" t="str">
        <f t="shared" si="3"/>
        <v>OK</v>
      </c>
      <c r="P89" s="40">
        <v>0</v>
      </c>
      <c r="Q89" s="40">
        <v>0</v>
      </c>
      <c r="R89" s="40">
        <v>0</v>
      </c>
      <c r="S89" s="40">
        <v>0</v>
      </c>
      <c r="T89" s="40">
        <v>2</v>
      </c>
      <c r="U89" s="40">
        <v>0</v>
      </c>
      <c r="V89" s="40">
        <v>0</v>
      </c>
      <c r="W89" s="40">
        <v>0</v>
      </c>
      <c r="X89" s="40">
        <v>0</v>
      </c>
      <c r="Y89" s="40">
        <v>0</v>
      </c>
      <c r="Z89" s="40">
        <v>0</v>
      </c>
      <c r="AA89" s="40">
        <v>100</v>
      </c>
      <c r="AB89" s="40"/>
      <c r="AC89" s="40"/>
      <c r="AD89" s="40"/>
      <c r="AE89" s="40"/>
      <c r="AF89" s="40"/>
    </row>
    <row r="90" spans="1:32" ht="33" customHeight="1" x14ac:dyDescent="0.2">
      <c r="A90" s="129"/>
      <c r="B90" s="130"/>
      <c r="C90" s="60">
        <v>87</v>
      </c>
      <c r="D90" s="49" t="s">
        <v>124</v>
      </c>
      <c r="E90" s="24"/>
      <c r="F90" s="21" t="s">
        <v>164</v>
      </c>
      <c r="G90" s="21" t="s">
        <v>49</v>
      </c>
      <c r="H90" s="21">
        <v>20</v>
      </c>
      <c r="I90" s="21">
        <v>20</v>
      </c>
      <c r="J90" s="58">
        <v>24.1</v>
      </c>
      <c r="K90" s="25"/>
      <c r="L90" s="25"/>
      <c r="M90" s="37">
        <v>8</v>
      </c>
      <c r="N90" s="38">
        <f t="shared" si="2"/>
        <v>5</v>
      </c>
      <c r="O90" s="39" t="str">
        <f t="shared" si="3"/>
        <v>OK</v>
      </c>
      <c r="P90" s="40">
        <v>0</v>
      </c>
      <c r="Q90" s="40">
        <v>0</v>
      </c>
      <c r="R90" s="40">
        <v>0</v>
      </c>
      <c r="S90" s="40">
        <v>0</v>
      </c>
      <c r="T90" s="40">
        <v>0</v>
      </c>
      <c r="U90" s="40">
        <v>3</v>
      </c>
      <c r="V90" s="40">
        <v>0</v>
      </c>
      <c r="W90" s="40">
        <v>0</v>
      </c>
      <c r="X90" s="40">
        <v>0</v>
      </c>
      <c r="Y90" s="40">
        <v>0</v>
      </c>
      <c r="Z90" s="40">
        <v>0</v>
      </c>
      <c r="AA90" s="40">
        <v>0</v>
      </c>
      <c r="AB90" s="40"/>
      <c r="AC90" s="40"/>
      <c r="AD90" s="40"/>
      <c r="AE90" s="40"/>
      <c r="AF90" s="40"/>
    </row>
    <row r="91" spans="1:32" ht="33" customHeight="1" x14ac:dyDescent="0.2">
      <c r="A91" s="129"/>
      <c r="B91" s="130"/>
      <c r="C91" s="60">
        <v>88</v>
      </c>
      <c r="D91" s="49" t="s">
        <v>125</v>
      </c>
      <c r="E91" s="24"/>
      <c r="F91" s="21" t="s">
        <v>167</v>
      </c>
      <c r="G91" s="21" t="s">
        <v>49</v>
      </c>
      <c r="H91" s="21">
        <v>20</v>
      </c>
      <c r="I91" s="21">
        <v>20</v>
      </c>
      <c r="J91" s="58">
        <v>15.1</v>
      </c>
      <c r="K91" s="25"/>
      <c r="L91" s="25"/>
      <c r="M91" s="37">
        <v>8</v>
      </c>
      <c r="N91" s="38">
        <f t="shared" si="2"/>
        <v>4</v>
      </c>
      <c r="O91" s="39" t="str">
        <f t="shared" si="3"/>
        <v>OK</v>
      </c>
      <c r="P91" s="40">
        <v>0</v>
      </c>
      <c r="Q91" s="40">
        <v>0</v>
      </c>
      <c r="R91" s="40">
        <v>0</v>
      </c>
      <c r="S91" s="40">
        <v>0</v>
      </c>
      <c r="T91" s="40">
        <v>0</v>
      </c>
      <c r="U91" s="40">
        <v>4</v>
      </c>
      <c r="V91" s="40">
        <v>0</v>
      </c>
      <c r="W91" s="40">
        <v>0</v>
      </c>
      <c r="X91" s="40">
        <v>0</v>
      </c>
      <c r="Y91" s="40">
        <v>0</v>
      </c>
      <c r="Z91" s="40">
        <v>0</v>
      </c>
      <c r="AA91" s="40">
        <v>0</v>
      </c>
      <c r="AB91" s="40"/>
      <c r="AC91" s="40"/>
      <c r="AD91" s="40"/>
      <c r="AE91" s="40"/>
      <c r="AF91" s="40"/>
    </row>
    <row r="92" spans="1:32" ht="33" customHeight="1" x14ac:dyDescent="0.2">
      <c r="A92" s="129"/>
      <c r="B92" s="130"/>
      <c r="C92" s="60">
        <v>89</v>
      </c>
      <c r="D92" s="51" t="s">
        <v>471</v>
      </c>
      <c r="E92" s="24"/>
      <c r="F92" s="21" t="s">
        <v>168</v>
      </c>
      <c r="G92" s="21" t="s">
        <v>49</v>
      </c>
      <c r="H92" s="21">
        <v>20</v>
      </c>
      <c r="I92" s="21">
        <v>20</v>
      </c>
      <c r="J92" s="58">
        <v>142.80000000000001</v>
      </c>
      <c r="K92" s="25"/>
      <c r="L92" s="25"/>
      <c r="M92" s="37">
        <v>10</v>
      </c>
      <c r="N92" s="38">
        <f t="shared" si="2"/>
        <v>4</v>
      </c>
      <c r="O92" s="39" t="str">
        <f t="shared" si="3"/>
        <v>OK</v>
      </c>
      <c r="P92" s="40">
        <v>0</v>
      </c>
      <c r="Q92" s="40">
        <v>0</v>
      </c>
      <c r="R92" s="40">
        <v>0</v>
      </c>
      <c r="S92" s="40">
        <v>0</v>
      </c>
      <c r="T92" s="40">
        <v>0</v>
      </c>
      <c r="U92" s="40">
        <v>6</v>
      </c>
      <c r="V92" s="40">
        <v>0</v>
      </c>
      <c r="W92" s="40">
        <v>0</v>
      </c>
      <c r="X92" s="40">
        <v>0</v>
      </c>
      <c r="Y92" s="40">
        <v>0</v>
      </c>
      <c r="Z92" s="40">
        <v>0</v>
      </c>
      <c r="AA92" s="40">
        <v>0</v>
      </c>
      <c r="AB92" s="40"/>
      <c r="AC92" s="40"/>
      <c r="AD92" s="40"/>
      <c r="AE92" s="40"/>
      <c r="AF92" s="40"/>
    </row>
    <row r="93" spans="1:32" ht="33" customHeight="1" x14ac:dyDescent="0.2">
      <c r="A93" s="129"/>
      <c r="B93" s="130"/>
      <c r="C93" s="60">
        <v>90</v>
      </c>
      <c r="D93" s="51" t="s">
        <v>126</v>
      </c>
      <c r="E93" s="24"/>
      <c r="F93" s="21" t="s">
        <v>168</v>
      </c>
      <c r="G93" s="21" t="s">
        <v>49</v>
      </c>
      <c r="H93" s="21">
        <v>20</v>
      </c>
      <c r="I93" s="21">
        <v>20</v>
      </c>
      <c r="J93" s="58">
        <v>1019</v>
      </c>
      <c r="K93" s="25"/>
      <c r="L93" s="25"/>
      <c r="M93" s="37">
        <v>2</v>
      </c>
      <c r="N93" s="38">
        <f t="shared" si="2"/>
        <v>1</v>
      </c>
      <c r="O93" s="39" t="str">
        <f t="shared" si="3"/>
        <v>OK</v>
      </c>
      <c r="P93" s="40">
        <v>0</v>
      </c>
      <c r="Q93" s="40">
        <v>0</v>
      </c>
      <c r="R93" s="40">
        <v>0</v>
      </c>
      <c r="S93" s="40">
        <v>0</v>
      </c>
      <c r="T93" s="40">
        <v>0</v>
      </c>
      <c r="U93" s="40">
        <v>1</v>
      </c>
      <c r="V93" s="40">
        <v>0</v>
      </c>
      <c r="W93" s="40">
        <v>0</v>
      </c>
      <c r="X93" s="40">
        <v>0</v>
      </c>
      <c r="Y93" s="40">
        <v>0</v>
      </c>
      <c r="Z93" s="40">
        <v>0</v>
      </c>
      <c r="AA93" s="40">
        <v>0</v>
      </c>
      <c r="AB93" s="40"/>
      <c r="AC93" s="40"/>
      <c r="AD93" s="40"/>
      <c r="AE93" s="40"/>
      <c r="AF93" s="40"/>
    </row>
    <row r="94" spans="1:32" ht="33" customHeight="1" x14ac:dyDescent="0.2">
      <c r="A94" s="129"/>
      <c r="B94" s="130"/>
      <c r="C94" s="60">
        <v>91</v>
      </c>
      <c r="D94" s="51" t="s">
        <v>127</v>
      </c>
      <c r="E94" s="24"/>
      <c r="F94" s="21" t="s">
        <v>169</v>
      </c>
      <c r="G94" s="21" t="s">
        <v>49</v>
      </c>
      <c r="H94" s="21">
        <v>20</v>
      </c>
      <c r="I94" s="21">
        <v>20</v>
      </c>
      <c r="J94" s="58">
        <v>1423</v>
      </c>
      <c r="K94" s="25"/>
      <c r="L94" s="25"/>
      <c r="M94" s="37">
        <v>1</v>
      </c>
      <c r="N94" s="38">
        <f t="shared" si="2"/>
        <v>0</v>
      </c>
      <c r="O94" s="39" t="str">
        <f t="shared" si="3"/>
        <v>OK</v>
      </c>
      <c r="P94" s="40">
        <v>0</v>
      </c>
      <c r="Q94" s="40">
        <v>0</v>
      </c>
      <c r="R94" s="40">
        <v>0</v>
      </c>
      <c r="S94" s="40">
        <v>0</v>
      </c>
      <c r="T94" s="40">
        <v>0</v>
      </c>
      <c r="U94" s="40">
        <v>1</v>
      </c>
      <c r="V94" s="40">
        <v>0</v>
      </c>
      <c r="W94" s="40">
        <v>0</v>
      </c>
      <c r="X94" s="40">
        <v>0</v>
      </c>
      <c r="Y94" s="40">
        <v>0</v>
      </c>
      <c r="Z94" s="40">
        <v>0</v>
      </c>
      <c r="AA94" s="40">
        <v>0</v>
      </c>
      <c r="AB94" s="40"/>
      <c r="AC94" s="40"/>
      <c r="AD94" s="40"/>
      <c r="AE94" s="40"/>
      <c r="AF94" s="40"/>
    </row>
    <row r="95" spans="1:32" ht="33" customHeight="1" x14ac:dyDescent="0.2">
      <c r="A95" s="129"/>
      <c r="B95" s="130"/>
      <c r="C95" s="60">
        <v>92</v>
      </c>
      <c r="D95" s="49" t="s">
        <v>128</v>
      </c>
      <c r="E95" s="24"/>
      <c r="F95" s="21" t="s">
        <v>170</v>
      </c>
      <c r="G95" s="21" t="s">
        <v>49</v>
      </c>
      <c r="H95" s="21">
        <v>20</v>
      </c>
      <c r="I95" s="21">
        <v>20</v>
      </c>
      <c r="J95" s="58">
        <v>4.6500000000000004</v>
      </c>
      <c r="K95" s="25"/>
      <c r="L95" s="25"/>
      <c r="M95" s="37">
        <v>6</v>
      </c>
      <c r="N95" s="38">
        <f t="shared" si="2"/>
        <v>2</v>
      </c>
      <c r="O95" s="39" t="str">
        <f t="shared" si="3"/>
        <v>OK</v>
      </c>
      <c r="P95" s="40">
        <v>0</v>
      </c>
      <c r="Q95" s="40">
        <v>0</v>
      </c>
      <c r="R95" s="40">
        <v>0</v>
      </c>
      <c r="S95" s="40">
        <v>0</v>
      </c>
      <c r="T95" s="40">
        <v>4</v>
      </c>
      <c r="U95" s="40">
        <v>0</v>
      </c>
      <c r="V95" s="40">
        <v>0</v>
      </c>
      <c r="W95" s="40">
        <v>0</v>
      </c>
      <c r="X95" s="40">
        <v>0</v>
      </c>
      <c r="Y95" s="40">
        <v>0</v>
      </c>
      <c r="Z95" s="40">
        <v>0</v>
      </c>
      <c r="AA95" s="40">
        <v>0</v>
      </c>
      <c r="AB95" s="40"/>
      <c r="AC95" s="40"/>
      <c r="AD95" s="40"/>
      <c r="AE95" s="40"/>
      <c r="AF95" s="40"/>
    </row>
    <row r="96" spans="1:32" ht="33" customHeight="1" x14ac:dyDescent="0.2">
      <c r="A96" s="129"/>
      <c r="B96" s="130"/>
      <c r="C96" s="60">
        <v>93</v>
      </c>
      <c r="D96" s="49" t="s">
        <v>129</v>
      </c>
      <c r="E96" s="24"/>
      <c r="F96" s="21" t="s">
        <v>171</v>
      </c>
      <c r="G96" s="21" t="s">
        <v>49</v>
      </c>
      <c r="H96" s="21">
        <v>20</v>
      </c>
      <c r="I96" s="21">
        <v>20</v>
      </c>
      <c r="J96" s="58">
        <v>36.5</v>
      </c>
      <c r="K96" s="25"/>
      <c r="L96" s="25"/>
      <c r="M96" s="37">
        <v>4</v>
      </c>
      <c r="N96" s="38">
        <f t="shared" si="2"/>
        <v>4</v>
      </c>
      <c r="O96" s="39" t="str">
        <f t="shared" si="3"/>
        <v>OK</v>
      </c>
      <c r="P96" s="40">
        <v>0</v>
      </c>
      <c r="Q96" s="40">
        <v>0</v>
      </c>
      <c r="R96" s="40">
        <v>0</v>
      </c>
      <c r="S96" s="40">
        <v>0</v>
      </c>
      <c r="T96" s="40">
        <v>0</v>
      </c>
      <c r="U96" s="40">
        <v>0</v>
      </c>
      <c r="V96" s="40">
        <v>0</v>
      </c>
      <c r="W96" s="40">
        <v>0</v>
      </c>
      <c r="X96" s="40">
        <v>0</v>
      </c>
      <c r="Y96" s="40">
        <v>0</v>
      </c>
      <c r="Z96" s="40">
        <v>0</v>
      </c>
      <c r="AA96" s="40">
        <v>0</v>
      </c>
      <c r="AB96" s="40"/>
      <c r="AC96" s="40"/>
      <c r="AD96" s="40"/>
      <c r="AE96" s="40"/>
      <c r="AF96" s="40"/>
    </row>
    <row r="97" spans="1:33" ht="15.75" x14ac:dyDescent="0.2">
      <c r="A97" s="129"/>
      <c r="B97" s="130"/>
      <c r="C97" s="60">
        <v>94</v>
      </c>
      <c r="D97" s="49" t="s">
        <v>130</v>
      </c>
      <c r="E97" s="24"/>
      <c r="F97" s="21" t="s">
        <v>167</v>
      </c>
      <c r="G97" s="21" t="s">
        <v>49</v>
      </c>
      <c r="H97" s="21">
        <v>20</v>
      </c>
      <c r="I97" s="21">
        <v>20</v>
      </c>
      <c r="J97" s="58">
        <v>14</v>
      </c>
      <c r="K97" s="25"/>
      <c r="L97" s="25"/>
      <c r="M97" s="37">
        <v>2</v>
      </c>
      <c r="N97" s="38">
        <f t="shared" si="2"/>
        <v>2</v>
      </c>
      <c r="O97" s="39" t="str">
        <f t="shared" si="3"/>
        <v>OK</v>
      </c>
      <c r="P97" s="40">
        <v>0</v>
      </c>
      <c r="Q97" s="40">
        <v>0</v>
      </c>
      <c r="R97" s="40">
        <v>0</v>
      </c>
      <c r="S97" s="40">
        <v>0</v>
      </c>
      <c r="T97" s="40">
        <v>0</v>
      </c>
      <c r="U97" s="40">
        <v>0</v>
      </c>
      <c r="V97" s="40">
        <v>0</v>
      </c>
      <c r="W97" s="40">
        <v>0</v>
      </c>
      <c r="X97" s="40">
        <v>0</v>
      </c>
      <c r="Y97" s="40">
        <v>0</v>
      </c>
      <c r="Z97" s="40">
        <v>0</v>
      </c>
      <c r="AA97" s="40">
        <v>0</v>
      </c>
      <c r="AB97" s="40"/>
      <c r="AC97" s="40"/>
      <c r="AD97" s="40"/>
      <c r="AE97" s="40"/>
      <c r="AF97" s="40"/>
    </row>
    <row r="98" spans="1:33" ht="30.75" x14ac:dyDescent="0.2">
      <c r="A98" s="129"/>
      <c r="B98" s="130"/>
      <c r="C98" s="60">
        <v>95</v>
      </c>
      <c r="D98" s="49" t="s">
        <v>131</v>
      </c>
      <c r="E98" s="24"/>
      <c r="F98" s="21" t="s">
        <v>172</v>
      </c>
      <c r="G98" s="21" t="s">
        <v>377</v>
      </c>
      <c r="H98" s="21">
        <v>20</v>
      </c>
      <c r="I98" s="21">
        <v>20</v>
      </c>
      <c r="J98" s="58">
        <v>10.9</v>
      </c>
      <c r="K98" s="25"/>
      <c r="L98" s="25"/>
      <c r="M98" s="37">
        <v>10</v>
      </c>
      <c r="N98" s="38">
        <f t="shared" si="2"/>
        <v>5</v>
      </c>
      <c r="O98" s="39" t="str">
        <f t="shared" si="3"/>
        <v>OK</v>
      </c>
      <c r="P98" s="40">
        <v>0</v>
      </c>
      <c r="Q98" s="40">
        <v>0</v>
      </c>
      <c r="R98" s="40">
        <v>0</v>
      </c>
      <c r="S98" s="40">
        <v>0</v>
      </c>
      <c r="T98" s="40">
        <v>0</v>
      </c>
      <c r="U98" s="40">
        <v>0</v>
      </c>
      <c r="V98" s="40">
        <v>0</v>
      </c>
      <c r="W98" s="40">
        <v>0</v>
      </c>
      <c r="X98" s="40">
        <v>0</v>
      </c>
      <c r="Y98" s="40">
        <v>0</v>
      </c>
      <c r="Z98" s="40">
        <v>0</v>
      </c>
      <c r="AA98" s="40">
        <v>5</v>
      </c>
      <c r="AB98" s="40"/>
      <c r="AC98" s="40"/>
      <c r="AD98" s="40"/>
      <c r="AE98" s="40"/>
      <c r="AF98" s="40"/>
    </row>
    <row r="99" spans="1:33" ht="15.75" x14ac:dyDescent="0.2">
      <c r="A99" s="129"/>
      <c r="B99" s="130"/>
      <c r="C99" s="60">
        <v>96</v>
      </c>
      <c r="D99" s="49" t="s">
        <v>132</v>
      </c>
      <c r="E99" s="24"/>
      <c r="F99" s="21" t="s">
        <v>173</v>
      </c>
      <c r="G99" s="21" t="s">
        <v>377</v>
      </c>
      <c r="H99" s="21">
        <v>20</v>
      </c>
      <c r="I99" s="21">
        <v>20</v>
      </c>
      <c r="J99" s="58">
        <v>32.5</v>
      </c>
      <c r="K99" s="25"/>
      <c r="L99" s="25"/>
      <c r="M99" s="37">
        <v>7</v>
      </c>
      <c r="N99" s="38">
        <f t="shared" si="2"/>
        <v>2</v>
      </c>
      <c r="O99" s="39" t="str">
        <f t="shared" si="3"/>
        <v>OK</v>
      </c>
      <c r="P99" s="40">
        <v>0</v>
      </c>
      <c r="Q99" s="40">
        <v>0</v>
      </c>
      <c r="R99" s="40">
        <v>0</v>
      </c>
      <c r="S99" s="40">
        <v>0</v>
      </c>
      <c r="T99" s="40">
        <v>0</v>
      </c>
      <c r="U99" s="40">
        <v>0</v>
      </c>
      <c r="V99" s="40">
        <v>0</v>
      </c>
      <c r="W99" s="40">
        <v>0</v>
      </c>
      <c r="X99" s="40">
        <v>0</v>
      </c>
      <c r="Y99" s="40">
        <v>0</v>
      </c>
      <c r="Z99" s="40">
        <v>0</v>
      </c>
      <c r="AA99" s="40">
        <v>5</v>
      </c>
      <c r="AB99" s="40"/>
      <c r="AC99" s="40"/>
      <c r="AD99" s="40"/>
      <c r="AE99" s="40"/>
      <c r="AF99" s="40"/>
    </row>
    <row r="100" spans="1:33" ht="30.75" x14ac:dyDescent="0.2">
      <c r="A100" s="129"/>
      <c r="B100" s="130"/>
      <c r="C100" s="60">
        <v>97</v>
      </c>
      <c r="D100" s="49" t="s">
        <v>133</v>
      </c>
      <c r="E100" s="24"/>
      <c r="F100" s="21" t="s">
        <v>167</v>
      </c>
      <c r="G100" s="21" t="s">
        <v>377</v>
      </c>
      <c r="H100" s="21">
        <v>20</v>
      </c>
      <c r="I100" s="21">
        <v>20</v>
      </c>
      <c r="J100" s="58">
        <v>7.5</v>
      </c>
      <c r="K100" s="25"/>
      <c r="L100" s="25"/>
      <c r="M100" s="37">
        <v>13</v>
      </c>
      <c r="N100" s="38">
        <f t="shared" si="2"/>
        <v>9</v>
      </c>
      <c r="O100" s="39" t="str">
        <f t="shared" si="3"/>
        <v>OK</v>
      </c>
      <c r="P100" s="40">
        <v>0</v>
      </c>
      <c r="Q100" s="40">
        <v>0</v>
      </c>
      <c r="R100" s="40">
        <v>0</v>
      </c>
      <c r="S100" s="40">
        <v>0</v>
      </c>
      <c r="T100" s="40">
        <v>0</v>
      </c>
      <c r="U100" s="40">
        <v>4</v>
      </c>
      <c r="V100" s="40">
        <v>0</v>
      </c>
      <c r="W100" s="40">
        <v>0</v>
      </c>
      <c r="X100" s="40">
        <v>0</v>
      </c>
      <c r="Y100" s="40">
        <v>0</v>
      </c>
      <c r="Z100" s="40">
        <v>0</v>
      </c>
      <c r="AA100" s="40">
        <v>0</v>
      </c>
      <c r="AB100" s="40"/>
      <c r="AC100" s="40"/>
      <c r="AD100" s="40"/>
      <c r="AE100" s="40"/>
      <c r="AF100" s="40"/>
    </row>
    <row r="101" spans="1:33" ht="15.75" x14ac:dyDescent="0.2">
      <c r="A101" s="129"/>
      <c r="B101" s="130"/>
      <c r="C101" s="60">
        <v>98</v>
      </c>
      <c r="D101" s="49" t="s">
        <v>134</v>
      </c>
      <c r="E101" s="24"/>
      <c r="F101" s="21" t="s">
        <v>165</v>
      </c>
      <c r="G101" s="21" t="s">
        <v>377</v>
      </c>
      <c r="H101" s="21">
        <v>20</v>
      </c>
      <c r="I101" s="21">
        <v>20</v>
      </c>
      <c r="J101" s="58">
        <v>5.15</v>
      </c>
      <c r="K101" s="25"/>
      <c r="L101" s="25"/>
      <c r="M101" s="37">
        <v>28</v>
      </c>
      <c r="N101" s="38">
        <f t="shared" si="2"/>
        <v>23</v>
      </c>
      <c r="O101" s="39" t="str">
        <f t="shared" si="3"/>
        <v>OK</v>
      </c>
      <c r="P101" s="40">
        <v>0</v>
      </c>
      <c r="Q101" s="40">
        <v>0</v>
      </c>
      <c r="R101" s="40">
        <v>0</v>
      </c>
      <c r="S101" s="40">
        <v>0</v>
      </c>
      <c r="T101" s="40">
        <v>0</v>
      </c>
      <c r="U101" s="40">
        <v>5</v>
      </c>
      <c r="V101" s="40">
        <v>0</v>
      </c>
      <c r="W101" s="40">
        <v>0</v>
      </c>
      <c r="X101" s="40">
        <v>0</v>
      </c>
      <c r="Y101" s="40">
        <v>0</v>
      </c>
      <c r="Z101" s="40">
        <v>0</v>
      </c>
      <c r="AA101" s="40">
        <v>0</v>
      </c>
      <c r="AB101" s="40"/>
      <c r="AC101" s="40"/>
      <c r="AD101" s="40"/>
      <c r="AE101" s="40"/>
      <c r="AF101" s="40"/>
    </row>
    <row r="102" spans="1:33" ht="33" customHeight="1" x14ac:dyDescent="0.2">
      <c r="A102" s="129"/>
      <c r="B102" s="130"/>
      <c r="C102" s="60">
        <v>99</v>
      </c>
      <c r="D102" s="51" t="s">
        <v>135</v>
      </c>
      <c r="E102" s="24"/>
      <c r="F102" s="21" t="s">
        <v>164</v>
      </c>
      <c r="G102" s="21" t="s">
        <v>49</v>
      </c>
      <c r="H102" s="21">
        <v>20</v>
      </c>
      <c r="I102" s="21">
        <v>20</v>
      </c>
      <c r="J102" s="58">
        <v>37.32</v>
      </c>
      <c r="K102" s="25"/>
      <c r="L102" s="25"/>
      <c r="M102" s="37">
        <v>7</v>
      </c>
      <c r="N102" s="38">
        <f t="shared" si="2"/>
        <v>3</v>
      </c>
      <c r="O102" s="39" t="str">
        <f t="shared" si="3"/>
        <v>OK</v>
      </c>
      <c r="P102" s="40">
        <v>0</v>
      </c>
      <c r="Q102" s="40">
        <v>0</v>
      </c>
      <c r="R102" s="40">
        <v>0</v>
      </c>
      <c r="S102" s="40">
        <v>0</v>
      </c>
      <c r="T102" s="40">
        <v>4</v>
      </c>
      <c r="U102" s="40">
        <v>0</v>
      </c>
      <c r="V102" s="40">
        <v>0</v>
      </c>
      <c r="W102" s="40">
        <v>0</v>
      </c>
      <c r="X102" s="40">
        <v>0</v>
      </c>
      <c r="Y102" s="40">
        <v>0</v>
      </c>
      <c r="Z102" s="40">
        <v>0</v>
      </c>
      <c r="AA102" s="40">
        <v>0</v>
      </c>
      <c r="AB102" s="40"/>
      <c r="AC102" s="40"/>
      <c r="AD102" s="40"/>
      <c r="AE102" s="40"/>
      <c r="AF102" s="40"/>
      <c r="AG102" s="122" t="s">
        <v>498</v>
      </c>
    </row>
    <row r="103" spans="1:33" ht="33" customHeight="1" x14ac:dyDescent="0.2">
      <c r="A103" s="129"/>
      <c r="B103" s="130"/>
      <c r="C103" s="60">
        <v>100</v>
      </c>
      <c r="D103" s="49" t="s">
        <v>136</v>
      </c>
      <c r="E103" s="24"/>
      <c r="F103" s="21" t="s">
        <v>174</v>
      </c>
      <c r="G103" s="21" t="s">
        <v>49</v>
      </c>
      <c r="H103" s="21">
        <v>20</v>
      </c>
      <c r="I103" s="21">
        <v>20</v>
      </c>
      <c r="J103" s="58">
        <v>299.3</v>
      </c>
      <c r="K103" s="25"/>
      <c r="L103" s="25"/>
      <c r="M103" s="37">
        <v>3</v>
      </c>
      <c r="N103" s="38">
        <f t="shared" si="2"/>
        <v>1</v>
      </c>
      <c r="O103" s="39" t="str">
        <f t="shared" si="3"/>
        <v>OK</v>
      </c>
      <c r="P103" s="40">
        <v>0</v>
      </c>
      <c r="Q103" s="40">
        <v>0</v>
      </c>
      <c r="R103" s="40">
        <v>0</v>
      </c>
      <c r="S103" s="40">
        <v>0</v>
      </c>
      <c r="T103" s="40">
        <v>0</v>
      </c>
      <c r="U103" s="40">
        <v>2</v>
      </c>
      <c r="V103" s="40">
        <v>0</v>
      </c>
      <c r="W103" s="40">
        <v>0</v>
      </c>
      <c r="X103" s="40">
        <v>0</v>
      </c>
      <c r="Y103" s="40">
        <v>0</v>
      </c>
      <c r="Z103" s="40">
        <v>0</v>
      </c>
      <c r="AA103" s="40">
        <v>0</v>
      </c>
      <c r="AB103" s="40"/>
      <c r="AC103" s="40"/>
      <c r="AD103" s="40"/>
      <c r="AE103" s="40"/>
      <c r="AF103" s="40"/>
    </row>
    <row r="104" spans="1:33" ht="33" customHeight="1" x14ac:dyDescent="0.2">
      <c r="A104" s="129"/>
      <c r="B104" s="130"/>
      <c r="C104" s="60">
        <v>101</v>
      </c>
      <c r="D104" s="49" t="s">
        <v>137</v>
      </c>
      <c r="E104" s="24"/>
      <c r="F104" s="21" t="s">
        <v>164</v>
      </c>
      <c r="G104" s="21" t="s">
        <v>49</v>
      </c>
      <c r="H104" s="21">
        <v>20</v>
      </c>
      <c r="I104" s="21">
        <v>20</v>
      </c>
      <c r="J104" s="58">
        <v>16.8</v>
      </c>
      <c r="K104" s="25"/>
      <c r="L104" s="25"/>
      <c r="M104" s="37">
        <v>30</v>
      </c>
      <c r="N104" s="38">
        <f t="shared" si="2"/>
        <v>30</v>
      </c>
      <c r="O104" s="39" t="str">
        <f t="shared" si="3"/>
        <v>OK</v>
      </c>
      <c r="P104" s="40">
        <v>0</v>
      </c>
      <c r="Q104" s="40">
        <v>0</v>
      </c>
      <c r="R104" s="40">
        <v>0</v>
      </c>
      <c r="S104" s="40">
        <v>0</v>
      </c>
      <c r="T104" s="40">
        <v>0</v>
      </c>
      <c r="U104" s="40">
        <v>0</v>
      </c>
      <c r="V104" s="40">
        <v>0</v>
      </c>
      <c r="W104" s="40">
        <v>0</v>
      </c>
      <c r="X104" s="40">
        <v>0</v>
      </c>
      <c r="Y104" s="40">
        <v>0</v>
      </c>
      <c r="Z104" s="40">
        <v>0</v>
      </c>
      <c r="AA104" s="40">
        <v>0</v>
      </c>
      <c r="AB104" s="40"/>
      <c r="AC104" s="40"/>
      <c r="AD104" s="40"/>
      <c r="AE104" s="40"/>
      <c r="AF104" s="40"/>
    </row>
    <row r="105" spans="1:33" ht="15" customHeight="1" x14ac:dyDescent="0.2">
      <c r="A105" s="129"/>
      <c r="B105" s="130"/>
      <c r="C105" s="60">
        <v>102</v>
      </c>
      <c r="D105" s="56" t="s">
        <v>138</v>
      </c>
      <c r="E105" s="24"/>
      <c r="F105" s="21" t="s">
        <v>163</v>
      </c>
      <c r="G105" s="21" t="s">
        <v>49</v>
      </c>
      <c r="H105" s="21">
        <v>20</v>
      </c>
      <c r="I105" s="21">
        <v>20</v>
      </c>
      <c r="J105" s="58">
        <v>2.15</v>
      </c>
      <c r="K105" s="25"/>
      <c r="L105" s="25"/>
      <c r="M105" s="37">
        <v>4</v>
      </c>
      <c r="N105" s="38">
        <f t="shared" si="2"/>
        <v>2</v>
      </c>
      <c r="O105" s="39" t="str">
        <f t="shared" si="3"/>
        <v>OK</v>
      </c>
      <c r="P105" s="40">
        <v>0</v>
      </c>
      <c r="Q105" s="40">
        <v>0</v>
      </c>
      <c r="R105" s="40">
        <v>0</v>
      </c>
      <c r="S105" s="40">
        <v>0</v>
      </c>
      <c r="T105" s="40">
        <v>0</v>
      </c>
      <c r="U105" s="40">
        <v>2</v>
      </c>
      <c r="V105" s="40">
        <v>0</v>
      </c>
      <c r="W105" s="40">
        <v>0</v>
      </c>
      <c r="X105" s="40">
        <v>0</v>
      </c>
      <c r="Y105" s="40">
        <v>0</v>
      </c>
      <c r="Z105" s="40">
        <v>0</v>
      </c>
      <c r="AA105" s="40">
        <v>0</v>
      </c>
      <c r="AB105" s="40"/>
      <c r="AC105" s="40"/>
      <c r="AD105" s="40"/>
      <c r="AE105" s="40"/>
      <c r="AF105" s="40"/>
    </row>
    <row r="106" spans="1:33" ht="33" customHeight="1" x14ac:dyDescent="0.2">
      <c r="A106" s="129"/>
      <c r="B106" s="130"/>
      <c r="C106" s="60">
        <v>103</v>
      </c>
      <c r="D106" s="51" t="s">
        <v>139</v>
      </c>
      <c r="E106" s="24"/>
      <c r="F106" s="21" t="s">
        <v>175</v>
      </c>
      <c r="G106" s="21" t="s">
        <v>49</v>
      </c>
      <c r="H106" s="21">
        <v>20</v>
      </c>
      <c r="I106" s="21">
        <v>20</v>
      </c>
      <c r="J106" s="58">
        <v>9.65</v>
      </c>
      <c r="K106" s="25"/>
      <c r="L106" s="25"/>
      <c r="M106" s="37">
        <v>4</v>
      </c>
      <c r="N106" s="38">
        <f t="shared" si="2"/>
        <v>3</v>
      </c>
      <c r="O106" s="39" t="str">
        <f t="shared" si="3"/>
        <v>OK</v>
      </c>
      <c r="P106" s="40">
        <v>0</v>
      </c>
      <c r="Q106" s="40">
        <v>0</v>
      </c>
      <c r="R106" s="40">
        <v>0</v>
      </c>
      <c r="S106" s="40">
        <v>0</v>
      </c>
      <c r="T106" s="40">
        <v>0</v>
      </c>
      <c r="U106" s="40">
        <v>1</v>
      </c>
      <c r="V106" s="40">
        <v>0</v>
      </c>
      <c r="W106" s="40">
        <v>0</v>
      </c>
      <c r="X106" s="40">
        <v>0</v>
      </c>
      <c r="Y106" s="40">
        <v>0</v>
      </c>
      <c r="Z106" s="40">
        <v>0</v>
      </c>
      <c r="AA106" s="40">
        <v>0</v>
      </c>
      <c r="AB106" s="40"/>
      <c r="AC106" s="40"/>
      <c r="AD106" s="40"/>
      <c r="AE106" s="40"/>
      <c r="AF106" s="40"/>
    </row>
    <row r="107" spans="1:33" ht="33" customHeight="1" x14ac:dyDescent="0.2">
      <c r="A107" s="129"/>
      <c r="B107" s="130"/>
      <c r="C107" s="60">
        <v>104</v>
      </c>
      <c r="D107" s="49" t="s">
        <v>140</v>
      </c>
      <c r="E107" s="24"/>
      <c r="F107" s="21" t="s">
        <v>176</v>
      </c>
      <c r="G107" s="21" t="s">
        <v>49</v>
      </c>
      <c r="H107" s="21">
        <v>20</v>
      </c>
      <c r="I107" s="21">
        <v>20</v>
      </c>
      <c r="J107" s="58">
        <v>9.4</v>
      </c>
      <c r="K107" s="25"/>
      <c r="L107" s="25"/>
      <c r="M107" s="37">
        <v>20</v>
      </c>
      <c r="N107" s="38">
        <f t="shared" si="2"/>
        <v>0</v>
      </c>
      <c r="O107" s="39" t="str">
        <f t="shared" si="3"/>
        <v>OK</v>
      </c>
      <c r="P107" s="40">
        <v>0</v>
      </c>
      <c r="Q107" s="40">
        <v>0</v>
      </c>
      <c r="R107" s="40">
        <v>0</v>
      </c>
      <c r="S107" s="40">
        <v>0</v>
      </c>
      <c r="T107" s="40">
        <v>0</v>
      </c>
      <c r="U107" s="40">
        <v>0</v>
      </c>
      <c r="V107" s="40">
        <v>0</v>
      </c>
      <c r="W107" s="40">
        <v>0</v>
      </c>
      <c r="X107" s="40">
        <v>0</v>
      </c>
      <c r="Y107" s="40">
        <v>0</v>
      </c>
      <c r="Z107" s="40">
        <v>0</v>
      </c>
      <c r="AA107" s="40">
        <v>20</v>
      </c>
      <c r="AB107" s="40"/>
      <c r="AC107" s="40"/>
      <c r="AD107" s="40"/>
      <c r="AE107" s="40"/>
      <c r="AF107" s="40"/>
    </row>
    <row r="108" spans="1:33" ht="15.75" x14ac:dyDescent="0.2">
      <c r="A108" s="129"/>
      <c r="B108" s="130"/>
      <c r="C108" s="60">
        <v>105</v>
      </c>
      <c r="D108" s="51" t="s">
        <v>141</v>
      </c>
      <c r="E108" s="24"/>
      <c r="F108" s="21" t="s">
        <v>175</v>
      </c>
      <c r="G108" s="21" t="s">
        <v>378</v>
      </c>
      <c r="H108" s="21">
        <v>20</v>
      </c>
      <c r="I108" s="21">
        <v>20</v>
      </c>
      <c r="J108" s="58">
        <v>0.82</v>
      </c>
      <c r="K108" s="25"/>
      <c r="L108" s="25"/>
      <c r="M108" s="37">
        <v>100</v>
      </c>
      <c r="N108" s="38">
        <f t="shared" si="2"/>
        <v>0</v>
      </c>
      <c r="O108" s="39" t="str">
        <f t="shared" si="3"/>
        <v>OK</v>
      </c>
      <c r="P108" s="40">
        <v>0</v>
      </c>
      <c r="Q108" s="40">
        <v>0</v>
      </c>
      <c r="R108" s="40">
        <v>0</v>
      </c>
      <c r="S108" s="40">
        <v>0</v>
      </c>
      <c r="T108" s="40">
        <v>0</v>
      </c>
      <c r="U108" s="40">
        <v>0</v>
      </c>
      <c r="V108" s="40">
        <v>0</v>
      </c>
      <c r="W108" s="40">
        <v>0</v>
      </c>
      <c r="X108" s="40">
        <v>0</v>
      </c>
      <c r="Y108" s="40">
        <v>0</v>
      </c>
      <c r="Z108" s="40">
        <v>0</v>
      </c>
      <c r="AA108" s="40">
        <v>100</v>
      </c>
      <c r="AB108" s="40"/>
      <c r="AC108" s="40"/>
      <c r="AD108" s="40"/>
      <c r="AE108" s="40"/>
      <c r="AF108" s="40"/>
    </row>
    <row r="109" spans="1:33" ht="15.75" x14ac:dyDescent="0.2">
      <c r="A109" s="129"/>
      <c r="B109" s="130"/>
      <c r="C109" s="60">
        <v>106</v>
      </c>
      <c r="D109" s="51" t="s">
        <v>142</v>
      </c>
      <c r="E109" s="24"/>
      <c r="F109" s="21" t="s">
        <v>175</v>
      </c>
      <c r="G109" s="21" t="s">
        <v>378</v>
      </c>
      <c r="H109" s="21">
        <v>20</v>
      </c>
      <c r="I109" s="21">
        <v>20</v>
      </c>
      <c r="J109" s="58">
        <v>0.9</v>
      </c>
      <c r="K109" s="25"/>
      <c r="L109" s="25"/>
      <c r="M109" s="37">
        <v>300</v>
      </c>
      <c r="N109" s="38">
        <f t="shared" si="2"/>
        <v>0</v>
      </c>
      <c r="O109" s="39" t="str">
        <f t="shared" si="3"/>
        <v>OK</v>
      </c>
      <c r="P109" s="40">
        <v>0</v>
      </c>
      <c r="Q109" s="40">
        <v>0</v>
      </c>
      <c r="R109" s="40">
        <v>0</v>
      </c>
      <c r="S109" s="40">
        <v>0</v>
      </c>
      <c r="T109" s="40">
        <v>0</v>
      </c>
      <c r="U109" s="40">
        <v>0</v>
      </c>
      <c r="V109" s="40">
        <v>0</v>
      </c>
      <c r="W109" s="40">
        <v>0</v>
      </c>
      <c r="X109" s="40">
        <v>0</v>
      </c>
      <c r="Y109" s="40">
        <v>0</v>
      </c>
      <c r="Z109" s="40">
        <v>0</v>
      </c>
      <c r="AA109" s="40">
        <v>300</v>
      </c>
      <c r="AB109" s="40"/>
      <c r="AC109" s="40"/>
      <c r="AD109" s="40"/>
      <c r="AE109" s="40"/>
      <c r="AF109" s="40"/>
    </row>
    <row r="110" spans="1:33" ht="15.75" x14ac:dyDescent="0.2">
      <c r="A110" s="129"/>
      <c r="B110" s="130"/>
      <c r="C110" s="60">
        <v>107</v>
      </c>
      <c r="D110" s="51" t="s">
        <v>143</v>
      </c>
      <c r="E110" s="24"/>
      <c r="F110" s="21" t="s">
        <v>175</v>
      </c>
      <c r="G110" s="21" t="s">
        <v>378</v>
      </c>
      <c r="H110" s="21">
        <v>20</v>
      </c>
      <c r="I110" s="21">
        <v>20</v>
      </c>
      <c r="J110" s="58">
        <v>1.05</v>
      </c>
      <c r="K110" s="25"/>
      <c r="L110" s="25"/>
      <c r="M110" s="37">
        <v>200</v>
      </c>
      <c r="N110" s="38">
        <f t="shared" si="2"/>
        <v>0</v>
      </c>
      <c r="O110" s="39" t="str">
        <f t="shared" si="3"/>
        <v>OK</v>
      </c>
      <c r="P110" s="40">
        <v>0</v>
      </c>
      <c r="Q110" s="40">
        <v>0</v>
      </c>
      <c r="R110" s="40">
        <v>0</v>
      </c>
      <c r="S110" s="40">
        <v>0</v>
      </c>
      <c r="T110" s="40">
        <v>0</v>
      </c>
      <c r="U110" s="40">
        <v>0</v>
      </c>
      <c r="V110" s="40">
        <v>0</v>
      </c>
      <c r="W110" s="40">
        <v>0</v>
      </c>
      <c r="X110" s="40">
        <v>0</v>
      </c>
      <c r="Y110" s="40">
        <v>0</v>
      </c>
      <c r="Z110" s="40">
        <v>0</v>
      </c>
      <c r="AA110" s="40">
        <v>200</v>
      </c>
      <c r="AB110" s="40"/>
      <c r="AC110" s="40"/>
      <c r="AD110" s="40"/>
      <c r="AE110" s="40"/>
      <c r="AF110" s="40"/>
    </row>
    <row r="111" spans="1:33" ht="15.75" x14ac:dyDescent="0.2">
      <c r="A111" s="129"/>
      <c r="B111" s="130"/>
      <c r="C111" s="60">
        <v>108</v>
      </c>
      <c r="D111" s="51" t="s">
        <v>144</v>
      </c>
      <c r="E111" s="24"/>
      <c r="F111" s="21" t="s">
        <v>175</v>
      </c>
      <c r="G111" s="21" t="s">
        <v>49</v>
      </c>
      <c r="H111" s="21">
        <v>20</v>
      </c>
      <c r="I111" s="21">
        <v>20</v>
      </c>
      <c r="J111" s="58">
        <v>41.5</v>
      </c>
      <c r="K111" s="25"/>
      <c r="L111" s="25"/>
      <c r="M111" s="37">
        <v>3</v>
      </c>
      <c r="N111" s="38">
        <f t="shared" si="2"/>
        <v>2</v>
      </c>
      <c r="O111" s="39" t="str">
        <f t="shared" si="3"/>
        <v>OK</v>
      </c>
      <c r="P111" s="40">
        <v>0</v>
      </c>
      <c r="Q111" s="40">
        <v>0</v>
      </c>
      <c r="R111" s="40">
        <v>0</v>
      </c>
      <c r="S111" s="40">
        <v>0</v>
      </c>
      <c r="T111" s="40">
        <v>0</v>
      </c>
      <c r="U111" s="40">
        <v>1</v>
      </c>
      <c r="V111" s="40">
        <v>0</v>
      </c>
      <c r="W111" s="40">
        <v>0</v>
      </c>
      <c r="X111" s="40">
        <v>0</v>
      </c>
      <c r="Y111" s="40">
        <v>0</v>
      </c>
      <c r="Z111" s="40">
        <v>0</v>
      </c>
      <c r="AA111" s="40">
        <v>0</v>
      </c>
      <c r="AB111" s="40"/>
      <c r="AC111" s="40"/>
      <c r="AD111" s="40"/>
      <c r="AE111" s="40"/>
      <c r="AF111" s="40"/>
    </row>
    <row r="112" spans="1:33" ht="33" customHeight="1" x14ac:dyDescent="0.2">
      <c r="A112" s="129"/>
      <c r="B112" s="130"/>
      <c r="C112" s="60">
        <v>109</v>
      </c>
      <c r="D112" s="51" t="s">
        <v>145</v>
      </c>
      <c r="E112" s="24"/>
      <c r="F112" s="21" t="s">
        <v>175</v>
      </c>
      <c r="G112" s="21" t="s">
        <v>49</v>
      </c>
      <c r="H112" s="21">
        <v>20</v>
      </c>
      <c r="I112" s="21">
        <v>20</v>
      </c>
      <c r="J112" s="58">
        <v>33.5</v>
      </c>
      <c r="K112" s="25"/>
      <c r="L112" s="25"/>
      <c r="M112" s="37">
        <v>3</v>
      </c>
      <c r="N112" s="38">
        <f t="shared" si="2"/>
        <v>2</v>
      </c>
      <c r="O112" s="39" t="str">
        <f t="shared" si="3"/>
        <v>OK</v>
      </c>
      <c r="P112" s="40">
        <v>0</v>
      </c>
      <c r="Q112" s="40">
        <v>0</v>
      </c>
      <c r="R112" s="40">
        <v>0</v>
      </c>
      <c r="S112" s="40">
        <v>0</v>
      </c>
      <c r="T112" s="40">
        <v>0</v>
      </c>
      <c r="U112" s="40">
        <v>1</v>
      </c>
      <c r="V112" s="40">
        <v>0</v>
      </c>
      <c r="W112" s="40">
        <v>0</v>
      </c>
      <c r="X112" s="40">
        <v>0</v>
      </c>
      <c r="Y112" s="40">
        <v>0</v>
      </c>
      <c r="Z112" s="40">
        <v>0</v>
      </c>
      <c r="AA112" s="40">
        <v>0</v>
      </c>
      <c r="AB112" s="40"/>
      <c r="AC112" s="40"/>
      <c r="AD112" s="40"/>
      <c r="AE112" s="40"/>
      <c r="AF112" s="40"/>
    </row>
    <row r="113" spans="1:32" ht="33" customHeight="1" x14ac:dyDescent="0.2">
      <c r="A113" s="129"/>
      <c r="B113" s="130"/>
      <c r="C113" s="60">
        <v>110</v>
      </c>
      <c r="D113" s="51" t="s">
        <v>146</v>
      </c>
      <c r="E113" s="24"/>
      <c r="F113" s="21" t="s">
        <v>175</v>
      </c>
      <c r="G113" s="21" t="s">
        <v>49</v>
      </c>
      <c r="H113" s="21">
        <v>20</v>
      </c>
      <c r="I113" s="21">
        <v>20</v>
      </c>
      <c r="J113" s="58">
        <v>35.5</v>
      </c>
      <c r="K113" s="25"/>
      <c r="L113" s="25"/>
      <c r="M113" s="37">
        <v>3</v>
      </c>
      <c r="N113" s="38">
        <f t="shared" si="2"/>
        <v>2</v>
      </c>
      <c r="O113" s="39" t="str">
        <f t="shared" si="3"/>
        <v>OK</v>
      </c>
      <c r="P113" s="40">
        <v>0</v>
      </c>
      <c r="Q113" s="40">
        <v>0</v>
      </c>
      <c r="R113" s="40">
        <v>0</v>
      </c>
      <c r="S113" s="40">
        <v>0</v>
      </c>
      <c r="T113" s="40">
        <v>0</v>
      </c>
      <c r="U113" s="40">
        <v>1</v>
      </c>
      <c r="V113" s="40">
        <v>0</v>
      </c>
      <c r="W113" s="40">
        <v>0</v>
      </c>
      <c r="X113" s="40">
        <v>0</v>
      </c>
      <c r="Y113" s="40">
        <v>0</v>
      </c>
      <c r="Z113" s="40">
        <v>0</v>
      </c>
      <c r="AA113" s="40">
        <v>0</v>
      </c>
      <c r="AB113" s="40"/>
      <c r="AC113" s="40"/>
      <c r="AD113" s="40"/>
      <c r="AE113" s="40"/>
      <c r="AF113" s="40"/>
    </row>
    <row r="114" spans="1:32" ht="33" customHeight="1" x14ac:dyDescent="0.2">
      <c r="A114" s="129"/>
      <c r="B114" s="130"/>
      <c r="C114" s="60">
        <v>111</v>
      </c>
      <c r="D114" s="49" t="s">
        <v>147</v>
      </c>
      <c r="E114" s="24"/>
      <c r="F114" s="21" t="s">
        <v>177</v>
      </c>
      <c r="G114" s="21" t="s">
        <v>49</v>
      </c>
      <c r="H114" s="21">
        <v>20</v>
      </c>
      <c r="I114" s="21">
        <v>20</v>
      </c>
      <c r="J114" s="58">
        <v>14.3</v>
      </c>
      <c r="K114" s="25"/>
      <c r="L114" s="25"/>
      <c r="M114" s="37">
        <v>7</v>
      </c>
      <c r="N114" s="38">
        <f t="shared" si="2"/>
        <v>5</v>
      </c>
      <c r="O114" s="39" t="str">
        <f t="shared" si="3"/>
        <v>OK</v>
      </c>
      <c r="P114" s="40">
        <v>0</v>
      </c>
      <c r="Q114" s="40">
        <v>0</v>
      </c>
      <c r="R114" s="40">
        <v>0</v>
      </c>
      <c r="S114" s="40">
        <v>0</v>
      </c>
      <c r="T114" s="40">
        <v>2</v>
      </c>
      <c r="U114" s="40">
        <v>0</v>
      </c>
      <c r="V114" s="40">
        <v>0</v>
      </c>
      <c r="W114" s="40">
        <v>0</v>
      </c>
      <c r="X114" s="40">
        <v>0</v>
      </c>
      <c r="Y114" s="40">
        <v>0</v>
      </c>
      <c r="Z114" s="40">
        <v>0</v>
      </c>
      <c r="AA114" s="40">
        <v>0</v>
      </c>
      <c r="AB114" s="40"/>
      <c r="AC114" s="40"/>
      <c r="AD114" s="40"/>
      <c r="AE114" s="40"/>
      <c r="AF114" s="40"/>
    </row>
    <row r="115" spans="1:32" ht="33" customHeight="1" x14ac:dyDescent="0.2">
      <c r="A115" s="129"/>
      <c r="B115" s="130"/>
      <c r="C115" s="60">
        <v>112</v>
      </c>
      <c r="D115" s="51" t="s">
        <v>148</v>
      </c>
      <c r="E115" s="24"/>
      <c r="F115" s="21" t="s">
        <v>178</v>
      </c>
      <c r="G115" s="21" t="s">
        <v>379</v>
      </c>
      <c r="H115" s="21">
        <v>20</v>
      </c>
      <c r="I115" s="21">
        <v>20</v>
      </c>
      <c r="J115" s="58">
        <v>44.4</v>
      </c>
      <c r="K115" s="25"/>
      <c r="L115" s="25"/>
      <c r="M115" s="37">
        <v>50</v>
      </c>
      <c r="N115" s="38">
        <f t="shared" si="2"/>
        <v>40</v>
      </c>
      <c r="O115" s="39" t="str">
        <f t="shared" si="3"/>
        <v>OK</v>
      </c>
      <c r="P115" s="40">
        <v>0</v>
      </c>
      <c r="Q115" s="40">
        <v>0</v>
      </c>
      <c r="R115" s="40">
        <v>0</v>
      </c>
      <c r="S115" s="40">
        <v>0</v>
      </c>
      <c r="T115" s="40">
        <v>0</v>
      </c>
      <c r="U115" s="40">
        <v>10</v>
      </c>
      <c r="V115" s="40">
        <v>0</v>
      </c>
      <c r="W115" s="40">
        <v>0</v>
      </c>
      <c r="X115" s="40">
        <v>0</v>
      </c>
      <c r="Y115" s="40">
        <v>0</v>
      </c>
      <c r="Z115" s="40">
        <v>0</v>
      </c>
      <c r="AA115" s="40">
        <v>0</v>
      </c>
      <c r="AB115" s="40"/>
      <c r="AC115" s="40"/>
      <c r="AD115" s="40"/>
      <c r="AE115" s="40"/>
      <c r="AF115" s="40"/>
    </row>
    <row r="116" spans="1:32" ht="15.75" x14ac:dyDescent="0.2">
      <c r="A116" s="129"/>
      <c r="B116" s="130"/>
      <c r="C116" s="60">
        <v>113</v>
      </c>
      <c r="D116" s="50" t="s">
        <v>149</v>
      </c>
      <c r="E116" s="24"/>
      <c r="F116" s="21" t="s">
        <v>179</v>
      </c>
      <c r="G116" s="21" t="s">
        <v>380</v>
      </c>
      <c r="H116" s="21">
        <v>20</v>
      </c>
      <c r="I116" s="21">
        <v>20</v>
      </c>
      <c r="J116" s="58">
        <v>18.899999999999999</v>
      </c>
      <c r="K116" s="25"/>
      <c r="L116" s="25"/>
      <c r="M116" s="37">
        <v>5</v>
      </c>
      <c r="N116" s="38">
        <f t="shared" si="2"/>
        <v>0</v>
      </c>
      <c r="O116" s="39" t="str">
        <f t="shared" si="3"/>
        <v>OK</v>
      </c>
      <c r="P116" s="40">
        <v>0</v>
      </c>
      <c r="Q116" s="40">
        <v>0</v>
      </c>
      <c r="R116" s="40">
        <v>0</v>
      </c>
      <c r="S116" s="40">
        <v>0</v>
      </c>
      <c r="T116" s="40">
        <v>0</v>
      </c>
      <c r="U116" s="40">
        <v>0</v>
      </c>
      <c r="V116" s="40">
        <v>0</v>
      </c>
      <c r="W116" s="40">
        <v>0</v>
      </c>
      <c r="X116" s="40">
        <v>0</v>
      </c>
      <c r="Y116" s="40">
        <v>0</v>
      </c>
      <c r="Z116" s="40">
        <v>0</v>
      </c>
      <c r="AA116" s="40">
        <v>5</v>
      </c>
      <c r="AB116" s="40"/>
      <c r="AC116" s="40"/>
      <c r="AD116" s="40"/>
      <c r="AE116" s="40"/>
      <c r="AF116" s="40"/>
    </row>
    <row r="117" spans="1:32" ht="15.75" x14ac:dyDescent="0.2">
      <c r="A117" s="129"/>
      <c r="B117" s="130"/>
      <c r="C117" s="60">
        <v>114</v>
      </c>
      <c r="D117" s="49" t="s">
        <v>150</v>
      </c>
      <c r="E117" s="24"/>
      <c r="F117" s="21" t="s">
        <v>164</v>
      </c>
      <c r="G117" s="21" t="s">
        <v>49</v>
      </c>
      <c r="H117" s="21">
        <v>20</v>
      </c>
      <c r="I117" s="21">
        <v>20</v>
      </c>
      <c r="J117" s="58">
        <v>51.9</v>
      </c>
      <c r="K117" s="25"/>
      <c r="L117" s="25"/>
      <c r="M117" s="37">
        <v>4</v>
      </c>
      <c r="N117" s="38">
        <f t="shared" si="2"/>
        <v>0</v>
      </c>
      <c r="O117" s="39" t="str">
        <f t="shared" si="3"/>
        <v>OK</v>
      </c>
      <c r="P117" s="40">
        <v>0</v>
      </c>
      <c r="Q117" s="40">
        <v>0</v>
      </c>
      <c r="R117" s="40">
        <v>0</v>
      </c>
      <c r="S117" s="40">
        <v>0</v>
      </c>
      <c r="T117" s="40">
        <v>0</v>
      </c>
      <c r="U117" s="40">
        <v>0</v>
      </c>
      <c r="V117" s="40">
        <v>0</v>
      </c>
      <c r="W117" s="40">
        <v>0</v>
      </c>
      <c r="X117" s="40">
        <v>0</v>
      </c>
      <c r="Y117" s="40">
        <v>0</v>
      </c>
      <c r="Z117" s="40">
        <v>0</v>
      </c>
      <c r="AA117" s="40">
        <v>4</v>
      </c>
      <c r="AB117" s="40"/>
      <c r="AC117" s="40"/>
      <c r="AD117" s="40"/>
      <c r="AE117" s="40"/>
      <c r="AF117" s="40"/>
    </row>
    <row r="118" spans="1:32" ht="33" customHeight="1" x14ac:dyDescent="0.2">
      <c r="A118" s="129"/>
      <c r="B118" s="130"/>
      <c r="C118" s="60">
        <v>115</v>
      </c>
      <c r="D118" s="49" t="s">
        <v>151</v>
      </c>
      <c r="E118" s="24"/>
      <c r="F118" s="21" t="s">
        <v>180</v>
      </c>
      <c r="G118" s="21" t="s">
        <v>49</v>
      </c>
      <c r="H118" s="21">
        <v>20</v>
      </c>
      <c r="I118" s="21">
        <v>20</v>
      </c>
      <c r="J118" s="58">
        <v>8.65</v>
      </c>
      <c r="K118" s="25"/>
      <c r="L118" s="25"/>
      <c r="M118" s="37">
        <v>31</v>
      </c>
      <c r="N118" s="38">
        <f t="shared" si="2"/>
        <v>1</v>
      </c>
      <c r="O118" s="39" t="str">
        <f t="shared" si="3"/>
        <v>OK</v>
      </c>
      <c r="P118" s="40">
        <v>0</v>
      </c>
      <c r="Q118" s="40">
        <v>0</v>
      </c>
      <c r="R118" s="40">
        <v>0</v>
      </c>
      <c r="S118" s="40">
        <v>0</v>
      </c>
      <c r="T118" s="40">
        <v>30</v>
      </c>
      <c r="U118" s="40">
        <v>0</v>
      </c>
      <c r="V118" s="40">
        <v>0</v>
      </c>
      <c r="W118" s="40">
        <v>0</v>
      </c>
      <c r="X118" s="40">
        <v>0</v>
      </c>
      <c r="Y118" s="40">
        <v>0</v>
      </c>
      <c r="Z118" s="40">
        <v>0</v>
      </c>
      <c r="AA118" s="40">
        <v>0</v>
      </c>
      <c r="AB118" s="40"/>
      <c r="AC118" s="40"/>
      <c r="AD118" s="40"/>
      <c r="AE118" s="40"/>
      <c r="AF118" s="40"/>
    </row>
    <row r="119" spans="1:32" ht="33" customHeight="1" x14ac:dyDescent="0.2">
      <c r="A119" s="129"/>
      <c r="B119" s="130"/>
      <c r="C119" s="60">
        <v>116</v>
      </c>
      <c r="D119" s="49" t="s">
        <v>152</v>
      </c>
      <c r="E119" s="24"/>
      <c r="F119" s="21" t="s">
        <v>180</v>
      </c>
      <c r="G119" s="21" t="s">
        <v>49</v>
      </c>
      <c r="H119" s="21">
        <v>20</v>
      </c>
      <c r="I119" s="21">
        <v>20</v>
      </c>
      <c r="J119" s="58">
        <v>3.2</v>
      </c>
      <c r="K119" s="25"/>
      <c r="L119" s="25"/>
      <c r="M119" s="37">
        <v>11</v>
      </c>
      <c r="N119" s="38">
        <f t="shared" si="2"/>
        <v>3</v>
      </c>
      <c r="O119" s="39" t="str">
        <f t="shared" si="3"/>
        <v>OK</v>
      </c>
      <c r="P119" s="40">
        <v>0</v>
      </c>
      <c r="Q119" s="40">
        <v>0</v>
      </c>
      <c r="R119" s="40">
        <v>0</v>
      </c>
      <c r="S119" s="40">
        <v>0</v>
      </c>
      <c r="T119" s="40">
        <v>5</v>
      </c>
      <c r="U119" s="40">
        <v>3</v>
      </c>
      <c r="V119" s="40">
        <v>0</v>
      </c>
      <c r="W119" s="40">
        <v>0</v>
      </c>
      <c r="X119" s="40">
        <v>0</v>
      </c>
      <c r="Y119" s="40">
        <v>0</v>
      </c>
      <c r="Z119" s="40">
        <v>0</v>
      </c>
      <c r="AA119" s="40">
        <v>0</v>
      </c>
      <c r="AB119" s="40"/>
      <c r="AC119" s="40"/>
      <c r="AD119" s="40"/>
      <c r="AE119" s="40"/>
      <c r="AF119" s="40"/>
    </row>
    <row r="120" spans="1:32" ht="33" customHeight="1" x14ac:dyDescent="0.2">
      <c r="A120" s="129"/>
      <c r="B120" s="130"/>
      <c r="C120" s="60">
        <v>117</v>
      </c>
      <c r="D120" s="51" t="s">
        <v>153</v>
      </c>
      <c r="E120" s="24"/>
      <c r="F120" s="21" t="s">
        <v>176</v>
      </c>
      <c r="G120" s="21" t="s">
        <v>49</v>
      </c>
      <c r="H120" s="21">
        <v>20</v>
      </c>
      <c r="I120" s="21">
        <v>20</v>
      </c>
      <c r="J120" s="58">
        <v>6.3</v>
      </c>
      <c r="K120" s="25"/>
      <c r="L120" s="25"/>
      <c r="M120" s="37">
        <v>45</v>
      </c>
      <c r="N120" s="38">
        <f t="shared" si="2"/>
        <v>16</v>
      </c>
      <c r="O120" s="39" t="str">
        <f t="shared" si="3"/>
        <v>OK</v>
      </c>
      <c r="P120" s="40">
        <v>0</v>
      </c>
      <c r="Q120" s="40">
        <v>0</v>
      </c>
      <c r="R120" s="40">
        <v>0</v>
      </c>
      <c r="S120" s="40">
        <v>0</v>
      </c>
      <c r="T120" s="40">
        <v>3</v>
      </c>
      <c r="U120" s="40">
        <v>2</v>
      </c>
      <c r="V120" s="40">
        <v>0</v>
      </c>
      <c r="W120" s="40">
        <v>0</v>
      </c>
      <c r="X120" s="40">
        <v>0</v>
      </c>
      <c r="Y120" s="40">
        <v>0</v>
      </c>
      <c r="Z120" s="40">
        <v>0</v>
      </c>
      <c r="AA120" s="40">
        <v>24</v>
      </c>
      <c r="AB120" s="40"/>
      <c r="AC120" s="40"/>
      <c r="AD120" s="40"/>
      <c r="AE120" s="40"/>
      <c r="AF120" s="40"/>
    </row>
    <row r="121" spans="1:32" ht="33" customHeight="1" x14ac:dyDescent="0.2">
      <c r="A121" s="129"/>
      <c r="B121" s="130"/>
      <c r="C121" s="60">
        <v>118</v>
      </c>
      <c r="D121" s="51" t="s">
        <v>154</v>
      </c>
      <c r="E121" s="24"/>
      <c r="F121" s="21" t="s">
        <v>181</v>
      </c>
      <c r="G121" s="21" t="s">
        <v>376</v>
      </c>
      <c r="H121" s="21">
        <v>20</v>
      </c>
      <c r="I121" s="21">
        <v>20</v>
      </c>
      <c r="J121" s="58">
        <v>9.85</v>
      </c>
      <c r="K121" s="25"/>
      <c r="L121" s="25"/>
      <c r="M121" s="37">
        <v>8</v>
      </c>
      <c r="N121" s="38">
        <f t="shared" si="2"/>
        <v>5</v>
      </c>
      <c r="O121" s="39" t="str">
        <f t="shared" si="3"/>
        <v>OK</v>
      </c>
      <c r="P121" s="40">
        <v>0</v>
      </c>
      <c r="Q121" s="40">
        <v>0</v>
      </c>
      <c r="R121" s="40">
        <v>0</v>
      </c>
      <c r="S121" s="40">
        <v>0</v>
      </c>
      <c r="T121" s="40">
        <v>0</v>
      </c>
      <c r="U121" s="40">
        <v>3</v>
      </c>
      <c r="V121" s="40">
        <v>0</v>
      </c>
      <c r="W121" s="40">
        <v>0</v>
      </c>
      <c r="X121" s="40">
        <v>0</v>
      </c>
      <c r="Y121" s="40">
        <v>0</v>
      </c>
      <c r="Z121" s="40">
        <v>0</v>
      </c>
      <c r="AA121" s="40">
        <v>0</v>
      </c>
      <c r="AB121" s="40"/>
      <c r="AC121" s="40"/>
      <c r="AD121" s="40"/>
      <c r="AE121" s="40"/>
      <c r="AF121" s="40"/>
    </row>
    <row r="122" spans="1:32" ht="33" customHeight="1" x14ac:dyDescent="0.2">
      <c r="A122" s="129"/>
      <c r="B122" s="130"/>
      <c r="C122" s="60">
        <v>119</v>
      </c>
      <c r="D122" s="51" t="s">
        <v>155</v>
      </c>
      <c r="E122" s="24"/>
      <c r="F122" s="21" t="s">
        <v>181</v>
      </c>
      <c r="G122" s="21" t="s">
        <v>376</v>
      </c>
      <c r="H122" s="21">
        <v>20</v>
      </c>
      <c r="I122" s="21">
        <v>20</v>
      </c>
      <c r="J122" s="58">
        <v>13.8</v>
      </c>
      <c r="K122" s="25"/>
      <c r="L122" s="25"/>
      <c r="M122" s="37">
        <v>8</v>
      </c>
      <c r="N122" s="38">
        <f t="shared" si="2"/>
        <v>4</v>
      </c>
      <c r="O122" s="39" t="str">
        <f t="shared" si="3"/>
        <v>OK</v>
      </c>
      <c r="P122" s="40">
        <v>0</v>
      </c>
      <c r="Q122" s="40">
        <v>0</v>
      </c>
      <c r="R122" s="40">
        <v>0</v>
      </c>
      <c r="S122" s="40">
        <v>0</v>
      </c>
      <c r="T122" s="40">
        <v>0</v>
      </c>
      <c r="U122" s="40">
        <v>4</v>
      </c>
      <c r="V122" s="40">
        <v>0</v>
      </c>
      <c r="W122" s="40">
        <v>0</v>
      </c>
      <c r="X122" s="40">
        <v>0</v>
      </c>
      <c r="Y122" s="40">
        <v>0</v>
      </c>
      <c r="Z122" s="40">
        <v>0</v>
      </c>
      <c r="AA122" s="40">
        <v>0</v>
      </c>
      <c r="AB122" s="40"/>
      <c r="AC122" s="40"/>
      <c r="AD122" s="40"/>
      <c r="AE122" s="40"/>
      <c r="AF122" s="40"/>
    </row>
    <row r="123" spans="1:32" ht="33" customHeight="1" x14ac:dyDescent="0.2">
      <c r="A123" s="129"/>
      <c r="B123" s="130"/>
      <c r="C123" s="60">
        <v>120</v>
      </c>
      <c r="D123" s="51" t="s">
        <v>156</v>
      </c>
      <c r="E123" s="24"/>
      <c r="F123" s="21" t="s">
        <v>181</v>
      </c>
      <c r="G123" s="21" t="s">
        <v>376</v>
      </c>
      <c r="H123" s="21">
        <v>20</v>
      </c>
      <c r="I123" s="21">
        <v>20</v>
      </c>
      <c r="J123" s="58">
        <v>20.3</v>
      </c>
      <c r="K123" s="25"/>
      <c r="L123" s="25"/>
      <c r="M123" s="37">
        <v>11</v>
      </c>
      <c r="N123" s="38">
        <f t="shared" si="2"/>
        <v>7</v>
      </c>
      <c r="O123" s="39" t="str">
        <f t="shared" si="3"/>
        <v>OK</v>
      </c>
      <c r="P123" s="40">
        <v>0</v>
      </c>
      <c r="Q123" s="40">
        <v>0</v>
      </c>
      <c r="R123" s="40">
        <v>0</v>
      </c>
      <c r="S123" s="40">
        <v>0</v>
      </c>
      <c r="T123" s="40">
        <v>0</v>
      </c>
      <c r="U123" s="40">
        <v>4</v>
      </c>
      <c r="V123" s="40">
        <v>0</v>
      </c>
      <c r="W123" s="40">
        <v>0</v>
      </c>
      <c r="X123" s="40">
        <v>0</v>
      </c>
      <c r="Y123" s="40">
        <v>0</v>
      </c>
      <c r="Z123" s="40">
        <v>0</v>
      </c>
      <c r="AA123" s="40">
        <v>0</v>
      </c>
      <c r="AB123" s="40"/>
      <c r="AC123" s="40"/>
      <c r="AD123" s="40"/>
      <c r="AE123" s="40"/>
      <c r="AF123" s="40"/>
    </row>
    <row r="124" spans="1:32" ht="33" customHeight="1" x14ac:dyDescent="0.2">
      <c r="A124" s="129"/>
      <c r="B124" s="130"/>
      <c r="C124" s="60">
        <v>121</v>
      </c>
      <c r="D124" s="51" t="s">
        <v>157</v>
      </c>
      <c r="E124" s="24"/>
      <c r="F124" s="21" t="s">
        <v>181</v>
      </c>
      <c r="G124" s="21" t="s">
        <v>376</v>
      </c>
      <c r="H124" s="21">
        <v>20</v>
      </c>
      <c r="I124" s="21">
        <v>20</v>
      </c>
      <c r="J124" s="58">
        <v>35.450000000000003</v>
      </c>
      <c r="K124" s="25"/>
      <c r="L124" s="25"/>
      <c r="M124" s="37">
        <v>9</v>
      </c>
      <c r="N124" s="38">
        <f t="shared" si="2"/>
        <v>8</v>
      </c>
      <c r="O124" s="39" t="str">
        <f t="shared" si="3"/>
        <v>OK</v>
      </c>
      <c r="P124" s="40">
        <v>0</v>
      </c>
      <c r="Q124" s="40">
        <v>0</v>
      </c>
      <c r="R124" s="40">
        <v>0</v>
      </c>
      <c r="S124" s="40">
        <v>0</v>
      </c>
      <c r="T124" s="40">
        <v>0</v>
      </c>
      <c r="U124" s="40">
        <v>1</v>
      </c>
      <c r="V124" s="40">
        <v>0</v>
      </c>
      <c r="W124" s="40">
        <v>0</v>
      </c>
      <c r="X124" s="40">
        <v>0</v>
      </c>
      <c r="Y124" s="40">
        <v>0</v>
      </c>
      <c r="Z124" s="40">
        <v>0</v>
      </c>
      <c r="AA124" s="40">
        <v>0</v>
      </c>
      <c r="AB124" s="40"/>
      <c r="AC124" s="40"/>
      <c r="AD124" s="40"/>
      <c r="AE124" s="40"/>
      <c r="AF124" s="40"/>
    </row>
    <row r="125" spans="1:32" ht="33" customHeight="1" x14ac:dyDescent="0.2">
      <c r="A125" s="129"/>
      <c r="B125" s="130"/>
      <c r="C125" s="60">
        <v>122</v>
      </c>
      <c r="D125" s="49" t="s">
        <v>158</v>
      </c>
      <c r="E125" s="24"/>
      <c r="F125" s="21" t="s">
        <v>163</v>
      </c>
      <c r="G125" s="21" t="s">
        <v>49</v>
      </c>
      <c r="H125" s="21">
        <v>20</v>
      </c>
      <c r="I125" s="21">
        <v>20</v>
      </c>
      <c r="J125" s="58">
        <v>14.65</v>
      </c>
      <c r="K125" s="25"/>
      <c r="L125" s="25"/>
      <c r="M125" s="37">
        <v>6</v>
      </c>
      <c r="N125" s="38">
        <f t="shared" ref="N125:N182" si="4">M125-(SUM(P125:AA125))</f>
        <v>3</v>
      </c>
      <c r="O125" s="39" t="str">
        <f t="shared" ref="O125:O182" si="5">IF(N125&lt;0,"ATENÇÃO","OK")</f>
        <v>OK</v>
      </c>
      <c r="P125" s="40">
        <v>0</v>
      </c>
      <c r="Q125" s="40">
        <v>0</v>
      </c>
      <c r="R125" s="40">
        <v>0</v>
      </c>
      <c r="S125" s="40">
        <v>0</v>
      </c>
      <c r="T125" s="40">
        <v>1</v>
      </c>
      <c r="U125" s="40">
        <v>2</v>
      </c>
      <c r="V125" s="40">
        <v>0</v>
      </c>
      <c r="W125" s="40">
        <v>0</v>
      </c>
      <c r="X125" s="40">
        <v>0</v>
      </c>
      <c r="Y125" s="40">
        <v>0</v>
      </c>
      <c r="Z125" s="40">
        <v>0</v>
      </c>
      <c r="AA125" s="40">
        <v>0</v>
      </c>
      <c r="AB125" s="40"/>
      <c r="AC125" s="40"/>
      <c r="AD125" s="40"/>
      <c r="AE125" s="40"/>
      <c r="AF125" s="40"/>
    </row>
    <row r="126" spans="1:32" ht="33" customHeight="1" x14ac:dyDescent="0.2">
      <c r="A126" s="129"/>
      <c r="B126" s="130"/>
      <c r="C126" s="60">
        <v>123</v>
      </c>
      <c r="D126" s="49" t="s">
        <v>159</v>
      </c>
      <c r="E126" s="24"/>
      <c r="F126" s="21" t="s">
        <v>164</v>
      </c>
      <c r="G126" s="21" t="s">
        <v>49</v>
      </c>
      <c r="H126" s="21">
        <v>20</v>
      </c>
      <c r="I126" s="21">
        <v>20</v>
      </c>
      <c r="J126" s="58">
        <v>33.9</v>
      </c>
      <c r="K126" s="25"/>
      <c r="L126" s="25"/>
      <c r="M126" s="37">
        <v>6</v>
      </c>
      <c r="N126" s="38">
        <f t="shared" si="4"/>
        <v>0</v>
      </c>
      <c r="O126" s="39" t="str">
        <f t="shared" si="5"/>
        <v>OK</v>
      </c>
      <c r="P126" s="40">
        <v>0</v>
      </c>
      <c r="Q126" s="40">
        <v>0</v>
      </c>
      <c r="R126" s="40">
        <v>0</v>
      </c>
      <c r="S126" s="40">
        <v>0</v>
      </c>
      <c r="T126" s="40">
        <v>6</v>
      </c>
      <c r="U126" s="40">
        <v>0</v>
      </c>
      <c r="V126" s="40">
        <v>0</v>
      </c>
      <c r="W126" s="40">
        <v>0</v>
      </c>
      <c r="X126" s="40">
        <v>0</v>
      </c>
      <c r="Y126" s="40">
        <v>0</v>
      </c>
      <c r="Z126" s="40">
        <v>0</v>
      </c>
      <c r="AA126" s="40">
        <v>0</v>
      </c>
      <c r="AB126" s="40"/>
      <c r="AC126" s="40"/>
      <c r="AD126" s="40"/>
      <c r="AE126" s="40"/>
      <c r="AF126" s="40"/>
    </row>
    <row r="127" spans="1:32" ht="33" customHeight="1" x14ac:dyDescent="0.2">
      <c r="A127" s="129"/>
      <c r="B127" s="130"/>
      <c r="C127" s="60">
        <v>124</v>
      </c>
      <c r="D127" s="50" t="s">
        <v>160</v>
      </c>
      <c r="E127" s="24"/>
      <c r="F127" s="21" t="s">
        <v>164</v>
      </c>
      <c r="G127" s="21" t="s">
        <v>49</v>
      </c>
      <c r="H127" s="21">
        <v>20</v>
      </c>
      <c r="I127" s="21">
        <v>20</v>
      </c>
      <c r="J127" s="58">
        <v>34.799999999999997</v>
      </c>
      <c r="K127" s="25"/>
      <c r="L127" s="25"/>
      <c r="M127" s="37">
        <v>3</v>
      </c>
      <c r="N127" s="38">
        <f t="shared" si="4"/>
        <v>2</v>
      </c>
      <c r="O127" s="39" t="str">
        <f t="shared" si="5"/>
        <v>OK</v>
      </c>
      <c r="P127" s="40">
        <v>0</v>
      </c>
      <c r="Q127" s="40">
        <v>0</v>
      </c>
      <c r="R127" s="40">
        <v>0</v>
      </c>
      <c r="S127" s="40">
        <v>0</v>
      </c>
      <c r="T127" s="40">
        <v>0</v>
      </c>
      <c r="U127" s="40">
        <v>1</v>
      </c>
      <c r="V127" s="40">
        <v>0</v>
      </c>
      <c r="W127" s="40">
        <v>0</v>
      </c>
      <c r="X127" s="40">
        <v>0</v>
      </c>
      <c r="Y127" s="40">
        <v>0</v>
      </c>
      <c r="Z127" s="40">
        <v>0</v>
      </c>
      <c r="AA127" s="40">
        <v>0</v>
      </c>
      <c r="AB127" s="40"/>
      <c r="AC127" s="40"/>
      <c r="AD127" s="40"/>
      <c r="AE127" s="40"/>
      <c r="AF127" s="40"/>
    </row>
    <row r="128" spans="1:32" ht="33" customHeight="1" x14ac:dyDescent="0.2">
      <c r="A128" s="129"/>
      <c r="B128" s="130"/>
      <c r="C128" s="60">
        <v>125</v>
      </c>
      <c r="D128" s="49" t="s">
        <v>161</v>
      </c>
      <c r="E128" s="24"/>
      <c r="F128" s="21" t="s">
        <v>164</v>
      </c>
      <c r="G128" s="21" t="s">
        <v>49</v>
      </c>
      <c r="H128" s="21">
        <v>20</v>
      </c>
      <c r="I128" s="21">
        <v>20</v>
      </c>
      <c r="J128" s="58">
        <v>31.2</v>
      </c>
      <c r="K128" s="25"/>
      <c r="L128" s="25"/>
      <c r="M128" s="37">
        <v>3</v>
      </c>
      <c r="N128" s="38">
        <f t="shared" si="4"/>
        <v>2</v>
      </c>
      <c r="O128" s="39" t="str">
        <f t="shared" si="5"/>
        <v>OK</v>
      </c>
      <c r="P128" s="40">
        <v>0</v>
      </c>
      <c r="Q128" s="40">
        <v>0</v>
      </c>
      <c r="R128" s="40">
        <v>0</v>
      </c>
      <c r="S128" s="40">
        <v>0</v>
      </c>
      <c r="T128" s="40">
        <v>0</v>
      </c>
      <c r="U128" s="40">
        <v>1</v>
      </c>
      <c r="V128" s="40">
        <v>0</v>
      </c>
      <c r="W128" s="40">
        <v>0</v>
      </c>
      <c r="X128" s="40">
        <v>0</v>
      </c>
      <c r="Y128" s="40">
        <v>0</v>
      </c>
      <c r="Z128" s="40">
        <v>0</v>
      </c>
      <c r="AA128" s="40">
        <v>0</v>
      </c>
      <c r="AB128" s="40"/>
      <c r="AC128" s="40"/>
      <c r="AD128" s="40"/>
      <c r="AE128" s="40"/>
      <c r="AF128" s="40"/>
    </row>
    <row r="129" spans="1:32" ht="15.75" x14ac:dyDescent="0.2">
      <c r="A129" s="129"/>
      <c r="B129" s="130"/>
      <c r="C129" s="60">
        <v>126</v>
      </c>
      <c r="D129" s="51" t="s">
        <v>162</v>
      </c>
      <c r="E129" s="24"/>
      <c r="F129" s="21" t="s">
        <v>166</v>
      </c>
      <c r="G129" s="21" t="s">
        <v>49</v>
      </c>
      <c r="H129" s="21">
        <v>20</v>
      </c>
      <c r="I129" s="21">
        <v>20</v>
      </c>
      <c r="J129" s="58">
        <v>8.8000000000000007</v>
      </c>
      <c r="K129" s="58"/>
      <c r="L129" s="25"/>
      <c r="M129" s="37">
        <v>8</v>
      </c>
      <c r="N129" s="38">
        <f t="shared" si="4"/>
        <v>2</v>
      </c>
      <c r="O129" s="39" t="str">
        <f t="shared" si="5"/>
        <v>OK</v>
      </c>
      <c r="P129" s="40">
        <v>0</v>
      </c>
      <c r="Q129" s="40">
        <v>0</v>
      </c>
      <c r="R129" s="40">
        <v>0</v>
      </c>
      <c r="S129" s="40">
        <v>0</v>
      </c>
      <c r="T129" s="40">
        <v>3</v>
      </c>
      <c r="U129" s="40">
        <v>3</v>
      </c>
      <c r="V129" s="40">
        <v>0</v>
      </c>
      <c r="W129" s="40">
        <v>0</v>
      </c>
      <c r="X129" s="40">
        <v>0</v>
      </c>
      <c r="Y129" s="40">
        <v>0</v>
      </c>
      <c r="Z129" s="40">
        <v>0</v>
      </c>
      <c r="AA129" s="40">
        <v>0</v>
      </c>
      <c r="AB129" s="40"/>
      <c r="AC129" s="40"/>
      <c r="AD129" s="40"/>
      <c r="AE129" s="40"/>
      <c r="AF129" s="40"/>
    </row>
    <row r="130" spans="1:32" ht="15.75" x14ac:dyDescent="0.2">
      <c r="A130" s="129" t="s">
        <v>370</v>
      </c>
      <c r="B130" s="130">
        <v>5</v>
      </c>
      <c r="C130" s="61">
        <v>133</v>
      </c>
      <c r="D130" s="51" t="s">
        <v>182</v>
      </c>
      <c r="E130" s="24"/>
      <c r="F130" s="21" t="s">
        <v>419</v>
      </c>
      <c r="G130" s="21" t="s">
        <v>381</v>
      </c>
      <c r="H130" s="21">
        <v>20</v>
      </c>
      <c r="I130" s="21">
        <v>20</v>
      </c>
      <c r="J130" s="58">
        <v>37.08</v>
      </c>
      <c r="K130" s="58"/>
      <c r="L130" s="25"/>
      <c r="M130" s="37">
        <v>15</v>
      </c>
      <c r="N130" s="38">
        <f t="shared" si="4"/>
        <v>13</v>
      </c>
      <c r="O130" s="39" t="str">
        <f t="shared" si="5"/>
        <v>OK</v>
      </c>
      <c r="P130" s="40">
        <v>0</v>
      </c>
      <c r="Q130" s="40">
        <v>0</v>
      </c>
      <c r="R130" s="40">
        <v>0</v>
      </c>
      <c r="S130" s="40">
        <v>0</v>
      </c>
      <c r="T130" s="40">
        <v>0</v>
      </c>
      <c r="U130" s="40">
        <v>0</v>
      </c>
      <c r="V130" s="40">
        <v>2</v>
      </c>
      <c r="W130" s="40">
        <v>0</v>
      </c>
      <c r="X130" s="40">
        <v>0</v>
      </c>
      <c r="Y130" s="40">
        <v>0</v>
      </c>
      <c r="Z130" s="40">
        <v>0</v>
      </c>
      <c r="AA130" s="40">
        <v>0</v>
      </c>
      <c r="AB130" s="40"/>
      <c r="AC130" s="40"/>
      <c r="AD130" s="40"/>
      <c r="AE130" s="40"/>
      <c r="AF130" s="40"/>
    </row>
    <row r="131" spans="1:32" ht="15.75" x14ac:dyDescent="0.2">
      <c r="A131" s="129"/>
      <c r="B131" s="130"/>
      <c r="C131" s="60">
        <v>134</v>
      </c>
      <c r="D131" s="56" t="s">
        <v>183</v>
      </c>
      <c r="E131" s="24"/>
      <c r="F131" s="21" t="s">
        <v>420</v>
      </c>
      <c r="G131" s="21" t="s">
        <v>49</v>
      </c>
      <c r="H131" s="21">
        <v>20</v>
      </c>
      <c r="I131" s="21">
        <v>20</v>
      </c>
      <c r="J131" s="58">
        <v>7.6</v>
      </c>
      <c r="K131" s="58"/>
      <c r="L131" s="25"/>
      <c r="M131" s="37">
        <v>17</v>
      </c>
      <c r="N131" s="38">
        <f t="shared" si="4"/>
        <v>11</v>
      </c>
      <c r="O131" s="39" t="str">
        <f t="shared" si="5"/>
        <v>OK</v>
      </c>
      <c r="P131" s="40">
        <v>0</v>
      </c>
      <c r="Q131" s="40">
        <v>0</v>
      </c>
      <c r="R131" s="40">
        <v>0</v>
      </c>
      <c r="S131" s="40">
        <v>0</v>
      </c>
      <c r="T131" s="40">
        <v>0</v>
      </c>
      <c r="U131" s="40">
        <v>0</v>
      </c>
      <c r="V131" s="40">
        <v>6</v>
      </c>
      <c r="W131" s="40">
        <v>0</v>
      </c>
      <c r="X131" s="40">
        <v>0</v>
      </c>
      <c r="Y131" s="40">
        <v>0</v>
      </c>
      <c r="Z131" s="40">
        <v>0</v>
      </c>
      <c r="AA131" s="40">
        <v>0</v>
      </c>
      <c r="AB131" s="40"/>
      <c r="AC131" s="40"/>
      <c r="AD131" s="40"/>
      <c r="AE131" s="40"/>
      <c r="AF131" s="40"/>
    </row>
    <row r="132" spans="1:32" ht="15.75" x14ac:dyDescent="0.2">
      <c r="A132" s="129"/>
      <c r="B132" s="130"/>
      <c r="C132" s="60">
        <v>135</v>
      </c>
      <c r="D132" s="56" t="s">
        <v>184</v>
      </c>
      <c r="E132" s="24"/>
      <c r="F132" s="21" t="s">
        <v>421</v>
      </c>
      <c r="G132" s="21" t="s">
        <v>49</v>
      </c>
      <c r="H132" s="21">
        <v>20</v>
      </c>
      <c r="I132" s="21">
        <v>20</v>
      </c>
      <c r="J132" s="58">
        <v>4.8</v>
      </c>
      <c r="K132" s="58"/>
      <c r="L132" s="25"/>
      <c r="M132" s="37">
        <v>12</v>
      </c>
      <c r="N132" s="38">
        <f t="shared" si="4"/>
        <v>9</v>
      </c>
      <c r="O132" s="39" t="str">
        <f t="shared" si="5"/>
        <v>OK</v>
      </c>
      <c r="P132" s="40">
        <v>0</v>
      </c>
      <c r="Q132" s="40">
        <v>0</v>
      </c>
      <c r="R132" s="40">
        <v>0</v>
      </c>
      <c r="S132" s="40">
        <v>0</v>
      </c>
      <c r="T132" s="40">
        <v>0</v>
      </c>
      <c r="U132" s="40">
        <v>0</v>
      </c>
      <c r="V132" s="40">
        <v>3</v>
      </c>
      <c r="W132" s="40">
        <v>0</v>
      </c>
      <c r="X132" s="40">
        <v>0</v>
      </c>
      <c r="Y132" s="40">
        <v>0</v>
      </c>
      <c r="Z132" s="40">
        <v>0</v>
      </c>
      <c r="AA132" s="40">
        <v>0</v>
      </c>
      <c r="AB132" s="40"/>
      <c r="AC132" s="40"/>
      <c r="AD132" s="40"/>
      <c r="AE132" s="40"/>
      <c r="AF132" s="40"/>
    </row>
    <row r="133" spans="1:32" ht="15.75" x14ac:dyDescent="0.2">
      <c r="A133" s="129"/>
      <c r="B133" s="130"/>
      <c r="C133" s="60">
        <v>136</v>
      </c>
      <c r="D133" s="56" t="s">
        <v>185</v>
      </c>
      <c r="E133" s="24"/>
      <c r="F133" s="21" t="s">
        <v>422</v>
      </c>
      <c r="G133" s="21" t="s">
        <v>49</v>
      </c>
      <c r="H133" s="21">
        <v>20</v>
      </c>
      <c r="I133" s="21">
        <v>20</v>
      </c>
      <c r="J133" s="58">
        <v>14.35</v>
      </c>
      <c r="K133" s="58"/>
      <c r="L133" s="25"/>
      <c r="M133" s="37">
        <v>12</v>
      </c>
      <c r="N133" s="38">
        <f t="shared" si="4"/>
        <v>9</v>
      </c>
      <c r="O133" s="39" t="str">
        <f t="shared" si="5"/>
        <v>OK</v>
      </c>
      <c r="P133" s="40">
        <v>0</v>
      </c>
      <c r="Q133" s="40">
        <v>0</v>
      </c>
      <c r="R133" s="40">
        <v>0</v>
      </c>
      <c r="S133" s="40">
        <v>0</v>
      </c>
      <c r="T133" s="40">
        <v>0</v>
      </c>
      <c r="U133" s="40">
        <v>0</v>
      </c>
      <c r="V133" s="40">
        <v>3</v>
      </c>
      <c r="W133" s="40">
        <v>0</v>
      </c>
      <c r="X133" s="40">
        <v>0</v>
      </c>
      <c r="Y133" s="40">
        <v>0</v>
      </c>
      <c r="Z133" s="40">
        <v>0</v>
      </c>
      <c r="AA133" s="40">
        <v>0</v>
      </c>
      <c r="AB133" s="40"/>
      <c r="AC133" s="40"/>
      <c r="AD133" s="40"/>
      <c r="AE133" s="40"/>
      <c r="AF133" s="40"/>
    </row>
    <row r="134" spans="1:32" ht="15.75" x14ac:dyDescent="0.2">
      <c r="A134" s="129"/>
      <c r="B134" s="130"/>
      <c r="C134" s="60">
        <v>137</v>
      </c>
      <c r="D134" s="48" t="s">
        <v>186</v>
      </c>
      <c r="E134" s="24"/>
      <c r="F134" s="21" t="s">
        <v>423</v>
      </c>
      <c r="G134" s="21" t="s">
        <v>49</v>
      </c>
      <c r="H134" s="21">
        <v>20</v>
      </c>
      <c r="I134" s="21">
        <v>20</v>
      </c>
      <c r="J134" s="58">
        <v>14.11</v>
      </c>
      <c r="K134" s="58"/>
      <c r="L134" s="25"/>
      <c r="M134" s="37">
        <v>6</v>
      </c>
      <c r="N134" s="38">
        <f t="shared" si="4"/>
        <v>0</v>
      </c>
      <c r="O134" s="39" t="str">
        <f t="shared" si="5"/>
        <v>OK</v>
      </c>
      <c r="P134" s="40">
        <v>0</v>
      </c>
      <c r="Q134" s="40">
        <v>0</v>
      </c>
      <c r="R134" s="40">
        <v>0</v>
      </c>
      <c r="S134" s="40">
        <v>6</v>
      </c>
      <c r="T134" s="40">
        <v>0</v>
      </c>
      <c r="U134" s="40">
        <v>0</v>
      </c>
      <c r="V134" s="40">
        <v>0</v>
      </c>
      <c r="W134" s="40">
        <v>0</v>
      </c>
      <c r="X134" s="40">
        <v>0</v>
      </c>
      <c r="Y134" s="40">
        <v>0</v>
      </c>
      <c r="Z134" s="40">
        <v>0</v>
      </c>
      <c r="AA134" s="40">
        <v>0</v>
      </c>
      <c r="AB134" s="40"/>
      <c r="AC134" s="40"/>
      <c r="AD134" s="40"/>
      <c r="AE134" s="40"/>
      <c r="AF134" s="40"/>
    </row>
    <row r="135" spans="1:32" ht="15.75" x14ac:dyDescent="0.2">
      <c r="A135" s="129"/>
      <c r="B135" s="130"/>
      <c r="C135" s="60">
        <v>138</v>
      </c>
      <c r="D135" s="48" t="s">
        <v>187</v>
      </c>
      <c r="E135" s="24"/>
      <c r="F135" s="21" t="s">
        <v>424</v>
      </c>
      <c r="G135" s="21" t="s">
        <v>49</v>
      </c>
      <c r="H135" s="21">
        <v>20</v>
      </c>
      <c r="I135" s="21">
        <v>20</v>
      </c>
      <c r="J135" s="58">
        <v>26.61</v>
      </c>
      <c r="K135" s="58"/>
      <c r="L135" s="25"/>
      <c r="M135" s="37">
        <v>1</v>
      </c>
      <c r="N135" s="38">
        <f t="shared" si="4"/>
        <v>0</v>
      </c>
      <c r="O135" s="39" t="str">
        <f t="shared" si="5"/>
        <v>OK</v>
      </c>
      <c r="P135" s="40">
        <v>0</v>
      </c>
      <c r="Q135" s="40">
        <v>0</v>
      </c>
      <c r="R135" s="40">
        <v>0</v>
      </c>
      <c r="S135" s="40">
        <v>1</v>
      </c>
      <c r="T135" s="40">
        <v>0</v>
      </c>
      <c r="U135" s="40">
        <v>0</v>
      </c>
      <c r="V135" s="40">
        <v>0</v>
      </c>
      <c r="W135" s="40">
        <v>0</v>
      </c>
      <c r="X135" s="40">
        <v>0</v>
      </c>
      <c r="Y135" s="40">
        <v>0</v>
      </c>
      <c r="Z135" s="40">
        <v>0</v>
      </c>
      <c r="AA135" s="40">
        <v>0</v>
      </c>
      <c r="AB135" s="40"/>
      <c r="AC135" s="40"/>
      <c r="AD135" s="40"/>
      <c r="AE135" s="40"/>
      <c r="AF135" s="40"/>
    </row>
    <row r="136" spans="1:32" ht="15.75" x14ac:dyDescent="0.2">
      <c r="A136" s="129"/>
      <c r="B136" s="130"/>
      <c r="C136" s="60">
        <v>139</v>
      </c>
      <c r="D136" s="48" t="s">
        <v>188</v>
      </c>
      <c r="E136" s="24"/>
      <c r="F136" s="21" t="s">
        <v>424</v>
      </c>
      <c r="G136" s="21" t="s">
        <v>49</v>
      </c>
      <c r="H136" s="21">
        <v>20</v>
      </c>
      <c r="I136" s="21">
        <v>20</v>
      </c>
      <c r="J136" s="58">
        <v>30.76</v>
      </c>
      <c r="K136" s="58"/>
      <c r="L136" s="25"/>
      <c r="M136" s="37">
        <v>1</v>
      </c>
      <c r="N136" s="38">
        <f t="shared" si="4"/>
        <v>0</v>
      </c>
      <c r="O136" s="39" t="str">
        <f t="shared" si="5"/>
        <v>OK</v>
      </c>
      <c r="P136" s="40">
        <v>0</v>
      </c>
      <c r="Q136" s="40">
        <v>0</v>
      </c>
      <c r="R136" s="40">
        <v>0</v>
      </c>
      <c r="S136" s="40">
        <v>1</v>
      </c>
      <c r="T136" s="40">
        <v>0</v>
      </c>
      <c r="U136" s="40">
        <v>0</v>
      </c>
      <c r="V136" s="40">
        <v>0</v>
      </c>
      <c r="W136" s="40">
        <v>0</v>
      </c>
      <c r="X136" s="40">
        <v>0</v>
      </c>
      <c r="Y136" s="40">
        <v>0</v>
      </c>
      <c r="Z136" s="40">
        <v>0</v>
      </c>
      <c r="AA136" s="40">
        <v>0</v>
      </c>
      <c r="AB136" s="40"/>
      <c r="AC136" s="40"/>
      <c r="AD136" s="40"/>
      <c r="AE136" s="40"/>
      <c r="AF136" s="40"/>
    </row>
    <row r="137" spans="1:32" ht="15.75" x14ac:dyDescent="0.2">
      <c r="A137" s="129"/>
      <c r="B137" s="130"/>
      <c r="C137" s="60">
        <v>140</v>
      </c>
      <c r="D137" s="48" t="s">
        <v>189</v>
      </c>
      <c r="E137" s="24"/>
      <c r="F137" s="21" t="s">
        <v>424</v>
      </c>
      <c r="G137" s="21" t="s">
        <v>49</v>
      </c>
      <c r="H137" s="21">
        <v>20</v>
      </c>
      <c r="I137" s="21">
        <v>20</v>
      </c>
      <c r="J137" s="58">
        <v>49.74</v>
      </c>
      <c r="K137" s="58"/>
      <c r="L137" s="25"/>
      <c r="M137" s="37">
        <v>1</v>
      </c>
      <c r="N137" s="38">
        <f t="shared" si="4"/>
        <v>0</v>
      </c>
      <c r="O137" s="39" t="str">
        <f t="shared" si="5"/>
        <v>OK</v>
      </c>
      <c r="P137" s="40">
        <v>0</v>
      </c>
      <c r="Q137" s="40">
        <v>0</v>
      </c>
      <c r="R137" s="40">
        <v>0</v>
      </c>
      <c r="S137" s="40">
        <v>1</v>
      </c>
      <c r="T137" s="40">
        <v>0</v>
      </c>
      <c r="U137" s="40">
        <v>0</v>
      </c>
      <c r="V137" s="40">
        <v>0</v>
      </c>
      <c r="W137" s="40">
        <v>0</v>
      </c>
      <c r="X137" s="40">
        <v>0</v>
      </c>
      <c r="Y137" s="40">
        <v>0</v>
      </c>
      <c r="Z137" s="40">
        <v>0</v>
      </c>
      <c r="AA137" s="40">
        <v>0</v>
      </c>
      <c r="AB137" s="40"/>
      <c r="AC137" s="40"/>
      <c r="AD137" s="40"/>
      <c r="AE137" s="40"/>
      <c r="AF137" s="40"/>
    </row>
    <row r="138" spans="1:32" ht="15.75" x14ac:dyDescent="0.2">
      <c r="A138" s="129"/>
      <c r="B138" s="130"/>
      <c r="C138" s="60">
        <v>141</v>
      </c>
      <c r="D138" s="48" t="s">
        <v>190</v>
      </c>
      <c r="E138" s="24"/>
      <c r="F138" s="21" t="s">
        <v>424</v>
      </c>
      <c r="G138" s="21" t="s">
        <v>49</v>
      </c>
      <c r="H138" s="21">
        <v>20</v>
      </c>
      <c r="I138" s="21">
        <v>20</v>
      </c>
      <c r="J138" s="58">
        <v>70.86</v>
      </c>
      <c r="K138" s="58"/>
      <c r="L138" s="25"/>
      <c r="M138" s="37">
        <v>1</v>
      </c>
      <c r="N138" s="38">
        <f t="shared" si="4"/>
        <v>0</v>
      </c>
      <c r="O138" s="39" t="str">
        <f t="shared" si="5"/>
        <v>OK</v>
      </c>
      <c r="P138" s="40">
        <v>0</v>
      </c>
      <c r="Q138" s="40">
        <v>0</v>
      </c>
      <c r="R138" s="40">
        <v>0</v>
      </c>
      <c r="S138" s="40">
        <v>1</v>
      </c>
      <c r="T138" s="40">
        <v>0</v>
      </c>
      <c r="U138" s="40">
        <v>0</v>
      </c>
      <c r="V138" s="40">
        <v>0</v>
      </c>
      <c r="W138" s="40">
        <v>0</v>
      </c>
      <c r="X138" s="40">
        <v>0</v>
      </c>
      <c r="Y138" s="40">
        <v>0</v>
      </c>
      <c r="Z138" s="40">
        <v>0</v>
      </c>
      <c r="AA138" s="40">
        <v>0</v>
      </c>
      <c r="AB138" s="40"/>
      <c r="AC138" s="40"/>
      <c r="AD138" s="40"/>
      <c r="AE138" s="40"/>
      <c r="AF138" s="40"/>
    </row>
    <row r="139" spans="1:32" ht="15.75" x14ac:dyDescent="0.2">
      <c r="A139" s="129"/>
      <c r="B139" s="130"/>
      <c r="C139" s="60">
        <v>142</v>
      </c>
      <c r="D139" s="48" t="s">
        <v>191</v>
      </c>
      <c r="E139" s="24"/>
      <c r="F139" s="21" t="s">
        <v>424</v>
      </c>
      <c r="G139" s="21" t="s">
        <v>49</v>
      </c>
      <c r="H139" s="21">
        <v>20</v>
      </c>
      <c r="I139" s="21">
        <v>20</v>
      </c>
      <c r="J139" s="58">
        <v>58.29</v>
      </c>
      <c r="K139" s="58"/>
      <c r="L139" s="25"/>
      <c r="M139" s="37">
        <v>1</v>
      </c>
      <c r="N139" s="38">
        <f t="shared" si="4"/>
        <v>0</v>
      </c>
      <c r="O139" s="39" t="str">
        <f t="shared" si="5"/>
        <v>OK</v>
      </c>
      <c r="P139" s="40">
        <v>0</v>
      </c>
      <c r="Q139" s="40">
        <v>0</v>
      </c>
      <c r="R139" s="40">
        <v>0</v>
      </c>
      <c r="S139" s="40">
        <v>1</v>
      </c>
      <c r="T139" s="40">
        <v>0</v>
      </c>
      <c r="U139" s="40">
        <v>0</v>
      </c>
      <c r="V139" s="40">
        <v>0</v>
      </c>
      <c r="W139" s="40">
        <v>0</v>
      </c>
      <c r="X139" s="40">
        <v>0</v>
      </c>
      <c r="Y139" s="40">
        <v>0</v>
      </c>
      <c r="Z139" s="40">
        <v>0</v>
      </c>
      <c r="AA139" s="40">
        <v>0</v>
      </c>
      <c r="AB139" s="40"/>
      <c r="AC139" s="40"/>
      <c r="AD139" s="40"/>
      <c r="AE139" s="40"/>
      <c r="AF139" s="40"/>
    </row>
    <row r="140" spans="1:32" ht="15.75" x14ac:dyDescent="0.2">
      <c r="A140" s="129"/>
      <c r="B140" s="130"/>
      <c r="C140" s="60">
        <v>143</v>
      </c>
      <c r="D140" s="48" t="s">
        <v>192</v>
      </c>
      <c r="E140" s="24"/>
      <c r="F140" s="21" t="s">
        <v>424</v>
      </c>
      <c r="G140" s="21" t="s">
        <v>49</v>
      </c>
      <c r="H140" s="21">
        <v>20</v>
      </c>
      <c r="I140" s="21">
        <v>20</v>
      </c>
      <c r="J140" s="58">
        <v>81.290000000000006</v>
      </c>
      <c r="K140" s="58"/>
      <c r="L140" s="25"/>
      <c r="M140" s="37">
        <v>1</v>
      </c>
      <c r="N140" s="38">
        <f t="shared" si="4"/>
        <v>0</v>
      </c>
      <c r="O140" s="39" t="str">
        <f t="shared" si="5"/>
        <v>OK</v>
      </c>
      <c r="P140" s="40">
        <v>0</v>
      </c>
      <c r="Q140" s="40">
        <v>0</v>
      </c>
      <c r="R140" s="40">
        <v>0</v>
      </c>
      <c r="S140" s="40">
        <v>1</v>
      </c>
      <c r="T140" s="40">
        <v>0</v>
      </c>
      <c r="U140" s="40">
        <v>0</v>
      </c>
      <c r="V140" s="40">
        <v>0</v>
      </c>
      <c r="W140" s="40">
        <v>0</v>
      </c>
      <c r="X140" s="40">
        <v>0</v>
      </c>
      <c r="Y140" s="40">
        <v>0</v>
      </c>
      <c r="Z140" s="40">
        <v>0</v>
      </c>
      <c r="AA140" s="40">
        <v>0</v>
      </c>
      <c r="AB140" s="40"/>
      <c r="AC140" s="40"/>
      <c r="AD140" s="40"/>
      <c r="AE140" s="40"/>
      <c r="AF140" s="40"/>
    </row>
    <row r="141" spans="1:32" ht="15.75" x14ac:dyDescent="0.2">
      <c r="A141" s="129"/>
      <c r="B141" s="130"/>
      <c r="C141" s="60">
        <v>144</v>
      </c>
      <c r="D141" s="48" t="s">
        <v>193</v>
      </c>
      <c r="E141" s="24"/>
      <c r="F141" s="21" t="s">
        <v>424</v>
      </c>
      <c r="G141" s="21" t="s">
        <v>49</v>
      </c>
      <c r="H141" s="21">
        <v>20</v>
      </c>
      <c r="I141" s="21">
        <v>20</v>
      </c>
      <c r="J141" s="58">
        <v>81.05</v>
      </c>
      <c r="K141" s="58"/>
      <c r="L141" s="25"/>
      <c r="M141" s="37">
        <v>1</v>
      </c>
      <c r="N141" s="38">
        <f t="shared" si="4"/>
        <v>0</v>
      </c>
      <c r="O141" s="39" t="str">
        <f t="shared" si="5"/>
        <v>OK</v>
      </c>
      <c r="P141" s="40">
        <v>0</v>
      </c>
      <c r="Q141" s="40">
        <v>0</v>
      </c>
      <c r="R141" s="40">
        <v>0</v>
      </c>
      <c r="S141" s="40">
        <v>1</v>
      </c>
      <c r="T141" s="40">
        <v>0</v>
      </c>
      <c r="U141" s="40">
        <v>0</v>
      </c>
      <c r="V141" s="40">
        <v>0</v>
      </c>
      <c r="W141" s="40">
        <v>0</v>
      </c>
      <c r="X141" s="40">
        <v>0</v>
      </c>
      <c r="Y141" s="40">
        <v>0</v>
      </c>
      <c r="Z141" s="40">
        <v>0</v>
      </c>
      <c r="AA141" s="40">
        <v>0</v>
      </c>
      <c r="AB141" s="40"/>
      <c r="AC141" s="40"/>
      <c r="AD141" s="40"/>
      <c r="AE141" s="40"/>
      <c r="AF141" s="40"/>
    </row>
    <row r="142" spans="1:32" ht="15.75" x14ac:dyDescent="0.2">
      <c r="A142" s="129"/>
      <c r="B142" s="130"/>
      <c r="C142" s="60">
        <v>145</v>
      </c>
      <c r="D142" s="48" t="s">
        <v>194</v>
      </c>
      <c r="E142" s="24"/>
      <c r="F142" s="21" t="s">
        <v>424</v>
      </c>
      <c r="G142" s="21" t="s">
        <v>49</v>
      </c>
      <c r="H142" s="21">
        <v>20</v>
      </c>
      <c r="I142" s="21">
        <v>20</v>
      </c>
      <c r="J142" s="58">
        <v>84.48</v>
      </c>
      <c r="K142" s="58"/>
      <c r="L142" s="25"/>
      <c r="M142" s="37">
        <v>1</v>
      </c>
      <c r="N142" s="38">
        <f t="shared" si="4"/>
        <v>0</v>
      </c>
      <c r="O142" s="39" t="str">
        <f t="shared" si="5"/>
        <v>OK</v>
      </c>
      <c r="P142" s="40">
        <v>0</v>
      </c>
      <c r="Q142" s="40">
        <v>0</v>
      </c>
      <c r="R142" s="40">
        <v>0</v>
      </c>
      <c r="S142" s="40">
        <v>1</v>
      </c>
      <c r="T142" s="40">
        <v>0</v>
      </c>
      <c r="U142" s="40">
        <v>0</v>
      </c>
      <c r="V142" s="40">
        <v>0</v>
      </c>
      <c r="W142" s="40">
        <v>0</v>
      </c>
      <c r="X142" s="40">
        <v>0</v>
      </c>
      <c r="Y142" s="40">
        <v>0</v>
      </c>
      <c r="Z142" s="40">
        <v>0</v>
      </c>
      <c r="AA142" s="40">
        <v>0</v>
      </c>
      <c r="AB142" s="40"/>
      <c r="AC142" s="40"/>
      <c r="AD142" s="40"/>
      <c r="AE142" s="40"/>
      <c r="AF142" s="40"/>
    </row>
    <row r="143" spans="1:32" ht="15.75" x14ac:dyDescent="0.2">
      <c r="A143" s="129"/>
      <c r="B143" s="130"/>
      <c r="C143" s="60">
        <v>146</v>
      </c>
      <c r="D143" s="48" t="s">
        <v>195</v>
      </c>
      <c r="E143" s="24"/>
      <c r="F143" s="21" t="s">
        <v>424</v>
      </c>
      <c r="G143" s="21" t="s">
        <v>49</v>
      </c>
      <c r="H143" s="21">
        <v>20</v>
      </c>
      <c r="I143" s="21">
        <v>20</v>
      </c>
      <c r="J143" s="58">
        <v>82.53</v>
      </c>
      <c r="K143" s="58"/>
      <c r="L143" s="25"/>
      <c r="M143" s="37">
        <v>1</v>
      </c>
      <c r="N143" s="38">
        <f t="shared" si="4"/>
        <v>0</v>
      </c>
      <c r="O143" s="39" t="str">
        <f t="shared" si="5"/>
        <v>OK</v>
      </c>
      <c r="P143" s="40">
        <v>0</v>
      </c>
      <c r="Q143" s="40">
        <v>0</v>
      </c>
      <c r="R143" s="40">
        <v>0</v>
      </c>
      <c r="S143" s="40">
        <v>1</v>
      </c>
      <c r="T143" s="40">
        <v>0</v>
      </c>
      <c r="U143" s="40">
        <v>0</v>
      </c>
      <c r="V143" s="40">
        <v>0</v>
      </c>
      <c r="W143" s="40">
        <v>0</v>
      </c>
      <c r="X143" s="40">
        <v>0</v>
      </c>
      <c r="Y143" s="40">
        <v>0</v>
      </c>
      <c r="Z143" s="40">
        <v>0</v>
      </c>
      <c r="AA143" s="40">
        <v>0</v>
      </c>
      <c r="AB143" s="40"/>
      <c r="AC143" s="40"/>
      <c r="AD143" s="40"/>
      <c r="AE143" s="40"/>
      <c r="AF143" s="40"/>
    </row>
    <row r="144" spans="1:32" ht="15.75" x14ac:dyDescent="0.2">
      <c r="A144" s="129"/>
      <c r="B144" s="130"/>
      <c r="C144" s="60">
        <v>147</v>
      </c>
      <c r="D144" s="48" t="s">
        <v>196</v>
      </c>
      <c r="E144" s="24"/>
      <c r="F144" s="21" t="s">
        <v>424</v>
      </c>
      <c r="G144" s="21" t="s">
        <v>49</v>
      </c>
      <c r="H144" s="21">
        <v>20</v>
      </c>
      <c r="I144" s="21">
        <v>20</v>
      </c>
      <c r="J144" s="58">
        <v>89.56</v>
      </c>
      <c r="K144" s="58"/>
      <c r="L144" s="25"/>
      <c r="M144" s="37">
        <v>1</v>
      </c>
      <c r="N144" s="38">
        <f t="shared" si="4"/>
        <v>0</v>
      </c>
      <c r="O144" s="39" t="str">
        <f t="shared" si="5"/>
        <v>OK</v>
      </c>
      <c r="P144" s="40">
        <v>0</v>
      </c>
      <c r="Q144" s="40">
        <v>0</v>
      </c>
      <c r="R144" s="40">
        <v>0</v>
      </c>
      <c r="S144" s="40">
        <v>1</v>
      </c>
      <c r="T144" s="40">
        <v>0</v>
      </c>
      <c r="U144" s="40">
        <v>0</v>
      </c>
      <c r="V144" s="40">
        <v>0</v>
      </c>
      <c r="W144" s="40">
        <v>0</v>
      </c>
      <c r="X144" s="40">
        <v>0</v>
      </c>
      <c r="Y144" s="40">
        <v>0</v>
      </c>
      <c r="Z144" s="40">
        <v>0</v>
      </c>
      <c r="AA144" s="40">
        <v>0</v>
      </c>
      <c r="AB144" s="40"/>
      <c r="AC144" s="40"/>
      <c r="AD144" s="40"/>
      <c r="AE144" s="40"/>
      <c r="AF144" s="40"/>
    </row>
    <row r="145" spans="1:32" ht="15.75" x14ac:dyDescent="0.2">
      <c r="A145" s="129"/>
      <c r="B145" s="130"/>
      <c r="C145" s="60">
        <v>148</v>
      </c>
      <c r="D145" s="48" t="s">
        <v>197</v>
      </c>
      <c r="E145" s="24"/>
      <c r="F145" s="21" t="s">
        <v>424</v>
      </c>
      <c r="G145" s="21" t="s">
        <v>49</v>
      </c>
      <c r="H145" s="21">
        <v>20</v>
      </c>
      <c r="I145" s="21">
        <v>20</v>
      </c>
      <c r="J145" s="58">
        <v>86.03</v>
      </c>
      <c r="K145" s="58"/>
      <c r="L145" s="25"/>
      <c r="M145" s="37">
        <v>1</v>
      </c>
      <c r="N145" s="38">
        <f t="shared" si="4"/>
        <v>0</v>
      </c>
      <c r="O145" s="39" t="str">
        <f t="shared" si="5"/>
        <v>OK</v>
      </c>
      <c r="P145" s="40">
        <v>0</v>
      </c>
      <c r="Q145" s="40">
        <v>0</v>
      </c>
      <c r="R145" s="40">
        <v>0</v>
      </c>
      <c r="S145" s="40">
        <v>1</v>
      </c>
      <c r="T145" s="40">
        <v>0</v>
      </c>
      <c r="U145" s="40">
        <v>0</v>
      </c>
      <c r="V145" s="40">
        <v>0</v>
      </c>
      <c r="W145" s="40">
        <v>0</v>
      </c>
      <c r="X145" s="40">
        <v>0</v>
      </c>
      <c r="Y145" s="40">
        <v>0</v>
      </c>
      <c r="Z145" s="40">
        <v>0</v>
      </c>
      <c r="AA145" s="40">
        <v>0</v>
      </c>
      <c r="AB145" s="40"/>
      <c r="AC145" s="40"/>
      <c r="AD145" s="40"/>
      <c r="AE145" s="40"/>
      <c r="AF145" s="40"/>
    </row>
    <row r="146" spans="1:32" ht="15.75" x14ac:dyDescent="0.2">
      <c r="A146" s="129"/>
      <c r="B146" s="130"/>
      <c r="C146" s="60">
        <v>149</v>
      </c>
      <c r="D146" s="48" t="s">
        <v>198</v>
      </c>
      <c r="E146" s="24"/>
      <c r="F146" s="21" t="s">
        <v>424</v>
      </c>
      <c r="G146" s="21" t="s">
        <v>49</v>
      </c>
      <c r="H146" s="21">
        <v>20</v>
      </c>
      <c r="I146" s="21">
        <v>20</v>
      </c>
      <c r="J146" s="58">
        <v>91.76</v>
      </c>
      <c r="K146" s="58"/>
      <c r="L146" s="25"/>
      <c r="M146" s="37">
        <v>1</v>
      </c>
      <c r="N146" s="38">
        <f t="shared" si="4"/>
        <v>0</v>
      </c>
      <c r="O146" s="39" t="str">
        <f t="shared" si="5"/>
        <v>OK</v>
      </c>
      <c r="P146" s="40">
        <v>0</v>
      </c>
      <c r="Q146" s="40">
        <v>0</v>
      </c>
      <c r="R146" s="40">
        <v>0</v>
      </c>
      <c r="S146" s="40">
        <v>1</v>
      </c>
      <c r="T146" s="40">
        <v>0</v>
      </c>
      <c r="U146" s="40">
        <v>0</v>
      </c>
      <c r="V146" s="40">
        <v>0</v>
      </c>
      <c r="W146" s="40">
        <v>0</v>
      </c>
      <c r="X146" s="40">
        <v>0</v>
      </c>
      <c r="Y146" s="40">
        <v>0</v>
      </c>
      <c r="Z146" s="40">
        <v>0</v>
      </c>
      <c r="AA146" s="40">
        <v>0</v>
      </c>
      <c r="AB146" s="40"/>
      <c r="AC146" s="40"/>
      <c r="AD146" s="40"/>
      <c r="AE146" s="40"/>
      <c r="AF146" s="40"/>
    </row>
    <row r="147" spans="1:32" ht="15.75" x14ac:dyDescent="0.2">
      <c r="A147" s="129"/>
      <c r="B147" s="130"/>
      <c r="C147" s="60">
        <v>150</v>
      </c>
      <c r="D147" s="48" t="s">
        <v>199</v>
      </c>
      <c r="E147" s="24"/>
      <c r="F147" s="21" t="s">
        <v>424</v>
      </c>
      <c r="G147" s="21" t="s">
        <v>49</v>
      </c>
      <c r="H147" s="21">
        <v>20</v>
      </c>
      <c r="I147" s="21">
        <v>20</v>
      </c>
      <c r="J147" s="58">
        <v>89.43</v>
      </c>
      <c r="K147" s="58"/>
      <c r="L147" s="25"/>
      <c r="M147" s="37">
        <v>2</v>
      </c>
      <c r="N147" s="38">
        <f t="shared" si="4"/>
        <v>1</v>
      </c>
      <c r="O147" s="39" t="str">
        <f t="shared" si="5"/>
        <v>OK</v>
      </c>
      <c r="P147" s="40">
        <v>0</v>
      </c>
      <c r="Q147" s="40">
        <v>0</v>
      </c>
      <c r="R147" s="40">
        <v>0</v>
      </c>
      <c r="S147" s="40">
        <v>1</v>
      </c>
      <c r="T147" s="40">
        <v>0</v>
      </c>
      <c r="U147" s="40">
        <v>0</v>
      </c>
      <c r="V147" s="40">
        <v>0</v>
      </c>
      <c r="W147" s="40">
        <v>0</v>
      </c>
      <c r="X147" s="40">
        <v>0</v>
      </c>
      <c r="Y147" s="40">
        <v>0</v>
      </c>
      <c r="Z147" s="40">
        <v>0</v>
      </c>
      <c r="AA147" s="40">
        <v>0</v>
      </c>
      <c r="AB147" s="40"/>
      <c r="AC147" s="40"/>
      <c r="AD147" s="40"/>
      <c r="AE147" s="40"/>
      <c r="AF147" s="40"/>
    </row>
    <row r="148" spans="1:32" ht="15.75" x14ac:dyDescent="0.2">
      <c r="A148" s="129"/>
      <c r="B148" s="130"/>
      <c r="C148" s="60">
        <v>151</v>
      </c>
      <c r="D148" s="48" t="s">
        <v>200</v>
      </c>
      <c r="E148" s="24"/>
      <c r="F148" s="21" t="s">
        <v>424</v>
      </c>
      <c r="G148" s="21" t="s">
        <v>49</v>
      </c>
      <c r="H148" s="21">
        <v>20</v>
      </c>
      <c r="I148" s="21">
        <v>20</v>
      </c>
      <c r="J148" s="58">
        <v>99.07</v>
      </c>
      <c r="K148" s="58"/>
      <c r="L148" s="25"/>
      <c r="M148" s="37">
        <v>1</v>
      </c>
      <c r="N148" s="38">
        <f t="shared" si="4"/>
        <v>0</v>
      </c>
      <c r="O148" s="39" t="str">
        <f t="shared" si="5"/>
        <v>OK</v>
      </c>
      <c r="P148" s="40">
        <v>0</v>
      </c>
      <c r="Q148" s="40">
        <v>0</v>
      </c>
      <c r="R148" s="40">
        <v>0</v>
      </c>
      <c r="S148" s="40">
        <v>1</v>
      </c>
      <c r="T148" s="40">
        <v>0</v>
      </c>
      <c r="U148" s="40">
        <v>0</v>
      </c>
      <c r="V148" s="40">
        <v>0</v>
      </c>
      <c r="W148" s="40">
        <v>0</v>
      </c>
      <c r="X148" s="40">
        <v>0</v>
      </c>
      <c r="Y148" s="40">
        <v>0</v>
      </c>
      <c r="Z148" s="40">
        <v>0</v>
      </c>
      <c r="AA148" s="40">
        <v>0</v>
      </c>
      <c r="AB148" s="40"/>
      <c r="AC148" s="40"/>
      <c r="AD148" s="40"/>
      <c r="AE148" s="40"/>
      <c r="AF148" s="40"/>
    </row>
    <row r="149" spans="1:32" ht="15.75" x14ac:dyDescent="0.2">
      <c r="A149" s="129"/>
      <c r="B149" s="130"/>
      <c r="C149" s="60">
        <v>152</v>
      </c>
      <c r="D149" s="48" t="s">
        <v>201</v>
      </c>
      <c r="E149" s="24"/>
      <c r="F149" s="21" t="s">
        <v>424</v>
      </c>
      <c r="G149" s="21" t="s">
        <v>49</v>
      </c>
      <c r="H149" s="21">
        <v>20</v>
      </c>
      <c r="I149" s="21">
        <v>20</v>
      </c>
      <c r="J149" s="58">
        <v>93.51</v>
      </c>
      <c r="K149" s="58"/>
      <c r="L149" s="25"/>
      <c r="M149" s="37">
        <v>1</v>
      </c>
      <c r="N149" s="38">
        <f t="shared" si="4"/>
        <v>0</v>
      </c>
      <c r="O149" s="39" t="str">
        <f t="shared" si="5"/>
        <v>OK</v>
      </c>
      <c r="P149" s="40">
        <v>0</v>
      </c>
      <c r="Q149" s="40">
        <v>0</v>
      </c>
      <c r="R149" s="40">
        <v>0</v>
      </c>
      <c r="S149" s="40">
        <v>1</v>
      </c>
      <c r="T149" s="40">
        <v>0</v>
      </c>
      <c r="U149" s="40">
        <v>0</v>
      </c>
      <c r="V149" s="40">
        <v>0</v>
      </c>
      <c r="W149" s="40">
        <v>0</v>
      </c>
      <c r="X149" s="40">
        <v>0</v>
      </c>
      <c r="Y149" s="40">
        <v>0</v>
      </c>
      <c r="Z149" s="40">
        <v>0</v>
      </c>
      <c r="AA149" s="40">
        <v>0</v>
      </c>
      <c r="AB149" s="40"/>
      <c r="AC149" s="40"/>
      <c r="AD149" s="40"/>
      <c r="AE149" s="40"/>
      <c r="AF149" s="40"/>
    </row>
    <row r="150" spans="1:32" ht="15.75" x14ac:dyDescent="0.2">
      <c r="A150" s="129"/>
      <c r="B150" s="130"/>
      <c r="C150" s="60">
        <v>153</v>
      </c>
      <c r="D150" s="48" t="s">
        <v>202</v>
      </c>
      <c r="E150" s="24"/>
      <c r="F150" s="21" t="s">
        <v>424</v>
      </c>
      <c r="G150" s="21" t="s">
        <v>49</v>
      </c>
      <c r="H150" s="21">
        <v>20</v>
      </c>
      <c r="I150" s="21">
        <v>20</v>
      </c>
      <c r="J150" s="58">
        <v>102.89</v>
      </c>
      <c r="K150" s="58"/>
      <c r="L150" s="25"/>
      <c r="M150" s="37">
        <v>1</v>
      </c>
      <c r="N150" s="38">
        <f t="shared" si="4"/>
        <v>0</v>
      </c>
      <c r="O150" s="39" t="str">
        <f t="shared" si="5"/>
        <v>OK</v>
      </c>
      <c r="P150" s="40">
        <v>0</v>
      </c>
      <c r="Q150" s="40">
        <v>0</v>
      </c>
      <c r="R150" s="40">
        <v>0</v>
      </c>
      <c r="S150" s="40">
        <v>1</v>
      </c>
      <c r="T150" s="40">
        <v>0</v>
      </c>
      <c r="U150" s="40">
        <v>0</v>
      </c>
      <c r="V150" s="40">
        <v>0</v>
      </c>
      <c r="W150" s="40">
        <v>0</v>
      </c>
      <c r="X150" s="40">
        <v>0</v>
      </c>
      <c r="Y150" s="40">
        <v>0</v>
      </c>
      <c r="Z150" s="40">
        <v>0</v>
      </c>
      <c r="AA150" s="40">
        <v>0</v>
      </c>
      <c r="AB150" s="40"/>
      <c r="AC150" s="40"/>
      <c r="AD150" s="40"/>
      <c r="AE150" s="40"/>
      <c r="AF150" s="40"/>
    </row>
    <row r="151" spans="1:32" ht="15.75" x14ac:dyDescent="0.2">
      <c r="A151" s="129"/>
      <c r="B151" s="130"/>
      <c r="C151" s="60">
        <v>154</v>
      </c>
      <c r="D151" s="48" t="s">
        <v>203</v>
      </c>
      <c r="E151" s="24"/>
      <c r="F151" s="21" t="s">
        <v>424</v>
      </c>
      <c r="G151" s="21" t="s">
        <v>49</v>
      </c>
      <c r="H151" s="21">
        <v>20</v>
      </c>
      <c r="I151" s="21">
        <v>20</v>
      </c>
      <c r="J151" s="58">
        <v>103.76</v>
      </c>
      <c r="K151" s="58"/>
      <c r="L151" s="25"/>
      <c r="M151" s="37">
        <v>1</v>
      </c>
      <c r="N151" s="38">
        <f t="shared" si="4"/>
        <v>0</v>
      </c>
      <c r="O151" s="39" t="str">
        <f t="shared" si="5"/>
        <v>OK</v>
      </c>
      <c r="P151" s="40">
        <v>0</v>
      </c>
      <c r="Q151" s="40">
        <v>0</v>
      </c>
      <c r="R151" s="40">
        <v>0</v>
      </c>
      <c r="S151" s="40">
        <v>1</v>
      </c>
      <c r="T151" s="40">
        <v>0</v>
      </c>
      <c r="U151" s="40">
        <v>0</v>
      </c>
      <c r="V151" s="40">
        <v>0</v>
      </c>
      <c r="W151" s="40">
        <v>0</v>
      </c>
      <c r="X151" s="40">
        <v>0</v>
      </c>
      <c r="Y151" s="40">
        <v>0</v>
      </c>
      <c r="Z151" s="40">
        <v>0</v>
      </c>
      <c r="AA151" s="40">
        <v>0</v>
      </c>
      <c r="AB151" s="40"/>
      <c r="AC151" s="40"/>
      <c r="AD151" s="40"/>
      <c r="AE151" s="40"/>
      <c r="AF151" s="40"/>
    </row>
    <row r="152" spans="1:32" ht="15.75" x14ac:dyDescent="0.2">
      <c r="A152" s="129"/>
      <c r="B152" s="130"/>
      <c r="C152" s="60">
        <v>155</v>
      </c>
      <c r="D152" s="48" t="s">
        <v>204</v>
      </c>
      <c r="E152" s="24"/>
      <c r="F152" s="21" t="s">
        <v>424</v>
      </c>
      <c r="G152" s="21" t="s">
        <v>49</v>
      </c>
      <c r="H152" s="21">
        <v>20</v>
      </c>
      <c r="I152" s="21">
        <v>20</v>
      </c>
      <c r="J152" s="58">
        <v>108.91</v>
      </c>
      <c r="K152" s="58"/>
      <c r="L152" s="25"/>
      <c r="M152" s="37">
        <v>1</v>
      </c>
      <c r="N152" s="38">
        <f t="shared" si="4"/>
        <v>0</v>
      </c>
      <c r="O152" s="39" t="str">
        <f t="shared" si="5"/>
        <v>OK</v>
      </c>
      <c r="P152" s="40">
        <v>0</v>
      </c>
      <c r="Q152" s="40">
        <v>0</v>
      </c>
      <c r="R152" s="40">
        <v>0</v>
      </c>
      <c r="S152" s="40">
        <v>1</v>
      </c>
      <c r="T152" s="40">
        <v>0</v>
      </c>
      <c r="U152" s="40">
        <v>0</v>
      </c>
      <c r="V152" s="40">
        <v>0</v>
      </c>
      <c r="W152" s="40">
        <v>0</v>
      </c>
      <c r="X152" s="40">
        <v>0</v>
      </c>
      <c r="Y152" s="40">
        <v>0</v>
      </c>
      <c r="Z152" s="40">
        <v>0</v>
      </c>
      <c r="AA152" s="40">
        <v>0</v>
      </c>
      <c r="AB152" s="40"/>
      <c r="AC152" s="40"/>
      <c r="AD152" s="40"/>
      <c r="AE152" s="40"/>
      <c r="AF152" s="40"/>
    </row>
    <row r="153" spans="1:32" ht="15.75" x14ac:dyDescent="0.2">
      <c r="A153" s="129"/>
      <c r="B153" s="130"/>
      <c r="C153" s="60">
        <v>156</v>
      </c>
      <c r="D153" s="48" t="s">
        <v>205</v>
      </c>
      <c r="E153" s="24"/>
      <c r="F153" s="21" t="s">
        <v>424</v>
      </c>
      <c r="G153" s="21" t="s">
        <v>49</v>
      </c>
      <c r="H153" s="21">
        <v>20</v>
      </c>
      <c r="I153" s="21">
        <v>20</v>
      </c>
      <c r="J153" s="58">
        <v>106.48</v>
      </c>
      <c r="K153" s="58"/>
      <c r="L153" s="25"/>
      <c r="M153" s="37">
        <v>1</v>
      </c>
      <c r="N153" s="38">
        <f t="shared" si="4"/>
        <v>0</v>
      </c>
      <c r="O153" s="39" t="str">
        <f t="shared" si="5"/>
        <v>OK</v>
      </c>
      <c r="P153" s="40">
        <v>0</v>
      </c>
      <c r="Q153" s="40">
        <v>0</v>
      </c>
      <c r="R153" s="40">
        <v>0</v>
      </c>
      <c r="S153" s="40">
        <v>1</v>
      </c>
      <c r="T153" s="40">
        <v>0</v>
      </c>
      <c r="U153" s="40">
        <v>0</v>
      </c>
      <c r="V153" s="40">
        <v>0</v>
      </c>
      <c r="W153" s="40">
        <v>0</v>
      </c>
      <c r="X153" s="40">
        <v>0</v>
      </c>
      <c r="Y153" s="40">
        <v>0</v>
      </c>
      <c r="Z153" s="40">
        <v>0</v>
      </c>
      <c r="AA153" s="40">
        <v>0</v>
      </c>
      <c r="AB153" s="40"/>
      <c r="AC153" s="40"/>
      <c r="AD153" s="40"/>
      <c r="AE153" s="40"/>
      <c r="AF153" s="40"/>
    </row>
    <row r="154" spans="1:32" ht="15.75" x14ac:dyDescent="0.2">
      <c r="A154" s="129"/>
      <c r="B154" s="130"/>
      <c r="C154" s="60">
        <v>157</v>
      </c>
      <c r="D154" s="48" t="s">
        <v>206</v>
      </c>
      <c r="E154" s="24"/>
      <c r="F154" s="21" t="s">
        <v>424</v>
      </c>
      <c r="G154" s="21" t="s">
        <v>49</v>
      </c>
      <c r="H154" s="21">
        <v>20</v>
      </c>
      <c r="I154" s="21">
        <v>20</v>
      </c>
      <c r="J154" s="58">
        <v>117.76</v>
      </c>
      <c r="K154" s="58"/>
      <c r="L154" s="25"/>
      <c r="M154" s="37">
        <v>1</v>
      </c>
      <c r="N154" s="38">
        <f t="shared" si="4"/>
        <v>0</v>
      </c>
      <c r="O154" s="39" t="str">
        <f t="shared" si="5"/>
        <v>OK</v>
      </c>
      <c r="P154" s="40">
        <v>0</v>
      </c>
      <c r="Q154" s="40">
        <v>0</v>
      </c>
      <c r="R154" s="40">
        <v>0</v>
      </c>
      <c r="S154" s="40">
        <v>1</v>
      </c>
      <c r="T154" s="40">
        <v>0</v>
      </c>
      <c r="U154" s="40">
        <v>0</v>
      </c>
      <c r="V154" s="40">
        <v>0</v>
      </c>
      <c r="W154" s="40">
        <v>0</v>
      </c>
      <c r="X154" s="40">
        <v>0</v>
      </c>
      <c r="Y154" s="40">
        <v>0</v>
      </c>
      <c r="Z154" s="40">
        <v>0</v>
      </c>
      <c r="AA154" s="40">
        <v>0</v>
      </c>
      <c r="AB154" s="40"/>
      <c r="AC154" s="40"/>
      <c r="AD154" s="40"/>
      <c r="AE154" s="40"/>
      <c r="AF154" s="40"/>
    </row>
    <row r="155" spans="1:32" ht="15.75" x14ac:dyDescent="0.2">
      <c r="A155" s="129"/>
      <c r="B155" s="130"/>
      <c r="C155" s="60">
        <v>158</v>
      </c>
      <c r="D155" s="48" t="s">
        <v>207</v>
      </c>
      <c r="E155" s="24"/>
      <c r="F155" s="21" t="s">
        <v>424</v>
      </c>
      <c r="G155" s="21" t="s">
        <v>49</v>
      </c>
      <c r="H155" s="21">
        <v>20</v>
      </c>
      <c r="I155" s="21">
        <v>20</v>
      </c>
      <c r="J155" s="58">
        <v>113.3</v>
      </c>
      <c r="K155" s="58"/>
      <c r="L155" s="25"/>
      <c r="M155" s="37">
        <v>1</v>
      </c>
      <c r="N155" s="38">
        <f t="shared" si="4"/>
        <v>0</v>
      </c>
      <c r="O155" s="39" t="str">
        <f t="shared" si="5"/>
        <v>OK</v>
      </c>
      <c r="P155" s="40">
        <v>0</v>
      </c>
      <c r="Q155" s="40">
        <v>0</v>
      </c>
      <c r="R155" s="40">
        <v>0</v>
      </c>
      <c r="S155" s="40">
        <v>1</v>
      </c>
      <c r="T155" s="40">
        <v>0</v>
      </c>
      <c r="U155" s="40">
        <v>0</v>
      </c>
      <c r="V155" s="40">
        <v>0</v>
      </c>
      <c r="W155" s="40">
        <v>0</v>
      </c>
      <c r="X155" s="40">
        <v>0</v>
      </c>
      <c r="Y155" s="40">
        <v>0</v>
      </c>
      <c r="Z155" s="40">
        <v>0</v>
      </c>
      <c r="AA155" s="40">
        <v>0</v>
      </c>
      <c r="AB155" s="40"/>
      <c r="AC155" s="40"/>
      <c r="AD155" s="40"/>
      <c r="AE155" s="40"/>
      <c r="AF155" s="40"/>
    </row>
    <row r="156" spans="1:32" ht="15.75" x14ac:dyDescent="0.2">
      <c r="A156" s="129"/>
      <c r="B156" s="130"/>
      <c r="C156" s="60">
        <v>159</v>
      </c>
      <c r="D156" s="48" t="s">
        <v>208</v>
      </c>
      <c r="E156" s="24"/>
      <c r="F156" s="21" t="s">
        <v>424</v>
      </c>
      <c r="G156" s="21" t="s">
        <v>49</v>
      </c>
      <c r="H156" s="21">
        <v>20</v>
      </c>
      <c r="I156" s="21">
        <v>20</v>
      </c>
      <c r="J156" s="58">
        <v>125.59</v>
      </c>
      <c r="K156" s="58"/>
      <c r="L156" s="25"/>
      <c r="M156" s="37">
        <v>1</v>
      </c>
      <c r="N156" s="38">
        <f t="shared" si="4"/>
        <v>0</v>
      </c>
      <c r="O156" s="39" t="str">
        <f t="shared" si="5"/>
        <v>OK</v>
      </c>
      <c r="P156" s="40">
        <v>0</v>
      </c>
      <c r="Q156" s="40">
        <v>0</v>
      </c>
      <c r="R156" s="40">
        <v>0</v>
      </c>
      <c r="S156" s="40">
        <v>1</v>
      </c>
      <c r="T156" s="40">
        <v>0</v>
      </c>
      <c r="U156" s="40">
        <v>0</v>
      </c>
      <c r="V156" s="40">
        <v>0</v>
      </c>
      <c r="W156" s="40">
        <v>0</v>
      </c>
      <c r="X156" s="40">
        <v>0</v>
      </c>
      <c r="Y156" s="40">
        <v>0</v>
      </c>
      <c r="Z156" s="40">
        <v>0</v>
      </c>
      <c r="AA156" s="40">
        <v>0</v>
      </c>
      <c r="AB156" s="40"/>
      <c r="AC156" s="40"/>
      <c r="AD156" s="40"/>
      <c r="AE156" s="40"/>
      <c r="AF156" s="40"/>
    </row>
    <row r="157" spans="1:32" ht="15.75" x14ac:dyDescent="0.2">
      <c r="A157" s="129"/>
      <c r="B157" s="130"/>
      <c r="C157" s="60">
        <v>160</v>
      </c>
      <c r="D157" s="48" t="s">
        <v>209</v>
      </c>
      <c r="E157" s="24"/>
      <c r="F157" s="21" t="s">
        <v>424</v>
      </c>
      <c r="G157" s="21" t="s">
        <v>49</v>
      </c>
      <c r="H157" s="21">
        <v>20</v>
      </c>
      <c r="I157" s="21">
        <v>20</v>
      </c>
      <c r="J157" s="58">
        <v>122.45</v>
      </c>
      <c r="K157" s="58"/>
      <c r="L157" s="25"/>
      <c r="M157" s="37">
        <v>1</v>
      </c>
      <c r="N157" s="38">
        <f t="shared" si="4"/>
        <v>0</v>
      </c>
      <c r="O157" s="39" t="str">
        <f t="shared" si="5"/>
        <v>OK</v>
      </c>
      <c r="P157" s="40">
        <v>0</v>
      </c>
      <c r="Q157" s="40">
        <v>0</v>
      </c>
      <c r="R157" s="40">
        <v>0</v>
      </c>
      <c r="S157" s="40">
        <v>1</v>
      </c>
      <c r="T157" s="40">
        <v>0</v>
      </c>
      <c r="U157" s="40">
        <v>0</v>
      </c>
      <c r="V157" s="40">
        <v>0</v>
      </c>
      <c r="W157" s="40">
        <v>0</v>
      </c>
      <c r="X157" s="40">
        <v>0</v>
      </c>
      <c r="Y157" s="40">
        <v>0</v>
      </c>
      <c r="Z157" s="40">
        <v>0</v>
      </c>
      <c r="AA157" s="40">
        <v>0</v>
      </c>
      <c r="AB157" s="40"/>
      <c r="AC157" s="40"/>
      <c r="AD157" s="40"/>
      <c r="AE157" s="40"/>
      <c r="AF157" s="40"/>
    </row>
    <row r="158" spans="1:32" ht="15.75" x14ac:dyDescent="0.2">
      <c r="A158" s="129"/>
      <c r="B158" s="130"/>
      <c r="C158" s="60">
        <v>161</v>
      </c>
      <c r="D158" s="48" t="s">
        <v>210</v>
      </c>
      <c r="E158" s="24"/>
      <c r="F158" s="21" t="s">
        <v>424</v>
      </c>
      <c r="G158" s="21" t="s">
        <v>49</v>
      </c>
      <c r="H158" s="21">
        <v>20</v>
      </c>
      <c r="I158" s="21">
        <v>20</v>
      </c>
      <c r="J158" s="58">
        <v>132.58000000000001</v>
      </c>
      <c r="K158" s="58"/>
      <c r="L158" s="25"/>
      <c r="M158" s="37">
        <v>1</v>
      </c>
      <c r="N158" s="38">
        <f t="shared" si="4"/>
        <v>0</v>
      </c>
      <c r="O158" s="39" t="str">
        <f t="shared" si="5"/>
        <v>OK</v>
      </c>
      <c r="P158" s="40">
        <v>0</v>
      </c>
      <c r="Q158" s="40">
        <v>0</v>
      </c>
      <c r="R158" s="40">
        <v>0</v>
      </c>
      <c r="S158" s="40">
        <v>1</v>
      </c>
      <c r="T158" s="40">
        <v>0</v>
      </c>
      <c r="U158" s="40">
        <v>0</v>
      </c>
      <c r="V158" s="40">
        <v>0</v>
      </c>
      <c r="W158" s="40">
        <v>0</v>
      </c>
      <c r="X158" s="40">
        <v>0</v>
      </c>
      <c r="Y158" s="40">
        <v>0</v>
      </c>
      <c r="Z158" s="40">
        <v>0</v>
      </c>
      <c r="AA158" s="40">
        <v>0</v>
      </c>
      <c r="AB158" s="40"/>
      <c r="AC158" s="40"/>
      <c r="AD158" s="40"/>
      <c r="AE158" s="40"/>
      <c r="AF158" s="40"/>
    </row>
    <row r="159" spans="1:32" ht="15.75" x14ac:dyDescent="0.2">
      <c r="A159" s="129"/>
      <c r="B159" s="130"/>
      <c r="C159" s="60">
        <v>162</v>
      </c>
      <c r="D159" s="48" t="s">
        <v>211</v>
      </c>
      <c r="E159" s="24"/>
      <c r="F159" s="21" t="s">
        <v>425</v>
      </c>
      <c r="G159" s="21" t="s">
        <v>49</v>
      </c>
      <c r="H159" s="21">
        <v>20</v>
      </c>
      <c r="I159" s="21">
        <v>20</v>
      </c>
      <c r="J159" s="58">
        <v>15.7</v>
      </c>
      <c r="K159" s="58"/>
      <c r="L159" s="25"/>
      <c r="M159" s="37">
        <v>5</v>
      </c>
      <c r="N159" s="38">
        <f t="shared" si="4"/>
        <v>0</v>
      </c>
      <c r="O159" s="39" t="str">
        <f t="shared" si="5"/>
        <v>OK</v>
      </c>
      <c r="P159" s="40">
        <v>0</v>
      </c>
      <c r="Q159" s="40">
        <v>0</v>
      </c>
      <c r="R159" s="40">
        <v>0</v>
      </c>
      <c r="S159" s="40">
        <v>5</v>
      </c>
      <c r="T159" s="40">
        <v>0</v>
      </c>
      <c r="U159" s="40">
        <v>0</v>
      </c>
      <c r="V159" s="40">
        <v>0</v>
      </c>
      <c r="W159" s="40">
        <v>0</v>
      </c>
      <c r="X159" s="40">
        <v>0</v>
      </c>
      <c r="Y159" s="40">
        <v>0</v>
      </c>
      <c r="Z159" s="40">
        <v>0</v>
      </c>
      <c r="AA159" s="40">
        <v>0</v>
      </c>
      <c r="AB159" s="40"/>
      <c r="AC159" s="40"/>
      <c r="AD159" s="40"/>
      <c r="AE159" s="40"/>
      <c r="AF159" s="40"/>
    </row>
    <row r="160" spans="1:32" ht="15.75" x14ac:dyDescent="0.2">
      <c r="A160" s="129"/>
      <c r="B160" s="130"/>
      <c r="C160" s="60">
        <v>163</v>
      </c>
      <c r="D160" s="48" t="s">
        <v>212</v>
      </c>
      <c r="E160" s="24"/>
      <c r="F160" s="21" t="s">
        <v>426</v>
      </c>
      <c r="G160" s="21" t="s">
        <v>49</v>
      </c>
      <c r="H160" s="21">
        <v>20</v>
      </c>
      <c r="I160" s="21">
        <v>20</v>
      </c>
      <c r="J160" s="58">
        <v>10.53</v>
      </c>
      <c r="K160" s="58"/>
      <c r="L160" s="25"/>
      <c r="M160" s="37">
        <v>6</v>
      </c>
      <c r="N160" s="38">
        <f t="shared" si="4"/>
        <v>0</v>
      </c>
      <c r="O160" s="39" t="str">
        <f t="shared" si="5"/>
        <v>OK</v>
      </c>
      <c r="P160" s="40">
        <v>0</v>
      </c>
      <c r="Q160" s="40">
        <v>0</v>
      </c>
      <c r="R160" s="40">
        <v>0</v>
      </c>
      <c r="S160" s="40">
        <v>6</v>
      </c>
      <c r="T160" s="40">
        <v>0</v>
      </c>
      <c r="U160" s="40">
        <v>0</v>
      </c>
      <c r="V160" s="40">
        <v>0</v>
      </c>
      <c r="W160" s="40">
        <v>0</v>
      </c>
      <c r="X160" s="40">
        <v>0</v>
      </c>
      <c r="Y160" s="40">
        <v>0</v>
      </c>
      <c r="Z160" s="40">
        <v>0</v>
      </c>
      <c r="AA160" s="40">
        <v>0</v>
      </c>
      <c r="AB160" s="40"/>
      <c r="AC160" s="40"/>
      <c r="AD160" s="40"/>
      <c r="AE160" s="40"/>
      <c r="AF160" s="40"/>
    </row>
    <row r="161" spans="1:32" ht="15.75" x14ac:dyDescent="0.2">
      <c r="A161" s="129"/>
      <c r="B161" s="130"/>
      <c r="C161" s="60">
        <v>164</v>
      </c>
      <c r="D161" s="51" t="s">
        <v>213</v>
      </c>
      <c r="E161" s="24"/>
      <c r="F161" s="21" t="s">
        <v>424</v>
      </c>
      <c r="G161" s="21" t="s">
        <v>49</v>
      </c>
      <c r="H161" s="21">
        <v>20</v>
      </c>
      <c r="I161" s="21">
        <v>20</v>
      </c>
      <c r="J161" s="58">
        <v>3.87</v>
      </c>
      <c r="K161" s="58"/>
      <c r="L161" s="25"/>
      <c r="M161" s="37">
        <v>25</v>
      </c>
      <c r="N161" s="38">
        <f t="shared" si="4"/>
        <v>17</v>
      </c>
      <c r="O161" s="39" t="str">
        <f t="shared" si="5"/>
        <v>OK</v>
      </c>
      <c r="P161" s="40">
        <v>0</v>
      </c>
      <c r="Q161" s="40">
        <v>0</v>
      </c>
      <c r="R161" s="40">
        <v>0</v>
      </c>
      <c r="S161" s="40">
        <v>0</v>
      </c>
      <c r="T161" s="40">
        <v>0</v>
      </c>
      <c r="U161" s="40">
        <v>0</v>
      </c>
      <c r="V161" s="40">
        <v>8</v>
      </c>
      <c r="W161" s="40">
        <v>0</v>
      </c>
      <c r="X161" s="40">
        <v>0</v>
      </c>
      <c r="Y161" s="40">
        <v>0</v>
      </c>
      <c r="Z161" s="40">
        <v>0</v>
      </c>
      <c r="AA161" s="40">
        <v>0</v>
      </c>
      <c r="AB161" s="40"/>
      <c r="AC161" s="40"/>
      <c r="AD161" s="40"/>
      <c r="AE161" s="40"/>
      <c r="AF161" s="40"/>
    </row>
    <row r="162" spans="1:32" ht="15.75" x14ac:dyDescent="0.2">
      <c r="A162" s="129"/>
      <c r="B162" s="130"/>
      <c r="C162" s="60">
        <v>165</v>
      </c>
      <c r="D162" s="48" t="s">
        <v>214</v>
      </c>
      <c r="E162" s="24"/>
      <c r="F162" s="21" t="s">
        <v>424</v>
      </c>
      <c r="G162" s="21" t="s">
        <v>49</v>
      </c>
      <c r="H162" s="21">
        <v>20</v>
      </c>
      <c r="I162" s="21">
        <v>20</v>
      </c>
      <c r="J162" s="58">
        <v>38.369999999999997</v>
      </c>
      <c r="K162" s="58"/>
      <c r="L162" s="25"/>
      <c r="M162" s="37">
        <v>6</v>
      </c>
      <c r="N162" s="38">
        <f t="shared" si="4"/>
        <v>0</v>
      </c>
      <c r="O162" s="39" t="str">
        <f t="shared" si="5"/>
        <v>OK</v>
      </c>
      <c r="P162" s="40">
        <v>0</v>
      </c>
      <c r="Q162" s="40">
        <v>0</v>
      </c>
      <c r="R162" s="40">
        <v>0</v>
      </c>
      <c r="S162" s="40">
        <v>6</v>
      </c>
      <c r="T162" s="40">
        <v>0</v>
      </c>
      <c r="U162" s="40">
        <v>0</v>
      </c>
      <c r="V162" s="40">
        <v>0</v>
      </c>
      <c r="W162" s="40">
        <v>0</v>
      </c>
      <c r="X162" s="40">
        <v>0</v>
      </c>
      <c r="Y162" s="40">
        <v>0</v>
      </c>
      <c r="Z162" s="40">
        <v>0</v>
      </c>
      <c r="AA162" s="40">
        <v>0</v>
      </c>
      <c r="AB162" s="40"/>
      <c r="AC162" s="40"/>
      <c r="AD162" s="40"/>
      <c r="AE162" s="40"/>
      <c r="AF162" s="40"/>
    </row>
    <row r="163" spans="1:32" ht="15.75" x14ac:dyDescent="0.2">
      <c r="A163" s="129"/>
      <c r="B163" s="130"/>
      <c r="C163" s="60">
        <v>166</v>
      </c>
      <c r="D163" s="51" t="s">
        <v>215</v>
      </c>
      <c r="E163" s="24"/>
      <c r="F163" s="21" t="s">
        <v>424</v>
      </c>
      <c r="G163" s="21" t="s">
        <v>49</v>
      </c>
      <c r="H163" s="21">
        <v>20</v>
      </c>
      <c r="I163" s="21">
        <v>20</v>
      </c>
      <c r="J163" s="58">
        <v>5.44</v>
      </c>
      <c r="K163" s="58"/>
      <c r="L163" s="25"/>
      <c r="M163" s="37">
        <v>25</v>
      </c>
      <c r="N163" s="38">
        <f t="shared" si="4"/>
        <v>15</v>
      </c>
      <c r="O163" s="39" t="str">
        <f t="shared" si="5"/>
        <v>OK</v>
      </c>
      <c r="P163" s="40">
        <v>0</v>
      </c>
      <c r="Q163" s="40">
        <v>0</v>
      </c>
      <c r="R163" s="40">
        <v>0</v>
      </c>
      <c r="S163" s="40">
        <v>0</v>
      </c>
      <c r="T163" s="40">
        <v>0</v>
      </c>
      <c r="U163" s="40">
        <v>0</v>
      </c>
      <c r="V163" s="40">
        <v>10</v>
      </c>
      <c r="W163" s="40">
        <v>0</v>
      </c>
      <c r="X163" s="40">
        <v>0</v>
      </c>
      <c r="Y163" s="40">
        <v>0</v>
      </c>
      <c r="Z163" s="40">
        <v>0</v>
      </c>
      <c r="AA163" s="40">
        <v>0</v>
      </c>
      <c r="AB163" s="40">
        <v>5</v>
      </c>
      <c r="AC163" s="40"/>
      <c r="AD163" s="40"/>
      <c r="AE163" s="40"/>
      <c r="AF163" s="40"/>
    </row>
    <row r="164" spans="1:32" ht="15.75" x14ac:dyDescent="0.2">
      <c r="A164" s="129"/>
      <c r="B164" s="130"/>
      <c r="C164" s="60">
        <v>167</v>
      </c>
      <c r="D164" s="48" t="s">
        <v>216</v>
      </c>
      <c r="E164" s="24"/>
      <c r="F164" s="21" t="s">
        <v>425</v>
      </c>
      <c r="G164" s="21" t="s">
        <v>49</v>
      </c>
      <c r="H164" s="21">
        <v>20</v>
      </c>
      <c r="I164" s="21">
        <v>20</v>
      </c>
      <c r="J164" s="58">
        <v>11.33</v>
      </c>
      <c r="K164" s="58"/>
      <c r="L164" s="25"/>
      <c r="M164" s="37">
        <v>5</v>
      </c>
      <c r="N164" s="38">
        <f t="shared" si="4"/>
        <v>0</v>
      </c>
      <c r="O164" s="39" t="str">
        <f t="shared" si="5"/>
        <v>OK</v>
      </c>
      <c r="P164" s="40">
        <v>0</v>
      </c>
      <c r="Q164" s="40">
        <v>0</v>
      </c>
      <c r="R164" s="40">
        <v>0</v>
      </c>
      <c r="S164" s="40">
        <v>5</v>
      </c>
      <c r="T164" s="40">
        <v>0</v>
      </c>
      <c r="U164" s="40">
        <v>0</v>
      </c>
      <c r="V164" s="40">
        <v>0</v>
      </c>
      <c r="W164" s="40">
        <v>0</v>
      </c>
      <c r="X164" s="40">
        <v>0</v>
      </c>
      <c r="Y164" s="40">
        <v>0</v>
      </c>
      <c r="Z164" s="40">
        <v>0</v>
      </c>
      <c r="AA164" s="40">
        <v>0</v>
      </c>
      <c r="AB164" s="40"/>
      <c r="AC164" s="40"/>
      <c r="AD164" s="40"/>
      <c r="AE164" s="40"/>
      <c r="AF164" s="40"/>
    </row>
    <row r="165" spans="1:32" ht="15.75" x14ac:dyDescent="0.2">
      <c r="A165" s="129"/>
      <c r="B165" s="130"/>
      <c r="C165" s="60">
        <v>168</v>
      </c>
      <c r="D165" s="51" t="s">
        <v>217</v>
      </c>
      <c r="E165" s="24"/>
      <c r="F165" s="21" t="s">
        <v>424</v>
      </c>
      <c r="G165" s="21" t="s">
        <v>49</v>
      </c>
      <c r="H165" s="21">
        <v>20</v>
      </c>
      <c r="I165" s="21">
        <v>20</v>
      </c>
      <c r="J165" s="58">
        <v>9.9499999999999993</v>
      </c>
      <c r="K165" s="58"/>
      <c r="L165" s="25"/>
      <c r="M165" s="37">
        <v>15</v>
      </c>
      <c r="N165" s="38">
        <f t="shared" si="4"/>
        <v>5</v>
      </c>
      <c r="O165" s="39" t="str">
        <f t="shared" si="5"/>
        <v>OK</v>
      </c>
      <c r="P165" s="40">
        <v>0</v>
      </c>
      <c r="Q165" s="40">
        <v>0</v>
      </c>
      <c r="R165" s="40">
        <v>0</v>
      </c>
      <c r="S165" s="40">
        <v>0</v>
      </c>
      <c r="T165" s="40">
        <v>0</v>
      </c>
      <c r="U165" s="40">
        <v>0</v>
      </c>
      <c r="V165" s="40">
        <v>10</v>
      </c>
      <c r="W165" s="40">
        <v>0</v>
      </c>
      <c r="X165" s="40">
        <v>0</v>
      </c>
      <c r="Y165" s="40">
        <v>0</v>
      </c>
      <c r="Z165" s="40">
        <v>0</v>
      </c>
      <c r="AA165" s="40">
        <v>0</v>
      </c>
      <c r="AB165" s="40">
        <v>5</v>
      </c>
      <c r="AC165" s="40"/>
      <c r="AD165" s="40"/>
      <c r="AE165" s="40"/>
      <c r="AF165" s="40"/>
    </row>
    <row r="166" spans="1:32" ht="15.75" x14ac:dyDescent="0.2">
      <c r="A166" s="129"/>
      <c r="B166" s="130"/>
      <c r="C166" s="60">
        <v>169</v>
      </c>
      <c r="D166" s="48" t="s">
        <v>218</v>
      </c>
      <c r="E166" s="24"/>
      <c r="F166" s="21" t="s">
        <v>426</v>
      </c>
      <c r="G166" s="21" t="s">
        <v>49</v>
      </c>
      <c r="H166" s="21">
        <v>20</v>
      </c>
      <c r="I166" s="21">
        <v>20</v>
      </c>
      <c r="J166" s="58">
        <v>13.19</v>
      </c>
      <c r="K166" s="58"/>
      <c r="L166" s="25"/>
      <c r="M166" s="37">
        <v>6</v>
      </c>
      <c r="N166" s="38">
        <f t="shared" si="4"/>
        <v>0</v>
      </c>
      <c r="O166" s="39" t="str">
        <f t="shared" si="5"/>
        <v>OK</v>
      </c>
      <c r="P166" s="40">
        <v>0</v>
      </c>
      <c r="Q166" s="40">
        <v>0</v>
      </c>
      <c r="R166" s="40">
        <v>0</v>
      </c>
      <c r="S166" s="40">
        <v>6</v>
      </c>
      <c r="T166" s="40">
        <v>0</v>
      </c>
      <c r="U166" s="40">
        <v>0</v>
      </c>
      <c r="V166" s="40">
        <v>0</v>
      </c>
      <c r="W166" s="40">
        <v>0</v>
      </c>
      <c r="X166" s="40">
        <v>0</v>
      </c>
      <c r="Y166" s="40">
        <v>0</v>
      </c>
      <c r="Z166" s="40">
        <v>0</v>
      </c>
      <c r="AA166" s="40">
        <v>0</v>
      </c>
      <c r="AB166" s="40"/>
      <c r="AC166" s="40"/>
      <c r="AD166" s="40"/>
      <c r="AE166" s="40"/>
      <c r="AF166" s="40"/>
    </row>
    <row r="167" spans="1:32" ht="15.75" x14ac:dyDescent="0.2">
      <c r="A167" s="129"/>
      <c r="B167" s="130"/>
      <c r="C167" s="60">
        <v>170</v>
      </c>
      <c r="D167" s="51" t="s">
        <v>219</v>
      </c>
      <c r="E167" s="24"/>
      <c r="F167" s="21" t="s">
        <v>424</v>
      </c>
      <c r="G167" s="21" t="s">
        <v>49</v>
      </c>
      <c r="H167" s="21">
        <v>20</v>
      </c>
      <c r="I167" s="21">
        <v>20</v>
      </c>
      <c r="J167" s="58">
        <v>3.23</v>
      </c>
      <c r="K167" s="58"/>
      <c r="L167" s="25"/>
      <c r="M167" s="37">
        <v>10</v>
      </c>
      <c r="N167" s="38">
        <f t="shared" si="4"/>
        <v>2</v>
      </c>
      <c r="O167" s="39" t="str">
        <f t="shared" si="5"/>
        <v>OK</v>
      </c>
      <c r="P167" s="40">
        <v>0</v>
      </c>
      <c r="Q167" s="40">
        <v>0</v>
      </c>
      <c r="R167" s="40">
        <v>0</v>
      </c>
      <c r="S167" s="40">
        <v>0</v>
      </c>
      <c r="T167" s="40">
        <v>0</v>
      </c>
      <c r="U167" s="40">
        <v>0</v>
      </c>
      <c r="V167" s="40">
        <v>8</v>
      </c>
      <c r="W167" s="40">
        <v>0</v>
      </c>
      <c r="X167" s="40">
        <v>0</v>
      </c>
      <c r="Y167" s="40">
        <v>0</v>
      </c>
      <c r="Z167" s="40">
        <v>0</v>
      </c>
      <c r="AA167" s="40">
        <v>0</v>
      </c>
      <c r="AB167" s="40"/>
      <c r="AC167" s="40"/>
      <c r="AD167" s="40"/>
      <c r="AE167" s="40"/>
      <c r="AF167" s="40"/>
    </row>
    <row r="168" spans="1:32" ht="15.75" x14ac:dyDescent="0.2">
      <c r="A168" s="129"/>
      <c r="B168" s="130"/>
      <c r="C168" s="60">
        <v>171</v>
      </c>
      <c r="D168" s="49" t="s">
        <v>220</v>
      </c>
      <c r="E168" s="24"/>
      <c r="F168" s="21" t="s">
        <v>427</v>
      </c>
      <c r="G168" s="21" t="s">
        <v>49</v>
      </c>
      <c r="H168" s="21">
        <v>20</v>
      </c>
      <c r="I168" s="21">
        <v>20</v>
      </c>
      <c r="J168" s="58">
        <v>6.72</v>
      </c>
      <c r="K168" s="58"/>
      <c r="L168" s="25"/>
      <c r="M168" s="37">
        <v>8</v>
      </c>
      <c r="N168" s="38">
        <f t="shared" si="4"/>
        <v>8</v>
      </c>
      <c r="O168" s="39" t="str">
        <f t="shared" si="5"/>
        <v>OK</v>
      </c>
      <c r="P168" s="40">
        <v>0</v>
      </c>
      <c r="Q168" s="40">
        <v>0</v>
      </c>
      <c r="R168" s="40">
        <v>0</v>
      </c>
      <c r="S168" s="40">
        <v>0</v>
      </c>
      <c r="T168" s="40">
        <v>0</v>
      </c>
      <c r="U168" s="40">
        <v>0</v>
      </c>
      <c r="V168" s="40">
        <v>0</v>
      </c>
      <c r="W168" s="40">
        <v>0</v>
      </c>
      <c r="X168" s="40">
        <v>0</v>
      </c>
      <c r="Y168" s="40">
        <v>0</v>
      </c>
      <c r="Z168" s="40">
        <v>0</v>
      </c>
      <c r="AA168" s="40">
        <v>0</v>
      </c>
      <c r="AB168" s="40"/>
      <c r="AC168" s="40"/>
      <c r="AD168" s="40"/>
      <c r="AE168" s="40"/>
      <c r="AF168" s="40"/>
    </row>
    <row r="169" spans="1:32" ht="15.75" x14ac:dyDescent="0.2">
      <c r="A169" s="129"/>
      <c r="B169" s="130"/>
      <c r="C169" s="60">
        <v>172</v>
      </c>
      <c r="D169" s="49" t="s">
        <v>221</v>
      </c>
      <c r="E169" s="24"/>
      <c r="F169" s="21" t="s">
        <v>427</v>
      </c>
      <c r="G169" s="21" t="s">
        <v>49</v>
      </c>
      <c r="H169" s="21">
        <v>20</v>
      </c>
      <c r="I169" s="21">
        <v>20</v>
      </c>
      <c r="J169" s="58">
        <v>4.34</v>
      </c>
      <c r="K169" s="58"/>
      <c r="L169" s="25"/>
      <c r="M169" s="37">
        <v>23</v>
      </c>
      <c r="N169" s="38">
        <f t="shared" si="4"/>
        <v>13</v>
      </c>
      <c r="O169" s="39" t="str">
        <f t="shared" si="5"/>
        <v>OK</v>
      </c>
      <c r="P169" s="40">
        <v>0</v>
      </c>
      <c r="Q169" s="40">
        <v>0</v>
      </c>
      <c r="R169" s="40">
        <v>0</v>
      </c>
      <c r="S169" s="40">
        <v>0</v>
      </c>
      <c r="T169" s="40">
        <v>0</v>
      </c>
      <c r="U169" s="40">
        <v>0</v>
      </c>
      <c r="V169" s="40">
        <v>10</v>
      </c>
      <c r="W169" s="40">
        <v>0</v>
      </c>
      <c r="X169" s="40">
        <v>0</v>
      </c>
      <c r="Y169" s="40">
        <v>0</v>
      </c>
      <c r="Z169" s="40">
        <v>0</v>
      </c>
      <c r="AA169" s="40">
        <v>0</v>
      </c>
      <c r="AB169" s="40"/>
      <c r="AC169" s="40"/>
      <c r="AD169" s="40"/>
      <c r="AE169" s="40"/>
      <c r="AF169" s="40"/>
    </row>
    <row r="170" spans="1:32" ht="15.75" x14ac:dyDescent="0.2">
      <c r="A170" s="129"/>
      <c r="B170" s="130"/>
      <c r="C170" s="60">
        <v>173</v>
      </c>
      <c r="D170" s="49" t="s">
        <v>222</v>
      </c>
      <c r="E170" s="24"/>
      <c r="F170" s="21" t="s">
        <v>427</v>
      </c>
      <c r="G170" s="21" t="s">
        <v>49</v>
      </c>
      <c r="H170" s="21">
        <v>20</v>
      </c>
      <c r="I170" s="21">
        <v>20</v>
      </c>
      <c r="J170" s="58">
        <v>2.7</v>
      </c>
      <c r="K170" s="58"/>
      <c r="L170" s="25"/>
      <c r="M170" s="37">
        <v>20</v>
      </c>
      <c r="N170" s="38">
        <f t="shared" si="4"/>
        <v>12</v>
      </c>
      <c r="O170" s="39" t="str">
        <f t="shared" si="5"/>
        <v>OK</v>
      </c>
      <c r="P170" s="40">
        <v>0</v>
      </c>
      <c r="Q170" s="40">
        <v>0</v>
      </c>
      <c r="R170" s="40">
        <v>0</v>
      </c>
      <c r="S170" s="40">
        <v>0</v>
      </c>
      <c r="T170" s="40">
        <v>0</v>
      </c>
      <c r="U170" s="40">
        <v>0</v>
      </c>
      <c r="V170" s="40">
        <v>8</v>
      </c>
      <c r="W170" s="40">
        <v>0</v>
      </c>
      <c r="X170" s="40">
        <v>0</v>
      </c>
      <c r="Y170" s="40">
        <v>0</v>
      </c>
      <c r="Z170" s="40">
        <v>0</v>
      </c>
      <c r="AA170" s="40">
        <v>0</v>
      </c>
      <c r="AB170" s="40"/>
      <c r="AC170" s="40"/>
      <c r="AD170" s="40"/>
      <c r="AE170" s="40"/>
      <c r="AF170" s="40"/>
    </row>
    <row r="171" spans="1:32" ht="15.75" x14ac:dyDescent="0.2">
      <c r="A171" s="129"/>
      <c r="B171" s="130"/>
      <c r="C171" s="60">
        <v>174</v>
      </c>
      <c r="D171" s="49" t="s">
        <v>223</v>
      </c>
      <c r="E171" s="24"/>
      <c r="F171" s="21" t="s">
        <v>427</v>
      </c>
      <c r="G171" s="21" t="s">
        <v>49</v>
      </c>
      <c r="H171" s="21">
        <v>20</v>
      </c>
      <c r="I171" s="21">
        <v>20</v>
      </c>
      <c r="J171" s="58">
        <v>4.79</v>
      </c>
      <c r="K171" s="58"/>
      <c r="L171" s="25"/>
      <c r="M171" s="37">
        <v>16</v>
      </c>
      <c r="N171" s="38">
        <f t="shared" si="4"/>
        <v>8</v>
      </c>
      <c r="O171" s="39" t="str">
        <f t="shared" si="5"/>
        <v>OK</v>
      </c>
      <c r="P171" s="40">
        <v>0</v>
      </c>
      <c r="Q171" s="40">
        <v>0</v>
      </c>
      <c r="R171" s="40">
        <v>0</v>
      </c>
      <c r="S171" s="40">
        <v>0</v>
      </c>
      <c r="T171" s="40">
        <v>0</v>
      </c>
      <c r="U171" s="40">
        <v>0</v>
      </c>
      <c r="V171" s="40">
        <v>8</v>
      </c>
      <c r="W171" s="40">
        <v>0</v>
      </c>
      <c r="X171" s="40">
        <v>0</v>
      </c>
      <c r="Y171" s="40">
        <v>0</v>
      </c>
      <c r="Z171" s="40">
        <v>0</v>
      </c>
      <c r="AA171" s="40">
        <v>0</v>
      </c>
      <c r="AB171" s="40"/>
      <c r="AC171" s="40"/>
      <c r="AD171" s="40"/>
      <c r="AE171" s="40"/>
      <c r="AF171" s="40"/>
    </row>
    <row r="172" spans="1:32" ht="15.75" x14ac:dyDescent="0.2">
      <c r="A172" s="129"/>
      <c r="B172" s="130"/>
      <c r="C172" s="60">
        <v>175</v>
      </c>
      <c r="D172" s="51" t="s">
        <v>224</v>
      </c>
      <c r="E172" s="24"/>
      <c r="F172" s="21" t="s">
        <v>428</v>
      </c>
      <c r="G172" s="21" t="s">
        <v>49</v>
      </c>
      <c r="H172" s="21">
        <v>20</v>
      </c>
      <c r="I172" s="21">
        <v>20</v>
      </c>
      <c r="J172" s="58">
        <v>9.6199999999999992</v>
      </c>
      <c r="K172" s="58"/>
      <c r="L172" s="25"/>
      <c r="M172" s="37">
        <v>10</v>
      </c>
      <c r="N172" s="38">
        <f t="shared" si="4"/>
        <v>5</v>
      </c>
      <c r="O172" s="39" t="str">
        <f t="shared" si="5"/>
        <v>OK</v>
      </c>
      <c r="P172" s="40">
        <v>0</v>
      </c>
      <c r="Q172" s="40">
        <v>0</v>
      </c>
      <c r="R172" s="40">
        <v>0</v>
      </c>
      <c r="S172" s="40">
        <v>0</v>
      </c>
      <c r="T172" s="40">
        <v>0</v>
      </c>
      <c r="U172" s="40">
        <v>0</v>
      </c>
      <c r="V172" s="40">
        <v>5</v>
      </c>
      <c r="W172" s="40">
        <v>0</v>
      </c>
      <c r="X172" s="40">
        <v>0</v>
      </c>
      <c r="Y172" s="40">
        <v>0</v>
      </c>
      <c r="Z172" s="40">
        <v>0</v>
      </c>
      <c r="AA172" s="40">
        <v>0</v>
      </c>
      <c r="AB172" s="40"/>
      <c r="AC172" s="40"/>
      <c r="AD172" s="40"/>
      <c r="AE172" s="40"/>
      <c r="AF172" s="40"/>
    </row>
    <row r="173" spans="1:32" ht="15.75" x14ac:dyDescent="0.2">
      <c r="A173" s="129"/>
      <c r="B173" s="130"/>
      <c r="C173" s="60">
        <v>176</v>
      </c>
      <c r="D173" s="51" t="s">
        <v>225</v>
      </c>
      <c r="E173" s="24"/>
      <c r="F173" s="21" t="s">
        <v>428</v>
      </c>
      <c r="G173" s="21" t="s">
        <v>49</v>
      </c>
      <c r="H173" s="21">
        <v>20</v>
      </c>
      <c r="I173" s="21">
        <v>20</v>
      </c>
      <c r="J173" s="58">
        <v>10.15</v>
      </c>
      <c r="K173" s="58"/>
      <c r="L173" s="25"/>
      <c r="M173" s="37">
        <v>8</v>
      </c>
      <c r="N173" s="38">
        <f t="shared" si="4"/>
        <v>4</v>
      </c>
      <c r="O173" s="39" t="str">
        <f t="shared" si="5"/>
        <v>OK</v>
      </c>
      <c r="P173" s="40">
        <v>0</v>
      </c>
      <c r="Q173" s="40">
        <v>0</v>
      </c>
      <c r="R173" s="40">
        <v>0</v>
      </c>
      <c r="S173" s="40">
        <v>0</v>
      </c>
      <c r="T173" s="40">
        <v>0</v>
      </c>
      <c r="U173" s="40">
        <v>0</v>
      </c>
      <c r="V173" s="40">
        <v>4</v>
      </c>
      <c r="W173" s="40">
        <v>0</v>
      </c>
      <c r="X173" s="40">
        <v>0</v>
      </c>
      <c r="Y173" s="40">
        <v>0</v>
      </c>
      <c r="Z173" s="40">
        <v>0</v>
      </c>
      <c r="AA173" s="40">
        <v>0</v>
      </c>
      <c r="AB173" s="40"/>
      <c r="AC173" s="40"/>
      <c r="AD173" s="40"/>
      <c r="AE173" s="40"/>
      <c r="AF173" s="40"/>
    </row>
    <row r="174" spans="1:32" ht="15.75" x14ac:dyDescent="0.2">
      <c r="A174" s="129"/>
      <c r="B174" s="130"/>
      <c r="C174" s="60">
        <v>177</v>
      </c>
      <c r="D174" s="51" t="s">
        <v>226</v>
      </c>
      <c r="E174" s="24"/>
      <c r="F174" s="21" t="s">
        <v>429</v>
      </c>
      <c r="G174" s="21" t="s">
        <v>382</v>
      </c>
      <c r="H174" s="21">
        <v>20</v>
      </c>
      <c r="I174" s="21">
        <v>20</v>
      </c>
      <c r="J174" s="58">
        <v>7.22</v>
      </c>
      <c r="K174" s="58"/>
      <c r="L174" s="25"/>
      <c r="M174" s="37">
        <v>70</v>
      </c>
      <c r="N174" s="38">
        <f t="shared" si="4"/>
        <v>60</v>
      </c>
      <c r="O174" s="39" t="str">
        <f t="shared" si="5"/>
        <v>OK</v>
      </c>
      <c r="P174" s="40">
        <v>0</v>
      </c>
      <c r="Q174" s="40">
        <v>0</v>
      </c>
      <c r="R174" s="40">
        <v>0</v>
      </c>
      <c r="S174" s="40">
        <v>0</v>
      </c>
      <c r="T174" s="40">
        <v>0</v>
      </c>
      <c r="U174" s="40">
        <v>0</v>
      </c>
      <c r="V174" s="40">
        <v>10</v>
      </c>
      <c r="W174" s="40">
        <v>0</v>
      </c>
      <c r="X174" s="40">
        <v>0</v>
      </c>
      <c r="Y174" s="40">
        <v>0</v>
      </c>
      <c r="Z174" s="40">
        <v>0</v>
      </c>
      <c r="AA174" s="40">
        <v>0</v>
      </c>
      <c r="AB174" s="40"/>
      <c r="AC174" s="40"/>
      <c r="AD174" s="40"/>
      <c r="AE174" s="40"/>
      <c r="AF174" s="40"/>
    </row>
    <row r="175" spans="1:32" ht="35.1" customHeight="1" x14ac:dyDescent="0.2">
      <c r="A175" s="129"/>
      <c r="B175" s="130"/>
      <c r="C175" s="60">
        <v>178</v>
      </c>
      <c r="D175" s="49" t="s">
        <v>227</v>
      </c>
      <c r="E175" s="24"/>
      <c r="F175" s="21" t="s">
        <v>430</v>
      </c>
      <c r="G175" s="21" t="s">
        <v>49</v>
      </c>
      <c r="H175" s="21">
        <v>20</v>
      </c>
      <c r="I175" s="21">
        <v>20</v>
      </c>
      <c r="J175" s="58">
        <v>187.35</v>
      </c>
      <c r="K175" s="58"/>
      <c r="L175" s="25"/>
      <c r="M175" s="37">
        <v>3</v>
      </c>
      <c r="N175" s="38">
        <f t="shared" si="4"/>
        <v>2</v>
      </c>
      <c r="O175" s="39" t="str">
        <f t="shared" si="5"/>
        <v>OK</v>
      </c>
      <c r="P175" s="40">
        <v>0</v>
      </c>
      <c r="Q175" s="40">
        <v>0</v>
      </c>
      <c r="R175" s="40">
        <v>0</v>
      </c>
      <c r="S175" s="40">
        <v>0</v>
      </c>
      <c r="T175" s="40">
        <v>0</v>
      </c>
      <c r="U175" s="40">
        <v>0</v>
      </c>
      <c r="V175" s="40">
        <v>1</v>
      </c>
      <c r="W175" s="40">
        <v>0</v>
      </c>
      <c r="X175" s="40">
        <v>0</v>
      </c>
      <c r="Y175" s="40">
        <v>0</v>
      </c>
      <c r="Z175" s="40">
        <v>0</v>
      </c>
      <c r="AA175" s="40">
        <v>0</v>
      </c>
      <c r="AB175" s="40"/>
      <c r="AC175" s="40"/>
      <c r="AD175" s="40"/>
      <c r="AE175" s="40"/>
      <c r="AF175" s="40"/>
    </row>
    <row r="176" spans="1:32" ht="15.75" x14ac:dyDescent="0.2">
      <c r="A176" s="129"/>
      <c r="B176" s="130"/>
      <c r="C176" s="60">
        <v>179</v>
      </c>
      <c r="D176" s="47" t="s">
        <v>228</v>
      </c>
      <c r="E176" s="24"/>
      <c r="F176" s="21" t="s">
        <v>431</v>
      </c>
      <c r="G176" s="21" t="s">
        <v>382</v>
      </c>
      <c r="H176" s="21">
        <v>20</v>
      </c>
      <c r="I176" s="21">
        <v>20</v>
      </c>
      <c r="J176" s="58">
        <v>18.62</v>
      </c>
      <c r="K176" s="58"/>
      <c r="L176" s="25"/>
      <c r="M176" s="37">
        <v>40</v>
      </c>
      <c r="N176" s="38">
        <f t="shared" si="4"/>
        <v>36</v>
      </c>
      <c r="O176" s="39" t="str">
        <f t="shared" si="5"/>
        <v>OK</v>
      </c>
      <c r="P176" s="40">
        <v>0</v>
      </c>
      <c r="Q176" s="40">
        <v>0</v>
      </c>
      <c r="R176" s="40">
        <v>0</v>
      </c>
      <c r="S176" s="40">
        <v>0</v>
      </c>
      <c r="T176" s="40">
        <v>0</v>
      </c>
      <c r="U176" s="40">
        <v>0</v>
      </c>
      <c r="V176" s="40">
        <v>4</v>
      </c>
      <c r="W176" s="40">
        <v>0</v>
      </c>
      <c r="X176" s="40">
        <v>0</v>
      </c>
      <c r="Y176" s="40">
        <v>0</v>
      </c>
      <c r="Z176" s="40">
        <v>0</v>
      </c>
      <c r="AA176" s="40">
        <v>0</v>
      </c>
      <c r="AB176" s="40"/>
      <c r="AC176" s="40"/>
      <c r="AD176" s="40"/>
      <c r="AE176" s="40"/>
      <c r="AF176" s="40"/>
    </row>
    <row r="177" spans="1:32" ht="35.1" customHeight="1" x14ac:dyDescent="0.2">
      <c r="A177" s="129"/>
      <c r="B177" s="130"/>
      <c r="C177" s="60">
        <v>180</v>
      </c>
      <c r="D177" s="50" t="s">
        <v>229</v>
      </c>
      <c r="E177" s="24"/>
      <c r="F177" s="21" t="s">
        <v>432</v>
      </c>
      <c r="G177" s="21" t="s">
        <v>49</v>
      </c>
      <c r="H177" s="21">
        <v>20</v>
      </c>
      <c r="I177" s="21">
        <v>20</v>
      </c>
      <c r="J177" s="58">
        <v>20.05</v>
      </c>
      <c r="K177" s="58"/>
      <c r="L177" s="25"/>
      <c r="M177" s="37">
        <v>40</v>
      </c>
      <c r="N177" s="38">
        <f t="shared" si="4"/>
        <v>30</v>
      </c>
      <c r="O177" s="39" t="str">
        <f t="shared" si="5"/>
        <v>OK</v>
      </c>
      <c r="P177" s="40">
        <v>0</v>
      </c>
      <c r="Q177" s="40">
        <v>0</v>
      </c>
      <c r="R177" s="40">
        <v>0</v>
      </c>
      <c r="S177" s="40">
        <v>0</v>
      </c>
      <c r="T177" s="40">
        <v>0</v>
      </c>
      <c r="U177" s="40">
        <v>0</v>
      </c>
      <c r="V177" s="40">
        <v>10</v>
      </c>
      <c r="W177" s="40">
        <v>0</v>
      </c>
      <c r="X177" s="40">
        <v>0</v>
      </c>
      <c r="Y177" s="40">
        <v>0</v>
      </c>
      <c r="Z177" s="40">
        <v>0</v>
      </c>
      <c r="AA177" s="40">
        <v>0</v>
      </c>
      <c r="AB177" s="40"/>
      <c r="AC177" s="40"/>
      <c r="AD177" s="40"/>
      <c r="AE177" s="40"/>
      <c r="AF177" s="40"/>
    </row>
    <row r="178" spans="1:32" ht="35.1" customHeight="1" x14ac:dyDescent="0.2">
      <c r="A178" s="129"/>
      <c r="B178" s="130"/>
      <c r="C178" s="60">
        <v>181</v>
      </c>
      <c r="D178" s="49" t="s">
        <v>230</v>
      </c>
      <c r="E178" s="24"/>
      <c r="F178" s="21" t="s">
        <v>433</v>
      </c>
      <c r="G178" s="21" t="s">
        <v>49</v>
      </c>
      <c r="H178" s="21">
        <v>20</v>
      </c>
      <c r="I178" s="21">
        <v>20</v>
      </c>
      <c r="J178" s="58">
        <v>15.1</v>
      </c>
      <c r="K178" s="58"/>
      <c r="L178" s="25"/>
      <c r="M178" s="37">
        <v>2</v>
      </c>
      <c r="N178" s="38">
        <f t="shared" si="4"/>
        <v>1</v>
      </c>
      <c r="O178" s="39" t="str">
        <f t="shared" si="5"/>
        <v>OK</v>
      </c>
      <c r="P178" s="40">
        <v>0</v>
      </c>
      <c r="Q178" s="40">
        <v>0</v>
      </c>
      <c r="R178" s="40">
        <v>0</v>
      </c>
      <c r="S178" s="40">
        <v>0</v>
      </c>
      <c r="T178" s="40">
        <v>0</v>
      </c>
      <c r="U178" s="40">
        <v>0</v>
      </c>
      <c r="V178" s="40">
        <v>1</v>
      </c>
      <c r="W178" s="40">
        <v>0</v>
      </c>
      <c r="X178" s="40">
        <v>0</v>
      </c>
      <c r="Y178" s="40">
        <v>0</v>
      </c>
      <c r="Z178" s="40">
        <v>0</v>
      </c>
      <c r="AA178" s="40">
        <v>0</v>
      </c>
      <c r="AB178" s="40"/>
      <c r="AC178" s="40"/>
      <c r="AD178" s="40"/>
      <c r="AE178" s="40"/>
      <c r="AF178" s="40"/>
    </row>
    <row r="179" spans="1:32" ht="35.1" customHeight="1" x14ac:dyDescent="0.2">
      <c r="A179" s="129"/>
      <c r="B179" s="130"/>
      <c r="C179" s="60">
        <v>182</v>
      </c>
      <c r="D179" s="49" t="s">
        <v>231</v>
      </c>
      <c r="E179" s="24"/>
      <c r="F179" s="21" t="s">
        <v>428</v>
      </c>
      <c r="G179" s="21" t="s">
        <v>49</v>
      </c>
      <c r="H179" s="21">
        <v>20</v>
      </c>
      <c r="I179" s="21">
        <v>20</v>
      </c>
      <c r="J179" s="58">
        <v>48.19</v>
      </c>
      <c r="K179" s="58"/>
      <c r="L179" s="25"/>
      <c r="M179" s="37">
        <v>3</v>
      </c>
      <c r="N179" s="38">
        <f t="shared" si="4"/>
        <v>3</v>
      </c>
      <c r="O179" s="39" t="str">
        <f t="shared" si="5"/>
        <v>OK</v>
      </c>
      <c r="P179" s="40">
        <v>0</v>
      </c>
      <c r="Q179" s="40">
        <v>0</v>
      </c>
      <c r="R179" s="40">
        <v>0</v>
      </c>
      <c r="S179" s="40">
        <v>0</v>
      </c>
      <c r="T179" s="40">
        <v>0</v>
      </c>
      <c r="U179" s="40">
        <v>0</v>
      </c>
      <c r="V179" s="40">
        <v>0</v>
      </c>
      <c r="W179" s="40">
        <v>0</v>
      </c>
      <c r="X179" s="40">
        <v>0</v>
      </c>
      <c r="Y179" s="40">
        <v>0</v>
      </c>
      <c r="Z179" s="40">
        <v>0</v>
      </c>
      <c r="AA179" s="40">
        <v>0</v>
      </c>
      <c r="AB179" s="40"/>
      <c r="AC179" s="40"/>
      <c r="AD179" s="40"/>
      <c r="AE179" s="40"/>
      <c r="AF179" s="40"/>
    </row>
    <row r="180" spans="1:32" ht="45.75" x14ac:dyDescent="0.2">
      <c r="A180" s="129"/>
      <c r="B180" s="130"/>
      <c r="C180" s="60">
        <v>183</v>
      </c>
      <c r="D180" s="48" t="s">
        <v>232</v>
      </c>
      <c r="E180" s="24"/>
      <c r="F180" s="21" t="s">
        <v>434</v>
      </c>
      <c r="G180" s="21" t="s">
        <v>374</v>
      </c>
      <c r="H180" s="21">
        <v>20</v>
      </c>
      <c r="I180" s="21">
        <v>20</v>
      </c>
      <c r="J180" s="58">
        <v>41.23</v>
      </c>
      <c r="K180" s="58"/>
      <c r="L180" s="25"/>
      <c r="M180" s="37">
        <v>6</v>
      </c>
      <c r="N180" s="38">
        <f t="shared" si="4"/>
        <v>2</v>
      </c>
      <c r="O180" s="39" t="str">
        <f t="shared" si="5"/>
        <v>OK</v>
      </c>
      <c r="P180" s="40">
        <v>0</v>
      </c>
      <c r="Q180" s="40">
        <v>0</v>
      </c>
      <c r="R180" s="40">
        <v>0</v>
      </c>
      <c r="S180" s="40">
        <v>4</v>
      </c>
      <c r="T180" s="40">
        <v>0</v>
      </c>
      <c r="U180" s="40">
        <v>0</v>
      </c>
      <c r="V180" s="40">
        <v>0</v>
      </c>
      <c r="W180" s="40">
        <v>0</v>
      </c>
      <c r="X180" s="40">
        <v>0</v>
      </c>
      <c r="Y180" s="40">
        <v>0</v>
      </c>
      <c r="Z180" s="40">
        <v>0</v>
      </c>
      <c r="AA180" s="40">
        <v>0</v>
      </c>
      <c r="AB180" s="40"/>
      <c r="AC180" s="40"/>
      <c r="AD180" s="40"/>
      <c r="AE180" s="40"/>
      <c r="AF180" s="40"/>
    </row>
    <row r="181" spans="1:32" ht="45.75" x14ac:dyDescent="0.2">
      <c r="A181" s="129"/>
      <c r="B181" s="130"/>
      <c r="C181" s="60">
        <v>184</v>
      </c>
      <c r="D181" s="47" t="s">
        <v>233</v>
      </c>
      <c r="E181" s="24"/>
      <c r="F181" s="21" t="s">
        <v>435</v>
      </c>
      <c r="G181" s="21" t="s">
        <v>374</v>
      </c>
      <c r="H181" s="21">
        <v>20</v>
      </c>
      <c r="I181" s="21">
        <v>20</v>
      </c>
      <c r="J181" s="58">
        <v>22.89</v>
      </c>
      <c r="K181" s="58"/>
      <c r="L181" s="25"/>
      <c r="M181" s="37">
        <v>5</v>
      </c>
      <c r="N181" s="38">
        <f t="shared" si="4"/>
        <v>1</v>
      </c>
      <c r="O181" s="39" t="str">
        <f t="shared" si="5"/>
        <v>OK</v>
      </c>
      <c r="P181" s="40">
        <v>0</v>
      </c>
      <c r="Q181" s="40">
        <v>0</v>
      </c>
      <c r="R181" s="40">
        <v>0</v>
      </c>
      <c r="S181" s="40">
        <v>4</v>
      </c>
      <c r="T181" s="40">
        <v>0</v>
      </c>
      <c r="U181" s="40">
        <v>0</v>
      </c>
      <c r="V181" s="40">
        <v>0</v>
      </c>
      <c r="W181" s="40">
        <v>0</v>
      </c>
      <c r="X181" s="40">
        <v>0</v>
      </c>
      <c r="Y181" s="40">
        <v>0</v>
      </c>
      <c r="Z181" s="40">
        <v>0</v>
      </c>
      <c r="AA181" s="40">
        <v>0</v>
      </c>
      <c r="AB181" s="40"/>
      <c r="AC181" s="40"/>
      <c r="AD181" s="40"/>
      <c r="AE181" s="40"/>
      <c r="AF181" s="40"/>
    </row>
    <row r="182" spans="1:32" ht="45.75" x14ac:dyDescent="0.2">
      <c r="A182" s="129"/>
      <c r="B182" s="130"/>
      <c r="C182" s="60">
        <v>185</v>
      </c>
      <c r="D182" s="48" t="s">
        <v>234</v>
      </c>
      <c r="E182" s="24"/>
      <c r="F182" s="21" t="s">
        <v>434</v>
      </c>
      <c r="G182" s="21" t="s">
        <v>374</v>
      </c>
      <c r="H182" s="21">
        <v>20</v>
      </c>
      <c r="I182" s="21">
        <v>20</v>
      </c>
      <c r="J182" s="58">
        <v>31.66</v>
      </c>
      <c r="K182" s="58"/>
      <c r="L182" s="25"/>
      <c r="M182" s="37">
        <v>4</v>
      </c>
      <c r="N182" s="38">
        <f t="shared" si="4"/>
        <v>0</v>
      </c>
      <c r="O182" s="39" t="str">
        <f t="shared" si="5"/>
        <v>OK</v>
      </c>
      <c r="P182" s="40">
        <v>0</v>
      </c>
      <c r="Q182" s="40">
        <v>0</v>
      </c>
      <c r="R182" s="40">
        <v>0</v>
      </c>
      <c r="S182" s="40">
        <v>4</v>
      </c>
      <c r="T182" s="40">
        <v>0</v>
      </c>
      <c r="U182" s="40">
        <v>0</v>
      </c>
      <c r="V182" s="40">
        <v>0</v>
      </c>
      <c r="W182" s="40">
        <v>0</v>
      </c>
      <c r="X182" s="40">
        <v>0</v>
      </c>
      <c r="Y182" s="40">
        <v>0</v>
      </c>
      <c r="Z182" s="40">
        <v>0</v>
      </c>
      <c r="AA182" s="40">
        <v>0</v>
      </c>
      <c r="AB182" s="40"/>
      <c r="AC182" s="40"/>
      <c r="AD182" s="40"/>
      <c r="AE182" s="40"/>
      <c r="AF182" s="40"/>
    </row>
    <row r="183" spans="1:32" ht="35.1" customHeight="1" x14ac:dyDescent="0.2">
      <c r="A183" s="129"/>
      <c r="B183" s="130"/>
      <c r="C183" s="60">
        <v>186</v>
      </c>
      <c r="D183" s="48" t="s">
        <v>235</v>
      </c>
      <c r="E183" s="24"/>
      <c r="F183" s="21" t="s">
        <v>434</v>
      </c>
      <c r="G183" s="21" t="s">
        <v>374</v>
      </c>
      <c r="H183" s="21">
        <v>20</v>
      </c>
      <c r="I183" s="21">
        <v>20</v>
      </c>
      <c r="J183" s="58">
        <v>31.66</v>
      </c>
      <c r="K183" s="58"/>
      <c r="L183" s="25"/>
      <c r="M183" s="37">
        <v>4</v>
      </c>
      <c r="N183" s="38">
        <f t="shared" ref="N183:N224" si="6">M183-(SUM(P183:AA183))</f>
        <v>0</v>
      </c>
      <c r="O183" s="39" t="str">
        <f t="shared" ref="O183:O224" si="7">IF(N183&lt;0,"ATENÇÃO","OK")</f>
        <v>OK</v>
      </c>
      <c r="P183" s="40">
        <v>0</v>
      </c>
      <c r="Q183" s="40">
        <v>0</v>
      </c>
      <c r="R183" s="40">
        <v>0</v>
      </c>
      <c r="S183" s="40">
        <v>4</v>
      </c>
      <c r="T183" s="40">
        <v>0</v>
      </c>
      <c r="U183" s="40">
        <v>0</v>
      </c>
      <c r="V183" s="40">
        <v>0</v>
      </c>
      <c r="W183" s="40">
        <v>0</v>
      </c>
      <c r="X183" s="40">
        <v>0</v>
      </c>
      <c r="Y183" s="40">
        <v>0</v>
      </c>
      <c r="Z183" s="40">
        <v>0</v>
      </c>
      <c r="AA183" s="40">
        <v>0</v>
      </c>
      <c r="AB183" s="40"/>
      <c r="AC183" s="40"/>
      <c r="AD183" s="40"/>
      <c r="AE183" s="40"/>
      <c r="AF183" s="40"/>
    </row>
    <row r="184" spans="1:32" ht="35.1" customHeight="1" x14ac:dyDescent="0.2">
      <c r="A184" s="129"/>
      <c r="B184" s="130"/>
      <c r="C184" s="60">
        <v>187</v>
      </c>
      <c r="D184" s="48" t="s">
        <v>236</v>
      </c>
      <c r="E184" s="24"/>
      <c r="F184" s="21" t="s">
        <v>434</v>
      </c>
      <c r="G184" s="21" t="s">
        <v>374</v>
      </c>
      <c r="H184" s="21">
        <v>20</v>
      </c>
      <c r="I184" s="21">
        <v>20</v>
      </c>
      <c r="J184" s="58">
        <v>256.89999999999998</v>
      </c>
      <c r="K184" s="58"/>
      <c r="L184" s="25"/>
      <c r="M184" s="37">
        <v>5</v>
      </c>
      <c r="N184" s="38">
        <f t="shared" si="6"/>
        <v>1</v>
      </c>
      <c r="O184" s="39" t="str">
        <f t="shared" si="7"/>
        <v>OK</v>
      </c>
      <c r="P184" s="40">
        <v>0</v>
      </c>
      <c r="Q184" s="40">
        <v>0</v>
      </c>
      <c r="R184" s="40">
        <v>0</v>
      </c>
      <c r="S184" s="40">
        <v>4</v>
      </c>
      <c r="T184" s="40">
        <v>0</v>
      </c>
      <c r="U184" s="40">
        <v>0</v>
      </c>
      <c r="V184" s="40">
        <v>0</v>
      </c>
      <c r="W184" s="40">
        <v>0</v>
      </c>
      <c r="X184" s="40">
        <v>0</v>
      </c>
      <c r="Y184" s="40">
        <v>0</v>
      </c>
      <c r="Z184" s="40">
        <v>0</v>
      </c>
      <c r="AA184" s="40">
        <v>0</v>
      </c>
      <c r="AB184" s="40"/>
      <c r="AC184" s="40"/>
      <c r="AD184" s="40"/>
      <c r="AE184" s="40"/>
      <c r="AF184" s="40"/>
    </row>
    <row r="185" spans="1:32" ht="35.1" customHeight="1" x14ac:dyDescent="0.2">
      <c r="A185" s="129"/>
      <c r="B185" s="130"/>
      <c r="C185" s="60">
        <v>188</v>
      </c>
      <c r="D185" s="48" t="s">
        <v>237</v>
      </c>
      <c r="E185" s="24"/>
      <c r="F185" s="21" t="s">
        <v>436</v>
      </c>
      <c r="G185" s="21" t="s">
        <v>374</v>
      </c>
      <c r="H185" s="21">
        <v>20</v>
      </c>
      <c r="I185" s="21">
        <v>20</v>
      </c>
      <c r="J185" s="58">
        <v>19.420000000000002</v>
      </c>
      <c r="K185" s="58"/>
      <c r="L185" s="25"/>
      <c r="M185" s="37">
        <v>6</v>
      </c>
      <c r="N185" s="38">
        <f t="shared" si="6"/>
        <v>1</v>
      </c>
      <c r="O185" s="39" t="str">
        <f t="shared" si="7"/>
        <v>OK</v>
      </c>
      <c r="P185" s="40">
        <v>0</v>
      </c>
      <c r="Q185" s="40">
        <v>0</v>
      </c>
      <c r="R185" s="40">
        <v>0</v>
      </c>
      <c r="S185" s="40">
        <v>4</v>
      </c>
      <c r="T185" s="40">
        <v>0</v>
      </c>
      <c r="U185" s="40">
        <v>0</v>
      </c>
      <c r="V185" s="40">
        <v>1</v>
      </c>
      <c r="W185" s="40">
        <v>0</v>
      </c>
      <c r="X185" s="40">
        <v>0</v>
      </c>
      <c r="Y185" s="40">
        <v>0</v>
      </c>
      <c r="Z185" s="40">
        <v>0</v>
      </c>
      <c r="AA185" s="40">
        <v>0</v>
      </c>
      <c r="AB185" s="40"/>
      <c r="AC185" s="40"/>
      <c r="AD185" s="40"/>
      <c r="AE185" s="40"/>
      <c r="AF185" s="40"/>
    </row>
    <row r="186" spans="1:32" ht="35.1" customHeight="1" x14ac:dyDescent="0.2">
      <c r="A186" s="129"/>
      <c r="B186" s="130"/>
      <c r="C186" s="60">
        <v>189</v>
      </c>
      <c r="D186" s="49" t="s">
        <v>238</v>
      </c>
      <c r="E186" s="24"/>
      <c r="F186" s="21" t="s">
        <v>437</v>
      </c>
      <c r="G186" s="21" t="s">
        <v>49</v>
      </c>
      <c r="H186" s="21">
        <v>20</v>
      </c>
      <c r="I186" s="21">
        <v>20</v>
      </c>
      <c r="J186" s="58">
        <v>28</v>
      </c>
      <c r="K186" s="58"/>
      <c r="L186" s="25"/>
      <c r="M186" s="37">
        <v>2</v>
      </c>
      <c r="N186" s="38">
        <f t="shared" si="6"/>
        <v>1</v>
      </c>
      <c r="O186" s="39" t="str">
        <f t="shared" si="7"/>
        <v>OK</v>
      </c>
      <c r="P186" s="40">
        <v>0</v>
      </c>
      <c r="Q186" s="40">
        <v>0</v>
      </c>
      <c r="R186" s="40">
        <v>0</v>
      </c>
      <c r="S186" s="40">
        <v>0</v>
      </c>
      <c r="T186" s="40">
        <v>0</v>
      </c>
      <c r="U186" s="40">
        <v>0</v>
      </c>
      <c r="V186" s="40">
        <v>1</v>
      </c>
      <c r="W186" s="40">
        <v>0</v>
      </c>
      <c r="X186" s="40">
        <v>0</v>
      </c>
      <c r="Y186" s="40">
        <v>0</v>
      </c>
      <c r="Z186" s="40">
        <v>0</v>
      </c>
      <c r="AA186" s="40">
        <v>0</v>
      </c>
      <c r="AB186" s="40"/>
      <c r="AC186" s="40"/>
      <c r="AD186" s="40"/>
      <c r="AE186" s="40"/>
      <c r="AF186" s="40"/>
    </row>
    <row r="187" spans="1:32" ht="35.1" customHeight="1" x14ac:dyDescent="0.2">
      <c r="A187" s="129"/>
      <c r="B187" s="130"/>
      <c r="C187" s="60">
        <v>190</v>
      </c>
      <c r="D187" s="51" t="s">
        <v>239</v>
      </c>
      <c r="E187" s="24"/>
      <c r="F187" s="21" t="s">
        <v>438</v>
      </c>
      <c r="G187" s="21" t="s">
        <v>49</v>
      </c>
      <c r="H187" s="21">
        <v>20</v>
      </c>
      <c r="I187" s="21">
        <v>20</v>
      </c>
      <c r="J187" s="58">
        <v>17.47</v>
      </c>
      <c r="K187" s="58"/>
      <c r="L187" s="25"/>
      <c r="M187" s="37">
        <v>2</v>
      </c>
      <c r="N187" s="38">
        <f t="shared" si="6"/>
        <v>1</v>
      </c>
      <c r="O187" s="39" t="str">
        <f t="shared" si="7"/>
        <v>OK</v>
      </c>
      <c r="P187" s="40">
        <v>0</v>
      </c>
      <c r="Q187" s="40">
        <v>0</v>
      </c>
      <c r="R187" s="40">
        <v>0</v>
      </c>
      <c r="S187" s="40">
        <v>0</v>
      </c>
      <c r="T187" s="40">
        <v>0</v>
      </c>
      <c r="U187" s="40">
        <v>0</v>
      </c>
      <c r="V187" s="40">
        <v>1</v>
      </c>
      <c r="W187" s="40">
        <v>0</v>
      </c>
      <c r="X187" s="40">
        <v>0</v>
      </c>
      <c r="Y187" s="40">
        <v>0</v>
      </c>
      <c r="Z187" s="40">
        <v>0</v>
      </c>
      <c r="AA187" s="40">
        <v>0</v>
      </c>
      <c r="AB187" s="40"/>
      <c r="AC187" s="40"/>
      <c r="AD187" s="40"/>
      <c r="AE187" s="40"/>
      <c r="AF187" s="40"/>
    </row>
    <row r="188" spans="1:32" ht="15.75" x14ac:dyDescent="0.2">
      <c r="A188" s="129"/>
      <c r="B188" s="130"/>
      <c r="C188" s="60">
        <v>191</v>
      </c>
      <c r="D188" s="56" t="s">
        <v>240</v>
      </c>
      <c r="E188" s="24"/>
      <c r="F188" s="21" t="s">
        <v>439</v>
      </c>
      <c r="G188" s="21" t="s">
        <v>49</v>
      </c>
      <c r="H188" s="21">
        <v>20</v>
      </c>
      <c r="I188" s="21">
        <v>20</v>
      </c>
      <c r="J188" s="58">
        <v>1.0900000000000001</v>
      </c>
      <c r="K188" s="58"/>
      <c r="L188" s="25"/>
      <c r="M188" s="37">
        <v>12</v>
      </c>
      <c r="N188" s="38">
        <f t="shared" si="6"/>
        <v>6</v>
      </c>
      <c r="O188" s="39" t="str">
        <f t="shared" si="7"/>
        <v>OK</v>
      </c>
      <c r="P188" s="40">
        <v>0</v>
      </c>
      <c r="Q188" s="40">
        <v>0</v>
      </c>
      <c r="R188" s="40">
        <v>0</v>
      </c>
      <c r="S188" s="40">
        <v>0</v>
      </c>
      <c r="T188" s="40">
        <v>0</v>
      </c>
      <c r="U188" s="40">
        <v>0</v>
      </c>
      <c r="V188" s="40">
        <v>6</v>
      </c>
      <c r="W188" s="40">
        <v>0</v>
      </c>
      <c r="X188" s="40">
        <v>0</v>
      </c>
      <c r="Y188" s="40">
        <v>0</v>
      </c>
      <c r="Z188" s="40">
        <v>0</v>
      </c>
      <c r="AA188" s="40">
        <v>0</v>
      </c>
      <c r="AB188" s="40"/>
      <c r="AC188" s="40"/>
      <c r="AD188" s="40"/>
      <c r="AE188" s="40"/>
      <c r="AF188" s="40"/>
    </row>
    <row r="189" spans="1:32" ht="15.75" x14ac:dyDescent="0.2">
      <c r="A189" s="129"/>
      <c r="B189" s="130"/>
      <c r="C189" s="60">
        <v>192</v>
      </c>
      <c r="D189" s="56" t="s">
        <v>241</v>
      </c>
      <c r="E189" s="24"/>
      <c r="F189" s="21" t="s">
        <v>440</v>
      </c>
      <c r="G189" s="21" t="s">
        <v>49</v>
      </c>
      <c r="H189" s="21">
        <v>20</v>
      </c>
      <c r="I189" s="21">
        <v>20</v>
      </c>
      <c r="J189" s="58">
        <v>1.85</v>
      </c>
      <c r="K189" s="58"/>
      <c r="L189" s="25"/>
      <c r="M189" s="37">
        <v>8</v>
      </c>
      <c r="N189" s="38">
        <f t="shared" si="6"/>
        <v>4</v>
      </c>
      <c r="O189" s="39" t="str">
        <f t="shared" si="7"/>
        <v>OK</v>
      </c>
      <c r="P189" s="40">
        <v>0</v>
      </c>
      <c r="Q189" s="40">
        <v>0</v>
      </c>
      <c r="R189" s="40">
        <v>0</v>
      </c>
      <c r="S189" s="40">
        <v>0</v>
      </c>
      <c r="T189" s="40">
        <v>0</v>
      </c>
      <c r="U189" s="40">
        <v>0</v>
      </c>
      <c r="V189" s="40">
        <v>4</v>
      </c>
      <c r="W189" s="40">
        <v>0</v>
      </c>
      <c r="X189" s="40">
        <v>0</v>
      </c>
      <c r="Y189" s="40">
        <v>0</v>
      </c>
      <c r="Z189" s="40">
        <v>0</v>
      </c>
      <c r="AA189" s="40">
        <v>0</v>
      </c>
      <c r="AB189" s="40"/>
      <c r="AC189" s="40"/>
      <c r="AD189" s="40"/>
      <c r="AE189" s="40"/>
      <c r="AF189" s="40"/>
    </row>
    <row r="190" spans="1:32" ht="15.75" x14ac:dyDescent="0.2">
      <c r="A190" s="129"/>
      <c r="B190" s="130"/>
      <c r="C190" s="60">
        <v>193</v>
      </c>
      <c r="D190" s="51" t="s">
        <v>242</v>
      </c>
      <c r="E190" s="24"/>
      <c r="F190" s="21" t="s">
        <v>441</v>
      </c>
      <c r="G190" s="21" t="s">
        <v>49</v>
      </c>
      <c r="H190" s="21">
        <v>20</v>
      </c>
      <c r="I190" s="21">
        <v>20</v>
      </c>
      <c r="J190" s="58">
        <v>27.98</v>
      </c>
      <c r="K190" s="58"/>
      <c r="L190" s="25"/>
      <c r="M190" s="37">
        <v>42</v>
      </c>
      <c r="N190" s="38">
        <f t="shared" si="6"/>
        <v>22</v>
      </c>
      <c r="O190" s="39" t="str">
        <f t="shared" si="7"/>
        <v>OK</v>
      </c>
      <c r="P190" s="40">
        <v>0</v>
      </c>
      <c r="Q190" s="40">
        <v>0</v>
      </c>
      <c r="R190" s="40">
        <v>0</v>
      </c>
      <c r="S190" s="40">
        <v>0</v>
      </c>
      <c r="T190" s="40">
        <v>0</v>
      </c>
      <c r="U190" s="40">
        <v>0</v>
      </c>
      <c r="V190" s="40">
        <v>20</v>
      </c>
      <c r="W190" s="40">
        <v>0</v>
      </c>
      <c r="X190" s="40">
        <v>0</v>
      </c>
      <c r="Y190" s="40">
        <v>0</v>
      </c>
      <c r="Z190" s="40">
        <v>0</v>
      </c>
      <c r="AA190" s="40">
        <v>0</v>
      </c>
      <c r="AB190" s="40"/>
      <c r="AC190" s="40"/>
      <c r="AD190" s="40"/>
      <c r="AE190" s="40"/>
      <c r="AF190" s="40"/>
    </row>
    <row r="191" spans="1:32" ht="15.75" x14ac:dyDescent="0.2">
      <c r="A191" s="129"/>
      <c r="B191" s="130"/>
      <c r="C191" s="60">
        <v>194</v>
      </c>
      <c r="D191" s="56" t="s">
        <v>243</v>
      </c>
      <c r="E191" s="24"/>
      <c r="F191" s="21" t="s">
        <v>442</v>
      </c>
      <c r="G191" s="21" t="s">
        <v>383</v>
      </c>
      <c r="H191" s="21">
        <v>20</v>
      </c>
      <c r="I191" s="21">
        <v>20</v>
      </c>
      <c r="J191" s="58">
        <v>3.49</v>
      </c>
      <c r="K191" s="58"/>
      <c r="L191" s="25"/>
      <c r="M191" s="37">
        <v>12</v>
      </c>
      <c r="N191" s="38">
        <f t="shared" si="6"/>
        <v>10</v>
      </c>
      <c r="O191" s="39" t="str">
        <f t="shared" si="7"/>
        <v>OK</v>
      </c>
      <c r="P191" s="40">
        <v>0</v>
      </c>
      <c r="Q191" s="40">
        <v>0</v>
      </c>
      <c r="R191" s="40">
        <v>0</v>
      </c>
      <c r="S191" s="40">
        <v>0</v>
      </c>
      <c r="T191" s="40">
        <v>0</v>
      </c>
      <c r="U191" s="40">
        <v>0</v>
      </c>
      <c r="V191" s="40">
        <v>2</v>
      </c>
      <c r="W191" s="40">
        <v>0</v>
      </c>
      <c r="X191" s="40">
        <v>0</v>
      </c>
      <c r="Y191" s="40">
        <v>0</v>
      </c>
      <c r="Z191" s="40">
        <v>0</v>
      </c>
      <c r="AA191" s="40">
        <v>0</v>
      </c>
      <c r="AB191" s="40"/>
      <c r="AC191" s="40"/>
      <c r="AD191" s="40"/>
      <c r="AE191" s="40"/>
      <c r="AF191" s="40"/>
    </row>
    <row r="192" spans="1:32" ht="15.75" x14ac:dyDescent="0.2">
      <c r="A192" s="129"/>
      <c r="B192" s="130"/>
      <c r="C192" s="60">
        <v>195</v>
      </c>
      <c r="D192" s="56" t="s">
        <v>244</v>
      </c>
      <c r="E192" s="24"/>
      <c r="F192" s="21" t="s">
        <v>443</v>
      </c>
      <c r="G192" s="21" t="s">
        <v>383</v>
      </c>
      <c r="H192" s="21">
        <v>20</v>
      </c>
      <c r="I192" s="21">
        <v>20</v>
      </c>
      <c r="J192" s="58">
        <v>9.41</v>
      </c>
      <c r="K192" s="58"/>
      <c r="L192" s="25"/>
      <c r="M192" s="37">
        <v>12</v>
      </c>
      <c r="N192" s="38">
        <f t="shared" si="6"/>
        <v>8</v>
      </c>
      <c r="O192" s="39" t="str">
        <f t="shared" si="7"/>
        <v>OK</v>
      </c>
      <c r="P192" s="40">
        <v>0</v>
      </c>
      <c r="Q192" s="40">
        <v>0</v>
      </c>
      <c r="R192" s="40">
        <v>0</v>
      </c>
      <c r="S192" s="40">
        <v>0</v>
      </c>
      <c r="T192" s="40">
        <v>0</v>
      </c>
      <c r="U192" s="40">
        <v>0</v>
      </c>
      <c r="V192" s="40">
        <v>4</v>
      </c>
      <c r="W192" s="40">
        <v>0</v>
      </c>
      <c r="X192" s="40">
        <v>0</v>
      </c>
      <c r="Y192" s="40">
        <v>0</v>
      </c>
      <c r="Z192" s="40">
        <v>0</v>
      </c>
      <c r="AA192" s="40">
        <v>0</v>
      </c>
      <c r="AB192" s="40"/>
      <c r="AC192" s="40"/>
      <c r="AD192" s="40"/>
      <c r="AE192" s="40"/>
      <c r="AF192" s="40"/>
    </row>
    <row r="193" spans="1:32" ht="15.75" x14ac:dyDescent="0.2">
      <c r="A193" s="129"/>
      <c r="B193" s="130"/>
      <c r="C193" s="60">
        <v>196</v>
      </c>
      <c r="D193" s="56" t="s">
        <v>245</v>
      </c>
      <c r="E193" s="24"/>
      <c r="F193" s="21" t="s">
        <v>444</v>
      </c>
      <c r="G193" s="21" t="s">
        <v>383</v>
      </c>
      <c r="H193" s="21">
        <v>20</v>
      </c>
      <c r="I193" s="21">
        <v>20</v>
      </c>
      <c r="J193" s="58">
        <v>8.16</v>
      </c>
      <c r="K193" s="58"/>
      <c r="L193" s="25"/>
      <c r="M193" s="37">
        <v>10</v>
      </c>
      <c r="N193" s="38">
        <f t="shared" si="6"/>
        <v>8</v>
      </c>
      <c r="O193" s="39" t="str">
        <f t="shared" si="7"/>
        <v>OK</v>
      </c>
      <c r="P193" s="40">
        <v>0</v>
      </c>
      <c r="Q193" s="40">
        <v>0</v>
      </c>
      <c r="R193" s="40">
        <v>0</v>
      </c>
      <c r="S193" s="40">
        <v>0</v>
      </c>
      <c r="T193" s="40">
        <v>0</v>
      </c>
      <c r="U193" s="40">
        <v>0</v>
      </c>
      <c r="V193" s="40">
        <v>2</v>
      </c>
      <c r="W193" s="40">
        <v>0</v>
      </c>
      <c r="X193" s="40">
        <v>0</v>
      </c>
      <c r="Y193" s="40">
        <v>0</v>
      </c>
      <c r="Z193" s="40">
        <v>0</v>
      </c>
      <c r="AA193" s="40">
        <v>0</v>
      </c>
      <c r="AB193" s="40"/>
      <c r="AC193" s="40"/>
      <c r="AD193" s="40"/>
      <c r="AE193" s="40"/>
      <c r="AF193" s="40"/>
    </row>
    <row r="194" spans="1:32" ht="15.75" x14ac:dyDescent="0.2">
      <c r="A194" s="129"/>
      <c r="B194" s="130"/>
      <c r="C194" s="60">
        <v>197</v>
      </c>
      <c r="D194" s="50" t="s">
        <v>246</v>
      </c>
      <c r="E194" s="24"/>
      <c r="F194" s="21" t="s">
        <v>445</v>
      </c>
      <c r="G194" s="21" t="s">
        <v>383</v>
      </c>
      <c r="H194" s="21">
        <v>20</v>
      </c>
      <c r="I194" s="21">
        <v>20</v>
      </c>
      <c r="J194" s="58">
        <v>8.0500000000000007</v>
      </c>
      <c r="K194" s="58"/>
      <c r="L194" s="25"/>
      <c r="M194" s="37">
        <v>4</v>
      </c>
      <c r="N194" s="38">
        <f t="shared" si="6"/>
        <v>3</v>
      </c>
      <c r="O194" s="39" t="str">
        <f t="shared" si="7"/>
        <v>OK</v>
      </c>
      <c r="P194" s="40">
        <v>0</v>
      </c>
      <c r="Q194" s="40">
        <v>0</v>
      </c>
      <c r="R194" s="40">
        <v>0</v>
      </c>
      <c r="S194" s="40">
        <v>0</v>
      </c>
      <c r="T194" s="40">
        <v>0</v>
      </c>
      <c r="U194" s="40">
        <v>0</v>
      </c>
      <c r="V194" s="40">
        <v>1</v>
      </c>
      <c r="W194" s="40">
        <v>0</v>
      </c>
      <c r="X194" s="40">
        <v>0</v>
      </c>
      <c r="Y194" s="40">
        <v>0</v>
      </c>
      <c r="Z194" s="40">
        <v>0</v>
      </c>
      <c r="AA194" s="40">
        <v>0</v>
      </c>
      <c r="AB194" s="40"/>
      <c r="AC194" s="40"/>
      <c r="AD194" s="40"/>
      <c r="AE194" s="40"/>
      <c r="AF194" s="40"/>
    </row>
    <row r="195" spans="1:32" ht="15.75" x14ac:dyDescent="0.2">
      <c r="A195" s="129"/>
      <c r="B195" s="130"/>
      <c r="C195" s="60">
        <v>198</v>
      </c>
      <c r="D195" s="56" t="s">
        <v>247</v>
      </c>
      <c r="E195" s="24"/>
      <c r="F195" s="21" t="s">
        <v>446</v>
      </c>
      <c r="G195" s="21" t="s">
        <v>49</v>
      </c>
      <c r="H195" s="21">
        <v>20</v>
      </c>
      <c r="I195" s="21">
        <v>20</v>
      </c>
      <c r="J195" s="58">
        <v>3.51</v>
      </c>
      <c r="K195" s="58"/>
      <c r="L195" s="25"/>
      <c r="M195" s="37">
        <v>35</v>
      </c>
      <c r="N195" s="38">
        <f t="shared" si="6"/>
        <v>25</v>
      </c>
      <c r="O195" s="39" t="str">
        <f t="shared" si="7"/>
        <v>OK</v>
      </c>
      <c r="P195" s="40">
        <v>0</v>
      </c>
      <c r="Q195" s="40">
        <v>0</v>
      </c>
      <c r="R195" s="40">
        <v>0</v>
      </c>
      <c r="S195" s="40">
        <v>0</v>
      </c>
      <c r="T195" s="40">
        <v>0</v>
      </c>
      <c r="U195" s="40">
        <v>0</v>
      </c>
      <c r="V195" s="40">
        <v>10</v>
      </c>
      <c r="W195" s="40">
        <v>0</v>
      </c>
      <c r="X195" s="40">
        <v>0</v>
      </c>
      <c r="Y195" s="40">
        <v>0</v>
      </c>
      <c r="Z195" s="40">
        <v>0</v>
      </c>
      <c r="AA195" s="40">
        <v>0</v>
      </c>
      <c r="AB195" s="40"/>
      <c r="AC195" s="40"/>
      <c r="AD195" s="40"/>
      <c r="AE195" s="40"/>
      <c r="AF195" s="40"/>
    </row>
    <row r="196" spans="1:32" ht="15.75" x14ac:dyDescent="0.2">
      <c r="A196" s="129"/>
      <c r="B196" s="130"/>
      <c r="C196" s="60">
        <v>199</v>
      </c>
      <c r="D196" s="56" t="s">
        <v>248</v>
      </c>
      <c r="E196" s="24"/>
      <c r="F196" s="21" t="s">
        <v>447</v>
      </c>
      <c r="G196" s="21" t="s">
        <v>49</v>
      </c>
      <c r="H196" s="21">
        <v>20</v>
      </c>
      <c r="I196" s="21">
        <v>20</v>
      </c>
      <c r="J196" s="58">
        <v>8.91</v>
      </c>
      <c r="K196" s="58"/>
      <c r="L196" s="25"/>
      <c r="M196" s="37">
        <v>35</v>
      </c>
      <c r="N196" s="38">
        <f t="shared" si="6"/>
        <v>25</v>
      </c>
      <c r="O196" s="39" t="str">
        <f t="shared" si="7"/>
        <v>OK</v>
      </c>
      <c r="P196" s="40">
        <v>0</v>
      </c>
      <c r="Q196" s="40">
        <v>0</v>
      </c>
      <c r="R196" s="40">
        <v>0</v>
      </c>
      <c r="S196" s="40">
        <v>0</v>
      </c>
      <c r="T196" s="40">
        <v>0</v>
      </c>
      <c r="U196" s="40">
        <v>0</v>
      </c>
      <c r="V196" s="40">
        <v>10</v>
      </c>
      <c r="W196" s="40">
        <v>0</v>
      </c>
      <c r="X196" s="40">
        <v>0</v>
      </c>
      <c r="Y196" s="40">
        <v>0</v>
      </c>
      <c r="Z196" s="40">
        <v>0</v>
      </c>
      <c r="AA196" s="40">
        <v>0</v>
      </c>
      <c r="AB196" s="40"/>
      <c r="AC196" s="40"/>
      <c r="AD196" s="40"/>
      <c r="AE196" s="40"/>
      <c r="AF196" s="40"/>
    </row>
    <row r="197" spans="1:32" ht="15.75" x14ac:dyDescent="0.2">
      <c r="A197" s="129"/>
      <c r="B197" s="130"/>
      <c r="C197" s="60">
        <v>200</v>
      </c>
      <c r="D197" s="56" t="s">
        <v>249</v>
      </c>
      <c r="E197" s="24"/>
      <c r="F197" s="21" t="s">
        <v>448</v>
      </c>
      <c r="G197" s="21" t="s">
        <v>49</v>
      </c>
      <c r="H197" s="21">
        <v>20</v>
      </c>
      <c r="I197" s="21">
        <v>20</v>
      </c>
      <c r="J197" s="58">
        <v>4.18</v>
      </c>
      <c r="K197" s="58"/>
      <c r="L197" s="25"/>
      <c r="M197" s="37">
        <v>25</v>
      </c>
      <c r="N197" s="38">
        <f t="shared" si="6"/>
        <v>15</v>
      </c>
      <c r="O197" s="39" t="str">
        <f t="shared" si="7"/>
        <v>OK</v>
      </c>
      <c r="P197" s="40">
        <v>0</v>
      </c>
      <c r="Q197" s="40">
        <v>0</v>
      </c>
      <c r="R197" s="40">
        <v>0</v>
      </c>
      <c r="S197" s="40">
        <v>0</v>
      </c>
      <c r="T197" s="40">
        <v>0</v>
      </c>
      <c r="U197" s="40">
        <v>0</v>
      </c>
      <c r="V197" s="40">
        <v>10</v>
      </c>
      <c r="W197" s="40">
        <v>0</v>
      </c>
      <c r="X197" s="40">
        <v>0</v>
      </c>
      <c r="Y197" s="40">
        <v>0</v>
      </c>
      <c r="Z197" s="40">
        <v>0</v>
      </c>
      <c r="AA197" s="40">
        <v>0</v>
      </c>
      <c r="AB197" s="40"/>
      <c r="AC197" s="40"/>
      <c r="AD197" s="40"/>
      <c r="AE197" s="40"/>
      <c r="AF197" s="40"/>
    </row>
    <row r="198" spans="1:32" ht="15.75" x14ac:dyDescent="0.2">
      <c r="A198" s="129"/>
      <c r="B198" s="130"/>
      <c r="C198" s="60">
        <v>201</v>
      </c>
      <c r="D198" s="51" t="s">
        <v>250</v>
      </c>
      <c r="E198" s="24"/>
      <c r="F198" s="21" t="s">
        <v>449</v>
      </c>
      <c r="G198" s="21" t="s">
        <v>49</v>
      </c>
      <c r="H198" s="21">
        <v>20</v>
      </c>
      <c r="I198" s="21">
        <v>20</v>
      </c>
      <c r="J198" s="58">
        <v>31.87</v>
      </c>
      <c r="K198" s="58"/>
      <c r="L198" s="25"/>
      <c r="M198" s="37">
        <v>20</v>
      </c>
      <c r="N198" s="38">
        <f t="shared" si="6"/>
        <v>15</v>
      </c>
      <c r="O198" s="39" t="str">
        <f t="shared" si="7"/>
        <v>OK</v>
      </c>
      <c r="P198" s="40">
        <v>0</v>
      </c>
      <c r="Q198" s="40">
        <v>0</v>
      </c>
      <c r="R198" s="40">
        <v>0</v>
      </c>
      <c r="S198" s="40">
        <v>0</v>
      </c>
      <c r="T198" s="40">
        <v>0</v>
      </c>
      <c r="U198" s="40">
        <v>0</v>
      </c>
      <c r="V198" s="40">
        <v>5</v>
      </c>
      <c r="W198" s="40">
        <v>0</v>
      </c>
      <c r="X198" s="40">
        <v>0</v>
      </c>
      <c r="Y198" s="40">
        <v>0</v>
      </c>
      <c r="Z198" s="40">
        <v>0</v>
      </c>
      <c r="AA198" s="40">
        <v>0</v>
      </c>
      <c r="AB198" s="40"/>
      <c r="AC198" s="40"/>
      <c r="AD198" s="40"/>
      <c r="AE198" s="40"/>
      <c r="AF198" s="40"/>
    </row>
    <row r="199" spans="1:32" ht="15.75" x14ac:dyDescent="0.2">
      <c r="A199" s="129"/>
      <c r="B199" s="130"/>
      <c r="C199" s="60">
        <v>202</v>
      </c>
      <c r="D199" s="51" t="s">
        <v>251</v>
      </c>
      <c r="E199" s="24"/>
      <c r="F199" s="21" t="s">
        <v>450</v>
      </c>
      <c r="G199" s="21" t="s">
        <v>49</v>
      </c>
      <c r="H199" s="21">
        <v>20</v>
      </c>
      <c r="I199" s="21">
        <v>20</v>
      </c>
      <c r="J199" s="58">
        <v>6.99</v>
      </c>
      <c r="K199" s="58"/>
      <c r="L199" s="25"/>
      <c r="M199" s="37">
        <v>15</v>
      </c>
      <c r="N199" s="38">
        <f t="shared" si="6"/>
        <v>7</v>
      </c>
      <c r="O199" s="39" t="str">
        <f t="shared" si="7"/>
        <v>OK</v>
      </c>
      <c r="P199" s="40">
        <v>0</v>
      </c>
      <c r="Q199" s="40">
        <v>0</v>
      </c>
      <c r="R199" s="40">
        <v>0</v>
      </c>
      <c r="S199" s="40">
        <v>0</v>
      </c>
      <c r="T199" s="40">
        <v>0</v>
      </c>
      <c r="U199" s="40">
        <v>0</v>
      </c>
      <c r="V199" s="40">
        <v>8</v>
      </c>
      <c r="W199" s="40">
        <v>0</v>
      </c>
      <c r="X199" s="40">
        <v>0</v>
      </c>
      <c r="Y199" s="40">
        <v>0</v>
      </c>
      <c r="Z199" s="40">
        <v>0</v>
      </c>
      <c r="AA199" s="40">
        <v>0</v>
      </c>
      <c r="AB199" s="40"/>
      <c r="AC199" s="40"/>
      <c r="AD199" s="40"/>
      <c r="AE199" s="40"/>
      <c r="AF199" s="40"/>
    </row>
    <row r="200" spans="1:32" ht="15.75" x14ac:dyDescent="0.2">
      <c r="A200" s="129"/>
      <c r="B200" s="130"/>
      <c r="C200" s="60">
        <v>203</v>
      </c>
      <c r="D200" s="51" t="s">
        <v>252</v>
      </c>
      <c r="E200" s="24"/>
      <c r="F200" s="21" t="s">
        <v>451</v>
      </c>
      <c r="G200" s="21" t="s">
        <v>49</v>
      </c>
      <c r="H200" s="21">
        <v>20</v>
      </c>
      <c r="I200" s="21">
        <v>20</v>
      </c>
      <c r="J200" s="58">
        <v>0.31</v>
      </c>
      <c r="K200" s="58"/>
      <c r="L200" s="25"/>
      <c r="M200" s="37">
        <v>4000</v>
      </c>
      <c r="N200" s="38">
        <f t="shared" si="6"/>
        <v>3500</v>
      </c>
      <c r="O200" s="39" t="str">
        <f t="shared" si="7"/>
        <v>OK</v>
      </c>
      <c r="P200" s="40">
        <v>0</v>
      </c>
      <c r="Q200" s="40">
        <v>0</v>
      </c>
      <c r="R200" s="40">
        <v>0</v>
      </c>
      <c r="S200" s="40">
        <v>0</v>
      </c>
      <c r="T200" s="40">
        <v>0</v>
      </c>
      <c r="U200" s="40">
        <v>0</v>
      </c>
      <c r="V200" s="40">
        <v>500</v>
      </c>
      <c r="W200" s="40">
        <v>0</v>
      </c>
      <c r="X200" s="40">
        <v>0</v>
      </c>
      <c r="Y200" s="40">
        <v>0</v>
      </c>
      <c r="Z200" s="40">
        <v>0</v>
      </c>
      <c r="AA200" s="40">
        <v>0</v>
      </c>
      <c r="AB200" s="40"/>
      <c r="AC200" s="40"/>
      <c r="AD200" s="40"/>
      <c r="AE200" s="40"/>
      <c r="AF200" s="40"/>
    </row>
    <row r="201" spans="1:32" ht="15.75" x14ac:dyDescent="0.2">
      <c r="A201" s="129"/>
      <c r="B201" s="130"/>
      <c r="C201" s="60">
        <v>204</v>
      </c>
      <c r="D201" s="56" t="s">
        <v>253</v>
      </c>
      <c r="E201" s="24"/>
      <c r="F201" s="21" t="s">
        <v>452</v>
      </c>
      <c r="G201" s="21" t="s">
        <v>49</v>
      </c>
      <c r="H201" s="21">
        <v>20</v>
      </c>
      <c r="I201" s="21">
        <v>20</v>
      </c>
      <c r="J201" s="58">
        <v>82.82</v>
      </c>
      <c r="K201" s="58"/>
      <c r="L201" s="25"/>
      <c r="M201" s="37">
        <v>15</v>
      </c>
      <c r="N201" s="38">
        <f t="shared" si="6"/>
        <v>13</v>
      </c>
      <c r="O201" s="39" t="str">
        <f t="shared" si="7"/>
        <v>OK</v>
      </c>
      <c r="P201" s="40">
        <v>0</v>
      </c>
      <c r="Q201" s="40">
        <v>0</v>
      </c>
      <c r="R201" s="40">
        <v>0</v>
      </c>
      <c r="S201" s="40">
        <v>0</v>
      </c>
      <c r="T201" s="40">
        <v>0</v>
      </c>
      <c r="U201" s="40">
        <v>0</v>
      </c>
      <c r="V201" s="40">
        <v>2</v>
      </c>
      <c r="W201" s="40">
        <v>0</v>
      </c>
      <c r="X201" s="40">
        <v>0</v>
      </c>
      <c r="Y201" s="40">
        <v>0</v>
      </c>
      <c r="Z201" s="40">
        <v>0</v>
      </c>
      <c r="AA201" s="40">
        <v>0</v>
      </c>
      <c r="AB201" s="40"/>
      <c r="AC201" s="40"/>
      <c r="AD201" s="40"/>
      <c r="AE201" s="40"/>
      <c r="AF201" s="40"/>
    </row>
    <row r="202" spans="1:32" ht="15.75" x14ac:dyDescent="0.2">
      <c r="A202" s="129"/>
      <c r="B202" s="130"/>
      <c r="C202" s="60">
        <v>205</v>
      </c>
      <c r="D202" s="56" t="s">
        <v>254</v>
      </c>
      <c r="E202" s="24"/>
      <c r="F202" s="21" t="s">
        <v>453</v>
      </c>
      <c r="G202" s="21" t="s">
        <v>49</v>
      </c>
      <c r="H202" s="21">
        <v>20</v>
      </c>
      <c r="I202" s="21">
        <v>20</v>
      </c>
      <c r="J202" s="58">
        <v>182.46</v>
      </c>
      <c r="K202" s="58"/>
      <c r="L202" s="25"/>
      <c r="M202" s="37">
        <v>15</v>
      </c>
      <c r="N202" s="38">
        <f t="shared" si="6"/>
        <v>13</v>
      </c>
      <c r="O202" s="39" t="str">
        <f t="shared" si="7"/>
        <v>OK</v>
      </c>
      <c r="P202" s="40">
        <v>0</v>
      </c>
      <c r="Q202" s="40">
        <v>0</v>
      </c>
      <c r="R202" s="40">
        <v>0</v>
      </c>
      <c r="S202" s="40">
        <v>0</v>
      </c>
      <c r="T202" s="40">
        <v>0</v>
      </c>
      <c r="U202" s="40">
        <v>0</v>
      </c>
      <c r="V202" s="40">
        <v>2</v>
      </c>
      <c r="W202" s="40">
        <v>0</v>
      </c>
      <c r="X202" s="40">
        <v>0</v>
      </c>
      <c r="Y202" s="40">
        <v>0</v>
      </c>
      <c r="Z202" s="40">
        <v>0</v>
      </c>
      <c r="AA202" s="40">
        <v>0</v>
      </c>
      <c r="AB202" s="40"/>
      <c r="AC202" s="40"/>
      <c r="AD202" s="40"/>
      <c r="AE202" s="40"/>
      <c r="AF202" s="40"/>
    </row>
    <row r="203" spans="1:32" ht="35.1" customHeight="1" x14ac:dyDescent="0.2">
      <c r="A203" s="129"/>
      <c r="B203" s="130"/>
      <c r="C203" s="60">
        <v>206</v>
      </c>
      <c r="D203" s="50" t="s">
        <v>255</v>
      </c>
      <c r="E203" s="24"/>
      <c r="F203" s="21" t="s">
        <v>454</v>
      </c>
      <c r="G203" s="21" t="s">
        <v>49</v>
      </c>
      <c r="H203" s="21">
        <v>20</v>
      </c>
      <c r="I203" s="21">
        <v>20</v>
      </c>
      <c r="J203" s="58">
        <v>326.43</v>
      </c>
      <c r="K203" s="58"/>
      <c r="L203" s="25"/>
      <c r="M203" s="37">
        <v>8</v>
      </c>
      <c r="N203" s="38">
        <f t="shared" si="6"/>
        <v>5</v>
      </c>
      <c r="O203" s="39" t="str">
        <f t="shared" si="7"/>
        <v>OK</v>
      </c>
      <c r="P203" s="40">
        <v>0</v>
      </c>
      <c r="Q203" s="40">
        <v>0</v>
      </c>
      <c r="R203" s="40">
        <v>0</v>
      </c>
      <c r="S203" s="40">
        <v>0</v>
      </c>
      <c r="T203" s="40">
        <v>0</v>
      </c>
      <c r="U203" s="40">
        <v>0</v>
      </c>
      <c r="V203" s="40">
        <v>3</v>
      </c>
      <c r="W203" s="40">
        <v>0</v>
      </c>
      <c r="X203" s="40">
        <v>0</v>
      </c>
      <c r="Y203" s="40">
        <v>0</v>
      </c>
      <c r="Z203" s="40">
        <v>0</v>
      </c>
      <c r="AA203" s="40">
        <v>0</v>
      </c>
      <c r="AB203" s="40"/>
      <c r="AC203" s="40"/>
      <c r="AD203" s="40"/>
      <c r="AE203" s="40"/>
      <c r="AF203" s="40"/>
    </row>
    <row r="204" spans="1:32" ht="35.1" customHeight="1" x14ac:dyDescent="0.2">
      <c r="A204" s="129"/>
      <c r="B204" s="130"/>
      <c r="C204" s="60">
        <v>207</v>
      </c>
      <c r="D204" s="50" t="s">
        <v>256</v>
      </c>
      <c r="E204" s="24"/>
      <c r="F204" s="21" t="s">
        <v>454</v>
      </c>
      <c r="G204" s="21" t="s">
        <v>49</v>
      </c>
      <c r="H204" s="21">
        <v>20</v>
      </c>
      <c r="I204" s="21">
        <v>20</v>
      </c>
      <c r="J204" s="58">
        <v>326.43</v>
      </c>
      <c r="K204" s="58"/>
      <c r="L204" s="25"/>
      <c r="M204" s="37">
        <v>4</v>
      </c>
      <c r="N204" s="38">
        <f t="shared" si="6"/>
        <v>3</v>
      </c>
      <c r="O204" s="39" t="str">
        <f t="shared" si="7"/>
        <v>OK</v>
      </c>
      <c r="P204" s="40">
        <v>0</v>
      </c>
      <c r="Q204" s="40">
        <v>0</v>
      </c>
      <c r="R204" s="40">
        <v>0</v>
      </c>
      <c r="S204" s="40">
        <v>0</v>
      </c>
      <c r="T204" s="40">
        <v>0</v>
      </c>
      <c r="U204" s="40">
        <v>0</v>
      </c>
      <c r="V204" s="40">
        <v>1</v>
      </c>
      <c r="W204" s="40">
        <v>0</v>
      </c>
      <c r="X204" s="40">
        <v>0</v>
      </c>
      <c r="Y204" s="40">
        <v>0</v>
      </c>
      <c r="Z204" s="40">
        <v>0</v>
      </c>
      <c r="AA204" s="40">
        <v>0</v>
      </c>
      <c r="AB204" s="40"/>
      <c r="AC204" s="40"/>
      <c r="AD204" s="40"/>
      <c r="AE204" s="40"/>
      <c r="AF204" s="40"/>
    </row>
    <row r="205" spans="1:32" ht="35.1" customHeight="1" x14ac:dyDescent="0.2">
      <c r="A205" s="129"/>
      <c r="B205" s="130"/>
      <c r="C205" s="60">
        <v>208</v>
      </c>
      <c r="D205" s="50" t="s">
        <v>257</v>
      </c>
      <c r="E205" s="24"/>
      <c r="F205" s="21" t="s">
        <v>454</v>
      </c>
      <c r="G205" s="21" t="s">
        <v>49</v>
      </c>
      <c r="H205" s="21">
        <v>20</v>
      </c>
      <c r="I205" s="21">
        <v>20</v>
      </c>
      <c r="J205" s="58">
        <v>326.43</v>
      </c>
      <c r="K205" s="58"/>
      <c r="L205" s="25"/>
      <c r="M205" s="37">
        <v>8</v>
      </c>
      <c r="N205" s="38">
        <f t="shared" si="6"/>
        <v>5</v>
      </c>
      <c r="O205" s="39" t="str">
        <f t="shared" si="7"/>
        <v>OK</v>
      </c>
      <c r="P205" s="40">
        <v>0</v>
      </c>
      <c r="Q205" s="40">
        <v>0</v>
      </c>
      <c r="R205" s="40">
        <v>0</v>
      </c>
      <c r="S205" s="40">
        <v>0</v>
      </c>
      <c r="T205" s="40">
        <v>0</v>
      </c>
      <c r="U205" s="40">
        <v>0</v>
      </c>
      <c r="V205" s="40">
        <v>3</v>
      </c>
      <c r="W205" s="40">
        <v>0</v>
      </c>
      <c r="X205" s="40">
        <v>0</v>
      </c>
      <c r="Y205" s="40">
        <v>0</v>
      </c>
      <c r="Z205" s="40">
        <v>0</v>
      </c>
      <c r="AA205" s="40">
        <v>0</v>
      </c>
      <c r="AB205" s="40"/>
      <c r="AC205" s="40"/>
      <c r="AD205" s="40"/>
      <c r="AE205" s="40"/>
      <c r="AF205" s="40"/>
    </row>
    <row r="206" spans="1:32" ht="35.1" customHeight="1" x14ac:dyDescent="0.2">
      <c r="A206" s="129"/>
      <c r="B206" s="130"/>
      <c r="C206" s="60">
        <v>209</v>
      </c>
      <c r="D206" s="47" t="s">
        <v>258</v>
      </c>
      <c r="E206" s="24"/>
      <c r="F206" s="21" t="s">
        <v>456</v>
      </c>
      <c r="G206" s="21" t="s">
        <v>49</v>
      </c>
      <c r="H206" s="21">
        <v>20</v>
      </c>
      <c r="I206" s="21">
        <v>20</v>
      </c>
      <c r="J206" s="58">
        <v>46.4</v>
      </c>
      <c r="K206" s="58"/>
      <c r="L206" s="25"/>
      <c r="M206" s="37">
        <v>11</v>
      </c>
      <c r="N206" s="38">
        <f t="shared" si="6"/>
        <v>10</v>
      </c>
      <c r="O206" s="39" t="str">
        <f t="shared" si="7"/>
        <v>OK</v>
      </c>
      <c r="P206" s="40">
        <v>0</v>
      </c>
      <c r="Q206" s="40">
        <v>0</v>
      </c>
      <c r="R206" s="40">
        <v>0</v>
      </c>
      <c r="S206" s="40">
        <v>0</v>
      </c>
      <c r="T206" s="40">
        <v>0</v>
      </c>
      <c r="U206" s="40">
        <v>0</v>
      </c>
      <c r="V206" s="40">
        <v>1</v>
      </c>
      <c r="W206" s="40">
        <v>0</v>
      </c>
      <c r="X206" s="40">
        <v>0</v>
      </c>
      <c r="Y206" s="40">
        <v>0</v>
      </c>
      <c r="Z206" s="40">
        <v>0</v>
      </c>
      <c r="AA206" s="40">
        <v>0</v>
      </c>
      <c r="AB206" s="40"/>
      <c r="AC206" s="40"/>
      <c r="AD206" s="40"/>
      <c r="AE206" s="40"/>
      <c r="AF206" s="40"/>
    </row>
    <row r="207" spans="1:32" ht="35.1" customHeight="1" x14ac:dyDescent="0.2">
      <c r="A207" s="129"/>
      <c r="B207" s="130"/>
      <c r="C207" s="60">
        <v>210</v>
      </c>
      <c r="D207" s="57" t="s">
        <v>259</v>
      </c>
      <c r="E207" s="24"/>
      <c r="F207" s="21" t="s">
        <v>455</v>
      </c>
      <c r="G207" s="21" t="s">
        <v>49</v>
      </c>
      <c r="H207" s="21">
        <v>20</v>
      </c>
      <c r="I207" s="21">
        <v>20</v>
      </c>
      <c r="J207" s="58">
        <v>44.23</v>
      </c>
      <c r="K207" s="58"/>
      <c r="L207" s="25"/>
      <c r="M207" s="37">
        <v>11</v>
      </c>
      <c r="N207" s="38">
        <f t="shared" si="6"/>
        <v>10</v>
      </c>
      <c r="O207" s="39" t="str">
        <f t="shared" si="7"/>
        <v>OK</v>
      </c>
      <c r="P207" s="40">
        <v>0</v>
      </c>
      <c r="Q207" s="40">
        <v>0</v>
      </c>
      <c r="R207" s="40">
        <v>0</v>
      </c>
      <c r="S207" s="40">
        <v>0</v>
      </c>
      <c r="T207" s="40">
        <v>0</v>
      </c>
      <c r="U207" s="40">
        <v>0</v>
      </c>
      <c r="V207" s="40">
        <v>1</v>
      </c>
      <c r="W207" s="40">
        <v>0</v>
      </c>
      <c r="X207" s="40">
        <v>0</v>
      </c>
      <c r="Y207" s="40">
        <v>0</v>
      </c>
      <c r="Z207" s="40">
        <v>0</v>
      </c>
      <c r="AA207" s="40">
        <v>0</v>
      </c>
      <c r="AB207" s="40"/>
      <c r="AC207" s="40"/>
      <c r="AD207" s="40"/>
      <c r="AE207" s="40"/>
      <c r="AF207" s="40"/>
    </row>
    <row r="208" spans="1:32" ht="18.75" customHeight="1" x14ac:dyDescent="0.2">
      <c r="A208" s="129" t="s">
        <v>372</v>
      </c>
      <c r="B208" s="130">
        <v>6</v>
      </c>
      <c r="C208" s="60">
        <v>211</v>
      </c>
      <c r="D208" s="47" t="s">
        <v>260</v>
      </c>
      <c r="E208" s="24"/>
      <c r="F208" s="21" t="s">
        <v>403</v>
      </c>
      <c r="G208" s="21" t="s">
        <v>384</v>
      </c>
      <c r="H208" s="21">
        <v>20</v>
      </c>
      <c r="I208" s="21">
        <v>20</v>
      </c>
      <c r="J208" s="58">
        <v>160.15</v>
      </c>
      <c r="K208" s="25"/>
      <c r="L208" s="25"/>
      <c r="M208" s="37">
        <v>100</v>
      </c>
      <c r="N208" s="38">
        <v>80</v>
      </c>
      <c r="O208" s="39" t="str">
        <f t="shared" si="7"/>
        <v>OK</v>
      </c>
      <c r="P208" s="40">
        <v>0</v>
      </c>
      <c r="Q208" s="40">
        <v>0</v>
      </c>
      <c r="R208" s="40">
        <v>0</v>
      </c>
      <c r="S208" s="40">
        <v>0</v>
      </c>
      <c r="T208" s="40">
        <v>0</v>
      </c>
      <c r="U208" s="40">
        <v>0</v>
      </c>
      <c r="V208" s="40">
        <v>0</v>
      </c>
      <c r="W208" s="40">
        <v>0</v>
      </c>
      <c r="X208" s="40">
        <v>100</v>
      </c>
      <c r="Y208" s="40">
        <v>0</v>
      </c>
      <c r="Z208" s="40">
        <v>0</v>
      </c>
      <c r="AA208" s="40">
        <v>0</v>
      </c>
      <c r="AB208" s="40"/>
      <c r="AC208" s="40"/>
      <c r="AD208" s="40"/>
      <c r="AE208" s="40"/>
      <c r="AF208" s="40"/>
    </row>
    <row r="209" spans="1:32" x14ac:dyDescent="0.2">
      <c r="A209" s="129"/>
      <c r="B209" s="130"/>
      <c r="C209" s="60">
        <v>212</v>
      </c>
      <c r="D209" s="47" t="s">
        <v>261</v>
      </c>
      <c r="E209" s="24"/>
      <c r="F209" s="21" t="s">
        <v>404</v>
      </c>
      <c r="G209" s="21" t="s">
        <v>384</v>
      </c>
      <c r="H209" s="21">
        <v>20</v>
      </c>
      <c r="I209" s="21">
        <v>20</v>
      </c>
      <c r="J209" s="58">
        <v>63.22</v>
      </c>
      <c r="K209" s="25"/>
      <c r="L209" s="25"/>
      <c r="M209" s="37">
        <v>476</v>
      </c>
      <c r="N209" s="38">
        <v>350</v>
      </c>
      <c r="O209" s="39" t="str">
        <f t="shared" si="7"/>
        <v>OK</v>
      </c>
      <c r="P209" s="40">
        <v>0</v>
      </c>
      <c r="Q209" s="40">
        <v>0</v>
      </c>
      <c r="R209" s="40">
        <v>0</v>
      </c>
      <c r="S209" s="40">
        <v>0</v>
      </c>
      <c r="T209" s="40">
        <v>0</v>
      </c>
      <c r="U209" s="40">
        <v>0</v>
      </c>
      <c r="V209" s="40">
        <v>0</v>
      </c>
      <c r="W209" s="40">
        <v>0</v>
      </c>
      <c r="X209" s="40">
        <v>476</v>
      </c>
      <c r="Y209" s="40">
        <v>0</v>
      </c>
      <c r="Z209" s="40">
        <v>0</v>
      </c>
      <c r="AA209" s="40">
        <v>0</v>
      </c>
      <c r="AB209" s="40"/>
      <c r="AC209" s="40"/>
      <c r="AD209" s="40"/>
      <c r="AE209" s="40"/>
      <c r="AF209" s="40"/>
    </row>
    <row r="210" spans="1:32" x14ac:dyDescent="0.2">
      <c r="A210" s="129"/>
      <c r="B210" s="130"/>
      <c r="C210" s="60">
        <v>213</v>
      </c>
      <c r="D210" s="47" t="s">
        <v>262</v>
      </c>
      <c r="E210" s="24"/>
      <c r="F210" s="21" t="s">
        <v>404</v>
      </c>
      <c r="G210" s="21" t="s">
        <v>384</v>
      </c>
      <c r="H210" s="21">
        <v>20</v>
      </c>
      <c r="I210" s="21">
        <v>20</v>
      </c>
      <c r="J210" s="58">
        <v>47.83</v>
      </c>
      <c r="K210" s="25"/>
      <c r="L210" s="25"/>
      <c r="M210" s="37">
        <v>50</v>
      </c>
      <c r="N210" s="38">
        <v>50</v>
      </c>
      <c r="O210" s="39" t="str">
        <f t="shared" si="7"/>
        <v>OK</v>
      </c>
      <c r="P210" s="40">
        <v>0</v>
      </c>
      <c r="Q210" s="40">
        <v>0</v>
      </c>
      <c r="R210" s="40">
        <v>0</v>
      </c>
      <c r="S210" s="40">
        <v>0</v>
      </c>
      <c r="T210" s="40">
        <v>0</v>
      </c>
      <c r="U210" s="40">
        <v>0</v>
      </c>
      <c r="V210" s="40">
        <v>0</v>
      </c>
      <c r="W210" s="40">
        <v>0</v>
      </c>
      <c r="X210" s="40">
        <v>50</v>
      </c>
      <c r="Y210" s="40">
        <v>0</v>
      </c>
      <c r="Z210" s="40">
        <v>0</v>
      </c>
      <c r="AA210" s="40">
        <v>0</v>
      </c>
      <c r="AB210" s="40"/>
      <c r="AC210" s="40"/>
      <c r="AD210" s="40"/>
      <c r="AE210" s="40"/>
      <c r="AF210" s="40"/>
    </row>
    <row r="211" spans="1:32" ht="18.75" customHeight="1" x14ac:dyDescent="0.2">
      <c r="A211" s="129" t="s">
        <v>373</v>
      </c>
      <c r="B211" s="130">
        <v>7</v>
      </c>
      <c r="C211" s="60">
        <v>214</v>
      </c>
      <c r="D211" s="51" t="s">
        <v>263</v>
      </c>
      <c r="E211" s="24"/>
      <c r="F211" s="21" t="s">
        <v>401</v>
      </c>
      <c r="G211" s="21" t="s">
        <v>49</v>
      </c>
      <c r="H211" s="21">
        <v>20</v>
      </c>
      <c r="I211" s="21">
        <v>20</v>
      </c>
      <c r="J211" s="58">
        <v>17.95</v>
      </c>
      <c r="K211" s="25"/>
      <c r="L211" s="25"/>
      <c r="M211" s="37">
        <v>300</v>
      </c>
      <c r="N211" s="38">
        <f t="shared" si="6"/>
        <v>300</v>
      </c>
      <c r="O211" s="39" t="str">
        <f t="shared" si="7"/>
        <v>OK</v>
      </c>
      <c r="P211" s="40">
        <v>0</v>
      </c>
      <c r="Q211" s="40">
        <v>0</v>
      </c>
      <c r="R211" s="40">
        <v>0</v>
      </c>
      <c r="S211" s="40">
        <v>0</v>
      </c>
      <c r="T211" s="40">
        <v>0</v>
      </c>
      <c r="U211" s="40">
        <v>0</v>
      </c>
      <c r="V211" s="40">
        <v>0</v>
      </c>
      <c r="W211" s="40">
        <v>0</v>
      </c>
      <c r="X211" s="40">
        <v>0</v>
      </c>
      <c r="Y211" s="40">
        <v>0</v>
      </c>
      <c r="Z211" s="40">
        <v>0</v>
      </c>
      <c r="AA211" s="40">
        <v>0</v>
      </c>
      <c r="AB211" s="40"/>
      <c r="AC211" s="40"/>
      <c r="AD211" s="40"/>
      <c r="AE211" s="40"/>
      <c r="AF211" s="40"/>
    </row>
    <row r="212" spans="1:32" ht="35.1" customHeight="1" x14ac:dyDescent="0.2">
      <c r="A212" s="129"/>
      <c r="B212" s="130"/>
      <c r="C212" s="60">
        <v>215</v>
      </c>
      <c r="D212" s="51" t="s">
        <v>264</v>
      </c>
      <c r="E212" s="24"/>
      <c r="F212" s="21" t="s">
        <v>402</v>
      </c>
      <c r="G212" s="21" t="s">
        <v>49</v>
      </c>
      <c r="H212" s="21">
        <v>20</v>
      </c>
      <c r="I212" s="21">
        <v>20</v>
      </c>
      <c r="J212" s="58">
        <v>17</v>
      </c>
      <c r="K212" s="25"/>
      <c r="L212" s="25"/>
      <c r="M212" s="37">
        <v>80</v>
      </c>
      <c r="N212" s="38">
        <f t="shared" si="6"/>
        <v>80</v>
      </c>
      <c r="O212" s="39" t="str">
        <f t="shared" si="7"/>
        <v>OK</v>
      </c>
      <c r="P212" s="40">
        <v>0</v>
      </c>
      <c r="Q212" s="40">
        <v>0</v>
      </c>
      <c r="R212" s="40">
        <v>0</v>
      </c>
      <c r="S212" s="40">
        <v>0</v>
      </c>
      <c r="T212" s="40">
        <v>0</v>
      </c>
      <c r="U212" s="40">
        <v>0</v>
      </c>
      <c r="V212" s="40">
        <v>0</v>
      </c>
      <c r="W212" s="40">
        <v>0</v>
      </c>
      <c r="X212" s="40">
        <v>0</v>
      </c>
      <c r="Y212" s="40">
        <v>0</v>
      </c>
      <c r="Z212" s="40">
        <v>0</v>
      </c>
      <c r="AA212" s="40">
        <v>0</v>
      </c>
      <c r="AB212" s="40"/>
      <c r="AC212" s="40"/>
      <c r="AD212" s="40"/>
      <c r="AE212" s="40"/>
      <c r="AF212" s="40"/>
    </row>
    <row r="213" spans="1:32" ht="15.75" customHeight="1" x14ac:dyDescent="0.2">
      <c r="A213" s="129"/>
      <c r="B213" s="130"/>
      <c r="C213" s="60">
        <v>216</v>
      </c>
      <c r="D213" s="51" t="s">
        <v>265</v>
      </c>
      <c r="E213" s="24"/>
      <c r="F213" s="21" t="s">
        <v>386</v>
      </c>
      <c r="G213" s="21" t="s">
        <v>49</v>
      </c>
      <c r="H213" s="21">
        <v>20</v>
      </c>
      <c r="I213" s="21">
        <v>20</v>
      </c>
      <c r="J213" s="58">
        <v>13.05</v>
      </c>
      <c r="K213" s="25"/>
      <c r="L213" s="25"/>
      <c r="M213" s="37">
        <v>520</v>
      </c>
      <c r="N213" s="38">
        <f t="shared" si="6"/>
        <v>520</v>
      </c>
      <c r="O213" s="39" t="str">
        <f t="shared" si="7"/>
        <v>OK</v>
      </c>
      <c r="P213" s="40">
        <v>0</v>
      </c>
      <c r="Q213" s="40">
        <v>0</v>
      </c>
      <c r="R213" s="40">
        <v>0</v>
      </c>
      <c r="S213" s="40">
        <v>0</v>
      </c>
      <c r="T213" s="40">
        <v>0</v>
      </c>
      <c r="U213" s="40">
        <v>0</v>
      </c>
      <c r="V213" s="40">
        <v>0</v>
      </c>
      <c r="W213" s="40">
        <v>0</v>
      </c>
      <c r="X213" s="40">
        <v>0</v>
      </c>
      <c r="Y213" s="40">
        <v>0</v>
      </c>
      <c r="Z213" s="40">
        <v>0</v>
      </c>
      <c r="AA213" s="40">
        <v>0</v>
      </c>
      <c r="AB213" s="40"/>
      <c r="AC213" s="40"/>
      <c r="AD213" s="40"/>
      <c r="AE213" s="40"/>
      <c r="AF213" s="40"/>
    </row>
    <row r="214" spans="1:32" ht="15.75" customHeight="1" x14ac:dyDescent="0.2">
      <c r="A214" s="129"/>
      <c r="B214" s="130"/>
      <c r="C214" s="60">
        <v>217</v>
      </c>
      <c r="D214" s="51" t="s">
        <v>266</v>
      </c>
      <c r="E214" s="24"/>
      <c r="F214" s="21" t="s">
        <v>387</v>
      </c>
      <c r="G214" s="21" t="s">
        <v>49</v>
      </c>
      <c r="H214" s="21">
        <v>20</v>
      </c>
      <c r="I214" s="21">
        <v>20</v>
      </c>
      <c r="J214" s="58">
        <v>3.75</v>
      </c>
      <c r="K214" s="25"/>
      <c r="L214" s="25"/>
      <c r="M214" s="37">
        <v>14</v>
      </c>
      <c r="N214" s="38">
        <f t="shared" si="6"/>
        <v>14</v>
      </c>
      <c r="O214" s="39" t="str">
        <f t="shared" si="7"/>
        <v>OK</v>
      </c>
      <c r="P214" s="40">
        <v>0</v>
      </c>
      <c r="Q214" s="40">
        <v>0</v>
      </c>
      <c r="R214" s="40">
        <v>0</v>
      </c>
      <c r="S214" s="40">
        <v>0</v>
      </c>
      <c r="T214" s="40">
        <v>0</v>
      </c>
      <c r="U214" s="40">
        <v>0</v>
      </c>
      <c r="V214" s="40">
        <v>0</v>
      </c>
      <c r="W214" s="40">
        <v>0</v>
      </c>
      <c r="X214" s="40">
        <v>0</v>
      </c>
      <c r="Y214" s="40">
        <v>0</v>
      </c>
      <c r="Z214" s="40">
        <v>0</v>
      </c>
      <c r="AA214" s="40">
        <v>0</v>
      </c>
      <c r="AB214" s="40"/>
      <c r="AC214" s="40"/>
      <c r="AD214" s="40"/>
      <c r="AE214" s="40"/>
      <c r="AF214" s="40"/>
    </row>
    <row r="215" spans="1:32" ht="15.75" customHeight="1" x14ac:dyDescent="0.2">
      <c r="A215" s="129"/>
      <c r="B215" s="130"/>
      <c r="C215" s="60">
        <v>218</v>
      </c>
      <c r="D215" s="51" t="s">
        <v>267</v>
      </c>
      <c r="E215" s="24"/>
      <c r="F215" s="21" t="s">
        <v>387</v>
      </c>
      <c r="G215" s="21" t="s">
        <v>49</v>
      </c>
      <c r="H215" s="21">
        <v>20</v>
      </c>
      <c r="I215" s="21">
        <v>20</v>
      </c>
      <c r="J215" s="58">
        <v>1.1499999999999999</v>
      </c>
      <c r="K215" s="25"/>
      <c r="L215" s="25"/>
      <c r="M215" s="37">
        <v>14</v>
      </c>
      <c r="N215" s="38">
        <f t="shared" si="6"/>
        <v>14</v>
      </c>
      <c r="O215" s="39" t="str">
        <f t="shared" si="7"/>
        <v>OK</v>
      </c>
      <c r="P215" s="40">
        <v>0</v>
      </c>
      <c r="Q215" s="40">
        <v>0</v>
      </c>
      <c r="R215" s="40">
        <v>0</v>
      </c>
      <c r="S215" s="40">
        <v>0</v>
      </c>
      <c r="T215" s="40">
        <v>0</v>
      </c>
      <c r="U215" s="40">
        <v>0</v>
      </c>
      <c r="V215" s="40">
        <v>0</v>
      </c>
      <c r="W215" s="40">
        <v>0</v>
      </c>
      <c r="X215" s="40">
        <v>0</v>
      </c>
      <c r="Y215" s="40">
        <v>0</v>
      </c>
      <c r="Z215" s="40">
        <v>0</v>
      </c>
      <c r="AA215" s="40">
        <v>0</v>
      </c>
      <c r="AB215" s="40"/>
      <c r="AC215" s="40"/>
      <c r="AD215" s="40"/>
      <c r="AE215" s="40"/>
      <c r="AF215" s="40"/>
    </row>
    <row r="216" spans="1:32" ht="15.75" customHeight="1" x14ac:dyDescent="0.2">
      <c r="A216" s="129"/>
      <c r="B216" s="130"/>
      <c r="C216" s="60">
        <v>219</v>
      </c>
      <c r="D216" s="51" t="s">
        <v>268</v>
      </c>
      <c r="E216" s="24"/>
      <c r="F216" s="21" t="s">
        <v>387</v>
      </c>
      <c r="G216" s="21" t="s">
        <v>49</v>
      </c>
      <c r="H216" s="21">
        <v>20</v>
      </c>
      <c r="I216" s="21">
        <v>20</v>
      </c>
      <c r="J216" s="58">
        <v>2</v>
      </c>
      <c r="K216" s="25"/>
      <c r="L216" s="25"/>
      <c r="M216" s="37">
        <v>14</v>
      </c>
      <c r="N216" s="38">
        <f t="shared" si="6"/>
        <v>14</v>
      </c>
      <c r="O216" s="39" t="str">
        <f t="shared" si="7"/>
        <v>OK</v>
      </c>
      <c r="P216" s="40">
        <v>0</v>
      </c>
      <c r="Q216" s="40">
        <v>0</v>
      </c>
      <c r="R216" s="40">
        <v>0</v>
      </c>
      <c r="S216" s="40">
        <v>0</v>
      </c>
      <c r="T216" s="40">
        <v>0</v>
      </c>
      <c r="U216" s="40">
        <v>0</v>
      </c>
      <c r="V216" s="40">
        <v>0</v>
      </c>
      <c r="W216" s="40">
        <v>0</v>
      </c>
      <c r="X216" s="40">
        <v>0</v>
      </c>
      <c r="Y216" s="40">
        <v>0</v>
      </c>
      <c r="Z216" s="40">
        <v>0</v>
      </c>
      <c r="AA216" s="40">
        <v>0</v>
      </c>
      <c r="AB216" s="40"/>
      <c r="AC216" s="40"/>
      <c r="AD216" s="40"/>
      <c r="AE216" s="40"/>
      <c r="AF216" s="40"/>
    </row>
    <row r="217" spans="1:32" ht="15.75" customHeight="1" x14ac:dyDescent="0.2">
      <c r="A217" s="129"/>
      <c r="B217" s="130"/>
      <c r="C217" s="60">
        <v>220</v>
      </c>
      <c r="D217" s="51" t="s">
        <v>269</v>
      </c>
      <c r="E217" s="24"/>
      <c r="F217" s="21" t="s">
        <v>387</v>
      </c>
      <c r="G217" s="21" t="s">
        <v>49</v>
      </c>
      <c r="H217" s="21">
        <v>20</v>
      </c>
      <c r="I217" s="21">
        <v>20</v>
      </c>
      <c r="J217" s="58">
        <v>3.25</v>
      </c>
      <c r="K217" s="25"/>
      <c r="L217" s="25"/>
      <c r="M217" s="37">
        <v>14</v>
      </c>
      <c r="N217" s="38">
        <f t="shared" si="6"/>
        <v>14</v>
      </c>
      <c r="O217" s="39" t="str">
        <f t="shared" si="7"/>
        <v>OK</v>
      </c>
      <c r="P217" s="40">
        <v>0</v>
      </c>
      <c r="Q217" s="40">
        <v>0</v>
      </c>
      <c r="R217" s="40">
        <v>0</v>
      </c>
      <c r="S217" s="40">
        <v>0</v>
      </c>
      <c r="T217" s="40">
        <v>0</v>
      </c>
      <c r="U217" s="40">
        <v>0</v>
      </c>
      <c r="V217" s="40">
        <v>0</v>
      </c>
      <c r="W217" s="40">
        <v>0</v>
      </c>
      <c r="X217" s="40">
        <v>0</v>
      </c>
      <c r="Y217" s="40">
        <v>0</v>
      </c>
      <c r="Z217" s="40">
        <v>0</v>
      </c>
      <c r="AA217" s="40">
        <v>0</v>
      </c>
      <c r="AB217" s="40"/>
      <c r="AC217" s="40"/>
      <c r="AD217" s="40"/>
      <c r="AE217" s="40"/>
      <c r="AF217" s="40"/>
    </row>
    <row r="218" spans="1:32" ht="15.75" customHeight="1" x14ac:dyDescent="0.2">
      <c r="A218" s="129"/>
      <c r="B218" s="130"/>
      <c r="C218" s="60">
        <v>221</v>
      </c>
      <c r="D218" s="51" t="s">
        <v>270</v>
      </c>
      <c r="E218" s="24"/>
      <c r="F218" s="21" t="s">
        <v>388</v>
      </c>
      <c r="G218" s="21" t="s">
        <v>49</v>
      </c>
      <c r="H218" s="21">
        <v>20</v>
      </c>
      <c r="I218" s="21">
        <v>20</v>
      </c>
      <c r="J218" s="58">
        <v>9.6999999999999993</v>
      </c>
      <c r="K218" s="25"/>
      <c r="L218" s="25"/>
      <c r="M218" s="37">
        <v>60</v>
      </c>
      <c r="N218" s="38">
        <f t="shared" si="6"/>
        <v>60</v>
      </c>
      <c r="O218" s="39" t="str">
        <f t="shared" si="7"/>
        <v>OK</v>
      </c>
      <c r="P218" s="40">
        <v>0</v>
      </c>
      <c r="Q218" s="40">
        <v>0</v>
      </c>
      <c r="R218" s="40">
        <v>0</v>
      </c>
      <c r="S218" s="40">
        <v>0</v>
      </c>
      <c r="T218" s="40">
        <v>0</v>
      </c>
      <c r="U218" s="40">
        <v>0</v>
      </c>
      <c r="V218" s="40">
        <v>0</v>
      </c>
      <c r="W218" s="40">
        <v>0</v>
      </c>
      <c r="X218" s="40">
        <v>0</v>
      </c>
      <c r="Y218" s="40">
        <v>0</v>
      </c>
      <c r="Z218" s="40">
        <v>0</v>
      </c>
      <c r="AA218" s="40">
        <v>0</v>
      </c>
      <c r="AB218" s="40"/>
      <c r="AC218" s="40"/>
      <c r="AD218" s="40"/>
      <c r="AE218" s="40"/>
      <c r="AF218" s="40"/>
    </row>
    <row r="219" spans="1:32" ht="15.75" customHeight="1" x14ac:dyDescent="0.2">
      <c r="A219" s="129"/>
      <c r="B219" s="130"/>
      <c r="C219" s="60">
        <v>222</v>
      </c>
      <c r="D219" s="51" t="s">
        <v>271</v>
      </c>
      <c r="E219" s="24"/>
      <c r="F219" s="21" t="s">
        <v>387</v>
      </c>
      <c r="G219" s="21" t="s">
        <v>49</v>
      </c>
      <c r="H219" s="21">
        <v>20</v>
      </c>
      <c r="I219" s="21">
        <v>20</v>
      </c>
      <c r="J219" s="58">
        <v>5.3</v>
      </c>
      <c r="K219" s="25"/>
      <c r="L219" s="25"/>
      <c r="M219" s="37">
        <v>18</v>
      </c>
      <c r="N219" s="38">
        <f t="shared" si="6"/>
        <v>18</v>
      </c>
      <c r="O219" s="39" t="str">
        <f t="shared" si="7"/>
        <v>OK</v>
      </c>
      <c r="P219" s="40">
        <v>0</v>
      </c>
      <c r="Q219" s="40">
        <v>0</v>
      </c>
      <c r="R219" s="40">
        <v>0</v>
      </c>
      <c r="S219" s="40">
        <v>0</v>
      </c>
      <c r="T219" s="40">
        <v>0</v>
      </c>
      <c r="U219" s="40">
        <v>0</v>
      </c>
      <c r="V219" s="40">
        <v>0</v>
      </c>
      <c r="W219" s="40">
        <v>0</v>
      </c>
      <c r="X219" s="40">
        <v>0</v>
      </c>
      <c r="Y219" s="40">
        <v>0</v>
      </c>
      <c r="Z219" s="40">
        <v>0</v>
      </c>
      <c r="AA219" s="40">
        <v>0</v>
      </c>
      <c r="AB219" s="40"/>
      <c r="AC219" s="40"/>
      <c r="AD219" s="40"/>
      <c r="AE219" s="40"/>
      <c r="AF219" s="40"/>
    </row>
    <row r="220" spans="1:32" ht="15.75" customHeight="1" x14ac:dyDescent="0.2">
      <c r="A220" s="129"/>
      <c r="B220" s="130"/>
      <c r="C220" s="60">
        <v>223</v>
      </c>
      <c r="D220" s="49" t="s">
        <v>272</v>
      </c>
      <c r="E220" s="24"/>
      <c r="F220" s="21" t="s">
        <v>387</v>
      </c>
      <c r="G220" s="21" t="s">
        <v>49</v>
      </c>
      <c r="H220" s="21">
        <v>20</v>
      </c>
      <c r="I220" s="21">
        <v>20</v>
      </c>
      <c r="J220" s="58">
        <v>12</v>
      </c>
      <c r="K220" s="25"/>
      <c r="L220" s="25"/>
      <c r="M220" s="37">
        <v>18</v>
      </c>
      <c r="N220" s="38">
        <f t="shared" si="6"/>
        <v>18</v>
      </c>
      <c r="O220" s="39" t="str">
        <f t="shared" si="7"/>
        <v>OK</v>
      </c>
      <c r="P220" s="40">
        <v>0</v>
      </c>
      <c r="Q220" s="40">
        <v>0</v>
      </c>
      <c r="R220" s="40">
        <v>0</v>
      </c>
      <c r="S220" s="40">
        <v>0</v>
      </c>
      <c r="T220" s="40">
        <v>0</v>
      </c>
      <c r="U220" s="40">
        <v>0</v>
      </c>
      <c r="V220" s="40">
        <v>0</v>
      </c>
      <c r="W220" s="40">
        <v>0</v>
      </c>
      <c r="X220" s="40">
        <v>0</v>
      </c>
      <c r="Y220" s="40">
        <v>0</v>
      </c>
      <c r="Z220" s="40">
        <v>0</v>
      </c>
      <c r="AA220" s="40">
        <v>0</v>
      </c>
      <c r="AB220" s="40"/>
      <c r="AC220" s="40"/>
      <c r="AD220" s="40"/>
      <c r="AE220" s="40"/>
      <c r="AF220" s="40"/>
    </row>
    <row r="221" spans="1:32" ht="15.75" customHeight="1" x14ac:dyDescent="0.2">
      <c r="A221" s="129"/>
      <c r="B221" s="130"/>
      <c r="C221" s="60">
        <v>224</v>
      </c>
      <c r="D221" s="51" t="s">
        <v>273</v>
      </c>
      <c r="E221" s="24"/>
      <c r="F221" s="21" t="s">
        <v>389</v>
      </c>
      <c r="G221" s="21" t="s">
        <v>49</v>
      </c>
      <c r="H221" s="21">
        <v>20</v>
      </c>
      <c r="I221" s="21">
        <v>20</v>
      </c>
      <c r="J221" s="58">
        <v>21</v>
      </c>
      <c r="K221" s="25"/>
      <c r="L221" s="25"/>
      <c r="M221" s="37">
        <v>32</v>
      </c>
      <c r="N221" s="38">
        <f t="shared" si="6"/>
        <v>32</v>
      </c>
      <c r="O221" s="39" t="str">
        <f t="shared" si="7"/>
        <v>OK</v>
      </c>
      <c r="P221" s="40">
        <v>0</v>
      </c>
      <c r="Q221" s="40">
        <v>0</v>
      </c>
      <c r="R221" s="40">
        <v>0</v>
      </c>
      <c r="S221" s="40">
        <v>0</v>
      </c>
      <c r="T221" s="40">
        <v>0</v>
      </c>
      <c r="U221" s="40">
        <v>0</v>
      </c>
      <c r="V221" s="40">
        <v>0</v>
      </c>
      <c r="W221" s="40">
        <v>0</v>
      </c>
      <c r="X221" s="40">
        <v>0</v>
      </c>
      <c r="Y221" s="40">
        <v>0</v>
      </c>
      <c r="Z221" s="40">
        <v>0</v>
      </c>
      <c r="AA221" s="40">
        <v>0</v>
      </c>
      <c r="AB221" s="40"/>
      <c r="AC221" s="40"/>
      <c r="AD221" s="40"/>
      <c r="AE221" s="40"/>
      <c r="AF221" s="40"/>
    </row>
    <row r="222" spans="1:32" ht="15.75" customHeight="1" x14ac:dyDescent="0.2">
      <c r="A222" s="129"/>
      <c r="B222" s="130"/>
      <c r="C222" s="60">
        <v>225</v>
      </c>
      <c r="D222" s="51" t="s">
        <v>274</v>
      </c>
      <c r="E222" s="24"/>
      <c r="F222" s="21" t="s">
        <v>390</v>
      </c>
      <c r="G222" s="21" t="s">
        <v>49</v>
      </c>
      <c r="H222" s="21">
        <v>20</v>
      </c>
      <c r="I222" s="21">
        <v>20</v>
      </c>
      <c r="J222" s="58">
        <v>5.2</v>
      </c>
      <c r="K222" s="25"/>
      <c r="L222" s="25"/>
      <c r="M222" s="37">
        <v>35</v>
      </c>
      <c r="N222" s="38">
        <f t="shared" si="6"/>
        <v>35</v>
      </c>
      <c r="O222" s="39" t="str">
        <f t="shared" si="7"/>
        <v>OK</v>
      </c>
      <c r="P222" s="40">
        <v>0</v>
      </c>
      <c r="Q222" s="40">
        <v>0</v>
      </c>
      <c r="R222" s="40">
        <v>0</v>
      </c>
      <c r="S222" s="40">
        <v>0</v>
      </c>
      <c r="T222" s="40">
        <v>0</v>
      </c>
      <c r="U222" s="40">
        <v>0</v>
      </c>
      <c r="V222" s="40">
        <v>0</v>
      </c>
      <c r="W222" s="40">
        <v>0</v>
      </c>
      <c r="X222" s="40">
        <v>0</v>
      </c>
      <c r="Y222" s="40">
        <v>0</v>
      </c>
      <c r="Z222" s="40">
        <v>0</v>
      </c>
      <c r="AA222" s="40">
        <v>0</v>
      </c>
      <c r="AB222" s="40"/>
      <c r="AC222" s="40"/>
      <c r="AD222" s="40"/>
      <c r="AE222" s="40"/>
      <c r="AF222" s="40"/>
    </row>
    <row r="223" spans="1:32" ht="15.75" customHeight="1" x14ac:dyDescent="0.2">
      <c r="A223" s="129"/>
      <c r="B223" s="130"/>
      <c r="C223" s="60">
        <v>226</v>
      </c>
      <c r="D223" s="51" t="s">
        <v>275</v>
      </c>
      <c r="E223" s="24"/>
      <c r="F223" s="21" t="s">
        <v>391</v>
      </c>
      <c r="G223" s="21" t="s">
        <v>49</v>
      </c>
      <c r="H223" s="21">
        <v>20</v>
      </c>
      <c r="I223" s="21">
        <v>20</v>
      </c>
      <c r="J223" s="58">
        <v>2.65</v>
      </c>
      <c r="K223" s="25"/>
      <c r="L223" s="25"/>
      <c r="M223" s="37">
        <v>23</v>
      </c>
      <c r="N223" s="38">
        <f t="shared" si="6"/>
        <v>23</v>
      </c>
      <c r="O223" s="39" t="str">
        <f t="shared" si="7"/>
        <v>OK</v>
      </c>
      <c r="P223" s="40">
        <v>0</v>
      </c>
      <c r="Q223" s="40">
        <v>0</v>
      </c>
      <c r="R223" s="40">
        <v>0</v>
      </c>
      <c r="S223" s="40">
        <v>0</v>
      </c>
      <c r="T223" s="40">
        <v>0</v>
      </c>
      <c r="U223" s="40">
        <v>0</v>
      </c>
      <c r="V223" s="40">
        <v>0</v>
      </c>
      <c r="W223" s="40">
        <v>0</v>
      </c>
      <c r="X223" s="40">
        <v>0</v>
      </c>
      <c r="Y223" s="40">
        <v>0</v>
      </c>
      <c r="Z223" s="40">
        <v>0</v>
      </c>
      <c r="AA223" s="40">
        <v>0</v>
      </c>
      <c r="AB223" s="40"/>
      <c r="AC223" s="40"/>
      <c r="AD223" s="40"/>
      <c r="AE223" s="40"/>
      <c r="AF223" s="40"/>
    </row>
    <row r="224" spans="1:32" ht="15" customHeight="1" x14ac:dyDescent="0.2">
      <c r="A224" s="129"/>
      <c r="B224" s="130"/>
      <c r="C224" s="60">
        <v>227</v>
      </c>
      <c r="D224" s="51" t="s">
        <v>276</v>
      </c>
      <c r="E224" s="24"/>
      <c r="F224" s="21" t="s">
        <v>391</v>
      </c>
      <c r="G224" s="21" t="s">
        <v>49</v>
      </c>
      <c r="H224" s="21">
        <v>20</v>
      </c>
      <c r="I224" s="21">
        <v>20</v>
      </c>
      <c r="J224" s="58">
        <v>6.15</v>
      </c>
      <c r="K224" s="25"/>
      <c r="L224" s="25"/>
      <c r="M224" s="37">
        <v>18</v>
      </c>
      <c r="N224" s="38">
        <f t="shared" si="6"/>
        <v>18</v>
      </c>
      <c r="O224" s="39" t="str">
        <f t="shared" si="7"/>
        <v>OK</v>
      </c>
      <c r="P224" s="40">
        <v>0</v>
      </c>
      <c r="Q224" s="40">
        <v>0</v>
      </c>
      <c r="R224" s="40">
        <v>0</v>
      </c>
      <c r="S224" s="40">
        <v>0</v>
      </c>
      <c r="T224" s="40">
        <v>0</v>
      </c>
      <c r="U224" s="40">
        <v>0</v>
      </c>
      <c r="V224" s="40">
        <v>0</v>
      </c>
      <c r="W224" s="40">
        <v>0</v>
      </c>
      <c r="X224" s="40">
        <v>0</v>
      </c>
      <c r="Y224" s="40">
        <v>0</v>
      </c>
      <c r="Z224" s="40">
        <v>0</v>
      </c>
      <c r="AA224" s="40">
        <v>0</v>
      </c>
      <c r="AB224" s="40"/>
      <c r="AC224" s="40"/>
      <c r="AD224" s="40"/>
      <c r="AE224" s="40"/>
      <c r="AF224" s="40"/>
    </row>
    <row r="225" spans="1:32" ht="15.75" customHeight="1" x14ac:dyDescent="0.2">
      <c r="A225" s="129"/>
      <c r="B225" s="130"/>
      <c r="C225" s="60">
        <v>228</v>
      </c>
      <c r="D225" s="51" t="s">
        <v>277</v>
      </c>
      <c r="E225" s="24"/>
      <c r="F225" s="21" t="s">
        <v>391</v>
      </c>
      <c r="G225" s="21" t="s">
        <v>49</v>
      </c>
      <c r="H225" s="21">
        <v>20</v>
      </c>
      <c r="I225" s="21">
        <v>20</v>
      </c>
      <c r="J225" s="58">
        <v>0.25</v>
      </c>
      <c r="K225" s="25"/>
      <c r="L225" s="25"/>
      <c r="M225" s="37">
        <v>60</v>
      </c>
      <c r="N225" s="38">
        <f t="shared" ref="N225:N257" si="8">M225-(SUM(P225:AA225))</f>
        <v>60</v>
      </c>
      <c r="O225" s="39" t="str">
        <f t="shared" ref="O225:O257" si="9">IF(N225&lt;0,"ATENÇÃO","OK")</f>
        <v>OK</v>
      </c>
      <c r="P225" s="40">
        <v>0</v>
      </c>
      <c r="Q225" s="40">
        <v>0</v>
      </c>
      <c r="R225" s="40">
        <v>0</v>
      </c>
      <c r="S225" s="40">
        <v>0</v>
      </c>
      <c r="T225" s="40">
        <v>0</v>
      </c>
      <c r="U225" s="40">
        <v>0</v>
      </c>
      <c r="V225" s="40">
        <v>0</v>
      </c>
      <c r="W225" s="40">
        <v>0</v>
      </c>
      <c r="X225" s="40">
        <v>0</v>
      </c>
      <c r="Y225" s="40">
        <v>0</v>
      </c>
      <c r="Z225" s="40">
        <v>0</v>
      </c>
      <c r="AA225" s="40">
        <v>0</v>
      </c>
      <c r="AB225" s="40"/>
      <c r="AC225" s="40"/>
      <c r="AD225" s="40"/>
      <c r="AE225" s="40"/>
      <c r="AF225" s="40"/>
    </row>
    <row r="226" spans="1:32" ht="15.75" customHeight="1" x14ac:dyDescent="0.2">
      <c r="A226" s="129"/>
      <c r="B226" s="130"/>
      <c r="C226" s="60">
        <v>229</v>
      </c>
      <c r="D226" s="51" t="s">
        <v>278</v>
      </c>
      <c r="E226" s="24"/>
      <c r="F226" s="21" t="s">
        <v>392</v>
      </c>
      <c r="G226" s="21" t="s">
        <v>49</v>
      </c>
      <c r="H226" s="21">
        <v>20</v>
      </c>
      <c r="I226" s="21">
        <v>20</v>
      </c>
      <c r="J226" s="58">
        <v>20</v>
      </c>
      <c r="K226" s="25"/>
      <c r="L226" s="25"/>
      <c r="M226" s="37">
        <v>60</v>
      </c>
      <c r="N226" s="38">
        <f t="shared" si="8"/>
        <v>60</v>
      </c>
      <c r="O226" s="39" t="str">
        <f t="shared" si="9"/>
        <v>OK</v>
      </c>
      <c r="P226" s="40">
        <v>0</v>
      </c>
      <c r="Q226" s="40">
        <v>0</v>
      </c>
      <c r="R226" s="40">
        <v>0</v>
      </c>
      <c r="S226" s="40">
        <v>0</v>
      </c>
      <c r="T226" s="40">
        <v>0</v>
      </c>
      <c r="U226" s="40">
        <v>0</v>
      </c>
      <c r="V226" s="40">
        <v>0</v>
      </c>
      <c r="W226" s="40">
        <v>0</v>
      </c>
      <c r="X226" s="40">
        <v>0</v>
      </c>
      <c r="Y226" s="40">
        <v>0</v>
      </c>
      <c r="Z226" s="40">
        <v>0</v>
      </c>
      <c r="AA226" s="40">
        <v>0</v>
      </c>
      <c r="AB226" s="40"/>
      <c r="AC226" s="40"/>
      <c r="AD226" s="40"/>
      <c r="AE226" s="40"/>
      <c r="AF226" s="40"/>
    </row>
    <row r="227" spans="1:32" ht="35.1" customHeight="1" x14ac:dyDescent="0.2">
      <c r="A227" s="129"/>
      <c r="B227" s="130"/>
      <c r="C227" s="60">
        <v>230</v>
      </c>
      <c r="D227" s="51" t="s">
        <v>279</v>
      </c>
      <c r="E227" s="24"/>
      <c r="F227" s="21" t="s">
        <v>387</v>
      </c>
      <c r="G227" s="21" t="s">
        <v>49</v>
      </c>
      <c r="H227" s="21">
        <v>20</v>
      </c>
      <c r="I227" s="21">
        <v>20</v>
      </c>
      <c r="J227" s="58">
        <v>3.75</v>
      </c>
      <c r="K227" s="25"/>
      <c r="L227" s="25"/>
      <c r="M227" s="37">
        <v>15</v>
      </c>
      <c r="N227" s="38">
        <f t="shared" si="8"/>
        <v>15</v>
      </c>
      <c r="O227" s="39" t="str">
        <f t="shared" si="9"/>
        <v>OK</v>
      </c>
      <c r="P227" s="40">
        <v>0</v>
      </c>
      <c r="Q227" s="40">
        <v>0</v>
      </c>
      <c r="R227" s="40">
        <v>0</v>
      </c>
      <c r="S227" s="40">
        <v>0</v>
      </c>
      <c r="T227" s="40">
        <v>0</v>
      </c>
      <c r="U227" s="40">
        <v>0</v>
      </c>
      <c r="V227" s="40">
        <v>0</v>
      </c>
      <c r="W227" s="40">
        <v>0</v>
      </c>
      <c r="X227" s="40">
        <v>0</v>
      </c>
      <c r="Y227" s="40">
        <v>0</v>
      </c>
      <c r="Z227" s="40">
        <v>0</v>
      </c>
      <c r="AA227" s="40">
        <v>0</v>
      </c>
      <c r="AB227" s="40"/>
      <c r="AC227" s="40"/>
      <c r="AD227" s="40"/>
      <c r="AE227" s="40"/>
      <c r="AF227" s="40"/>
    </row>
    <row r="228" spans="1:32" ht="35.1" customHeight="1" x14ac:dyDescent="0.2">
      <c r="A228" s="129"/>
      <c r="B228" s="130"/>
      <c r="C228" s="60">
        <v>231</v>
      </c>
      <c r="D228" s="49" t="s">
        <v>280</v>
      </c>
      <c r="E228" s="24"/>
      <c r="F228" s="21" t="s">
        <v>387</v>
      </c>
      <c r="G228" s="21" t="s">
        <v>49</v>
      </c>
      <c r="H228" s="21">
        <v>20</v>
      </c>
      <c r="I228" s="21">
        <v>20</v>
      </c>
      <c r="J228" s="58">
        <v>5.85</v>
      </c>
      <c r="K228" s="25"/>
      <c r="L228" s="25"/>
      <c r="M228" s="37">
        <v>15</v>
      </c>
      <c r="N228" s="38">
        <f t="shared" si="8"/>
        <v>15</v>
      </c>
      <c r="O228" s="39" t="str">
        <f t="shared" si="9"/>
        <v>OK</v>
      </c>
      <c r="P228" s="40">
        <v>0</v>
      </c>
      <c r="Q228" s="40">
        <v>0</v>
      </c>
      <c r="R228" s="40">
        <v>0</v>
      </c>
      <c r="S228" s="40">
        <v>0</v>
      </c>
      <c r="T228" s="40">
        <v>0</v>
      </c>
      <c r="U228" s="40">
        <v>0</v>
      </c>
      <c r="V228" s="40">
        <v>0</v>
      </c>
      <c r="W228" s="40">
        <v>0</v>
      </c>
      <c r="X228" s="40">
        <v>0</v>
      </c>
      <c r="Y228" s="40">
        <v>0</v>
      </c>
      <c r="Z228" s="40">
        <v>0</v>
      </c>
      <c r="AA228" s="40">
        <v>0</v>
      </c>
      <c r="AB228" s="40"/>
      <c r="AC228" s="40"/>
      <c r="AD228" s="40"/>
      <c r="AE228" s="40"/>
      <c r="AF228" s="40"/>
    </row>
    <row r="229" spans="1:32" ht="15.75" customHeight="1" x14ac:dyDescent="0.2">
      <c r="A229" s="129"/>
      <c r="B229" s="130"/>
      <c r="C229" s="60">
        <v>232</v>
      </c>
      <c r="D229" s="51" t="s">
        <v>281</v>
      </c>
      <c r="E229" s="24"/>
      <c r="F229" s="21" t="s">
        <v>391</v>
      </c>
      <c r="G229" s="21" t="s">
        <v>49</v>
      </c>
      <c r="H229" s="21">
        <v>20</v>
      </c>
      <c r="I229" s="21">
        <v>20</v>
      </c>
      <c r="J229" s="58">
        <v>0.62</v>
      </c>
      <c r="K229" s="25"/>
      <c r="L229" s="25"/>
      <c r="M229" s="37">
        <v>25</v>
      </c>
      <c r="N229" s="38">
        <f t="shared" si="8"/>
        <v>25</v>
      </c>
      <c r="O229" s="39" t="str">
        <f t="shared" si="9"/>
        <v>OK</v>
      </c>
      <c r="P229" s="40">
        <v>0</v>
      </c>
      <c r="Q229" s="40">
        <v>0</v>
      </c>
      <c r="R229" s="40">
        <v>0</v>
      </c>
      <c r="S229" s="40">
        <v>0</v>
      </c>
      <c r="T229" s="40">
        <v>0</v>
      </c>
      <c r="U229" s="40">
        <v>0</v>
      </c>
      <c r="V229" s="40">
        <v>0</v>
      </c>
      <c r="W229" s="40">
        <v>0</v>
      </c>
      <c r="X229" s="40">
        <v>0</v>
      </c>
      <c r="Y229" s="40">
        <v>0</v>
      </c>
      <c r="Z229" s="40">
        <v>0</v>
      </c>
      <c r="AA229" s="40">
        <v>0</v>
      </c>
      <c r="AB229" s="40"/>
      <c r="AC229" s="40"/>
      <c r="AD229" s="40"/>
      <c r="AE229" s="40"/>
      <c r="AF229" s="40"/>
    </row>
    <row r="230" spans="1:32" ht="15.75" customHeight="1" x14ac:dyDescent="0.2">
      <c r="A230" s="129"/>
      <c r="B230" s="130"/>
      <c r="C230" s="60">
        <v>233</v>
      </c>
      <c r="D230" s="51" t="s">
        <v>282</v>
      </c>
      <c r="E230" s="24"/>
      <c r="F230" s="21" t="s">
        <v>391</v>
      </c>
      <c r="G230" s="21" t="s">
        <v>49</v>
      </c>
      <c r="H230" s="21">
        <v>20</v>
      </c>
      <c r="I230" s="21">
        <v>20</v>
      </c>
      <c r="J230" s="58">
        <v>0.7</v>
      </c>
      <c r="K230" s="25"/>
      <c r="L230" s="25"/>
      <c r="M230" s="37">
        <v>25</v>
      </c>
      <c r="N230" s="38">
        <f t="shared" si="8"/>
        <v>25</v>
      </c>
      <c r="O230" s="39" t="str">
        <f t="shared" si="9"/>
        <v>OK</v>
      </c>
      <c r="P230" s="40">
        <v>0</v>
      </c>
      <c r="Q230" s="40">
        <v>0</v>
      </c>
      <c r="R230" s="40">
        <v>0</v>
      </c>
      <c r="S230" s="40">
        <v>0</v>
      </c>
      <c r="T230" s="40">
        <v>0</v>
      </c>
      <c r="U230" s="40">
        <v>0</v>
      </c>
      <c r="V230" s="40">
        <v>0</v>
      </c>
      <c r="W230" s="40">
        <v>0</v>
      </c>
      <c r="X230" s="40">
        <v>0</v>
      </c>
      <c r="Y230" s="40">
        <v>0</v>
      </c>
      <c r="Z230" s="40">
        <v>0</v>
      </c>
      <c r="AA230" s="40">
        <v>0</v>
      </c>
      <c r="AB230" s="40"/>
      <c r="AC230" s="40"/>
      <c r="AD230" s="40"/>
      <c r="AE230" s="40"/>
      <c r="AF230" s="40"/>
    </row>
    <row r="231" spans="1:32" ht="15.75" customHeight="1" x14ac:dyDescent="0.2">
      <c r="A231" s="129"/>
      <c r="B231" s="130"/>
      <c r="C231" s="60">
        <v>234</v>
      </c>
      <c r="D231" s="51" t="s">
        <v>283</v>
      </c>
      <c r="E231" s="24"/>
      <c r="F231" s="21" t="s">
        <v>391</v>
      </c>
      <c r="G231" s="21" t="s">
        <v>49</v>
      </c>
      <c r="H231" s="21">
        <v>20</v>
      </c>
      <c r="I231" s="21">
        <v>20</v>
      </c>
      <c r="J231" s="58">
        <v>2.4500000000000002</v>
      </c>
      <c r="K231" s="25"/>
      <c r="L231" s="25"/>
      <c r="M231" s="37">
        <v>25</v>
      </c>
      <c r="N231" s="38">
        <f t="shared" si="8"/>
        <v>25</v>
      </c>
      <c r="O231" s="39" t="str">
        <f t="shared" si="9"/>
        <v>OK</v>
      </c>
      <c r="P231" s="40">
        <v>0</v>
      </c>
      <c r="Q231" s="40">
        <v>0</v>
      </c>
      <c r="R231" s="40">
        <v>0</v>
      </c>
      <c r="S231" s="40">
        <v>0</v>
      </c>
      <c r="T231" s="40">
        <v>0</v>
      </c>
      <c r="U231" s="40">
        <v>0</v>
      </c>
      <c r="V231" s="40">
        <v>0</v>
      </c>
      <c r="W231" s="40">
        <v>0</v>
      </c>
      <c r="X231" s="40">
        <v>0</v>
      </c>
      <c r="Y231" s="40">
        <v>0</v>
      </c>
      <c r="Z231" s="40">
        <v>0</v>
      </c>
      <c r="AA231" s="40">
        <v>0</v>
      </c>
      <c r="AB231" s="40"/>
      <c r="AC231" s="40"/>
      <c r="AD231" s="40"/>
      <c r="AE231" s="40"/>
      <c r="AF231" s="40"/>
    </row>
    <row r="232" spans="1:32" ht="15.75" customHeight="1" x14ac:dyDescent="0.2">
      <c r="A232" s="129"/>
      <c r="B232" s="130"/>
      <c r="C232" s="60">
        <v>235</v>
      </c>
      <c r="D232" s="51" t="s">
        <v>284</v>
      </c>
      <c r="E232" s="24"/>
      <c r="F232" s="21" t="s">
        <v>387</v>
      </c>
      <c r="G232" s="21" t="s">
        <v>49</v>
      </c>
      <c r="H232" s="21">
        <v>20</v>
      </c>
      <c r="I232" s="21">
        <v>20</v>
      </c>
      <c r="J232" s="58">
        <v>1.6</v>
      </c>
      <c r="K232" s="25"/>
      <c r="L232" s="25"/>
      <c r="M232" s="37">
        <v>23</v>
      </c>
      <c r="N232" s="38">
        <f t="shared" si="8"/>
        <v>23</v>
      </c>
      <c r="O232" s="39" t="str">
        <f t="shared" si="9"/>
        <v>OK</v>
      </c>
      <c r="P232" s="40">
        <v>0</v>
      </c>
      <c r="Q232" s="40">
        <v>0</v>
      </c>
      <c r="R232" s="40">
        <v>0</v>
      </c>
      <c r="S232" s="40">
        <v>0</v>
      </c>
      <c r="T232" s="40">
        <v>0</v>
      </c>
      <c r="U232" s="40">
        <v>0</v>
      </c>
      <c r="V232" s="40">
        <v>0</v>
      </c>
      <c r="W232" s="40">
        <v>0</v>
      </c>
      <c r="X232" s="40">
        <v>0</v>
      </c>
      <c r="Y232" s="40">
        <v>0</v>
      </c>
      <c r="Z232" s="40">
        <v>0</v>
      </c>
      <c r="AA232" s="40">
        <v>0</v>
      </c>
      <c r="AB232" s="40"/>
      <c r="AC232" s="40"/>
      <c r="AD232" s="40"/>
      <c r="AE232" s="40"/>
      <c r="AF232" s="40"/>
    </row>
    <row r="233" spans="1:32" ht="15.75" customHeight="1" x14ac:dyDescent="0.2">
      <c r="A233" s="129"/>
      <c r="B233" s="130"/>
      <c r="C233" s="60">
        <v>236</v>
      </c>
      <c r="D233" s="51" t="s">
        <v>285</v>
      </c>
      <c r="E233" s="24"/>
      <c r="F233" s="21" t="s">
        <v>391</v>
      </c>
      <c r="G233" s="21" t="s">
        <v>49</v>
      </c>
      <c r="H233" s="21">
        <v>20</v>
      </c>
      <c r="I233" s="21">
        <v>20</v>
      </c>
      <c r="J233" s="58">
        <v>1</v>
      </c>
      <c r="K233" s="25"/>
      <c r="L233" s="25"/>
      <c r="M233" s="37">
        <v>25</v>
      </c>
      <c r="N233" s="38">
        <f t="shared" si="8"/>
        <v>25</v>
      </c>
      <c r="O233" s="39" t="str">
        <f t="shared" si="9"/>
        <v>OK</v>
      </c>
      <c r="P233" s="40">
        <v>0</v>
      </c>
      <c r="Q233" s="40">
        <v>0</v>
      </c>
      <c r="R233" s="40">
        <v>0</v>
      </c>
      <c r="S233" s="40">
        <v>0</v>
      </c>
      <c r="T233" s="40">
        <v>0</v>
      </c>
      <c r="U233" s="40">
        <v>0</v>
      </c>
      <c r="V233" s="40">
        <v>0</v>
      </c>
      <c r="W233" s="40">
        <v>0</v>
      </c>
      <c r="X233" s="40">
        <v>0</v>
      </c>
      <c r="Y233" s="40">
        <v>0</v>
      </c>
      <c r="Z233" s="40">
        <v>0</v>
      </c>
      <c r="AA233" s="40">
        <v>0</v>
      </c>
      <c r="AB233" s="40"/>
      <c r="AC233" s="40"/>
      <c r="AD233" s="40"/>
      <c r="AE233" s="40"/>
      <c r="AF233" s="40"/>
    </row>
    <row r="234" spans="1:32" ht="15.75" customHeight="1" x14ac:dyDescent="0.2">
      <c r="A234" s="129"/>
      <c r="B234" s="130"/>
      <c r="C234" s="60">
        <v>237</v>
      </c>
      <c r="D234" s="51" t="s">
        <v>286</v>
      </c>
      <c r="E234" s="24"/>
      <c r="F234" s="21" t="s">
        <v>391</v>
      </c>
      <c r="G234" s="21" t="s">
        <v>49</v>
      </c>
      <c r="H234" s="21">
        <v>20</v>
      </c>
      <c r="I234" s="21">
        <v>20</v>
      </c>
      <c r="J234" s="58">
        <v>2.35</v>
      </c>
      <c r="K234" s="25"/>
      <c r="L234" s="25"/>
      <c r="M234" s="37">
        <v>25</v>
      </c>
      <c r="N234" s="38">
        <f t="shared" si="8"/>
        <v>25</v>
      </c>
      <c r="O234" s="39" t="str">
        <f t="shared" si="9"/>
        <v>OK</v>
      </c>
      <c r="P234" s="40">
        <v>0</v>
      </c>
      <c r="Q234" s="40">
        <v>0</v>
      </c>
      <c r="R234" s="40">
        <v>0</v>
      </c>
      <c r="S234" s="40">
        <v>0</v>
      </c>
      <c r="T234" s="40">
        <v>0</v>
      </c>
      <c r="U234" s="40">
        <v>0</v>
      </c>
      <c r="V234" s="40">
        <v>0</v>
      </c>
      <c r="W234" s="40">
        <v>0</v>
      </c>
      <c r="X234" s="40">
        <v>0</v>
      </c>
      <c r="Y234" s="40">
        <v>0</v>
      </c>
      <c r="Z234" s="40">
        <v>0</v>
      </c>
      <c r="AA234" s="40">
        <v>0</v>
      </c>
      <c r="AB234" s="40"/>
      <c r="AC234" s="40"/>
      <c r="AD234" s="40"/>
      <c r="AE234" s="40"/>
      <c r="AF234" s="40"/>
    </row>
    <row r="235" spans="1:32" ht="15.75" customHeight="1" x14ac:dyDescent="0.2">
      <c r="A235" s="129"/>
      <c r="B235" s="130"/>
      <c r="C235" s="60">
        <v>238</v>
      </c>
      <c r="D235" s="51" t="s">
        <v>287</v>
      </c>
      <c r="E235" s="24"/>
      <c r="F235" s="21" t="s">
        <v>391</v>
      </c>
      <c r="G235" s="21" t="s">
        <v>49</v>
      </c>
      <c r="H235" s="21">
        <v>20</v>
      </c>
      <c r="I235" s="21">
        <v>20</v>
      </c>
      <c r="J235" s="58">
        <v>3.1</v>
      </c>
      <c r="K235" s="25"/>
      <c r="L235" s="25"/>
      <c r="M235" s="37">
        <v>25</v>
      </c>
      <c r="N235" s="38">
        <f t="shared" si="8"/>
        <v>25</v>
      </c>
      <c r="O235" s="39" t="str">
        <f t="shared" si="9"/>
        <v>OK</v>
      </c>
      <c r="P235" s="40">
        <v>0</v>
      </c>
      <c r="Q235" s="40">
        <v>0</v>
      </c>
      <c r="R235" s="40">
        <v>0</v>
      </c>
      <c r="S235" s="40">
        <v>0</v>
      </c>
      <c r="T235" s="40">
        <v>0</v>
      </c>
      <c r="U235" s="40">
        <v>0</v>
      </c>
      <c r="V235" s="40">
        <v>0</v>
      </c>
      <c r="W235" s="40">
        <v>0</v>
      </c>
      <c r="X235" s="40">
        <v>0</v>
      </c>
      <c r="Y235" s="40">
        <v>0</v>
      </c>
      <c r="Z235" s="40">
        <v>0</v>
      </c>
      <c r="AA235" s="40">
        <v>0</v>
      </c>
      <c r="AB235" s="40"/>
      <c r="AC235" s="40"/>
      <c r="AD235" s="40"/>
      <c r="AE235" s="40"/>
      <c r="AF235" s="40"/>
    </row>
    <row r="236" spans="1:32" ht="15.75" customHeight="1" x14ac:dyDescent="0.2">
      <c r="A236" s="129"/>
      <c r="B236" s="130"/>
      <c r="C236" s="60">
        <v>239</v>
      </c>
      <c r="D236" s="51" t="s">
        <v>288</v>
      </c>
      <c r="E236" s="24"/>
      <c r="F236" s="21" t="s">
        <v>391</v>
      </c>
      <c r="G236" s="21" t="s">
        <v>49</v>
      </c>
      <c r="H236" s="21">
        <v>20</v>
      </c>
      <c r="I236" s="21">
        <v>20</v>
      </c>
      <c r="J236" s="58">
        <v>8.5</v>
      </c>
      <c r="K236" s="25"/>
      <c r="L236" s="25"/>
      <c r="M236" s="37">
        <v>25</v>
      </c>
      <c r="N236" s="38">
        <f t="shared" si="8"/>
        <v>25</v>
      </c>
      <c r="O236" s="39" t="str">
        <f t="shared" si="9"/>
        <v>OK</v>
      </c>
      <c r="P236" s="40">
        <v>0</v>
      </c>
      <c r="Q236" s="40">
        <v>0</v>
      </c>
      <c r="R236" s="40">
        <v>0</v>
      </c>
      <c r="S236" s="40">
        <v>0</v>
      </c>
      <c r="T236" s="40">
        <v>0</v>
      </c>
      <c r="U236" s="40">
        <v>0</v>
      </c>
      <c r="V236" s="40">
        <v>0</v>
      </c>
      <c r="W236" s="40">
        <v>0</v>
      </c>
      <c r="X236" s="40">
        <v>0</v>
      </c>
      <c r="Y236" s="40">
        <v>0</v>
      </c>
      <c r="Z236" s="40">
        <v>0</v>
      </c>
      <c r="AA236" s="40">
        <v>0</v>
      </c>
      <c r="AB236" s="40"/>
      <c r="AC236" s="40"/>
      <c r="AD236" s="40"/>
      <c r="AE236" s="40"/>
      <c r="AF236" s="40"/>
    </row>
    <row r="237" spans="1:32" ht="35.1" customHeight="1" x14ac:dyDescent="0.2">
      <c r="A237" s="129"/>
      <c r="B237" s="130"/>
      <c r="C237" s="60">
        <v>240</v>
      </c>
      <c r="D237" s="51" t="s">
        <v>289</v>
      </c>
      <c r="E237" s="24"/>
      <c r="F237" s="21" t="s">
        <v>393</v>
      </c>
      <c r="G237" s="21" t="s">
        <v>49</v>
      </c>
      <c r="H237" s="21">
        <v>20</v>
      </c>
      <c r="I237" s="21">
        <v>20</v>
      </c>
      <c r="J237" s="58">
        <v>57</v>
      </c>
      <c r="K237" s="25"/>
      <c r="L237" s="25"/>
      <c r="M237" s="37">
        <v>85</v>
      </c>
      <c r="N237" s="38">
        <f t="shared" si="8"/>
        <v>85</v>
      </c>
      <c r="O237" s="39" t="str">
        <f t="shared" si="9"/>
        <v>OK</v>
      </c>
      <c r="P237" s="40">
        <v>0</v>
      </c>
      <c r="Q237" s="40">
        <v>0</v>
      </c>
      <c r="R237" s="40">
        <v>0</v>
      </c>
      <c r="S237" s="40">
        <v>0</v>
      </c>
      <c r="T237" s="40">
        <v>0</v>
      </c>
      <c r="U237" s="40">
        <v>0</v>
      </c>
      <c r="V237" s="40">
        <v>0</v>
      </c>
      <c r="W237" s="40">
        <v>0</v>
      </c>
      <c r="X237" s="40">
        <v>0</v>
      </c>
      <c r="Y237" s="40">
        <v>0</v>
      </c>
      <c r="Z237" s="40">
        <v>0</v>
      </c>
      <c r="AA237" s="40">
        <v>0</v>
      </c>
      <c r="AB237" s="40"/>
      <c r="AC237" s="40"/>
      <c r="AD237" s="40"/>
      <c r="AE237" s="40"/>
      <c r="AF237" s="40"/>
    </row>
    <row r="238" spans="1:32" ht="35.1" customHeight="1" x14ac:dyDescent="0.2">
      <c r="A238" s="129"/>
      <c r="B238" s="130"/>
      <c r="C238" s="60">
        <v>241</v>
      </c>
      <c r="D238" s="51" t="s">
        <v>290</v>
      </c>
      <c r="E238" s="24"/>
      <c r="F238" s="21" t="s">
        <v>394</v>
      </c>
      <c r="G238" s="21" t="s">
        <v>49</v>
      </c>
      <c r="H238" s="21">
        <v>20</v>
      </c>
      <c r="I238" s="21">
        <v>20</v>
      </c>
      <c r="J238" s="58">
        <v>147.01</v>
      </c>
      <c r="K238" s="25"/>
      <c r="L238" s="25"/>
      <c r="M238" s="37">
        <v>7</v>
      </c>
      <c r="N238" s="38">
        <f t="shared" si="8"/>
        <v>7</v>
      </c>
      <c r="O238" s="39" t="str">
        <f t="shared" si="9"/>
        <v>OK</v>
      </c>
      <c r="P238" s="40">
        <v>0</v>
      </c>
      <c r="Q238" s="40">
        <v>0</v>
      </c>
      <c r="R238" s="40">
        <v>0</v>
      </c>
      <c r="S238" s="40">
        <v>0</v>
      </c>
      <c r="T238" s="40">
        <v>0</v>
      </c>
      <c r="U238" s="40">
        <v>0</v>
      </c>
      <c r="V238" s="40">
        <v>0</v>
      </c>
      <c r="W238" s="40">
        <v>0</v>
      </c>
      <c r="X238" s="40">
        <v>0</v>
      </c>
      <c r="Y238" s="40">
        <v>0</v>
      </c>
      <c r="Z238" s="40">
        <v>0</v>
      </c>
      <c r="AA238" s="40">
        <v>0</v>
      </c>
      <c r="AB238" s="40"/>
      <c r="AC238" s="40"/>
      <c r="AD238" s="40"/>
      <c r="AE238" s="40"/>
      <c r="AF238" s="40"/>
    </row>
    <row r="239" spans="1:32" ht="15.75" customHeight="1" x14ac:dyDescent="0.2">
      <c r="A239" s="129"/>
      <c r="B239" s="130"/>
      <c r="C239" s="60">
        <v>242</v>
      </c>
      <c r="D239" s="49" t="s">
        <v>291</v>
      </c>
      <c r="E239" s="24"/>
      <c r="F239" s="21" t="s">
        <v>391</v>
      </c>
      <c r="G239" s="21" t="s">
        <v>49</v>
      </c>
      <c r="H239" s="21">
        <v>20</v>
      </c>
      <c r="I239" s="21">
        <v>20</v>
      </c>
      <c r="J239" s="58">
        <v>5.85</v>
      </c>
      <c r="K239" s="25"/>
      <c r="L239" s="25"/>
      <c r="M239" s="37">
        <v>25</v>
      </c>
      <c r="N239" s="38">
        <f t="shared" si="8"/>
        <v>25</v>
      </c>
      <c r="O239" s="39" t="str">
        <f t="shared" si="9"/>
        <v>OK</v>
      </c>
      <c r="P239" s="40">
        <v>0</v>
      </c>
      <c r="Q239" s="40">
        <v>0</v>
      </c>
      <c r="R239" s="40">
        <v>0</v>
      </c>
      <c r="S239" s="40">
        <v>0</v>
      </c>
      <c r="T239" s="40">
        <v>0</v>
      </c>
      <c r="U239" s="40">
        <v>0</v>
      </c>
      <c r="V239" s="40">
        <v>0</v>
      </c>
      <c r="W239" s="40">
        <v>0</v>
      </c>
      <c r="X239" s="40">
        <v>0</v>
      </c>
      <c r="Y239" s="40">
        <v>0</v>
      </c>
      <c r="Z239" s="40">
        <v>0</v>
      </c>
      <c r="AA239" s="40">
        <v>0</v>
      </c>
      <c r="AB239" s="40"/>
      <c r="AC239" s="40"/>
      <c r="AD239" s="40"/>
      <c r="AE239" s="40"/>
      <c r="AF239" s="40"/>
    </row>
    <row r="240" spans="1:32" ht="15.75" customHeight="1" x14ac:dyDescent="0.2">
      <c r="A240" s="129"/>
      <c r="B240" s="130"/>
      <c r="C240" s="60">
        <v>243</v>
      </c>
      <c r="D240" s="49" t="s">
        <v>292</v>
      </c>
      <c r="E240" s="24"/>
      <c r="F240" s="21" t="s">
        <v>391</v>
      </c>
      <c r="G240" s="21" t="s">
        <v>49</v>
      </c>
      <c r="H240" s="21">
        <v>20</v>
      </c>
      <c r="I240" s="21">
        <v>20</v>
      </c>
      <c r="J240" s="58">
        <v>7.45</v>
      </c>
      <c r="K240" s="25"/>
      <c r="L240" s="25"/>
      <c r="M240" s="37">
        <v>25</v>
      </c>
      <c r="N240" s="38">
        <f t="shared" si="8"/>
        <v>25</v>
      </c>
      <c r="O240" s="39" t="str">
        <f t="shared" si="9"/>
        <v>OK</v>
      </c>
      <c r="P240" s="40">
        <v>0</v>
      </c>
      <c r="Q240" s="40">
        <v>0</v>
      </c>
      <c r="R240" s="40">
        <v>0</v>
      </c>
      <c r="S240" s="40">
        <v>0</v>
      </c>
      <c r="T240" s="40">
        <v>0</v>
      </c>
      <c r="U240" s="40">
        <v>0</v>
      </c>
      <c r="V240" s="40">
        <v>0</v>
      </c>
      <c r="W240" s="40">
        <v>0</v>
      </c>
      <c r="X240" s="40">
        <v>0</v>
      </c>
      <c r="Y240" s="40">
        <v>0</v>
      </c>
      <c r="Z240" s="40">
        <v>0</v>
      </c>
      <c r="AA240" s="40">
        <v>0</v>
      </c>
      <c r="AB240" s="40"/>
      <c r="AC240" s="40"/>
      <c r="AD240" s="40"/>
      <c r="AE240" s="40"/>
      <c r="AF240" s="40"/>
    </row>
    <row r="241" spans="1:32" ht="15.75" customHeight="1" x14ac:dyDescent="0.2">
      <c r="A241" s="129"/>
      <c r="B241" s="130"/>
      <c r="C241" s="60">
        <v>244</v>
      </c>
      <c r="D241" s="49" t="s">
        <v>293</v>
      </c>
      <c r="E241" s="24"/>
      <c r="F241" s="21" t="s">
        <v>391</v>
      </c>
      <c r="G241" s="21" t="s">
        <v>49</v>
      </c>
      <c r="H241" s="21">
        <v>20</v>
      </c>
      <c r="I241" s="21">
        <v>20</v>
      </c>
      <c r="J241" s="58">
        <v>11.85</v>
      </c>
      <c r="K241" s="25"/>
      <c r="L241" s="25"/>
      <c r="M241" s="37">
        <v>25</v>
      </c>
      <c r="N241" s="38">
        <f t="shared" si="8"/>
        <v>25</v>
      </c>
      <c r="O241" s="39" t="str">
        <f t="shared" si="9"/>
        <v>OK</v>
      </c>
      <c r="P241" s="40">
        <v>0</v>
      </c>
      <c r="Q241" s="40">
        <v>0</v>
      </c>
      <c r="R241" s="40">
        <v>0</v>
      </c>
      <c r="S241" s="40">
        <v>0</v>
      </c>
      <c r="T241" s="40">
        <v>0</v>
      </c>
      <c r="U241" s="40">
        <v>0</v>
      </c>
      <c r="V241" s="40">
        <v>0</v>
      </c>
      <c r="W241" s="40">
        <v>0</v>
      </c>
      <c r="X241" s="40">
        <v>0</v>
      </c>
      <c r="Y241" s="40">
        <v>0</v>
      </c>
      <c r="Z241" s="40">
        <v>0</v>
      </c>
      <c r="AA241" s="40">
        <v>0</v>
      </c>
      <c r="AB241" s="40"/>
      <c r="AC241" s="40"/>
      <c r="AD241" s="40"/>
      <c r="AE241" s="40"/>
      <c r="AF241" s="40"/>
    </row>
    <row r="242" spans="1:32" ht="15.75" customHeight="1" x14ac:dyDescent="0.2">
      <c r="A242" s="129"/>
      <c r="B242" s="130"/>
      <c r="C242" s="60">
        <v>245</v>
      </c>
      <c r="D242" s="51" t="s">
        <v>294</v>
      </c>
      <c r="E242" s="24"/>
      <c r="F242" s="21" t="s">
        <v>395</v>
      </c>
      <c r="G242" s="21" t="s">
        <v>49</v>
      </c>
      <c r="H242" s="21">
        <v>20</v>
      </c>
      <c r="I242" s="21">
        <v>20</v>
      </c>
      <c r="J242" s="58">
        <v>25.85</v>
      </c>
      <c r="K242" s="25"/>
      <c r="L242" s="25"/>
      <c r="M242" s="37">
        <v>52</v>
      </c>
      <c r="N242" s="38">
        <f t="shared" si="8"/>
        <v>52</v>
      </c>
      <c r="O242" s="39" t="str">
        <f t="shared" si="9"/>
        <v>OK</v>
      </c>
      <c r="P242" s="40">
        <v>0</v>
      </c>
      <c r="Q242" s="40">
        <v>0</v>
      </c>
      <c r="R242" s="40">
        <v>0</v>
      </c>
      <c r="S242" s="40">
        <v>0</v>
      </c>
      <c r="T242" s="40">
        <v>0</v>
      </c>
      <c r="U242" s="40">
        <v>0</v>
      </c>
      <c r="V242" s="40">
        <v>0</v>
      </c>
      <c r="W242" s="40">
        <v>0</v>
      </c>
      <c r="X242" s="40">
        <v>0</v>
      </c>
      <c r="Y242" s="40">
        <v>0</v>
      </c>
      <c r="Z242" s="40">
        <v>0</v>
      </c>
      <c r="AA242" s="40">
        <v>0</v>
      </c>
      <c r="AB242" s="40"/>
      <c r="AC242" s="40"/>
      <c r="AD242" s="40"/>
      <c r="AE242" s="40"/>
      <c r="AF242" s="40"/>
    </row>
    <row r="243" spans="1:32" ht="15.75" customHeight="1" x14ac:dyDescent="0.2">
      <c r="A243" s="129"/>
      <c r="B243" s="130"/>
      <c r="C243" s="60">
        <v>246</v>
      </c>
      <c r="D243" s="51" t="s">
        <v>295</v>
      </c>
      <c r="E243" s="24"/>
      <c r="F243" s="21" t="s">
        <v>396</v>
      </c>
      <c r="G243" s="21" t="s">
        <v>49</v>
      </c>
      <c r="H243" s="21">
        <v>20</v>
      </c>
      <c r="I243" s="21">
        <v>20</v>
      </c>
      <c r="J243" s="58">
        <v>25.85</v>
      </c>
      <c r="K243" s="25"/>
      <c r="L243" s="25"/>
      <c r="M243" s="37">
        <v>52</v>
      </c>
      <c r="N243" s="38">
        <f t="shared" si="8"/>
        <v>52</v>
      </c>
      <c r="O243" s="39" t="str">
        <f t="shared" si="9"/>
        <v>OK</v>
      </c>
      <c r="P243" s="40">
        <v>0</v>
      </c>
      <c r="Q243" s="40">
        <v>0</v>
      </c>
      <c r="R243" s="40">
        <v>0</v>
      </c>
      <c r="S243" s="40">
        <v>0</v>
      </c>
      <c r="T243" s="40">
        <v>0</v>
      </c>
      <c r="U243" s="40">
        <v>0</v>
      </c>
      <c r="V243" s="40">
        <v>0</v>
      </c>
      <c r="W243" s="40">
        <v>0</v>
      </c>
      <c r="X243" s="40">
        <v>0</v>
      </c>
      <c r="Y243" s="40">
        <v>0</v>
      </c>
      <c r="Z243" s="40">
        <v>0</v>
      </c>
      <c r="AA243" s="40">
        <v>0</v>
      </c>
      <c r="AB243" s="40"/>
      <c r="AC243" s="40"/>
      <c r="AD243" s="40"/>
      <c r="AE243" s="40"/>
      <c r="AF243" s="40"/>
    </row>
    <row r="244" spans="1:32" ht="15.75" customHeight="1" x14ac:dyDescent="0.2">
      <c r="A244" s="129"/>
      <c r="B244" s="130"/>
      <c r="C244" s="60">
        <v>247</v>
      </c>
      <c r="D244" s="51" t="s">
        <v>296</v>
      </c>
      <c r="E244" s="24"/>
      <c r="F244" s="21" t="s">
        <v>387</v>
      </c>
      <c r="G244" s="21" t="s">
        <v>49</v>
      </c>
      <c r="H244" s="21">
        <v>20</v>
      </c>
      <c r="I244" s="21">
        <v>20</v>
      </c>
      <c r="J244" s="58">
        <v>1.48</v>
      </c>
      <c r="K244" s="25"/>
      <c r="L244" s="25"/>
      <c r="M244" s="37">
        <v>23</v>
      </c>
      <c r="N244" s="38">
        <f t="shared" si="8"/>
        <v>23</v>
      </c>
      <c r="O244" s="39" t="str">
        <f t="shared" si="9"/>
        <v>OK</v>
      </c>
      <c r="P244" s="40">
        <v>0</v>
      </c>
      <c r="Q244" s="40">
        <v>0</v>
      </c>
      <c r="R244" s="40">
        <v>0</v>
      </c>
      <c r="S244" s="40">
        <v>0</v>
      </c>
      <c r="T244" s="40">
        <v>0</v>
      </c>
      <c r="U244" s="40">
        <v>0</v>
      </c>
      <c r="V244" s="40">
        <v>0</v>
      </c>
      <c r="W244" s="40">
        <v>0</v>
      </c>
      <c r="X244" s="40">
        <v>0</v>
      </c>
      <c r="Y244" s="40">
        <v>0</v>
      </c>
      <c r="Z244" s="40">
        <v>0</v>
      </c>
      <c r="AA244" s="40">
        <v>0</v>
      </c>
      <c r="AB244" s="40"/>
      <c r="AC244" s="40"/>
      <c r="AD244" s="40"/>
      <c r="AE244" s="40"/>
      <c r="AF244" s="40"/>
    </row>
    <row r="245" spans="1:32" ht="15.75" customHeight="1" x14ac:dyDescent="0.2">
      <c r="A245" s="129"/>
      <c r="B245" s="130"/>
      <c r="C245" s="60">
        <v>248</v>
      </c>
      <c r="D245" s="51" t="s">
        <v>297</v>
      </c>
      <c r="E245" s="24"/>
      <c r="F245" s="21" t="s">
        <v>387</v>
      </c>
      <c r="G245" s="21" t="s">
        <v>49</v>
      </c>
      <c r="H245" s="21">
        <v>20</v>
      </c>
      <c r="I245" s="21">
        <v>20</v>
      </c>
      <c r="J245" s="58">
        <v>3.6</v>
      </c>
      <c r="K245" s="25"/>
      <c r="L245" s="25"/>
      <c r="M245" s="37">
        <v>33</v>
      </c>
      <c r="N245" s="38">
        <f t="shared" si="8"/>
        <v>33</v>
      </c>
      <c r="O245" s="39" t="str">
        <f t="shared" si="9"/>
        <v>OK</v>
      </c>
      <c r="P245" s="40">
        <v>0</v>
      </c>
      <c r="Q245" s="40">
        <v>0</v>
      </c>
      <c r="R245" s="40">
        <v>0</v>
      </c>
      <c r="S245" s="40">
        <v>0</v>
      </c>
      <c r="T245" s="40">
        <v>0</v>
      </c>
      <c r="U245" s="40">
        <v>0</v>
      </c>
      <c r="V245" s="40">
        <v>0</v>
      </c>
      <c r="W245" s="40">
        <v>0</v>
      </c>
      <c r="X245" s="40">
        <v>0</v>
      </c>
      <c r="Y245" s="40">
        <v>0</v>
      </c>
      <c r="Z245" s="40">
        <v>0</v>
      </c>
      <c r="AA245" s="40">
        <v>0</v>
      </c>
      <c r="AB245" s="40"/>
      <c r="AC245" s="40"/>
      <c r="AD245" s="40"/>
      <c r="AE245" s="40"/>
      <c r="AF245" s="40"/>
    </row>
    <row r="246" spans="1:32" ht="15.75" customHeight="1" x14ac:dyDescent="0.2">
      <c r="A246" s="129"/>
      <c r="B246" s="130"/>
      <c r="C246" s="60">
        <v>249</v>
      </c>
      <c r="D246" s="51" t="s">
        <v>298</v>
      </c>
      <c r="E246" s="24"/>
      <c r="F246" s="21" t="s">
        <v>387</v>
      </c>
      <c r="G246" s="21" t="s">
        <v>49</v>
      </c>
      <c r="H246" s="21">
        <v>20</v>
      </c>
      <c r="I246" s="21">
        <v>20</v>
      </c>
      <c r="J246" s="58">
        <v>7.25</v>
      </c>
      <c r="K246" s="25"/>
      <c r="L246" s="25"/>
      <c r="M246" s="37">
        <v>23</v>
      </c>
      <c r="N246" s="38">
        <f t="shared" si="8"/>
        <v>23</v>
      </c>
      <c r="O246" s="39" t="str">
        <f t="shared" si="9"/>
        <v>OK</v>
      </c>
      <c r="P246" s="40">
        <v>0</v>
      </c>
      <c r="Q246" s="40">
        <v>0</v>
      </c>
      <c r="R246" s="40">
        <v>0</v>
      </c>
      <c r="S246" s="40">
        <v>0</v>
      </c>
      <c r="T246" s="40">
        <v>0</v>
      </c>
      <c r="U246" s="40">
        <v>0</v>
      </c>
      <c r="V246" s="40">
        <v>0</v>
      </c>
      <c r="W246" s="40">
        <v>0</v>
      </c>
      <c r="X246" s="40">
        <v>0</v>
      </c>
      <c r="Y246" s="40">
        <v>0</v>
      </c>
      <c r="Z246" s="40">
        <v>0</v>
      </c>
      <c r="AA246" s="40">
        <v>0</v>
      </c>
      <c r="AB246" s="40"/>
      <c r="AC246" s="40"/>
      <c r="AD246" s="40"/>
      <c r="AE246" s="40"/>
      <c r="AF246" s="40"/>
    </row>
    <row r="247" spans="1:32" ht="15.75" customHeight="1" x14ac:dyDescent="0.2">
      <c r="A247" s="129"/>
      <c r="B247" s="130"/>
      <c r="C247" s="60">
        <v>250</v>
      </c>
      <c r="D247" s="49" t="s">
        <v>299</v>
      </c>
      <c r="E247" s="24"/>
      <c r="F247" s="21" t="s">
        <v>391</v>
      </c>
      <c r="G247" s="21" t="s">
        <v>49</v>
      </c>
      <c r="H247" s="21">
        <v>20</v>
      </c>
      <c r="I247" s="21">
        <v>20</v>
      </c>
      <c r="J247" s="58">
        <v>1.85</v>
      </c>
      <c r="K247" s="25"/>
      <c r="L247" s="25"/>
      <c r="M247" s="37">
        <v>23</v>
      </c>
      <c r="N247" s="38">
        <f t="shared" si="8"/>
        <v>23</v>
      </c>
      <c r="O247" s="39" t="str">
        <f t="shared" si="9"/>
        <v>OK</v>
      </c>
      <c r="P247" s="40">
        <v>0</v>
      </c>
      <c r="Q247" s="40">
        <v>0</v>
      </c>
      <c r="R247" s="40">
        <v>0</v>
      </c>
      <c r="S247" s="40">
        <v>0</v>
      </c>
      <c r="T247" s="40">
        <v>0</v>
      </c>
      <c r="U247" s="40">
        <v>0</v>
      </c>
      <c r="V247" s="40">
        <v>0</v>
      </c>
      <c r="W247" s="40">
        <v>0</v>
      </c>
      <c r="X247" s="40">
        <v>0</v>
      </c>
      <c r="Y247" s="40">
        <v>0</v>
      </c>
      <c r="Z247" s="40">
        <v>0</v>
      </c>
      <c r="AA247" s="40">
        <v>0</v>
      </c>
      <c r="AB247" s="40"/>
      <c r="AC247" s="40"/>
      <c r="AD247" s="40"/>
      <c r="AE247" s="40"/>
      <c r="AF247" s="40"/>
    </row>
    <row r="248" spans="1:32" ht="35.1" customHeight="1" x14ac:dyDescent="0.2">
      <c r="A248" s="129"/>
      <c r="B248" s="130"/>
      <c r="C248" s="60">
        <v>251</v>
      </c>
      <c r="D248" s="51" t="s">
        <v>300</v>
      </c>
      <c r="E248" s="24"/>
      <c r="F248" s="21" t="s">
        <v>397</v>
      </c>
      <c r="G248" s="21" t="s">
        <v>49</v>
      </c>
      <c r="H248" s="21">
        <v>20</v>
      </c>
      <c r="I248" s="21">
        <v>20</v>
      </c>
      <c r="J248" s="58">
        <v>36.799999999999997</v>
      </c>
      <c r="K248" s="25"/>
      <c r="L248" s="25"/>
      <c r="M248" s="37">
        <v>35</v>
      </c>
      <c r="N248" s="38">
        <f t="shared" si="8"/>
        <v>35</v>
      </c>
      <c r="O248" s="39" t="str">
        <f t="shared" si="9"/>
        <v>OK</v>
      </c>
      <c r="P248" s="40">
        <v>0</v>
      </c>
      <c r="Q248" s="40">
        <v>0</v>
      </c>
      <c r="R248" s="40">
        <v>0</v>
      </c>
      <c r="S248" s="40">
        <v>0</v>
      </c>
      <c r="T248" s="40">
        <v>0</v>
      </c>
      <c r="U248" s="40">
        <v>0</v>
      </c>
      <c r="V248" s="40">
        <v>0</v>
      </c>
      <c r="W248" s="40">
        <v>0</v>
      </c>
      <c r="X248" s="40">
        <v>0</v>
      </c>
      <c r="Y248" s="40">
        <v>0</v>
      </c>
      <c r="Z248" s="40">
        <v>0</v>
      </c>
      <c r="AA248" s="40">
        <v>0</v>
      </c>
      <c r="AB248" s="40"/>
      <c r="AC248" s="40"/>
      <c r="AD248" s="40"/>
      <c r="AE248" s="40"/>
      <c r="AF248" s="40"/>
    </row>
    <row r="249" spans="1:32" ht="34.5" customHeight="1" x14ac:dyDescent="0.2">
      <c r="A249" s="129"/>
      <c r="B249" s="130"/>
      <c r="C249" s="60">
        <v>252</v>
      </c>
      <c r="D249" s="51" t="s">
        <v>301</v>
      </c>
      <c r="E249" s="24"/>
      <c r="F249" s="21" t="s">
        <v>398</v>
      </c>
      <c r="G249" s="21" t="s">
        <v>49</v>
      </c>
      <c r="H249" s="21">
        <v>20</v>
      </c>
      <c r="I249" s="21">
        <v>20</v>
      </c>
      <c r="J249" s="58">
        <v>34.9</v>
      </c>
      <c r="K249" s="25"/>
      <c r="L249" s="25"/>
      <c r="M249" s="37">
        <v>35</v>
      </c>
      <c r="N249" s="38">
        <f t="shared" si="8"/>
        <v>35</v>
      </c>
      <c r="O249" s="39" t="str">
        <f t="shared" si="9"/>
        <v>OK</v>
      </c>
      <c r="P249" s="40">
        <v>0</v>
      </c>
      <c r="Q249" s="40">
        <v>0</v>
      </c>
      <c r="R249" s="40">
        <v>0</v>
      </c>
      <c r="S249" s="40">
        <v>0</v>
      </c>
      <c r="T249" s="40">
        <v>0</v>
      </c>
      <c r="U249" s="40">
        <v>0</v>
      </c>
      <c r="V249" s="40">
        <v>0</v>
      </c>
      <c r="W249" s="40">
        <v>0</v>
      </c>
      <c r="X249" s="40">
        <v>0</v>
      </c>
      <c r="Y249" s="40">
        <v>0</v>
      </c>
      <c r="Z249" s="40">
        <v>0</v>
      </c>
      <c r="AA249" s="40">
        <v>0</v>
      </c>
      <c r="AB249" s="40"/>
      <c r="AC249" s="40"/>
      <c r="AD249" s="40"/>
      <c r="AE249" s="40"/>
      <c r="AF249" s="40"/>
    </row>
    <row r="250" spans="1:32" ht="15.75" customHeight="1" x14ac:dyDescent="0.2">
      <c r="A250" s="129"/>
      <c r="B250" s="130"/>
      <c r="C250" s="60">
        <v>253</v>
      </c>
      <c r="D250" s="51" t="s">
        <v>302</v>
      </c>
      <c r="E250" s="24"/>
      <c r="F250" s="21" t="s">
        <v>387</v>
      </c>
      <c r="G250" s="21" t="s">
        <v>49</v>
      </c>
      <c r="H250" s="21">
        <v>20</v>
      </c>
      <c r="I250" s="21">
        <v>20</v>
      </c>
      <c r="J250" s="58">
        <v>35</v>
      </c>
      <c r="K250" s="25"/>
      <c r="L250" s="25"/>
      <c r="M250" s="37">
        <v>9</v>
      </c>
      <c r="N250" s="38">
        <f t="shared" si="8"/>
        <v>9</v>
      </c>
      <c r="O250" s="39" t="str">
        <f t="shared" si="9"/>
        <v>OK</v>
      </c>
      <c r="P250" s="40">
        <v>0</v>
      </c>
      <c r="Q250" s="40">
        <v>0</v>
      </c>
      <c r="R250" s="40">
        <v>0</v>
      </c>
      <c r="S250" s="40">
        <v>0</v>
      </c>
      <c r="T250" s="40">
        <v>0</v>
      </c>
      <c r="U250" s="40">
        <v>0</v>
      </c>
      <c r="V250" s="40">
        <v>0</v>
      </c>
      <c r="W250" s="40">
        <v>0</v>
      </c>
      <c r="X250" s="40">
        <v>0</v>
      </c>
      <c r="Y250" s="40">
        <v>0</v>
      </c>
      <c r="Z250" s="40">
        <v>0</v>
      </c>
      <c r="AA250" s="40">
        <v>0</v>
      </c>
      <c r="AB250" s="40"/>
      <c r="AC250" s="40"/>
      <c r="AD250" s="40"/>
      <c r="AE250" s="40"/>
      <c r="AF250" s="40"/>
    </row>
    <row r="251" spans="1:32" ht="15.75" customHeight="1" x14ac:dyDescent="0.2">
      <c r="A251" s="129"/>
      <c r="B251" s="130"/>
      <c r="C251" s="60">
        <v>254</v>
      </c>
      <c r="D251" s="51" t="s">
        <v>303</v>
      </c>
      <c r="E251" s="24"/>
      <c r="F251" s="21" t="s">
        <v>391</v>
      </c>
      <c r="G251" s="21" t="s">
        <v>49</v>
      </c>
      <c r="H251" s="21">
        <v>20</v>
      </c>
      <c r="I251" s="21">
        <v>20</v>
      </c>
      <c r="J251" s="58">
        <v>23.5</v>
      </c>
      <c r="K251" s="25"/>
      <c r="L251" s="25"/>
      <c r="M251" s="37">
        <v>9</v>
      </c>
      <c r="N251" s="38">
        <f t="shared" si="8"/>
        <v>9</v>
      </c>
      <c r="O251" s="39" t="str">
        <f t="shared" si="9"/>
        <v>OK</v>
      </c>
      <c r="P251" s="40">
        <v>0</v>
      </c>
      <c r="Q251" s="40">
        <v>0</v>
      </c>
      <c r="R251" s="40">
        <v>0</v>
      </c>
      <c r="S251" s="40">
        <v>0</v>
      </c>
      <c r="T251" s="40">
        <v>0</v>
      </c>
      <c r="U251" s="40">
        <v>0</v>
      </c>
      <c r="V251" s="40">
        <v>0</v>
      </c>
      <c r="W251" s="40">
        <v>0</v>
      </c>
      <c r="X251" s="40">
        <v>0</v>
      </c>
      <c r="Y251" s="40">
        <v>0</v>
      </c>
      <c r="Z251" s="40">
        <v>0</v>
      </c>
      <c r="AA251" s="40">
        <v>0</v>
      </c>
      <c r="AB251" s="40"/>
      <c r="AC251" s="40"/>
      <c r="AD251" s="40"/>
      <c r="AE251" s="40"/>
      <c r="AF251" s="40"/>
    </row>
    <row r="252" spans="1:32" ht="35.1" customHeight="1" x14ac:dyDescent="0.2">
      <c r="A252" s="129"/>
      <c r="B252" s="130"/>
      <c r="C252" s="60">
        <v>255</v>
      </c>
      <c r="D252" s="51" t="s">
        <v>304</v>
      </c>
      <c r="E252" s="24"/>
      <c r="F252" s="21" t="s">
        <v>399</v>
      </c>
      <c r="G252" s="21" t="s">
        <v>49</v>
      </c>
      <c r="H252" s="21">
        <v>20</v>
      </c>
      <c r="I252" s="21">
        <v>20</v>
      </c>
      <c r="J252" s="58">
        <v>81.489999999999995</v>
      </c>
      <c r="K252" s="25"/>
      <c r="L252" s="25"/>
      <c r="M252" s="37">
        <v>9</v>
      </c>
      <c r="N252" s="38">
        <f t="shared" si="8"/>
        <v>9</v>
      </c>
      <c r="O252" s="39" t="str">
        <f t="shared" si="9"/>
        <v>OK</v>
      </c>
      <c r="P252" s="40">
        <v>0</v>
      </c>
      <c r="Q252" s="40">
        <v>0</v>
      </c>
      <c r="R252" s="40">
        <v>0</v>
      </c>
      <c r="S252" s="40">
        <v>0</v>
      </c>
      <c r="T252" s="40">
        <v>0</v>
      </c>
      <c r="U252" s="40">
        <v>0</v>
      </c>
      <c r="V252" s="40">
        <v>0</v>
      </c>
      <c r="W252" s="40">
        <v>0</v>
      </c>
      <c r="X252" s="40">
        <v>0</v>
      </c>
      <c r="Y252" s="40">
        <v>0</v>
      </c>
      <c r="Z252" s="40">
        <v>0</v>
      </c>
      <c r="AA252" s="40">
        <v>0</v>
      </c>
      <c r="AB252" s="40"/>
      <c r="AC252" s="40"/>
      <c r="AD252" s="40"/>
      <c r="AE252" s="40"/>
      <c r="AF252" s="40"/>
    </row>
    <row r="253" spans="1:32" ht="35.1" customHeight="1" x14ac:dyDescent="0.2">
      <c r="A253" s="129"/>
      <c r="B253" s="130"/>
      <c r="C253" s="60">
        <v>256</v>
      </c>
      <c r="D253" s="51" t="s">
        <v>305</v>
      </c>
      <c r="E253" s="24"/>
      <c r="F253" s="21" t="s">
        <v>400</v>
      </c>
      <c r="G253" s="21" t="s">
        <v>49</v>
      </c>
      <c r="H253" s="21">
        <v>20</v>
      </c>
      <c r="I253" s="21">
        <v>20</v>
      </c>
      <c r="J253" s="58">
        <v>11.1</v>
      </c>
      <c r="K253" s="25"/>
      <c r="L253" s="25"/>
      <c r="M253" s="37">
        <v>83</v>
      </c>
      <c r="N253" s="38">
        <f t="shared" si="8"/>
        <v>83</v>
      </c>
      <c r="O253" s="39" t="str">
        <f t="shared" si="9"/>
        <v>OK</v>
      </c>
      <c r="P253" s="40">
        <v>0</v>
      </c>
      <c r="Q253" s="40">
        <v>0</v>
      </c>
      <c r="R253" s="40">
        <v>0</v>
      </c>
      <c r="S253" s="40">
        <v>0</v>
      </c>
      <c r="T253" s="40">
        <v>0</v>
      </c>
      <c r="U253" s="40">
        <v>0</v>
      </c>
      <c r="V253" s="40">
        <v>0</v>
      </c>
      <c r="W253" s="40">
        <v>0</v>
      </c>
      <c r="X253" s="40">
        <v>0</v>
      </c>
      <c r="Y253" s="40">
        <v>0</v>
      </c>
      <c r="Z253" s="40">
        <v>0</v>
      </c>
      <c r="AA253" s="40">
        <v>0</v>
      </c>
      <c r="AB253" s="40"/>
      <c r="AC253" s="40"/>
      <c r="AD253" s="40"/>
      <c r="AE253" s="40"/>
      <c r="AF253" s="40"/>
    </row>
    <row r="254" spans="1:32" ht="15" customHeight="1" x14ac:dyDescent="0.2">
      <c r="A254" s="129" t="s">
        <v>370</v>
      </c>
      <c r="B254" s="130">
        <v>8</v>
      </c>
      <c r="C254" s="60">
        <v>257</v>
      </c>
      <c r="D254" s="52" t="s">
        <v>306</v>
      </c>
      <c r="E254" s="24"/>
      <c r="F254" s="21" t="s">
        <v>457</v>
      </c>
      <c r="G254" s="21" t="s">
        <v>49</v>
      </c>
      <c r="H254" s="21">
        <v>20</v>
      </c>
      <c r="I254" s="21">
        <v>20</v>
      </c>
      <c r="J254" s="58">
        <v>1043.1199999999999</v>
      </c>
      <c r="K254" s="25"/>
      <c r="L254" s="25"/>
      <c r="M254" s="37">
        <v>1</v>
      </c>
      <c r="N254" s="38">
        <f t="shared" si="8"/>
        <v>0</v>
      </c>
      <c r="O254" s="39" t="str">
        <f t="shared" si="9"/>
        <v>OK</v>
      </c>
      <c r="P254" s="40">
        <v>0</v>
      </c>
      <c r="Q254" s="40">
        <v>1</v>
      </c>
      <c r="R254" s="40">
        <v>0</v>
      </c>
      <c r="S254" s="40">
        <v>0</v>
      </c>
      <c r="T254" s="40">
        <v>0</v>
      </c>
      <c r="U254" s="40">
        <v>0</v>
      </c>
      <c r="V254" s="40">
        <v>0</v>
      </c>
      <c r="W254" s="40">
        <v>0</v>
      </c>
      <c r="X254" s="40">
        <v>0</v>
      </c>
      <c r="Y254" s="40">
        <v>0</v>
      </c>
      <c r="Z254" s="40">
        <v>0</v>
      </c>
      <c r="AA254" s="40">
        <v>0</v>
      </c>
      <c r="AB254" s="40"/>
      <c r="AC254" s="40"/>
      <c r="AD254" s="40"/>
      <c r="AE254" s="40"/>
      <c r="AF254" s="40"/>
    </row>
    <row r="255" spans="1:32" ht="15" customHeight="1" x14ac:dyDescent="0.2">
      <c r="A255" s="129"/>
      <c r="B255" s="130"/>
      <c r="C255" s="60">
        <v>258</v>
      </c>
      <c r="D255" s="52" t="s">
        <v>307</v>
      </c>
      <c r="E255" s="24"/>
      <c r="F255" s="21" t="s">
        <v>469</v>
      </c>
      <c r="G255" s="21" t="s">
        <v>49</v>
      </c>
      <c r="H255" s="21">
        <v>20</v>
      </c>
      <c r="I255" s="21">
        <v>20</v>
      </c>
      <c r="J255" s="58">
        <v>1056.05</v>
      </c>
      <c r="K255" s="25"/>
      <c r="L255" s="25"/>
      <c r="M255" s="37">
        <v>1</v>
      </c>
      <c r="N255" s="38">
        <f t="shared" si="8"/>
        <v>0</v>
      </c>
      <c r="O255" s="39" t="str">
        <f t="shared" si="9"/>
        <v>OK</v>
      </c>
      <c r="P255" s="40">
        <v>0</v>
      </c>
      <c r="Q255" s="40">
        <v>1</v>
      </c>
      <c r="R255" s="40">
        <v>0</v>
      </c>
      <c r="S255" s="40">
        <v>0</v>
      </c>
      <c r="T255" s="40">
        <v>0</v>
      </c>
      <c r="U255" s="40">
        <v>0</v>
      </c>
      <c r="V255" s="40">
        <v>0</v>
      </c>
      <c r="W255" s="40">
        <v>0</v>
      </c>
      <c r="X255" s="40">
        <v>0</v>
      </c>
      <c r="Y255" s="40">
        <v>0</v>
      </c>
      <c r="Z255" s="40">
        <v>0</v>
      </c>
      <c r="AA255" s="40">
        <v>0</v>
      </c>
      <c r="AB255" s="40"/>
      <c r="AC255" s="40"/>
      <c r="AD255" s="40"/>
      <c r="AE255" s="40"/>
      <c r="AF255" s="40"/>
    </row>
    <row r="256" spans="1:32" ht="390.75" x14ac:dyDescent="0.2">
      <c r="A256" s="129"/>
      <c r="B256" s="130"/>
      <c r="C256" s="60">
        <v>259</v>
      </c>
      <c r="D256" s="47" t="s">
        <v>308</v>
      </c>
      <c r="E256" s="24"/>
      <c r="F256" s="21" t="s">
        <v>458</v>
      </c>
      <c r="G256" s="21" t="s">
        <v>375</v>
      </c>
      <c r="H256" s="21">
        <v>20</v>
      </c>
      <c r="I256" s="21">
        <v>20</v>
      </c>
      <c r="J256" s="58">
        <v>1163.48</v>
      </c>
      <c r="K256" s="25"/>
      <c r="L256" s="25"/>
      <c r="M256" s="37">
        <v>5</v>
      </c>
      <c r="N256" s="38">
        <f t="shared" si="8"/>
        <v>1</v>
      </c>
      <c r="O256" s="39" t="str">
        <f t="shared" si="9"/>
        <v>OK</v>
      </c>
      <c r="P256" s="40">
        <v>0</v>
      </c>
      <c r="Q256" s="40">
        <v>0</v>
      </c>
      <c r="R256" s="40">
        <v>0</v>
      </c>
      <c r="S256" s="40">
        <v>4</v>
      </c>
      <c r="T256" s="40">
        <v>0</v>
      </c>
      <c r="U256" s="40">
        <v>0</v>
      </c>
      <c r="V256" s="40">
        <v>0</v>
      </c>
      <c r="W256" s="40">
        <v>0</v>
      </c>
      <c r="X256" s="40">
        <v>0</v>
      </c>
      <c r="Y256" s="40">
        <v>0</v>
      </c>
      <c r="Z256" s="40">
        <v>0</v>
      </c>
      <c r="AA256" s="40">
        <v>0</v>
      </c>
      <c r="AB256" s="40"/>
      <c r="AC256" s="40"/>
      <c r="AD256" s="40"/>
      <c r="AE256" s="40"/>
      <c r="AF256" s="40"/>
    </row>
    <row r="257" spans="1:32" ht="60.75" x14ac:dyDescent="0.2">
      <c r="A257" s="129"/>
      <c r="B257" s="130"/>
      <c r="C257" s="60">
        <v>260</v>
      </c>
      <c r="D257" s="47" t="s">
        <v>309</v>
      </c>
      <c r="E257" s="24"/>
      <c r="F257" s="21" t="s">
        <v>459</v>
      </c>
      <c r="G257" s="21" t="s">
        <v>49</v>
      </c>
      <c r="H257" s="21">
        <v>20</v>
      </c>
      <c r="I257" s="21">
        <v>20</v>
      </c>
      <c r="J257" s="58">
        <v>149.72</v>
      </c>
      <c r="K257" s="25"/>
      <c r="L257" s="25"/>
      <c r="M257" s="37">
        <v>4</v>
      </c>
      <c r="N257" s="38">
        <f t="shared" si="8"/>
        <v>2</v>
      </c>
      <c r="O257" s="39" t="str">
        <f t="shared" si="9"/>
        <v>OK</v>
      </c>
      <c r="P257" s="40">
        <v>0</v>
      </c>
      <c r="Q257" s="40">
        <v>0</v>
      </c>
      <c r="R257" s="40">
        <v>0</v>
      </c>
      <c r="S257" s="40">
        <v>2</v>
      </c>
      <c r="T257" s="40">
        <v>0</v>
      </c>
      <c r="U257" s="40">
        <v>0</v>
      </c>
      <c r="V257" s="40">
        <v>0</v>
      </c>
      <c r="W257" s="40">
        <v>0</v>
      </c>
      <c r="X257" s="40">
        <v>0</v>
      </c>
      <c r="Y257" s="40">
        <v>0</v>
      </c>
      <c r="Z257" s="40">
        <v>0</v>
      </c>
      <c r="AA257" s="40">
        <v>0</v>
      </c>
      <c r="AB257" s="40"/>
      <c r="AC257" s="40"/>
      <c r="AD257" s="40"/>
      <c r="AE257" s="40"/>
      <c r="AF257" s="40"/>
    </row>
    <row r="258" spans="1:32" ht="60.75" x14ac:dyDescent="0.2">
      <c r="A258" s="129"/>
      <c r="B258" s="130"/>
      <c r="C258" s="60">
        <v>261</v>
      </c>
      <c r="D258" s="47" t="s">
        <v>310</v>
      </c>
      <c r="E258" s="24"/>
      <c r="F258" s="21" t="s">
        <v>460</v>
      </c>
      <c r="G258" s="21" t="s">
        <v>49</v>
      </c>
      <c r="H258" s="21">
        <v>20</v>
      </c>
      <c r="I258" s="21">
        <v>20</v>
      </c>
      <c r="J258" s="58">
        <v>154.13999999999999</v>
      </c>
      <c r="K258" s="25"/>
      <c r="L258" s="25"/>
      <c r="M258" s="37">
        <v>4</v>
      </c>
      <c r="N258" s="38">
        <f t="shared" ref="N258:N276" si="10">M258-(SUM(P258:AA258))</f>
        <v>2</v>
      </c>
      <c r="O258" s="39" t="str">
        <f t="shared" ref="O258:O276" si="11">IF(N258&lt;0,"ATENÇÃO","OK")</f>
        <v>OK</v>
      </c>
      <c r="P258" s="40">
        <v>0</v>
      </c>
      <c r="Q258" s="40">
        <v>0</v>
      </c>
      <c r="R258" s="40">
        <v>0</v>
      </c>
      <c r="S258" s="40">
        <v>2</v>
      </c>
      <c r="T258" s="40">
        <v>0</v>
      </c>
      <c r="U258" s="40">
        <v>0</v>
      </c>
      <c r="V258" s="40">
        <v>0</v>
      </c>
      <c r="W258" s="40">
        <v>0</v>
      </c>
      <c r="X258" s="40">
        <v>0</v>
      </c>
      <c r="Y258" s="40">
        <v>0</v>
      </c>
      <c r="Z258" s="40">
        <v>0</v>
      </c>
      <c r="AA258" s="40">
        <v>0</v>
      </c>
      <c r="AB258" s="40"/>
      <c r="AC258" s="40"/>
      <c r="AD258" s="40"/>
      <c r="AE258" s="40"/>
      <c r="AF258" s="40"/>
    </row>
    <row r="259" spans="1:32" ht="75.75" x14ac:dyDescent="0.2">
      <c r="A259" s="129"/>
      <c r="B259" s="130"/>
      <c r="C259" s="60">
        <v>262</v>
      </c>
      <c r="D259" s="47" t="s">
        <v>311</v>
      </c>
      <c r="E259" s="24"/>
      <c r="F259" s="21" t="s">
        <v>461</v>
      </c>
      <c r="G259" s="21" t="s">
        <v>49</v>
      </c>
      <c r="H259" s="21">
        <v>20</v>
      </c>
      <c r="I259" s="21">
        <v>20</v>
      </c>
      <c r="J259" s="58">
        <v>165.58</v>
      </c>
      <c r="K259" s="25"/>
      <c r="L259" s="25"/>
      <c r="M259" s="37">
        <v>4</v>
      </c>
      <c r="N259" s="38">
        <f t="shared" si="10"/>
        <v>2</v>
      </c>
      <c r="O259" s="39" t="str">
        <f t="shared" si="11"/>
        <v>OK</v>
      </c>
      <c r="P259" s="40">
        <v>0</v>
      </c>
      <c r="Q259" s="40">
        <v>0</v>
      </c>
      <c r="R259" s="40">
        <v>0</v>
      </c>
      <c r="S259" s="40">
        <v>2</v>
      </c>
      <c r="T259" s="40">
        <v>0</v>
      </c>
      <c r="U259" s="40">
        <v>0</v>
      </c>
      <c r="V259" s="40">
        <v>0</v>
      </c>
      <c r="W259" s="40">
        <v>0</v>
      </c>
      <c r="X259" s="40">
        <v>0</v>
      </c>
      <c r="Y259" s="40">
        <v>0</v>
      </c>
      <c r="Z259" s="40">
        <v>0</v>
      </c>
      <c r="AA259" s="40">
        <v>0</v>
      </c>
      <c r="AB259" s="40"/>
      <c r="AC259" s="40"/>
      <c r="AD259" s="40"/>
      <c r="AE259" s="40"/>
      <c r="AF259" s="40"/>
    </row>
    <row r="260" spans="1:32" ht="30.75" x14ac:dyDescent="0.2">
      <c r="A260" s="129"/>
      <c r="B260" s="130"/>
      <c r="C260" s="60">
        <v>263</v>
      </c>
      <c r="D260" s="52" t="s">
        <v>312</v>
      </c>
      <c r="E260" s="24"/>
      <c r="F260" s="21" t="s">
        <v>462</v>
      </c>
      <c r="G260" s="21" t="s">
        <v>49</v>
      </c>
      <c r="H260" s="21">
        <v>20</v>
      </c>
      <c r="I260" s="21">
        <v>20</v>
      </c>
      <c r="J260" s="58">
        <v>91.36</v>
      </c>
      <c r="K260" s="25"/>
      <c r="L260" s="25"/>
      <c r="M260" s="37">
        <v>1</v>
      </c>
      <c r="N260" s="38">
        <f t="shared" si="10"/>
        <v>0</v>
      </c>
      <c r="O260" s="39" t="str">
        <f t="shared" si="11"/>
        <v>OK</v>
      </c>
      <c r="P260" s="40">
        <v>0</v>
      </c>
      <c r="Q260" s="40">
        <v>1</v>
      </c>
      <c r="R260" s="40">
        <v>0</v>
      </c>
      <c r="S260" s="40">
        <v>0</v>
      </c>
      <c r="T260" s="40">
        <v>0</v>
      </c>
      <c r="U260" s="40">
        <v>0</v>
      </c>
      <c r="V260" s="40">
        <v>0</v>
      </c>
      <c r="W260" s="40">
        <v>0</v>
      </c>
      <c r="X260" s="40">
        <v>0</v>
      </c>
      <c r="Y260" s="40">
        <v>0</v>
      </c>
      <c r="Z260" s="40">
        <v>0</v>
      </c>
      <c r="AA260" s="40">
        <v>0</v>
      </c>
      <c r="AB260" s="40"/>
      <c r="AC260" s="40"/>
      <c r="AD260" s="40"/>
      <c r="AE260" s="40"/>
      <c r="AF260" s="40"/>
    </row>
    <row r="261" spans="1:32" ht="30.75" x14ac:dyDescent="0.2">
      <c r="A261" s="129"/>
      <c r="B261" s="130"/>
      <c r="C261" s="60">
        <v>264</v>
      </c>
      <c r="D261" s="52" t="s">
        <v>313</v>
      </c>
      <c r="E261" s="24"/>
      <c r="F261" s="21" t="s">
        <v>463</v>
      </c>
      <c r="G261" s="21" t="s">
        <v>49</v>
      </c>
      <c r="H261" s="21">
        <v>20</v>
      </c>
      <c r="I261" s="21">
        <v>20</v>
      </c>
      <c r="J261" s="58">
        <v>63.71</v>
      </c>
      <c r="K261" s="25"/>
      <c r="L261" s="25"/>
      <c r="M261" s="37">
        <v>1</v>
      </c>
      <c r="N261" s="38">
        <f t="shared" si="10"/>
        <v>0</v>
      </c>
      <c r="O261" s="39" t="str">
        <f t="shared" si="11"/>
        <v>OK</v>
      </c>
      <c r="P261" s="40">
        <v>0</v>
      </c>
      <c r="Q261" s="40">
        <v>1</v>
      </c>
      <c r="R261" s="40">
        <v>0</v>
      </c>
      <c r="S261" s="40">
        <v>0</v>
      </c>
      <c r="T261" s="40">
        <v>0</v>
      </c>
      <c r="U261" s="40">
        <v>0</v>
      </c>
      <c r="V261" s="40">
        <v>0</v>
      </c>
      <c r="W261" s="40">
        <v>0</v>
      </c>
      <c r="X261" s="40">
        <v>0</v>
      </c>
      <c r="Y261" s="40">
        <v>0</v>
      </c>
      <c r="Z261" s="40">
        <v>0</v>
      </c>
      <c r="AA261" s="40">
        <v>0</v>
      </c>
      <c r="AB261" s="40"/>
      <c r="AC261" s="40"/>
      <c r="AD261" s="40"/>
      <c r="AE261" s="40"/>
      <c r="AF261" s="40"/>
    </row>
    <row r="262" spans="1:32" ht="30.75" x14ac:dyDescent="0.2">
      <c r="A262" s="129"/>
      <c r="B262" s="130"/>
      <c r="C262" s="60">
        <v>265</v>
      </c>
      <c r="D262" s="52" t="s">
        <v>314</v>
      </c>
      <c r="E262" s="24"/>
      <c r="F262" s="21" t="s">
        <v>463</v>
      </c>
      <c r="G262" s="21" t="s">
        <v>49</v>
      </c>
      <c r="H262" s="21">
        <v>20</v>
      </c>
      <c r="I262" s="21">
        <v>20</v>
      </c>
      <c r="J262" s="58">
        <v>75.569999999999993</v>
      </c>
      <c r="K262" s="25"/>
      <c r="L262" s="25"/>
      <c r="M262" s="37">
        <v>1</v>
      </c>
      <c r="N262" s="38">
        <f t="shared" si="10"/>
        <v>0</v>
      </c>
      <c r="O262" s="39" t="str">
        <f t="shared" si="11"/>
        <v>OK</v>
      </c>
      <c r="P262" s="40">
        <v>0</v>
      </c>
      <c r="Q262" s="40">
        <v>1</v>
      </c>
      <c r="R262" s="40">
        <v>0</v>
      </c>
      <c r="S262" s="40">
        <v>0</v>
      </c>
      <c r="T262" s="40">
        <v>0</v>
      </c>
      <c r="U262" s="40">
        <v>0</v>
      </c>
      <c r="V262" s="40">
        <v>0</v>
      </c>
      <c r="W262" s="40">
        <v>0</v>
      </c>
      <c r="X262" s="40">
        <v>0</v>
      </c>
      <c r="Y262" s="40">
        <v>0</v>
      </c>
      <c r="Z262" s="40">
        <v>0</v>
      </c>
      <c r="AA262" s="40">
        <v>0</v>
      </c>
      <c r="AB262" s="40"/>
      <c r="AC262" s="40"/>
      <c r="AD262" s="40"/>
      <c r="AE262" s="40"/>
      <c r="AF262" s="40"/>
    </row>
    <row r="263" spans="1:32" ht="30.75" x14ac:dyDescent="0.2">
      <c r="A263" s="129"/>
      <c r="B263" s="130"/>
      <c r="C263" s="60">
        <v>266</v>
      </c>
      <c r="D263" s="52" t="s">
        <v>315</v>
      </c>
      <c r="E263" s="24"/>
      <c r="F263" s="21" t="s">
        <v>463</v>
      </c>
      <c r="G263" s="21" t="s">
        <v>49</v>
      </c>
      <c r="H263" s="21">
        <v>20</v>
      </c>
      <c r="I263" s="21">
        <v>20</v>
      </c>
      <c r="J263" s="58">
        <v>136.80000000000001</v>
      </c>
      <c r="K263" s="25"/>
      <c r="L263" s="25"/>
      <c r="M263" s="37">
        <v>1</v>
      </c>
      <c r="N263" s="38">
        <f t="shared" si="10"/>
        <v>0</v>
      </c>
      <c r="O263" s="39" t="str">
        <f t="shared" si="11"/>
        <v>OK</v>
      </c>
      <c r="P263" s="40">
        <v>0</v>
      </c>
      <c r="Q263" s="40">
        <v>1</v>
      </c>
      <c r="R263" s="40">
        <v>0</v>
      </c>
      <c r="S263" s="40">
        <v>0</v>
      </c>
      <c r="T263" s="40">
        <v>0</v>
      </c>
      <c r="U263" s="40">
        <v>0</v>
      </c>
      <c r="V263" s="40">
        <v>0</v>
      </c>
      <c r="W263" s="40">
        <v>0</v>
      </c>
      <c r="X263" s="40">
        <v>0</v>
      </c>
      <c r="Y263" s="40">
        <v>0</v>
      </c>
      <c r="Z263" s="40">
        <v>0</v>
      </c>
      <c r="AA263" s="40">
        <v>0</v>
      </c>
      <c r="AB263" s="40"/>
      <c r="AC263" s="40"/>
      <c r="AD263" s="40"/>
      <c r="AE263" s="40"/>
      <c r="AF263" s="40"/>
    </row>
    <row r="264" spans="1:32" ht="30.75" x14ac:dyDescent="0.2">
      <c r="A264" s="129"/>
      <c r="B264" s="130"/>
      <c r="C264" s="60">
        <v>267</v>
      </c>
      <c r="D264" s="52" t="s">
        <v>316</v>
      </c>
      <c r="E264" s="24"/>
      <c r="F264" s="21" t="s">
        <v>463</v>
      </c>
      <c r="G264" s="21" t="s">
        <v>49</v>
      </c>
      <c r="H264" s="21">
        <v>20</v>
      </c>
      <c r="I264" s="21">
        <v>20</v>
      </c>
      <c r="J264" s="58">
        <v>78.5</v>
      </c>
      <c r="K264" s="25"/>
      <c r="L264" s="25"/>
      <c r="M264" s="37">
        <v>1</v>
      </c>
      <c r="N264" s="38">
        <f t="shared" si="10"/>
        <v>0</v>
      </c>
      <c r="O264" s="39" t="str">
        <f t="shared" si="11"/>
        <v>OK</v>
      </c>
      <c r="P264" s="40">
        <v>0</v>
      </c>
      <c r="Q264" s="40">
        <v>1</v>
      </c>
      <c r="R264" s="40">
        <v>0</v>
      </c>
      <c r="S264" s="40">
        <v>0</v>
      </c>
      <c r="T264" s="40">
        <v>0</v>
      </c>
      <c r="U264" s="40">
        <v>0</v>
      </c>
      <c r="V264" s="40">
        <v>0</v>
      </c>
      <c r="W264" s="40">
        <v>0</v>
      </c>
      <c r="X264" s="40">
        <v>0</v>
      </c>
      <c r="Y264" s="40">
        <v>0</v>
      </c>
      <c r="Z264" s="40">
        <v>0</v>
      </c>
      <c r="AA264" s="40">
        <v>0</v>
      </c>
      <c r="AB264" s="40"/>
      <c r="AC264" s="40"/>
      <c r="AD264" s="40"/>
      <c r="AE264" s="40"/>
      <c r="AF264" s="40"/>
    </row>
    <row r="265" spans="1:32" ht="30.75" x14ac:dyDescent="0.2">
      <c r="A265" s="129"/>
      <c r="B265" s="130"/>
      <c r="C265" s="60">
        <v>268</v>
      </c>
      <c r="D265" s="52" t="s">
        <v>317</v>
      </c>
      <c r="E265" s="24"/>
      <c r="F265" s="21" t="s">
        <v>463</v>
      </c>
      <c r="G265" s="21" t="s">
        <v>49</v>
      </c>
      <c r="H265" s="21">
        <v>20</v>
      </c>
      <c r="I265" s="21">
        <v>20</v>
      </c>
      <c r="J265" s="58">
        <v>80.709999999999994</v>
      </c>
      <c r="K265" s="25"/>
      <c r="L265" s="25"/>
      <c r="M265" s="37">
        <v>1</v>
      </c>
      <c r="N265" s="38">
        <f t="shared" si="10"/>
        <v>0</v>
      </c>
      <c r="O265" s="39" t="str">
        <f t="shared" si="11"/>
        <v>OK</v>
      </c>
      <c r="P265" s="40">
        <v>0</v>
      </c>
      <c r="Q265" s="40">
        <v>1</v>
      </c>
      <c r="R265" s="40">
        <v>0</v>
      </c>
      <c r="S265" s="40">
        <v>0</v>
      </c>
      <c r="T265" s="40">
        <v>0</v>
      </c>
      <c r="U265" s="40">
        <v>0</v>
      </c>
      <c r="V265" s="40">
        <v>0</v>
      </c>
      <c r="W265" s="40">
        <v>0</v>
      </c>
      <c r="X265" s="40">
        <v>0</v>
      </c>
      <c r="Y265" s="40">
        <v>0</v>
      </c>
      <c r="Z265" s="40">
        <v>0</v>
      </c>
      <c r="AA265" s="40">
        <v>0</v>
      </c>
      <c r="AB265" s="40"/>
      <c r="AC265" s="40"/>
      <c r="AD265" s="40"/>
      <c r="AE265" s="40"/>
      <c r="AF265" s="40"/>
    </row>
    <row r="266" spans="1:32" ht="30.75" x14ac:dyDescent="0.2">
      <c r="A266" s="129"/>
      <c r="B266" s="130"/>
      <c r="C266" s="60">
        <v>269</v>
      </c>
      <c r="D266" s="52" t="s">
        <v>318</v>
      </c>
      <c r="E266" s="24"/>
      <c r="F266" s="21" t="s">
        <v>463</v>
      </c>
      <c r="G266" s="21" t="s">
        <v>49</v>
      </c>
      <c r="H266" s="21">
        <v>20</v>
      </c>
      <c r="I266" s="21">
        <v>20</v>
      </c>
      <c r="J266" s="58">
        <v>80.709999999999994</v>
      </c>
      <c r="K266" s="25"/>
      <c r="L266" s="25"/>
      <c r="M266" s="37">
        <v>1</v>
      </c>
      <c r="N266" s="38">
        <f t="shared" si="10"/>
        <v>0</v>
      </c>
      <c r="O266" s="39" t="str">
        <f t="shared" si="11"/>
        <v>OK</v>
      </c>
      <c r="P266" s="40">
        <v>0</v>
      </c>
      <c r="Q266" s="40">
        <v>1</v>
      </c>
      <c r="R266" s="40">
        <v>0</v>
      </c>
      <c r="S266" s="40">
        <v>0</v>
      </c>
      <c r="T266" s="40">
        <v>0</v>
      </c>
      <c r="U266" s="40">
        <v>0</v>
      </c>
      <c r="V266" s="40">
        <v>0</v>
      </c>
      <c r="W266" s="40">
        <v>0</v>
      </c>
      <c r="X266" s="40">
        <v>0</v>
      </c>
      <c r="Y266" s="40">
        <v>0</v>
      </c>
      <c r="Z266" s="40">
        <v>0</v>
      </c>
      <c r="AA266" s="40">
        <v>0</v>
      </c>
      <c r="AB266" s="40"/>
      <c r="AC266" s="40"/>
      <c r="AD266" s="40"/>
      <c r="AE266" s="40"/>
      <c r="AF266" s="40"/>
    </row>
    <row r="267" spans="1:32" ht="30.75" x14ac:dyDescent="0.2">
      <c r="A267" s="129"/>
      <c r="B267" s="130"/>
      <c r="C267" s="60">
        <v>270</v>
      </c>
      <c r="D267" s="52" t="s">
        <v>319</v>
      </c>
      <c r="E267" s="24"/>
      <c r="F267" s="21" t="s">
        <v>463</v>
      </c>
      <c r="G267" s="21" t="s">
        <v>49</v>
      </c>
      <c r="H267" s="21">
        <v>20</v>
      </c>
      <c r="I267" s="21">
        <v>20</v>
      </c>
      <c r="J267" s="58">
        <v>66.34</v>
      </c>
      <c r="K267" s="25"/>
      <c r="L267" s="25"/>
      <c r="M267" s="37">
        <v>1</v>
      </c>
      <c r="N267" s="38">
        <f t="shared" si="10"/>
        <v>0</v>
      </c>
      <c r="O267" s="39" t="str">
        <f t="shared" si="11"/>
        <v>OK</v>
      </c>
      <c r="P267" s="40">
        <v>0</v>
      </c>
      <c r="Q267" s="40">
        <v>1</v>
      </c>
      <c r="R267" s="40">
        <v>0</v>
      </c>
      <c r="S267" s="40">
        <v>0</v>
      </c>
      <c r="T267" s="40">
        <v>0</v>
      </c>
      <c r="U267" s="40">
        <v>0</v>
      </c>
      <c r="V267" s="40">
        <v>0</v>
      </c>
      <c r="W267" s="40">
        <v>0</v>
      </c>
      <c r="X267" s="40">
        <v>0</v>
      </c>
      <c r="Y267" s="40">
        <v>0</v>
      </c>
      <c r="Z267" s="40">
        <v>0</v>
      </c>
      <c r="AA267" s="40">
        <v>0</v>
      </c>
      <c r="AB267" s="40"/>
      <c r="AC267" s="40"/>
      <c r="AD267" s="40"/>
      <c r="AE267" s="40"/>
      <c r="AF267" s="40"/>
    </row>
    <row r="268" spans="1:32" ht="45.75" x14ac:dyDescent="0.2">
      <c r="A268" s="129"/>
      <c r="B268" s="130"/>
      <c r="C268" s="60">
        <v>271</v>
      </c>
      <c r="D268" s="52" t="s">
        <v>320</v>
      </c>
      <c r="E268" s="24"/>
      <c r="F268" s="21" t="s">
        <v>463</v>
      </c>
      <c r="G268" s="21" t="s">
        <v>49</v>
      </c>
      <c r="H268" s="21">
        <v>20</v>
      </c>
      <c r="I268" s="21">
        <v>20</v>
      </c>
      <c r="J268" s="58">
        <v>91.88</v>
      </c>
      <c r="K268" s="25"/>
      <c r="L268" s="25"/>
      <c r="M268" s="37">
        <v>1</v>
      </c>
      <c r="N268" s="38">
        <f t="shared" si="10"/>
        <v>0</v>
      </c>
      <c r="O268" s="39" t="str">
        <f t="shared" si="11"/>
        <v>OK</v>
      </c>
      <c r="P268" s="40">
        <v>0</v>
      </c>
      <c r="Q268" s="40">
        <v>1</v>
      </c>
      <c r="R268" s="40">
        <v>0</v>
      </c>
      <c r="S268" s="40">
        <v>0</v>
      </c>
      <c r="T268" s="40">
        <v>0</v>
      </c>
      <c r="U268" s="40">
        <v>0</v>
      </c>
      <c r="V268" s="40">
        <v>0</v>
      </c>
      <c r="W268" s="40">
        <v>0</v>
      </c>
      <c r="X268" s="40">
        <v>0</v>
      </c>
      <c r="Y268" s="40">
        <v>0</v>
      </c>
      <c r="Z268" s="40">
        <v>0</v>
      </c>
      <c r="AA268" s="40">
        <v>0</v>
      </c>
      <c r="AB268" s="40"/>
      <c r="AC268" s="40"/>
      <c r="AD268" s="40"/>
      <c r="AE268" s="40"/>
      <c r="AF268" s="40"/>
    </row>
    <row r="269" spans="1:32" ht="45.75" x14ac:dyDescent="0.2">
      <c r="A269" s="129"/>
      <c r="B269" s="130"/>
      <c r="C269" s="60">
        <v>272</v>
      </c>
      <c r="D269" s="52" t="s">
        <v>321</v>
      </c>
      <c r="E269" s="24"/>
      <c r="F269" s="21" t="s">
        <v>463</v>
      </c>
      <c r="G269" s="21" t="s">
        <v>49</v>
      </c>
      <c r="H269" s="21">
        <v>20</v>
      </c>
      <c r="I269" s="21">
        <v>20</v>
      </c>
      <c r="J269" s="58">
        <v>46.84</v>
      </c>
      <c r="K269" s="25"/>
      <c r="L269" s="25"/>
      <c r="M269" s="37">
        <v>1</v>
      </c>
      <c r="N269" s="38">
        <f t="shared" si="10"/>
        <v>0</v>
      </c>
      <c r="O269" s="39" t="str">
        <f t="shared" si="11"/>
        <v>OK</v>
      </c>
      <c r="P269" s="40">
        <v>0</v>
      </c>
      <c r="Q269" s="40">
        <v>1</v>
      </c>
      <c r="R269" s="40">
        <v>0</v>
      </c>
      <c r="S269" s="40">
        <v>0</v>
      </c>
      <c r="T269" s="40">
        <v>0</v>
      </c>
      <c r="U269" s="40">
        <v>0</v>
      </c>
      <c r="V269" s="40">
        <v>0</v>
      </c>
      <c r="W269" s="40">
        <v>0</v>
      </c>
      <c r="X269" s="40">
        <v>0</v>
      </c>
      <c r="Y269" s="40">
        <v>0</v>
      </c>
      <c r="Z269" s="40">
        <v>0</v>
      </c>
      <c r="AA269" s="40">
        <v>0</v>
      </c>
      <c r="AB269" s="40"/>
      <c r="AC269" s="40"/>
      <c r="AD269" s="40"/>
      <c r="AE269" s="40"/>
      <c r="AF269" s="40"/>
    </row>
    <row r="270" spans="1:32" ht="45.75" x14ac:dyDescent="0.2">
      <c r="A270" s="129"/>
      <c r="B270" s="130"/>
      <c r="C270" s="60">
        <v>273</v>
      </c>
      <c r="D270" s="52" t="s">
        <v>322</v>
      </c>
      <c r="E270" s="24"/>
      <c r="F270" s="21" t="s">
        <v>463</v>
      </c>
      <c r="G270" s="21" t="s">
        <v>49</v>
      </c>
      <c r="H270" s="21">
        <v>20</v>
      </c>
      <c r="I270" s="21">
        <v>20</v>
      </c>
      <c r="J270" s="58">
        <v>56.28</v>
      </c>
      <c r="K270" s="25"/>
      <c r="L270" s="25"/>
      <c r="M270" s="37">
        <v>1</v>
      </c>
      <c r="N270" s="38">
        <f t="shared" si="10"/>
        <v>0</v>
      </c>
      <c r="O270" s="39" t="str">
        <f t="shared" si="11"/>
        <v>OK</v>
      </c>
      <c r="P270" s="40">
        <v>0</v>
      </c>
      <c r="Q270" s="40">
        <v>1</v>
      </c>
      <c r="R270" s="40">
        <v>0</v>
      </c>
      <c r="S270" s="40">
        <v>0</v>
      </c>
      <c r="T270" s="40">
        <v>0</v>
      </c>
      <c r="U270" s="40">
        <v>0</v>
      </c>
      <c r="V270" s="40">
        <v>0</v>
      </c>
      <c r="W270" s="40">
        <v>0</v>
      </c>
      <c r="X270" s="40">
        <v>0</v>
      </c>
      <c r="Y270" s="40">
        <v>0</v>
      </c>
      <c r="Z270" s="40">
        <v>0</v>
      </c>
      <c r="AA270" s="40">
        <v>0</v>
      </c>
      <c r="AB270" s="40"/>
      <c r="AC270" s="40"/>
      <c r="AD270" s="40"/>
      <c r="AE270" s="40"/>
      <c r="AF270" s="40"/>
    </row>
    <row r="271" spans="1:32" ht="30.75" x14ac:dyDescent="0.2">
      <c r="A271" s="129"/>
      <c r="B271" s="130"/>
      <c r="C271" s="60">
        <v>274</v>
      </c>
      <c r="D271" s="52" t="s">
        <v>323</v>
      </c>
      <c r="E271" s="24"/>
      <c r="F271" s="21" t="s">
        <v>463</v>
      </c>
      <c r="G271" s="21" t="s">
        <v>49</v>
      </c>
      <c r="H271" s="21">
        <v>20</v>
      </c>
      <c r="I271" s="21">
        <v>20</v>
      </c>
      <c r="J271" s="58">
        <v>75.930000000000007</v>
      </c>
      <c r="K271" s="25"/>
      <c r="L271" s="25"/>
      <c r="M271" s="37">
        <v>1</v>
      </c>
      <c r="N271" s="38">
        <f t="shared" si="10"/>
        <v>0</v>
      </c>
      <c r="O271" s="39" t="str">
        <f t="shared" si="11"/>
        <v>OK</v>
      </c>
      <c r="P271" s="40">
        <v>0</v>
      </c>
      <c r="Q271" s="40">
        <v>1</v>
      </c>
      <c r="R271" s="40">
        <v>0</v>
      </c>
      <c r="S271" s="40">
        <v>0</v>
      </c>
      <c r="T271" s="40">
        <v>0</v>
      </c>
      <c r="U271" s="40">
        <v>0</v>
      </c>
      <c r="V271" s="40">
        <v>0</v>
      </c>
      <c r="W271" s="40">
        <v>0</v>
      </c>
      <c r="X271" s="40">
        <v>0</v>
      </c>
      <c r="Y271" s="40">
        <v>0</v>
      </c>
      <c r="Z271" s="40">
        <v>0</v>
      </c>
      <c r="AA271" s="40">
        <v>0</v>
      </c>
      <c r="AB271" s="40"/>
      <c r="AC271" s="40"/>
      <c r="AD271" s="40"/>
      <c r="AE271" s="40"/>
      <c r="AF271" s="40"/>
    </row>
    <row r="272" spans="1:32" ht="30.75" x14ac:dyDescent="0.2">
      <c r="A272" s="129"/>
      <c r="B272" s="130"/>
      <c r="C272" s="60">
        <v>275</v>
      </c>
      <c r="D272" s="52" t="s">
        <v>324</v>
      </c>
      <c r="E272" s="24"/>
      <c r="F272" s="21" t="s">
        <v>463</v>
      </c>
      <c r="G272" s="21" t="s">
        <v>49</v>
      </c>
      <c r="H272" s="21">
        <v>20</v>
      </c>
      <c r="I272" s="21">
        <v>20</v>
      </c>
      <c r="J272" s="58">
        <v>76.12</v>
      </c>
      <c r="K272" s="25"/>
      <c r="L272" s="25"/>
      <c r="M272" s="37">
        <v>1</v>
      </c>
      <c r="N272" s="38">
        <f t="shared" si="10"/>
        <v>0</v>
      </c>
      <c r="O272" s="39" t="str">
        <f t="shared" si="11"/>
        <v>OK</v>
      </c>
      <c r="P272" s="40">
        <v>0</v>
      </c>
      <c r="Q272" s="40">
        <v>1</v>
      </c>
      <c r="R272" s="40">
        <v>0</v>
      </c>
      <c r="S272" s="40">
        <v>0</v>
      </c>
      <c r="T272" s="40">
        <v>0</v>
      </c>
      <c r="U272" s="40">
        <v>0</v>
      </c>
      <c r="V272" s="40">
        <v>0</v>
      </c>
      <c r="W272" s="40">
        <v>0</v>
      </c>
      <c r="X272" s="40">
        <v>0</v>
      </c>
      <c r="Y272" s="40">
        <v>0</v>
      </c>
      <c r="Z272" s="40">
        <v>0</v>
      </c>
      <c r="AA272" s="40">
        <v>0</v>
      </c>
      <c r="AB272" s="40"/>
      <c r="AC272" s="40"/>
      <c r="AD272" s="40"/>
      <c r="AE272" s="40"/>
      <c r="AF272" s="40"/>
    </row>
    <row r="273" spans="1:32" ht="30.75" x14ac:dyDescent="0.2">
      <c r="A273" s="129"/>
      <c r="B273" s="130"/>
      <c r="C273" s="60">
        <v>276</v>
      </c>
      <c r="D273" s="52" t="s">
        <v>325</v>
      </c>
      <c r="E273" s="24"/>
      <c r="F273" s="21" t="s">
        <v>463</v>
      </c>
      <c r="G273" s="21" t="s">
        <v>49</v>
      </c>
      <c r="H273" s="21">
        <v>20</v>
      </c>
      <c r="I273" s="21">
        <v>20</v>
      </c>
      <c r="J273" s="58">
        <v>144.27000000000001</v>
      </c>
      <c r="K273" s="25"/>
      <c r="L273" s="25"/>
      <c r="M273" s="37">
        <v>1</v>
      </c>
      <c r="N273" s="38">
        <f t="shared" si="10"/>
        <v>0</v>
      </c>
      <c r="O273" s="39" t="str">
        <f t="shared" si="11"/>
        <v>OK</v>
      </c>
      <c r="P273" s="40">
        <v>0</v>
      </c>
      <c r="Q273" s="40">
        <v>1</v>
      </c>
      <c r="R273" s="40">
        <v>0</v>
      </c>
      <c r="S273" s="40">
        <v>0</v>
      </c>
      <c r="T273" s="40">
        <v>0</v>
      </c>
      <c r="U273" s="40">
        <v>0</v>
      </c>
      <c r="V273" s="40">
        <v>0</v>
      </c>
      <c r="W273" s="40">
        <v>0</v>
      </c>
      <c r="X273" s="40">
        <v>0</v>
      </c>
      <c r="Y273" s="40">
        <v>0</v>
      </c>
      <c r="Z273" s="40">
        <v>0</v>
      </c>
      <c r="AA273" s="40">
        <v>0</v>
      </c>
      <c r="AB273" s="40"/>
      <c r="AC273" s="40"/>
      <c r="AD273" s="40"/>
      <c r="AE273" s="40"/>
      <c r="AF273" s="40"/>
    </row>
    <row r="274" spans="1:32" ht="30.75" x14ac:dyDescent="0.2">
      <c r="A274" s="129"/>
      <c r="B274" s="130"/>
      <c r="C274" s="60">
        <v>277</v>
      </c>
      <c r="D274" s="52" t="s">
        <v>326</v>
      </c>
      <c r="E274" s="24"/>
      <c r="F274" s="21" t="s">
        <v>463</v>
      </c>
      <c r="G274" s="21" t="s">
        <v>49</v>
      </c>
      <c r="H274" s="21">
        <v>20</v>
      </c>
      <c r="I274" s="21">
        <v>20</v>
      </c>
      <c r="J274" s="58">
        <v>203.67</v>
      </c>
      <c r="K274" s="25"/>
      <c r="L274" s="25"/>
      <c r="M274" s="37">
        <v>1</v>
      </c>
      <c r="N274" s="38">
        <f t="shared" si="10"/>
        <v>0</v>
      </c>
      <c r="O274" s="39" t="str">
        <f t="shared" si="11"/>
        <v>OK</v>
      </c>
      <c r="P274" s="40">
        <v>0</v>
      </c>
      <c r="Q274" s="40">
        <v>1</v>
      </c>
      <c r="R274" s="40">
        <v>0</v>
      </c>
      <c r="S274" s="40">
        <v>0</v>
      </c>
      <c r="T274" s="40">
        <v>0</v>
      </c>
      <c r="U274" s="40">
        <v>0</v>
      </c>
      <c r="V274" s="40">
        <v>0</v>
      </c>
      <c r="W274" s="40">
        <v>0</v>
      </c>
      <c r="X274" s="40">
        <v>0</v>
      </c>
      <c r="Y274" s="40">
        <v>0</v>
      </c>
      <c r="Z274" s="40">
        <v>0</v>
      </c>
      <c r="AA274" s="40">
        <v>0</v>
      </c>
      <c r="AB274" s="40"/>
      <c r="AC274" s="40"/>
      <c r="AD274" s="40"/>
      <c r="AE274" s="40"/>
      <c r="AF274" s="40"/>
    </row>
    <row r="275" spans="1:32" ht="30.75" x14ac:dyDescent="0.2">
      <c r="A275" s="129"/>
      <c r="B275" s="130"/>
      <c r="C275" s="60">
        <v>278</v>
      </c>
      <c r="D275" s="52" t="s">
        <v>327</v>
      </c>
      <c r="E275" s="24"/>
      <c r="F275" s="21" t="s">
        <v>463</v>
      </c>
      <c r="G275" s="21" t="s">
        <v>49</v>
      </c>
      <c r="H275" s="21">
        <v>20</v>
      </c>
      <c r="I275" s="21">
        <v>20</v>
      </c>
      <c r="J275" s="58">
        <v>76.63</v>
      </c>
      <c r="K275" s="25"/>
      <c r="L275" s="25"/>
      <c r="M275" s="37">
        <v>1</v>
      </c>
      <c r="N275" s="38">
        <f t="shared" si="10"/>
        <v>0</v>
      </c>
      <c r="O275" s="39" t="str">
        <f t="shared" si="11"/>
        <v>OK</v>
      </c>
      <c r="P275" s="40">
        <v>0</v>
      </c>
      <c r="Q275" s="40">
        <v>1</v>
      </c>
      <c r="R275" s="40">
        <v>0</v>
      </c>
      <c r="S275" s="40">
        <v>0</v>
      </c>
      <c r="T275" s="40">
        <v>0</v>
      </c>
      <c r="U275" s="40">
        <v>0</v>
      </c>
      <c r="V275" s="40">
        <v>0</v>
      </c>
      <c r="W275" s="40">
        <v>0</v>
      </c>
      <c r="X275" s="40">
        <v>0</v>
      </c>
      <c r="Y275" s="40">
        <v>0</v>
      </c>
      <c r="Z275" s="40">
        <v>0</v>
      </c>
      <c r="AA275" s="40">
        <v>0</v>
      </c>
      <c r="AB275" s="40"/>
      <c r="AC275" s="40"/>
      <c r="AD275" s="40"/>
      <c r="AE275" s="40"/>
      <c r="AF275" s="40"/>
    </row>
    <row r="276" spans="1:32" ht="30.75" x14ac:dyDescent="0.2">
      <c r="A276" s="129"/>
      <c r="B276" s="130"/>
      <c r="C276" s="60">
        <v>279</v>
      </c>
      <c r="D276" s="52" t="s">
        <v>328</v>
      </c>
      <c r="E276" s="24"/>
      <c r="F276" s="21" t="s">
        <v>463</v>
      </c>
      <c r="G276" s="21" t="s">
        <v>49</v>
      </c>
      <c r="H276" s="21">
        <v>20</v>
      </c>
      <c r="I276" s="21">
        <v>20</v>
      </c>
      <c r="J276" s="58">
        <v>85.26</v>
      </c>
      <c r="K276" s="25"/>
      <c r="L276" s="25"/>
      <c r="M276" s="37">
        <v>1</v>
      </c>
      <c r="N276" s="38">
        <f t="shared" si="10"/>
        <v>0</v>
      </c>
      <c r="O276" s="39" t="str">
        <f t="shared" si="11"/>
        <v>OK</v>
      </c>
      <c r="P276" s="40">
        <v>0</v>
      </c>
      <c r="Q276" s="40">
        <v>1</v>
      </c>
      <c r="R276" s="40">
        <v>0</v>
      </c>
      <c r="S276" s="40">
        <v>0</v>
      </c>
      <c r="T276" s="40">
        <v>0</v>
      </c>
      <c r="U276" s="40">
        <v>0</v>
      </c>
      <c r="V276" s="40">
        <v>0</v>
      </c>
      <c r="W276" s="40">
        <v>0</v>
      </c>
      <c r="X276" s="40">
        <v>0</v>
      </c>
      <c r="Y276" s="40">
        <v>0</v>
      </c>
      <c r="Z276" s="40">
        <v>0</v>
      </c>
      <c r="AA276" s="40">
        <v>0</v>
      </c>
      <c r="AB276" s="40"/>
      <c r="AC276" s="40"/>
      <c r="AD276" s="40"/>
      <c r="AE276" s="40"/>
      <c r="AF276" s="40"/>
    </row>
    <row r="277" spans="1:32" ht="15.75" x14ac:dyDescent="0.2">
      <c r="A277" s="129"/>
      <c r="B277" s="130"/>
      <c r="C277" s="60">
        <v>280</v>
      </c>
      <c r="D277" s="48" t="s">
        <v>329</v>
      </c>
      <c r="E277" s="24"/>
      <c r="F277" s="21" t="s">
        <v>464</v>
      </c>
      <c r="G277" s="21" t="s">
        <v>49</v>
      </c>
      <c r="H277" s="21">
        <v>20</v>
      </c>
      <c r="I277" s="21">
        <v>20</v>
      </c>
      <c r="J277" s="58">
        <v>82.67</v>
      </c>
      <c r="K277" s="25"/>
      <c r="L277" s="25"/>
      <c r="M277" s="37">
        <v>6</v>
      </c>
      <c r="N277" s="38">
        <f t="shared" ref="N277:N306" si="12">M277-(SUM(P277:AA277))</f>
        <v>0</v>
      </c>
      <c r="O277" s="39" t="str">
        <f t="shared" ref="O277:O306" si="13">IF(N277&lt;0,"ATENÇÃO","OK")</f>
        <v>OK</v>
      </c>
      <c r="P277" s="40">
        <v>0</v>
      </c>
      <c r="Q277" s="40">
        <v>0</v>
      </c>
      <c r="R277" s="40">
        <v>0</v>
      </c>
      <c r="S277" s="40">
        <v>6</v>
      </c>
      <c r="T277" s="40">
        <v>0</v>
      </c>
      <c r="U277" s="40">
        <v>0</v>
      </c>
      <c r="V277" s="40">
        <v>0</v>
      </c>
      <c r="W277" s="40">
        <v>0</v>
      </c>
      <c r="X277" s="40">
        <v>0</v>
      </c>
      <c r="Y277" s="40">
        <v>0</v>
      </c>
      <c r="Z277" s="40">
        <v>0</v>
      </c>
      <c r="AA277" s="40">
        <v>0</v>
      </c>
      <c r="AB277" s="40"/>
      <c r="AC277" s="40"/>
      <c r="AD277" s="40"/>
      <c r="AE277" s="40"/>
      <c r="AF277" s="40"/>
    </row>
    <row r="278" spans="1:32" ht="15.75" x14ac:dyDescent="0.2">
      <c r="A278" s="129"/>
      <c r="B278" s="130"/>
      <c r="C278" s="60">
        <v>281</v>
      </c>
      <c r="D278" s="48" t="s">
        <v>330</v>
      </c>
      <c r="E278" s="24"/>
      <c r="F278" s="21" t="s">
        <v>465</v>
      </c>
      <c r="G278" s="21" t="s">
        <v>49</v>
      </c>
      <c r="H278" s="21">
        <v>20</v>
      </c>
      <c r="I278" s="21">
        <v>20</v>
      </c>
      <c r="J278" s="58">
        <v>71.569999999999993</v>
      </c>
      <c r="K278" s="25"/>
      <c r="L278" s="25"/>
      <c r="M278" s="37">
        <v>6</v>
      </c>
      <c r="N278" s="38">
        <f t="shared" si="12"/>
        <v>0</v>
      </c>
      <c r="O278" s="39" t="str">
        <f t="shared" si="13"/>
        <v>OK</v>
      </c>
      <c r="P278" s="40">
        <v>0</v>
      </c>
      <c r="Q278" s="40">
        <v>0</v>
      </c>
      <c r="R278" s="40">
        <v>0</v>
      </c>
      <c r="S278" s="40">
        <v>6</v>
      </c>
      <c r="T278" s="40">
        <v>0</v>
      </c>
      <c r="U278" s="40">
        <v>0</v>
      </c>
      <c r="V278" s="40">
        <v>0</v>
      </c>
      <c r="W278" s="40">
        <v>0</v>
      </c>
      <c r="X278" s="40">
        <v>0</v>
      </c>
      <c r="Y278" s="40">
        <v>0</v>
      </c>
      <c r="Z278" s="40">
        <v>0</v>
      </c>
      <c r="AA278" s="40">
        <v>0</v>
      </c>
      <c r="AB278" s="40"/>
      <c r="AC278" s="40"/>
      <c r="AD278" s="40"/>
      <c r="AE278" s="40"/>
      <c r="AF278" s="40"/>
    </row>
    <row r="279" spans="1:32" ht="15.75" x14ac:dyDescent="0.2">
      <c r="A279" s="129"/>
      <c r="B279" s="130"/>
      <c r="C279" s="60">
        <v>282</v>
      </c>
      <c r="D279" s="48" t="s">
        <v>331</v>
      </c>
      <c r="E279" s="24"/>
      <c r="F279" s="21" t="s">
        <v>465</v>
      </c>
      <c r="G279" s="21" t="s">
        <v>49</v>
      </c>
      <c r="H279" s="21">
        <v>20</v>
      </c>
      <c r="I279" s="21">
        <v>20</v>
      </c>
      <c r="J279" s="58">
        <v>75.97</v>
      </c>
      <c r="K279" s="25"/>
      <c r="L279" s="25"/>
      <c r="M279" s="37">
        <v>6</v>
      </c>
      <c r="N279" s="38">
        <f t="shared" si="12"/>
        <v>0</v>
      </c>
      <c r="O279" s="39" t="str">
        <f t="shared" si="13"/>
        <v>OK</v>
      </c>
      <c r="P279" s="40">
        <v>0</v>
      </c>
      <c r="Q279" s="40">
        <v>0</v>
      </c>
      <c r="R279" s="40">
        <v>0</v>
      </c>
      <c r="S279" s="40">
        <v>6</v>
      </c>
      <c r="T279" s="40">
        <v>0</v>
      </c>
      <c r="U279" s="40">
        <v>0</v>
      </c>
      <c r="V279" s="40">
        <v>0</v>
      </c>
      <c r="W279" s="40">
        <v>0</v>
      </c>
      <c r="X279" s="40">
        <v>0</v>
      </c>
      <c r="Y279" s="40">
        <v>0</v>
      </c>
      <c r="Z279" s="40">
        <v>0</v>
      </c>
      <c r="AA279" s="40">
        <v>0</v>
      </c>
      <c r="AB279" s="40"/>
      <c r="AC279" s="40"/>
      <c r="AD279" s="40"/>
      <c r="AE279" s="40"/>
      <c r="AF279" s="40"/>
    </row>
    <row r="280" spans="1:32" ht="45.75" x14ac:dyDescent="0.2">
      <c r="A280" s="129"/>
      <c r="B280" s="130"/>
      <c r="C280" s="60">
        <v>283</v>
      </c>
      <c r="D280" s="48" t="s">
        <v>332</v>
      </c>
      <c r="E280" s="24"/>
      <c r="F280" s="21" t="s">
        <v>466</v>
      </c>
      <c r="G280" s="21" t="s">
        <v>49</v>
      </c>
      <c r="H280" s="21">
        <v>20</v>
      </c>
      <c r="I280" s="21">
        <v>20</v>
      </c>
      <c r="J280" s="58">
        <v>46.33</v>
      </c>
      <c r="K280" s="25"/>
      <c r="L280" s="25"/>
      <c r="M280" s="37">
        <v>45</v>
      </c>
      <c r="N280" s="38">
        <f t="shared" si="12"/>
        <v>5</v>
      </c>
      <c r="O280" s="39" t="str">
        <f t="shared" si="13"/>
        <v>OK</v>
      </c>
      <c r="P280" s="40">
        <v>0</v>
      </c>
      <c r="Q280" s="40">
        <v>0</v>
      </c>
      <c r="R280" s="40">
        <v>0</v>
      </c>
      <c r="S280" s="40">
        <v>40</v>
      </c>
      <c r="T280" s="40">
        <v>0</v>
      </c>
      <c r="U280" s="40">
        <v>0</v>
      </c>
      <c r="V280" s="40">
        <v>0</v>
      </c>
      <c r="W280" s="40">
        <v>0</v>
      </c>
      <c r="X280" s="40">
        <v>0</v>
      </c>
      <c r="Y280" s="40">
        <v>0</v>
      </c>
      <c r="Z280" s="40">
        <v>0</v>
      </c>
      <c r="AA280" s="40">
        <v>0</v>
      </c>
      <c r="AB280" s="40"/>
      <c r="AC280" s="40"/>
      <c r="AD280" s="40"/>
      <c r="AE280" s="40"/>
      <c r="AF280" s="40"/>
    </row>
    <row r="281" spans="1:32" ht="45.75" x14ac:dyDescent="0.2">
      <c r="A281" s="129"/>
      <c r="B281" s="130"/>
      <c r="C281" s="60">
        <v>284</v>
      </c>
      <c r="D281" s="48" t="s">
        <v>333</v>
      </c>
      <c r="E281" s="24"/>
      <c r="F281" s="21" t="s">
        <v>467</v>
      </c>
      <c r="G281" s="21" t="s">
        <v>49</v>
      </c>
      <c r="H281" s="21">
        <v>20</v>
      </c>
      <c r="I281" s="21">
        <v>20</v>
      </c>
      <c r="J281" s="58">
        <v>23.5</v>
      </c>
      <c r="K281" s="25"/>
      <c r="L281" s="25"/>
      <c r="M281" s="37">
        <v>70</v>
      </c>
      <c r="N281" s="38">
        <f t="shared" si="12"/>
        <v>20</v>
      </c>
      <c r="O281" s="39" t="str">
        <f t="shared" si="13"/>
        <v>OK</v>
      </c>
      <c r="P281" s="40">
        <v>0</v>
      </c>
      <c r="Q281" s="40">
        <v>0</v>
      </c>
      <c r="R281" s="40">
        <v>0</v>
      </c>
      <c r="S281" s="40">
        <v>50</v>
      </c>
      <c r="T281" s="40">
        <v>0</v>
      </c>
      <c r="U281" s="40">
        <v>0</v>
      </c>
      <c r="V281" s="40">
        <v>0</v>
      </c>
      <c r="W281" s="40">
        <v>0</v>
      </c>
      <c r="X281" s="40">
        <v>0</v>
      </c>
      <c r="Y281" s="40">
        <v>0</v>
      </c>
      <c r="Z281" s="40">
        <v>0</v>
      </c>
      <c r="AA281" s="40">
        <v>0</v>
      </c>
      <c r="AB281" s="40"/>
      <c r="AC281" s="40"/>
      <c r="AD281" s="40"/>
      <c r="AE281" s="40"/>
      <c r="AF281" s="40"/>
    </row>
    <row r="282" spans="1:32" ht="60.75" x14ac:dyDescent="0.2">
      <c r="A282" s="129"/>
      <c r="B282" s="130"/>
      <c r="C282" s="60">
        <v>285</v>
      </c>
      <c r="D282" s="52" t="s">
        <v>334</v>
      </c>
      <c r="E282" s="24"/>
      <c r="F282" s="21" t="s">
        <v>468</v>
      </c>
      <c r="G282" s="21" t="s">
        <v>49</v>
      </c>
      <c r="H282" s="21">
        <v>20</v>
      </c>
      <c r="I282" s="21">
        <v>20</v>
      </c>
      <c r="J282" s="58">
        <v>1331.89</v>
      </c>
      <c r="K282" s="25"/>
      <c r="L282" s="25"/>
      <c r="M282" s="37">
        <v>1</v>
      </c>
      <c r="N282" s="38">
        <f t="shared" si="12"/>
        <v>0</v>
      </c>
      <c r="O282" s="39" t="str">
        <f t="shared" si="13"/>
        <v>OK</v>
      </c>
      <c r="P282" s="40">
        <v>0</v>
      </c>
      <c r="Q282" s="40">
        <v>1</v>
      </c>
      <c r="R282" s="40">
        <v>0</v>
      </c>
      <c r="S282" s="40">
        <v>0</v>
      </c>
      <c r="T282" s="40">
        <v>0</v>
      </c>
      <c r="U282" s="40">
        <v>0</v>
      </c>
      <c r="V282" s="40">
        <v>0</v>
      </c>
      <c r="W282" s="40">
        <v>0</v>
      </c>
      <c r="X282" s="40">
        <v>0</v>
      </c>
      <c r="Y282" s="40">
        <v>0</v>
      </c>
      <c r="Z282" s="40">
        <v>0</v>
      </c>
      <c r="AA282" s="40">
        <v>0</v>
      </c>
      <c r="AB282" s="40"/>
      <c r="AC282" s="40"/>
      <c r="AD282" s="40"/>
      <c r="AE282" s="40"/>
      <c r="AF282" s="40"/>
    </row>
    <row r="283" spans="1:32" ht="15.75" x14ac:dyDescent="0.2">
      <c r="A283" s="124" t="s">
        <v>370</v>
      </c>
      <c r="B283" s="124">
        <v>9</v>
      </c>
      <c r="C283" s="60">
        <v>286</v>
      </c>
      <c r="D283" s="47" t="s">
        <v>335</v>
      </c>
      <c r="E283" s="24"/>
      <c r="F283" s="21" t="s">
        <v>470</v>
      </c>
      <c r="G283" s="21" t="s">
        <v>49</v>
      </c>
      <c r="H283" s="21">
        <v>20</v>
      </c>
      <c r="I283" s="21">
        <v>20</v>
      </c>
      <c r="J283" s="58">
        <v>63.19</v>
      </c>
      <c r="K283" s="25"/>
      <c r="L283" s="25"/>
      <c r="M283" s="37">
        <v>1</v>
      </c>
      <c r="N283" s="38">
        <f t="shared" si="12"/>
        <v>0</v>
      </c>
      <c r="O283" s="39" t="str">
        <f t="shared" si="13"/>
        <v>OK</v>
      </c>
      <c r="P283" s="40">
        <v>0</v>
      </c>
      <c r="Q283" s="40">
        <v>0</v>
      </c>
      <c r="R283" s="40">
        <v>0</v>
      </c>
      <c r="S283" s="40">
        <v>1</v>
      </c>
      <c r="T283" s="40">
        <v>0</v>
      </c>
      <c r="U283" s="40">
        <v>0</v>
      </c>
      <c r="V283" s="40">
        <v>0</v>
      </c>
      <c r="W283" s="40">
        <v>0</v>
      </c>
      <c r="X283" s="40">
        <v>0</v>
      </c>
      <c r="Y283" s="40">
        <v>0</v>
      </c>
      <c r="Z283" s="40">
        <v>0</v>
      </c>
      <c r="AA283" s="40">
        <v>0</v>
      </c>
      <c r="AB283" s="40"/>
      <c r="AC283" s="40"/>
      <c r="AD283" s="40"/>
      <c r="AE283" s="40"/>
      <c r="AF283" s="40"/>
    </row>
    <row r="284" spans="1:32" ht="35.1" customHeight="1" x14ac:dyDescent="0.2">
      <c r="A284" s="124"/>
      <c r="B284" s="124"/>
      <c r="C284" s="60">
        <v>287</v>
      </c>
      <c r="D284" s="47" t="s">
        <v>336</v>
      </c>
      <c r="E284" s="24"/>
      <c r="F284" s="21" t="s">
        <v>470</v>
      </c>
      <c r="G284" s="21" t="s">
        <v>374</v>
      </c>
      <c r="H284" s="21">
        <v>20</v>
      </c>
      <c r="I284" s="21">
        <v>20</v>
      </c>
      <c r="J284" s="58">
        <v>482.99</v>
      </c>
      <c r="K284" s="25"/>
      <c r="L284" s="25"/>
      <c r="M284" s="37">
        <v>2</v>
      </c>
      <c r="N284" s="38">
        <f t="shared" si="12"/>
        <v>1</v>
      </c>
      <c r="O284" s="39" t="str">
        <f t="shared" si="13"/>
        <v>OK</v>
      </c>
      <c r="P284" s="40">
        <v>0</v>
      </c>
      <c r="Q284" s="40">
        <v>0</v>
      </c>
      <c r="R284" s="40">
        <v>0</v>
      </c>
      <c r="S284" s="40">
        <v>1</v>
      </c>
      <c r="T284" s="40">
        <v>0</v>
      </c>
      <c r="U284" s="40">
        <v>0</v>
      </c>
      <c r="V284" s="40">
        <v>0</v>
      </c>
      <c r="W284" s="40">
        <v>0</v>
      </c>
      <c r="X284" s="40">
        <v>0</v>
      </c>
      <c r="Y284" s="40">
        <v>0</v>
      </c>
      <c r="Z284" s="40">
        <v>0</v>
      </c>
      <c r="AA284" s="40">
        <v>0</v>
      </c>
      <c r="AB284" s="40"/>
      <c r="AC284" s="40"/>
      <c r="AD284" s="40"/>
      <c r="AE284" s="40"/>
      <c r="AF284" s="40"/>
    </row>
    <row r="285" spans="1:32" ht="35.1" customHeight="1" x14ac:dyDescent="0.2">
      <c r="A285" s="124"/>
      <c r="B285" s="124"/>
      <c r="C285" s="60">
        <v>288</v>
      </c>
      <c r="D285" s="48" t="s">
        <v>337</v>
      </c>
      <c r="E285" s="24"/>
      <c r="F285" s="21" t="s">
        <v>470</v>
      </c>
      <c r="G285" s="21" t="s">
        <v>49</v>
      </c>
      <c r="H285" s="21">
        <v>20</v>
      </c>
      <c r="I285" s="21">
        <v>20</v>
      </c>
      <c r="J285" s="58">
        <v>286.17</v>
      </c>
      <c r="K285" s="25"/>
      <c r="L285" s="25"/>
      <c r="M285" s="37">
        <v>1</v>
      </c>
      <c r="N285" s="38">
        <f t="shared" si="12"/>
        <v>0</v>
      </c>
      <c r="O285" s="39" t="str">
        <f t="shared" si="13"/>
        <v>OK</v>
      </c>
      <c r="P285" s="40">
        <v>0</v>
      </c>
      <c r="Q285" s="40">
        <v>0</v>
      </c>
      <c r="R285" s="40">
        <v>0</v>
      </c>
      <c r="S285" s="40">
        <v>1</v>
      </c>
      <c r="T285" s="40">
        <v>0</v>
      </c>
      <c r="U285" s="40">
        <v>0</v>
      </c>
      <c r="V285" s="40">
        <v>0</v>
      </c>
      <c r="W285" s="40">
        <v>0</v>
      </c>
      <c r="X285" s="40">
        <v>0</v>
      </c>
      <c r="Y285" s="40">
        <v>0</v>
      </c>
      <c r="Z285" s="40">
        <v>0</v>
      </c>
      <c r="AA285" s="40">
        <v>0</v>
      </c>
      <c r="AB285" s="40"/>
      <c r="AC285" s="40"/>
      <c r="AD285" s="40"/>
      <c r="AE285" s="40"/>
      <c r="AF285" s="40"/>
    </row>
    <row r="286" spans="1:32" ht="35.1" customHeight="1" x14ac:dyDescent="0.2">
      <c r="A286" s="124"/>
      <c r="B286" s="124"/>
      <c r="C286" s="60">
        <v>289</v>
      </c>
      <c r="D286" s="51" t="s">
        <v>338</v>
      </c>
      <c r="E286" s="24"/>
      <c r="F286" s="21" t="s">
        <v>470</v>
      </c>
      <c r="G286" s="21" t="s">
        <v>49</v>
      </c>
      <c r="H286" s="21">
        <v>20</v>
      </c>
      <c r="I286" s="21">
        <v>20</v>
      </c>
      <c r="J286" s="58">
        <v>455.8</v>
      </c>
      <c r="K286" s="25"/>
      <c r="L286" s="25"/>
      <c r="M286" s="37">
        <v>1</v>
      </c>
      <c r="N286" s="38">
        <f t="shared" si="12"/>
        <v>0</v>
      </c>
      <c r="O286" s="39" t="str">
        <f t="shared" si="13"/>
        <v>OK</v>
      </c>
      <c r="P286" s="40">
        <v>0</v>
      </c>
      <c r="Q286" s="40">
        <v>0</v>
      </c>
      <c r="R286" s="40">
        <v>0</v>
      </c>
      <c r="S286" s="40">
        <v>1</v>
      </c>
      <c r="T286" s="40">
        <v>0</v>
      </c>
      <c r="U286" s="40">
        <v>0</v>
      </c>
      <c r="V286" s="40">
        <v>0</v>
      </c>
      <c r="W286" s="40">
        <v>0</v>
      </c>
      <c r="X286" s="40">
        <v>0</v>
      </c>
      <c r="Y286" s="40">
        <v>0</v>
      </c>
      <c r="Z286" s="40">
        <v>0</v>
      </c>
      <c r="AA286" s="40">
        <v>0</v>
      </c>
      <c r="AB286" s="40"/>
      <c r="AC286" s="40"/>
      <c r="AD286" s="40"/>
      <c r="AE286" s="40"/>
      <c r="AF286" s="40"/>
    </row>
    <row r="287" spans="1:32" ht="35.1" customHeight="1" x14ac:dyDescent="0.2">
      <c r="A287" s="124"/>
      <c r="B287" s="124"/>
      <c r="C287" s="60">
        <v>290</v>
      </c>
      <c r="D287" s="47" t="s">
        <v>339</v>
      </c>
      <c r="E287" s="24"/>
      <c r="F287" s="21" t="s">
        <v>470</v>
      </c>
      <c r="G287" s="21" t="s">
        <v>49</v>
      </c>
      <c r="H287" s="21">
        <v>20</v>
      </c>
      <c r="I287" s="21">
        <v>20</v>
      </c>
      <c r="J287" s="58">
        <v>992.75</v>
      </c>
      <c r="K287" s="25"/>
      <c r="L287" s="25"/>
      <c r="M287" s="37">
        <v>1</v>
      </c>
      <c r="N287" s="38">
        <f t="shared" si="12"/>
        <v>0</v>
      </c>
      <c r="O287" s="39" t="str">
        <f t="shared" si="13"/>
        <v>OK</v>
      </c>
      <c r="P287" s="40">
        <v>0</v>
      </c>
      <c r="Q287" s="40">
        <v>0</v>
      </c>
      <c r="R287" s="40">
        <v>0</v>
      </c>
      <c r="S287" s="40">
        <v>1</v>
      </c>
      <c r="T287" s="40">
        <v>0</v>
      </c>
      <c r="U287" s="40">
        <v>0</v>
      </c>
      <c r="V287" s="40">
        <v>0</v>
      </c>
      <c r="W287" s="40">
        <v>0</v>
      </c>
      <c r="X287" s="40">
        <v>0</v>
      </c>
      <c r="Y287" s="40">
        <v>0</v>
      </c>
      <c r="Z287" s="40">
        <v>0</v>
      </c>
      <c r="AA287" s="40">
        <v>0</v>
      </c>
      <c r="AB287" s="40"/>
      <c r="AC287" s="40"/>
      <c r="AD287" s="40"/>
      <c r="AE287" s="40"/>
      <c r="AF287" s="40"/>
    </row>
    <row r="288" spans="1:32" ht="15.75" x14ac:dyDescent="0.2">
      <c r="A288" s="124"/>
      <c r="B288" s="124"/>
      <c r="C288" s="60">
        <v>291</v>
      </c>
      <c r="D288" s="48" t="s">
        <v>340</v>
      </c>
      <c r="E288" s="24"/>
      <c r="F288" s="21" t="s">
        <v>470</v>
      </c>
      <c r="G288" s="21" t="s">
        <v>49</v>
      </c>
      <c r="H288" s="21">
        <v>20</v>
      </c>
      <c r="I288" s="21">
        <v>20</v>
      </c>
      <c r="J288" s="58">
        <v>147.29</v>
      </c>
      <c r="K288" s="25"/>
      <c r="L288" s="25"/>
      <c r="M288" s="37">
        <v>2</v>
      </c>
      <c r="N288" s="38">
        <f t="shared" si="12"/>
        <v>0</v>
      </c>
      <c r="O288" s="39" t="str">
        <f t="shared" si="13"/>
        <v>OK</v>
      </c>
      <c r="P288" s="40">
        <v>0</v>
      </c>
      <c r="Q288" s="40">
        <v>0</v>
      </c>
      <c r="R288" s="40">
        <v>0</v>
      </c>
      <c r="S288" s="40">
        <v>2</v>
      </c>
      <c r="T288" s="40">
        <v>0</v>
      </c>
      <c r="U288" s="40">
        <v>0</v>
      </c>
      <c r="V288" s="40">
        <v>0</v>
      </c>
      <c r="W288" s="40">
        <v>0</v>
      </c>
      <c r="X288" s="40">
        <v>0</v>
      </c>
      <c r="Y288" s="40">
        <v>0</v>
      </c>
      <c r="Z288" s="40">
        <v>0</v>
      </c>
      <c r="AA288" s="40">
        <v>0</v>
      </c>
      <c r="AB288" s="40"/>
      <c r="AC288" s="40"/>
      <c r="AD288" s="40"/>
      <c r="AE288" s="40"/>
      <c r="AF288" s="40"/>
    </row>
    <row r="289" spans="1:32" ht="35.1" customHeight="1" x14ac:dyDescent="0.2">
      <c r="A289" s="124"/>
      <c r="B289" s="124"/>
      <c r="C289" s="60">
        <v>292</v>
      </c>
      <c r="D289" s="51" t="s">
        <v>341</v>
      </c>
      <c r="E289" s="24"/>
      <c r="F289" s="21" t="s">
        <v>470</v>
      </c>
      <c r="G289" s="21" t="s">
        <v>49</v>
      </c>
      <c r="H289" s="21">
        <v>20</v>
      </c>
      <c r="I289" s="21">
        <v>20</v>
      </c>
      <c r="J289" s="58">
        <v>217.77</v>
      </c>
      <c r="K289" s="25"/>
      <c r="L289" s="25"/>
      <c r="M289" s="37">
        <v>2</v>
      </c>
      <c r="N289" s="38">
        <f t="shared" si="12"/>
        <v>1</v>
      </c>
      <c r="O289" s="39" t="str">
        <f t="shared" si="13"/>
        <v>OK</v>
      </c>
      <c r="P289" s="40">
        <v>0</v>
      </c>
      <c r="Q289" s="40">
        <v>0</v>
      </c>
      <c r="R289" s="40">
        <v>0</v>
      </c>
      <c r="S289" s="40">
        <v>1</v>
      </c>
      <c r="T289" s="40">
        <v>0</v>
      </c>
      <c r="U289" s="40">
        <v>0</v>
      </c>
      <c r="V289" s="40">
        <v>0</v>
      </c>
      <c r="W289" s="40">
        <v>0</v>
      </c>
      <c r="X289" s="40">
        <v>0</v>
      </c>
      <c r="Y289" s="40">
        <v>0</v>
      </c>
      <c r="Z289" s="40">
        <v>0</v>
      </c>
      <c r="AA289" s="40">
        <v>0</v>
      </c>
      <c r="AB289" s="40"/>
      <c r="AC289" s="40"/>
      <c r="AD289" s="40"/>
      <c r="AE289" s="40"/>
      <c r="AF289" s="40"/>
    </row>
    <row r="290" spans="1:32" ht="35.1" customHeight="1" x14ac:dyDescent="0.2">
      <c r="A290" s="124"/>
      <c r="B290" s="124"/>
      <c r="C290" s="60">
        <v>293</v>
      </c>
      <c r="D290" s="48" t="s">
        <v>342</v>
      </c>
      <c r="E290" s="24"/>
      <c r="F290" s="21" t="s">
        <v>470</v>
      </c>
      <c r="G290" s="21" t="s">
        <v>49</v>
      </c>
      <c r="H290" s="21">
        <v>20</v>
      </c>
      <c r="I290" s="21">
        <v>20</v>
      </c>
      <c r="J290" s="58">
        <v>348.86</v>
      </c>
      <c r="K290" s="25"/>
      <c r="L290" s="25"/>
      <c r="M290" s="37">
        <v>2</v>
      </c>
      <c r="N290" s="38">
        <f t="shared" si="12"/>
        <v>0</v>
      </c>
      <c r="O290" s="39" t="str">
        <f t="shared" si="13"/>
        <v>OK</v>
      </c>
      <c r="P290" s="40">
        <v>0</v>
      </c>
      <c r="Q290" s="40">
        <v>0</v>
      </c>
      <c r="R290" s="40">
        <v>0</v>
      </c>
      <c r="S290" s="40">
        <v>2</v>
      </c>
      <c r="T290" s="40">
        <v>0</v>
      </c>
      <c r="U290" s="40">
        <v>0</v>
      </c>
      <c r="V290" s="40">
        <v>0</v>
      </c>
      <c r="W290" s="40">
        <v>0</v>
      </c>
      <c r="X290" s="40">
        <v>0</v>
      </c>
      <c r="Y290" s="40">
        <v>0</v>
      </c>
      <c r="Z290" s="40">
        <v>0</v>
      </c>
      <c r="AA290" s="40">
        <v>0</v>
      </c>
      <c r="AB290" s="40"/>
      <c r="AC290" s="40"/>
      <c r="AD290" s="40"/>
      <c r="AE290" s="40"/>
      <c r="AF290" s="40"/>
    </row>
    <row r="291" spans="1:32" ht="35.1" customHeight="1" x14ac:dyDescent="0.2">
      <c r="A291" s="124"/>
      <c r="B291" s="124"/>
      <c r="C291" s="60">
        <v>294</v>
      </c>
      <c r="D291" s="47" t="s">
        <v>343</v>
      </c>
      <c r="E291" s="24"/>
      <c r="F291" s="21" t="s">
        <v>470</v>
      </c>
      <c r="G291" s="21" t="s">
        <v>49</v>
      </c>
      <c r="H291" s="21">
        <v>20</v>
      </c>
      <c r="I291" s="21">
        <v>20</v>
      </c>
      <c r="J291" s="58">
        <v>79</v>
      </c>
      <c r="K291" s="25"/>
      <c r="L291" s="25"/>
      <c r="M291" s="37">
        <v>2</v>
      </c>
      <c r="N291" s="38">
        <f t="shared" si="12"/>
        <v>0</v>
      </c>
      <c r="O291" s="39" t="str">
        <f t="shared" si="13"/>
        <v>OK</v>
      </c>
      <c r="P291" s="40">
        <v>0</v>
      </c>
      <c r="Q291" s="40">
        <v>0</v>
      </c>
      <c r="R291" s="40">
        <v>0</v>
      </c>
      <c r="S291" s="40">
        <v>2</v>
      </c>
      <c r="T291" s="40">
        <v>0</v>
      </c>
      <c r="U291" s="40">
        <v>0</v>
      </c>
      <c r="V291" s="40">
        <v>0</v>
      </c>
      <c r="W291" s="40">
        <v>0</v>
      </c>
      <c r="X291" s="40">
        <v>0</v>
      </c>
      <c r="Y291" s="40">
        <v>0</v>
      </c>
      <c r="Z291" s="40">
        <v>0</v>
      </c>
      <c r="AA291" s="40">
        <v>0</v>
      </c>
      <c r="AB291" s="40"/>
      <c r="AC291" s="40"/>
      <c r="AD291" s="40"/>
      <c r="AE291" s="40"/>
      <c r="AF291" s="40"/>
    </row>
    <row r="292" spans="1:32" ht="30.75" x14ac:dyDescent="0.2">
      <c r="A292" s="126" t="s">
        <v>371</v>
      </c>
      <c r="B292" s="125">
        <v>12</v>
      </c>
      <c r="C292" s="62">
        <v>298</v>
      </c>
      <c r="D292" s="48" t="s">
        <v>344</v>
      </c>
      <c r="E292" s="24"/>
      <c r="F292" s="21" t="s">
        <v>359</v>
      </c>
      <c r="G292" s="21" t="s">
        <v>377</v>
      </c>
      <c r="H292" s="21">
        <v>20</v>
      </c>
      <c r="I292" s="21">
        <v>20</v>
      </c>
      <c r="J292" s="58">
        <v>32.5</v>
      </c>
      <c r="K292" s="25"/>
      <c r="L292" s="25"/>
      <c r="M292" s="37">
        <v>4</v>
      </c>
      <c r="N292" s="38">
        <f t="shared" si="12"/>
        <v>4</v>
      </c>
      <c r="O292" s="39" t="str">
        <f t="shared" si="13"/>
        <v>OK</v>
      </c>
      <c r="P292" s="40">
        <v>0</v>
      </c>
      <c r="Q292" s="40">
        <v>0</v>
      </c>
      <c r="R292" s="40">
        <v>0</v>
      </c>
      <c r="S292" s="40">
        <v>0</v>
      </c>
      <c r="T292" s="40">
        <v>0</v>
      </c>
      <c r="U292" s="40">
        <v>0</v>
      </c>
      <c r="V292" s="40">
        <v>0</v>
      </c>
      <c r="W292" s="40">
        <v>0</v>
      </c>
      <c r="X292" s="40">
        <v>0</v>
      </c>
      <c r="Y292" s="40">
        <v>0</v>
      </c>
      <c r="Z292" s="40">
        <v>0</v>
      </c>
      <c r="AA292" s="40">
        <v>0</v>
      </c>
      <c r="AB292" s="40"/>
      <c r="AC292" s="40"/>
      <c r="AD292" s="40"/>
      <c r="AE292" s="40"/>
      <c r="AF292" s="40"/>
    </row>
    <row r="293" spans="1:32" ht="15.75" x14ac:dyDescent="0.2">
      <c r="A293" s="127"/>
      <c r="B293" s="125"/>
      <c r="C293" s="62">
        <v>299</v>
      </c>
      <c r="D293" s="48" t="s">
        <v>345</v>
      </c>
      <c r="E293" s="24"/>
      <c r="F293" s="21" t="s">
        <v>360</v>
      </c>
      <c r="G293" s="21" t="s">
        <v>49</v>
      </c>
      <c r="H293" s="21">
        <v>20</v>
      </c>
      <c r="I293" s="21">
        <v>20</v>
      </c>
      <c r="J293" s="58">
        <v>19.25</v>
      </c>
      <c r="K293" s="25"/>
      <c r="L293" s="25"/>
      <c r="M293" s="37">
        <v>400</v>
      </c>
      <c r="N293" s="38">
        <f t="shared" si="12"/>
        <v>400</v>
      </c>
      <c r="O293" s="39" t="str">
        <f t="shared" si="13"/>
        <v>OK</v>
      </c>
      <c r="P293" s="40">
        <v>0</v>
      </c>
      <c r="Q293" s="40">
        <v>0</v>
      </c>
      <c r="R293" s="40">
        <v>0</v>
      </c>
      <c r="S293" s="40">
        <v>0</v>
      </c>
      <c r="T293" s="40">
        <v>0</v>
      </c>
      <c r="U293" s="40">
        <v>0</v>
      </c>
      <c r="V293" s="40">
        <v>0</v>
      </c>
      <c r="W293" s="40">
        <v>0</v>
      </c>
      <c r="X293" s="40">
        <v>0</v>
      </c>
      <c r="Y293" s="40">
        <v>0</v>
      </c>
      <c r="Z293" s="40">
        <v>0</v>
      </c>
      <c r="AA293" s="40">
        <v>0</v>
      </c>
      <c r="AB293" s="40"/>
      <c r="AC293" s="40"/>
      <c r="AD293" s="40"/>
      <c r="AE293" s="40"/>
      <c r="AF293" s="40"/>
    </row>
    <row r="294" spans="1:32" ht="15.75" x14ac:dyDescent="0.2">
      <c r="A294" s="127"/>
      <c r="B294" s="125"/>
      <c r="C294" s="62">
        <v>300</v>
      </c>
      <c r="D294" s="48" t="s">
        <v>346</v>
      </c>
      <c r="E294" s="24"/>
      <c r="F294" s="21" t="s">
        <v>360</v>
      </c>
      <c r="G294" s="21" t="s">
        <v>49</v>
      </c>
      <c r="H294" s="21">
        <v>20</v>
      </c>
      <c r="I294" s="21">
        <v>20</v>
      </c>
      <c r="J294" s="58">
        <v>28.75</v>
      </c>
      <c r="K294" s="25"/>
      <c r="L294" s="25"/>
      <c r="M294" s="37">
        <v>40</v>
      </c>
      <c r="N294" s="38">
        <f t="shared" si="12"/>
        <v>40</v>
      </c>
      <c r="O294" s="39" t="str">
        <f t="shared" si="13"/>
        <v>OK</v>
      </c>
      <c r="P294" s="40">
        <v>0</v>
      </c>
      <c r="Q294" s="40">
        <v>0</v>
      </c>
      <c r="R294" s="40">
        <v>0</v>
      </c>
      <c r="S294" s="40">
        <v>0</v>
      </c>
      <c r="T294" s="40">
        <v>0</v>
      </c>
      <c r="U294" s="40">
        <v>0</v>
      </c>
      <c r="V294" s="40">
        <v>0</v>
      </c>
      <c r="W294" s="40">
        <v>0</v>
      </c>
      <c r="X294" s="40">
        <v>0</v>
      </c>
      <c r="Y294" s="40">
        <v>0</v>
      </c>
      <c r="Z294" s="40">
        <v>0</v>
      </c>
      <c r="AA294" s="40">
        <v>0</v>
      </c>
      <c r="AB294" s="40"/>
      <c r="AC294" s="40"/>
      <c r="AD294" s="40"/>
      <c r="AE294" s="40"/>
      <c r="AF294" s="40"/>
    </row>
    <row r="295" spans="1:32" ht="15.75" x14ac:dyDescent="0.2">
      <c r="A295" s="127"/>
      <c r="B295" s="125"/>
      <c r="C295" s="62">
        <v>301</v>
      </c>
      <c r="D295" s="48" t="s">
        <v>347</v>
      </c>
      <c r="E295" s="24"/>
      <c r="F295" s="21" t="s">
        <v>360</v>
      </c>
      <c r="G295" s="21" t="s">
        <v>49</v>
      </c>
      <c r="H295" s="21">
        <v>20</v>
      </c>
      <c r="I295" s="21">
        <v>20</v>
      </c>
      <c r="J295" s="58">
        <v>25.5</v>
      </c>
      <c r="K295" s="25"/>
      <c r="L295" s="25"/>
      <c r="M295" s="37">
        <v>40</v>
      </c>
      <c r="N295" s="38">
        <f t="shared" si="12"/>
        <v>0</v>
      </c>
      <c r="O295" s="39" t="str">
        <f t="shared" si="13"/>
        <v>OK</v>
      </c>
      <c r="P295" s="40">
        <v>0</v>
      </c>
      <c r="Q295" s="40">
        <v>0</v>
      </c>
      <c r="R295" s="40">
        <v>0</v>
      </c>
      <c r="S295" s="40">
        <v>0</v>
      </c>
      <c r="T295" s="40">
        <v>0</v>
      </c>
      <c r="U295" s="40">
        <v>0</v>
      </c>
      <c r="V295" s="40">
        <v>0</v>
      </c>
      <c r="W295" s="40">
        <v>0</v>
      </c>
      <c r="X295" s="40">
        <v>0</v>
      </c>
      <c r="Y295" s="40">
        <v>40</v>
      </c>
      <c r="Z295" s="40">
        <v>0</v>
      </c>
      <c r="AA295" s="40">
        <v>0</v>
      </c>
      <c r="AB295" s="40"/>
      <c r="AC295" s="40"/>
      <c r="AD295" s="40"/>
      <c r="AE295" s="40"/>
      <c r="AF295" s="40"/>
    </row>
    <row r="296" spans="1:32" ht="15.75" x14ac:dyDescent="0.2">
      <c r="A296" s="127"/>
      <c r="B296" s="125"/>
      <c r="C296" s="62">
        <v>302</v>
      </c>
      <c r="D296" s="48" t="s">
        <v>348</v>
      </c>
      <c r="E296" s="24"/>
      <c r="F296" s="21" t="s">
        <v>361</v>
      </c>
      <c r="G296" s="21" t="s">
        <v>385</v>
      </c>
      <c r="H296" s="21">
        <v>20</v>
      </c>
      <c r="I296" s="21">
        <v>20</v>
      </c>
      <c r="J296" s="58">
        <v>97.75</v>
      </c>
      <c r="K296" s="25"/>
      <c r="L296" s="25"/>
      <c r="M296" s="37">
        <v>4</v>
      </c>
      <c r="N296" s="38">
        <f t="shared" si="12"/>
        <v>0</v>
      </c>
      <c r="O296" s="39" t="str">
        <f t="shared" si="13"/>
        <v>OK</v>
      </c>
      <c r="P296" s="40">
        <v>0</v>
      </c>
      <c r="Q296" s="40">
        <v>0</v>
      </c>
      <c r="R296" s="40">
        <v>0</v>
      </c>
      <c r="S296" s="40">
        <v>0</v>
      </c>
      <c r="T296" s="40">
        <v>0</v>
      </c>
      <c r="U296" s="40">
        <v>0</v>
      </c>
      <c r="V296" s="40">
        <v>0</v>
      </c>
      <c r="W296" s="40">
        <v>0</v>
      </c>
      <c r="X296" s="40">
        <v>0</v>
      </c>
      <c r="Y296" s="40">
        <v>4</v>
      </c>
      <c r="Z296" s="40">
        <v>0</v>
      </c>
      <c r="AA296" s="40">
        <v>0</v>
      </c>
      <c r="AB296" s="40"/>
      <c r="AC296" s="40"/>
      <c r="AD296" s="40"/>
      <c r="AE296" s="40"/>
      <c r="AF296" s="40"/>
    </row>
    <row r="297" spans="1:32" ht="30.75" x14ac:dyDescent="0.2">
      <c r="A297" s="127"/>
      <c r="B297" s="125"/>
      <c r="C297" s="62">
        <v>303</v>
      </c>
      <c r="D297" s="48" t="s">
        <v>349</v>
      </c>
      <c r="E297" s="24"/>
      <c r="F297" s="21" t="s">
        <v>362</v>
      </c>
      <c r="G297" s="21" t="s">
        <v>49</v>
      </c>
      <c r="H297" s="21">
        <v>20</v>
      </c>
      <c r="I297" s="21">
        <v>20</v>
      </c>
      <c r="J297" s="58">
        <v>16</v>
      </c>
      <c r="K297" s="25"/>
      <c r="L297" s="25"/>
      <c r="M297" s="37">
        <v>40</v>
      </c>
      <c r="N297" s="38">
        <f t="shared" si="12"/>
        <v>40</v>
      </c>
      <c r="O297" s="39" t="str">
        <f t="shared" si="13"/>
        <v>OK</v>
      </c>
      <c r="P297" s="40">
        <v>0</v>
      </c>
      <c r="Q297" s="40">
        <v>0</v>
      </c>
      <c r="R297" s="40">
        <v>0</v>
      </c>
      <c r="S297" s="40">
        <v>0</v>
      </c>
      <c r="T297" s="40">
        <v>0</v>
      </c>
      <c r="U297" s="40">
        <v>0</v>
      </c>
      <c r="V297" s="40">
        <v>0</v>
      </c>
      <c r="W297" s="40">
        <v>0</v>
      </c>
      <c r="X297" s="40">
        <v>0</v>
      </c>
      <c r="Y297" s="40">
        <v>0</v>
      </c>
      <c r="Z297" s="40">
        <v>0</v>
      </c>
      <c r="AA297" s="40">
        <v>0</v>
      </c>
      <c r="AB297" s="40"/>
      <c r="AC297" s="40"/>
      <c r="AD297" s="40"/>
      <c r="AE297" s="40"/>
      <c r="AF297" s="40"/>
    </row>
    <row r="298" spans="1:32" ht="15.75" x14ac:dyDescent="0.2">
      <c r="A298" s="127"/>
      <c r="B298" s="125"/>
      <c r="C298" s="62">
        <v>304</v>
      </c>
      <c r="D298" s="48" t="s">
        <v>350</v>
      </c>
      <c r="E298" s="24"/>
      <c r="F298" s="21" t="s">
        <v>363</v>
      </c>
      <c r="G298" s="21" t="s">
        <v>49</v>
      </c>
      <c r="H298" s="21">
        <v>20</v>
      </c>
      <c r="I298" s="21">
        <v>20</v>
      </c>
      <c r="J298" s="58">
        <v>56</v>
      </c>
      <c r="K298" s="25"/>
      <c r="L298" s="25"/>
      <c r="M298" s="37">
        <v>20</v>
      </c>
      <c r="N298" s="38">
        <f t="shared" si="12"/>
        <v>0</v>
      </c>
      <c r="O298" s="39" t="str">
        <f t="shared" si="13"/>
        <v>OK</v>
      </c>
      <c r="P298" s="40">
        <v>0</v>
      </c>
      <c r="Q298" s="40">
        <v>0</v>
      </c>
      <c r="R298" s="40">
        <v>0</v>
      </c>
      <c r="S298" s="40">
        <v>0</v>
      </c>
      <c r="T298" s="40">
        <v>0</v>
      </c>
      <c r="U298" s="40">
        <v>0</v>
      </c>
      <c r="V298" s="40">
        <v>0</v>
      </c>
      <c r="W298" s="40">
        <v>0</v>
      </c>
      <c r="X298" s="40">
        <v>0</v>
      </c>
      <c r="Y298" s="40">
        <v>20</v>
      </c>
      <c r="Z298" s="40">
        <v>0</v>
      </c>
      <c r="AA298" s="40">
        <v>0</v>
      </c>
      <c r="AB298" s="40"/>
      <c r="AC298" s="40"/>
      <c r="AD298" s="40"/>
      <c r="AE298" s="40"/>
      <c r="AF298" s="40"/>
    </row>
    <row r="299" spans="1:32" ht="15.75" x14ac:dyDescent="0.2">
      <c r="A299" s="127"/>
      <c r="B299" s="125"/>
      <c r="C299" s="62">
        <v>305</v>
      </c>
      <c r="D299" s="48" t="s">
        <v>351</v>
      </c>
      <c r="E299" s="24"/>
      <c r="F299" s="21" t="s">
        <v>364</v>
      </c>
      <c r="G299" s="21" t="s">
        <v>49</v>
      </c>
      <c r="H299" s="21">
        <v>20</v>
      </c>
      <c r="I299" s="21">
        <v>20</v>
      </c>
      <c r="J299" s="58">
        <v>36</v>
      </c>
      <c r="K299" s="25"/>
      <c r="L299" s="25"/>
      <c r="M299" s="37">
        <v>20</v>
      </c>
      <c r="N299" s="38">
        <f t="shared" si="12"/>
        <v>20</v>
      </c>
      <c r="O299" s="39" t="str">
        <f t="shared" si="13"/>
        <v>OK</v>
      </c>
      <c r="P299" s="40">
        <v>0</v>
      </c>
      <c r="Q299" s="40">
        <v>0</v>
      </c>
      <c r="R299" s="40">
        <v>0</v>
      </c>
      <c r="S299" s="40">
        <v>0</v>
      </c>
      <c r="T299" s="40">
        <v>0</v>
      </c>
      <c r="U299" s="40">
        <v>0</v>
      </c>
      <c r="V299" s="40">
        <v>0</v>
      </c>
      <c r="W299" s="40">
        <v>0</v>
      </c>
      <c r="X299" s="40">
        <v>0</v>
      </c>
      <c r="Y299" s="40">
        <v>0</v>
      </c>
      <c r="Z299" s="40">
        <v>0</v>
      </c>
      <c r="AA299" s="40">
        <v>0</v>
      </c>
      <c r="AB299" s="40"/>
      <c r="AC299" s="40"/>
      <c r="AD299" s="40"/>
      <c r="AE299" s="40"/>
      <c r="AF299" s="40"/>
    </row>
    <row r="300" spans="1:32" ht="15.75" x14ac:dyDescent="0.2">
      <c r="A300" s="127"/>
      <c r="B300" s="125"/>
      <c r="C300" s="62">
        <v>306</v>
      </c>
      <c r="D300" s="48" t="s">
        <v>352</v>
      </c>
      <c r="E300" s="24"/>
      <c r="F300" s="21" t="s">
        <v>365</v>
      </c>
      <c r="G300" s="21" t="s">
        <v>49</v>
      </c>
      <c r="H300" s="21">
        <v>20</v>
      </c>
      <c r="I300" s="21">
        <v>20</v>
      </c>
      <c r="J300" s="58">
        <v>6.38</v>
      </c>
      <c r="K300" s="25"/>
      <c r="L300" s="25"/>
      <c r="M300" s="37">
        <v>20</v>
      </c>
      <c r="N300" s="38">
        <f t="shared" si="12"/>
        <v>20</v>
      </c>
      <c r="O300" s="39" t="str">
        <f t="shared" si="13"/>
        <v>OK</v>
      </c>
      <c r="P300" s="40">
        <v>0</v>
      </c>
      <c r="Q300" s="40">
        <v>0</v>
      </c>
      <c r="R300" s="40">
        <v>0</v>
      </c>
      <c r="S300" s="40">
        <v>0</v>
      </c>
      <c r="T300" s="40">
        <v>0</v>
      </c>
      <c r="U300" s="40">
        <v>0</v>
      </c>
      <c r="V300" s="40">
        <v>0</v>
      </c>
      <c r="W300" s="40">
        <v>0</v>
      </c>
      <c r="X300" s="40">
        <v>0</v>
      </c>
      <c r="Y300" s="40">
        <v>0</v>
      </c>
      <c r="Z300" s="40">
        <v>0</v>
      </c>
      <c r="AA300" s="40">
        <v>0</v>
      </c>
      <c r="AB300" s="40"/>
      <c r="AC300" s="40"/>
      <c r="AD300" s="40"/>
      <c r="AE300" s="40"/>
      <c r="AF300" s="40"/>
    </row>
    <row r="301" spans="1:32" ht="15.75" x14ac:dyDescent="0.2">
      <c r="A301" s="127"/>
      <c r="B301" s="125"/>
      <c r="C301" s="62">
        <v>307</v>
      </c>
      <c r="D301" s="48" t="s">
        <v>353</v>
      </c>
      <c r="E301" s="24"/>
      <c r="F301" s="21" t="s">
        <v>366</v>
      </c>
      <c r="G301" s="21" t="s">
        <v>49</v>
      </c>
      <c r="H301" s="21">
        <v>20</v>
      </c>
      <c r="I301" s="21">
        <v>20</v>
      </c>
      <c r="J301" s="58">
        <v>13.33</v>
      </c>
      <c r="K301" s="25"/>
      <c r="L301" s="25"/>
      <c r="M301" s="37">
        <v>20</v>
      </c>
      <c r="N301" s="38">
        <f t="shared" si="12"/>
        <v>20</v>
      </c>
      <c r="O301" s="39" t="str">
        <f t="shared" si="13"/>
        <v>OK</v>
      </c>
      <c r="P301" s="40">
        <v>0</v>
      </c>
      <c r="Q301" s="40">
        <v>0</v>
      </c>
      <c r="R301" s="40">
        <v>0</v>
      </c>
      <c r="S301" s="40">
        <v>0</v>
      </c>
      <c r="T301" s="40">
        <v>0</v>
      </c>
      <c r="U301" s="40">
        <v>0</v>
      </c>
      <c r="V301" s="40">
        <v>0</v>
      </c>
      <c r="W301" s="40">
        <v>0</v>
      </c>
      <c r="X301" s="40">
        <v>0</v>
      </c>
      <c r="Y301" s="40">
        <v>0</v>
      </c>
      <c r="Z301" s="40">
        <v>0</v>
      </c>
      <c r="AA301" s="40">
        <v>0</v>
      </c>
      <c r="AB301" s="40"/>
      <c r="AC301" s="40"/>
      <c r="AD301" s="40"/>
      <c r="AE301" s="40"/>
      <c r="AF301" s="40"/>
    </row>
    <row r="302" spans="1:32" ht="15.75" x14ac:dyDescent="0.2">
      <c r="A302" s="127"/>
      <c r="B302" s="125"/>
      <c r="C302" s="62">
        <v>308</v>
      </c>
      <c r="D302" s="51" t="s">
        <v>354</v>
      </c>
      <c r="E302" s="24"/>
      <c r="F302" s="21" t="s">
        <v>367</v>
      </c>
      <c r="G302" s="21" t="s">
        <v>49</v>
      </c>
      <c r="H302" s="21">
        <v>20</v>
      </c>
      <c r="I302" s="21">
        <v>20</v>
      </c>
      <c r="J302" s="58">
        <v>29.67</v>
      </c>
      <c r="K302" s="25"/>
      <c r="L302" s="25"/>
      <c r="M302" s="37">
        <v>4</v>
      </c>
      <c r="N302" s="38">
        <f t="shared" si="12"/>
        <v>1</v>
      </c>
      <c r="O302" s="39" t="str">
        <f t="shared" si="13"/>
        <v>OK</v>
      </c>
      <c r="P302" s="40">
        <v>0</v>
      </c>
      <c r="Q302" s="40">
        <v>0</v>
      </c>
      <c r="R302" s="40">
        <v>0</v>
      </c>
      <c r="S302" s="40">
        <v>0</v>
      </c>
      <c r="T302" s="40">
        <v>0</v>
      </c>
      <c r="U302" s="40">
        <v>0</v>
      </c>
      <c r="V302" s="40">
        <v>0</v>
      </c>
      <c r="W302" s="40">
        <v>0</v>
      </c>
      <c r="X302" s="40">
        <v>0</v>
      </c>
      <c r="Y302" s="40">
        <v>3</v>
      </c>
      <c r="Z302" s="40">
        <v>0</v>
      </c>
      <c r="AA302" s="40">
        <v>0</v>
      </c>
      <c r="AB302" s="40"/>
      <c r="AC302" s="40"/>
      <c r="AD302" s="40"/>
      <c r="AE302" s="40"/>
      <c r="AF302" s="40"/>
    </row>
    <row r="303" spans="1:32" ht="15.75" x14ac:dyDescent="0.2">
      <c r="A303" s="127"/>
      <c r="B303" s="125"/>
      <c r="C303" s="62">
        <v>309</v>
      </c>
      <c r="D303" s="48" t="s">
        <v>355</v>
      </c>
      <c r="E303" s="24"/>
      <c r="F303" s="21" t="s">
        <v>365</v>
      </c>
      <c r="G303" s="21" t="s">
        <v>49</v>
      </c>
      <c r="H303" s="21">
        <v>20</v>
      </c>
      <c r="I303" s="21">
        <v>20</v>
      </c>
      <c r="J303" s="58">
        <v>28.5</v>
      </c>
      <c r="K303" s="25"/>
      <c r="L303" s="25"/>
      <c r="M303" s="37">
        <v>16</v>
      </c>
      <c r="N303" s="38">
        <f t="shared" si="12"/>
        <v>16</v>
      </c>
      <c r="O303" s="39" t="str">
        <f t="shared" si="13"/>
        <v>OK</v>
      </c>
      <c r="P303" s="40">
        <v>0</v>
      </c>
      <c r="Q303" s="40">
        <v>0</v>
      </c>
      <c r="R303" s="40">
        <v>0</v>
      </c>
      <c r="S303" s="40">
        <v>0</v>
      </c>
      <c r="T303" s="40">
        <v>0</v>
      </c>
      <c r="U303" s="40">
        <v>0</v>
      </c>
      <c r="V303" s="40">
        <v>0</v>
      </c>
      <c r="W303" s="40">
        <v>0</v>
      </c>
      <c r="X303" s="40">
        <v>0</v>
      </c>
      <c r="Y303" s="40">
        <v>0</v>
      </c>
      <c r="Z303" s="40">
        <v>0</v>
      </c>
      <c r="AA303" s="40">
        <v>0</v>
      </c>
      <c r="AB303" s="40"/>
      <c r="AC303" s="40"/>
      <c r="AD303" s="40"/>
      <c r="AE303" s="40"/>
      <c r="AF303" s="40"/>
    </row>
    <row r="304" spans="1:32" ht="30.75" x14ac:dyDescent="0.2">
      <c r="A304" s="127"/>
      <c r="B304" s="125"/>
      <c r="C304" s="62">
        <v>310</v>
      </c>
      <c r="D304" s="48" t="s">
        <v>356</v>
      </c>
      <c r="E304" s="24"/>
      <c r="F304" s="21" t="s">
        <v>368</v>
      </c>
      <c r="G304" s="21" t="s">
        <v>49</v>
      </c>
      <c r="H304" s="21">
        <v>20</v>
      </c>
      <c r="I304" s="21">
        <v>20</v>
      </c>
      <c r="J304" s="58">
        <v>87.67</v>
      </c>
      <c r="K304" s="25"/>
      <c r="L304" s="25"/>
      <c r="M304" s="37">
        <v>40</v>
      </c>
      <c r="N304" s="38">
        <f t="shared" si="12"/>
        <v>0</v>
      </c>
      <c r="O304" s="39" t="str">
        <f t="shared" si="13"/>
        <v>OK</v>
      </c>
      <c r="P304" s="40">
        <v>0</v>
      </c>
      <c r="Q304" s="40">
        <v>0</v>
      </c>
      <c r="R304" s="40">
        <v>0</v>
      </c>
      <c r="S304" s="40">
        <v>0</v>
      </c>
      <c r="T304" s="40">
        <v>0</v>
      </c>
      <c r="U304" s="40">
        <v>0</v>
      </c>
      <c r="V304" s="40">
        <v>0</v>
      </c>
      <c r="W304" s="40">
        <v>0</v>
      </c>
      <c r="X304" s="40">
        <v>0</v>
      </c>
      <c r="Y304" s="40">
        <v>40</v>
      </c>
      <c r="Z304" s="40">
        <v>0</v>
      </c>
      <c r="AA304" s="40">
        <v>0</v>
      </c>
      <c r="AB304" s="40"/>
      <c r="AC304" s="40"/>
      <c r="AD304" s="40"/>
      <c r="AE304" s="40"/>
      <c r="AF304" s="40"/>
    </row>
    <row r="305" spans="1:32" ht="15.75" x14ac:dyDescent="0.2">
      <c r="A305" s="127"/>
      <c r="B305" s="125"/>
      <c r="C305" s="62">
        <v>311</v>
      </c>
      <c r="D305" s="48" t="s">
        <v>357</v>
      </c>
      <c r="E305" s="24"/>
      <c r="F305" s="21" t="s">
        <v>360</v>
      </c>
      <c r="G305" s="21" t="s">
        <v>49</v>
      </c>
      <c r="H305" s="21">
        <v>20</v>
      </c>
      <c r="I305" s="21">
        <v>20</v>
      </c>
      <c r="J305" s="58">
        <v>9.5</v>
      </c>
      <c r="K305" s="25"/>
      <c r="L305" s="25"/>
      <c r="M305" s="37">
        <v>100</v>
      </c>
      <c r="N305" s="38">
        <f t="shared" si="12"/>
        <v>100</v>
      </c>
      <c r="O305" s="39" t="str">
        <f t="shared" si="13"/>
        <v>OK</v>
      </c>
      <c r="P305" s="40">
        <v>0</v>
      </c>
      <c r="Q305" s="40">
        <v>0</v>
      </c>
      <c r="R305" s="40">
        <v>0</v>
      </c>
      <c r="S305" s="40">
        <v>0</v>
      </c>
      <c r="T305" s="40">
        <v>0</v>
      </c>
      <c r="U305" s="40">
        <v>0</v>
      </c>
      <c r="V305" s="40">
        <v>0</v>
      </c>
      <c r="W305" s="40">
        <v>0</v>
      </c>
      <c r="X305" s="40">
        <v>0</v>
      </c>
      <c r="Y305" s="40">
        <v>0</v>
      </c>
      <c r="Z305" s="40">
        <v>0</v>
      </c>
      <c r="AA305" s="40">
        <v>0</v>
      </c>
      <c r="AB305" s="40"/>
      <c r="AC305" s="40"/>
      <c r="AD305" s="40"/>
      <c r="AE305" s="40"/>
      <c r="AF305" s="40"/>
    </row>
    <row r="306" spans="1:32" ht="15.75" x14ac:dyDescent="0.2">
      <c r="A306" s="128"/>
      <c r="B306" s="125"/>
      <c r="C306" s="62">
        <v>312</v>
      </c>
      <c r="D306" s="48" t="s">
        <v>358</v>
      </c>
      <c r="E306" s="24"/>
      <c r="F306" s="21" t="s">
        <v>369</v>
      </c>
      <c r="G306" s="21" t="s">
        <v>49</v>
      </c>
      <c r="H306" s="21">
        <v>20</v>
      </c>
      <c r="I306" s="21">
        <v>20</v>
      </c>
      <c r="J306" s="58">
        <v>40.67</v>
      </c>
      <c r="K306" s="25"/>
      <c r="L306" s="25"/>
      <c r="M306" s="37">
        <v>8</v>
      </c>
      <c r="N306" s="38">
        <f t="shared" si="12"/>
        <v>8</v>
      </c>
      <c r="O306" s="39" t="str">
        <f t="shared" si="13"/>
        <v>OK</v>
      </c>
      <c r="P306" s="40">
        <v>0</v>
      </c>
      <c r="Q306" s="40">
        <v>0</v>
      </c>
      <c r="R306" s="40">
        <v>0</v>
      </c>
      <c r="S306" s="40">
        <v>0</v>
      </c>
      <c r="T306" s="40">
        <v>0</v>
      </c>
      <c r="U306" s="40">
        <v>0</v>
      </c>
      <c r="V306" s="40">
        <v>0</v>
      </c>
      <c r="W306" s="40">
        <v>0</v>
      </c>
      <c r="X306" s="40">
        <v>0</v>
      </c>
      <c r="Y306" s="40">
        <v>0</v>
      </c>
      <c r="Z306" s="40">
        <v>0</v>
      </c>
      <c r="AA306" s="40">
        <v>0</v>
      </c>
      <c r="AB306" s="40"/>
      <c r="AC306" s="40"/>
      <c r="AD306" s="40"/>
      <c r="AE306" s="40"/>
      <c r="AF306" s="40"/>
    </row>
  </sheetData>
  <mergeCells count="39">
    <mergeCell ref="AA1:AA2"/>
    <mergeCell ref="A2:O2"/>
    <mergeCell ref="B4:B16"/>
    <mergeCell ref="X1:X2"/>
    <mergeCell ref="Y1:Y2"/>
    <mergeCell ref="T1:T2"/>
    <mergeCell ref="U1:U2"/>
    <mergeCell ref="V1:V2"/>
    <mergeCell ref="W1:W2"/>
    <mergeCell ref="A1:C1"/>
    <mergeCell ref="J1:O1"/>
    <mergeCell ref="P1:P2"/>
    <mergeCell ref="Q1:Q2"/>
    <mergeCell ref="R1:R2"/>
    <mergeCell ref="S1:S2"/>
    <mergeCell ref="D1:I1"/>
    <mergeCell ref="B17:B78"/>
    <mergeCell ref="A79:A129"/>
    <mergeCell ref="B79:B129"/>
    <mergeCell ref="B130:B207"/>
    <mergeCell ref="Z1:Z2"/>
    <mergeCell ref="A4:A16"/>
    <mergeCell ref="A17:A78"/>
    <mergeCell ref="B283:B291"/>
    <mergeCell ref="A283:A291"/>
    <mergeCell ref="B292:B306"/>
    <mergeCell ref="A292:A306"/>
    <mergeCell ref="A130:A207"/>
    <mergeCell ref="A208:A210"/>
    <mergeCell ref="B208:B210"/>
    <mergeCell ref="B211:B253"/>
    <mergeCell ref="A211:A253"/>
    <mergeCell ref="B254:B282"/>
    <mergeCell ref="A254:A282"/>
    <mergeCell ref="AB1:AB2"/>
    <mergeCell ref="AC1:AC2"/>
    <mergeCell ref="AD1:AD2"/>
    <mergeCell ref="AE1:AE2"/>
    <mergeCell ref="AF1:AF2"/>
  </mergeCells>
  <conditionalFormatting sqref="P4:AA276">
    <cfRule type="cellIs" dxfId="11" priority="16" stopIfTrue="1" operator="greaterThan">
      <formula>0</formula>
    </cfRule>
    <cfRule type="cellIs" dxfId="10" priority="17" stopIfTrue="1" operator="greaterThan">
      <formula>0</formula>
    </cfRule>
    <cfRule type="cellIs" dxfId="9" priority="18" stopIfTrue="1" operator="greaterThan">
      <formula>0</formula>
    </cfRule>
  </conditionalFormatting>
  <conditionalFormatting sqref="P277:AA306">
    <cfRule type="cellIs" dxfId="8" priority="7" stopIfTrue="1" operator="greaterThan">
      <formula>0</formula>
    </cfRule>
    <cfRule type="cellIs" dxfId="7" priority="8" stopIfTrue="1" operator="greaterThan">
      <formula>0</formula>
    </cfRule>
    <cfRule type="cellIs" dxfId="6" priority="9" stopIfTrue="1" operator="greaterThan">
      <formula>0</formula>
    </cfRule>
  </conditionalFormatting>
  <conditionalFormatting sqref="AB4:AF276">
    <cfRule type="cellIs" dxfId="5" priority="4" stopIfTrue="1" operator="greaterThan">
      <formula>0</formula>
    </cfRule>
    <cfRule type="cellIs" dxfId="4" priority="5" stopIfTrue="1" operator="greaterThan">
      <formula>0</formula>
    </cfRule>
    <cfRule type="cellIs" dxfId="3" priority="6" stopIfTrue="1" operator="greaterThan">
      <formula>0</formula>
    </cfRule>
  </conditionalFormatting>
  <conditionalFormatting sqref="AB277:AF306">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4"/>
  <sheetViews>
    <sheetView showGridLines="0" zoomScale="55" zoomScaleNormal="55" workbookViewId="0">
      <pane xSplit="5" ySplit="1" topLeftCell="F2" activePane="bottomRight" state="frozen"/>
      <selection pane="topRight" activeCell="F1" sqref="F1"/>
      <selection pane="bottomLeft" activeCell="A2" sqref="A2"/>
      <selection pane="bottomRight" activeCell="C8" sqref="C8"/>
    </sheetView>
  </sheetViews>
  <sheetFormatPr defaultRowHeight="20.25" x14ac:dyDescent="0.2"/>
  <cols>
    <col min="1" max="1" width="8.85546875" style="113" customWidth="1"/>
    <col min="2" max="2" width="9.7109375" style="114" customWidth="1"/>
    <col min="3" max="3" width="117.140625" style="115" customWidth="1"/>
    <col min="4" max="4" width="23.140625" style="115" hidden="1" customWidth="1"/>
    <col min="5" max="5" width="15.5703125" style="116" hidden="1" customWidth="1"/>
    <col min="6" max="6" width="17.140625" style="117" customWidth="1"/>
    <col min="7" max="11" width="6.7109375" style="118" customWidth="1"/>
    <col min="12" max="13" width="5.85546875" style="118" customWidth="1"/>
    <col min="14" max="14" width="5.85546875" style="119" customWidth="1"/>
    <col min="15" max="15" width="12.42578125" style="120" customWidth="1"/>
    <col min="16" max="16" width="9.140625" style="119"/>
    <col min="17" max="18" width="0" style="119" hidden="1" customWidth="1"/>
    <col min="19" max="19" width="15.28515625" style="119" hidden="1" customWidth="1"/>
    <col min="20" max="20" width="11.7109375" style="119" hidden="1" customWidth="1"/>
    <col min="21" max="21" width="15.28515625" style="119" hidden="1" customWidth="1"/>
    <col min="22" max="22" width="12.140625" style="119" hidden="1" customWidth="1"/>
    <col min="23" max="16384" width="9.140625" style="119"/>
  </cols>
  <sheetData>
    <row r="1" spans="1:21" s="69" customFormat="1" ht="109.5" customHeight="1" thickBot="1" x14ac:dyDescent="0.25">
      <c r="A1" s="63" t="s">
        <v>1</v>
      </c>
      <c r="B1" s="63" t="s">
        <v>4</v>
      </c>
      <c r="C1" s="64" t="s">
        <v>474</v>
      </c>
      <c r="D1" s="65" t="s">
        <v>475</v>
      </c>
      <c r="E1" s="66" t="s">
        <v>476</v>
      </c>
      <c r="F1" s="66" t="s">
        <v>7</v>
      </c>
      <c r="G1" s="67" t="s">
        <v>477</v>
      </c>
      <c r="H1" s="67" t="s">
        <v>478</v>
      </c>
      <c r="I1" s="67" t="s">
        <v>479</v>
      </c>
      <c r="J1" s="67" t="s">
        <v>480</v>
      </c>
      <c r="K1" s="67" t="s">
        <v>481</v>
      </c>
      <c r="L1" s="67" t="s">
        <v>482</v>
      </c>
      <c r="M1" s="67" t="s">
        <v>483</v>
      </c>
      <c r="N1" s="67" t="s">
        <v>484</v>
      </c>
      <c r="O1" s="68" t="s">
        <v>485</v>
      </c>
    </row>
    <row r="2" spans="1:21" s="74" customFormat="1" ht="225.75" customHeight="1" x14ac:dyDescent="0.2">
      <c r="A2" s="140">
        <v>1</v>
      </c>
      <c r="B2" s="70"/>
      <c r="C2" s="71" t="s">
        <v>36</v>
      </c>
      <c r="D2" s="72"/>
      <c r="E2" s="72"/>
      <c r="F2" s="72" t="s">
        <v>49</v>
      </c>
      <c r="G2" s="70"/>
      <c r="H2" s="70"/>
      <c r="I2" s="70"/>
      <c r="J2" s="70"/>
      <c r="K2" s="70"/>
      <c r="L2" s="73"/>
      <c r="M2" s="73"/>
      <c r="N2" s="70">
        <v>1</v>
      </c>
      <c r="O2" s="73">
        <f>SUM(G2:N2)</f>
        <v>1</v>
      </c>
    </row>
    <row r="3" spans="1:21" s="74" customFormat="1" ht="75.75" x14ac:dyDescent="0.2">
      <c r="A3" s="141"/>
      <c r="B3" s="75"/>
      <c r="C3" s="76" t="s">
        <v>37</v>
      </c>
      <c r="D3" s="75"/>
      <c r="E3" s="77"/>
      <c r="F3" s="77" t="s">
        <v>49</v>
      </c>
      <c r="G3" s="78">
        <v>1</v>
      </c>
      <c r="H3" s="78"/>
      <c r="I3" s="78"/>
      <c r="J3" s="78"/>
      <c r="K3" s="78"/>
      <c r="L3" s="78"/>
      <c r="M3" s="78"/>
      <c r="N3" s="78"/>
      <c r="O3" s="78">
        <f t="shared" ref="O3:O14" si="0">SUM(G3:N3)</f>
        <v>1</v>
      </c>
    </row>
    <row r="4" spans="1:21" s="74" customFormat="1" ht="45.75" x14ac:dyDescent="0.2">
      <c r="A4" s="141"/>
      <c r="B4" s="75"/>
      <c r="C4" s="76" t="s">
        <v>38</v>
      </c>
      <c r="D4" s="75"/>
      <c r="E4" s="77"/>
      <c r="F4" s="77" t="s">
        <v>49</v>
      </c>
      <c r="G4" s="78">
        <v>1</v>
      </c>
      <c r="H4" s="78"/>
      <c r="I4" s="78"/>
      <c r="J4" s="78"/>
      <c r="K4" s="78"/>
      <c r="L4" s="78"/>
      <c r="M4" s="78"/>
      <c r="N4" s="78"/>
      <c r="O4" s="78">
        <f t="shared" si="0"/>
        <v>1</v>
      </c>
    </row>
    <row r="5" spans="1:21" s="74" customFormat="1" ht="45.75" x14ac:dyDescent="0.2">
      <c r="A5" s="141"/>
      <c r="B5" s="75"/>
      <c r="C5" s="79" t="s">
        <v>39</v>
      </c>
      <c r="D5" s="75"/>
      <c r="E5" s="77"/>
      <c r="F5" s="77" t="s">
        <v>49</v>
      </c>
      <c r="G5" s="78">
        <v>1</v>
      </c>
      <c r="H5" s="78"/>
      <c r="I5" s="78"/>
      <c r="J5" s="78"/>
      <c r="K5" s="78"/>
      <c r="L5" s="78"/>
      <c r="M5" s="78"/>
      <c r="N5" s="78"/>
      <c r="O5" s="78">
        <f t="shared" si="0"/>
        <v>1</v>
      </c>
    </row>
    <row r="6" spans="1:21" s="74" customFormat="1" ht="60.75" x14ac:dyDescent="0.2">
      <c r="A6" s="141"/>
      <c r="B6" s="75"/>
      <c r="C6" s="79" t="s">
        <v>40</v>
      </c>
      <c r="D6" s="77"/>
      <c r="E6" s="77"/>
      <c r="F6" s="77" t="s">
        <v>49</v>
      </c>
      <c r="G6" s="75"/>
      <c r="H6" s="75">
        <v>1</v>
      </c>
      <c r="I6" s="75">
        <v>1</v>
      </c>
      <c r="J6" s="75"/>
      <c r="K6" s="75"/>
      <c r="L6" s="78"/>
      <c r="M6" s="78"/>
      <c r="N6" s="75">
        <v>2</v>
      </c>
      <c r="O6" s="78">
        <f t="shared" si="0"/>
        <v>4</v>
      </c>
    </row>
    <row r="7" spans="1:21" s="74" customFormat="1" ht="45.75" x14ac:dyDescent="0.2">
      <c r="A7" s="141"/>
      <c r="B7" s="75"/>
      <c r="C7" s="80" t="s">
        <v>41</v>
      </c>
      <c r="D7" s="75"/>
      <c r="E7" s="77"/>
      <c r="F7" s="77" t="s">
        <v>49</v>
      </c>
      <c r="G7" s="78">
        <v>2</v>
      </c>
      <c r="H7" s="78">
        <v>1</v>
      </c>
      <c r="I7" s="78"/>
      <c r="J7" s="78"/>
      <c r="K7" s="78"/>
      <c r="L7" s="78"/>
      <c r="M7" s="78"/>
      <c r="N7" s="78"/>
      <c r="O7" s="78">
        <f t="shared" si="0"/>
        <v>3</v>
      </c>
      <c r="T7" s="74" t="e">
        <f>SUBTOTAL(9,#REF!,#REF!)</f>
        <v>#REF!</v>
      </c>
    </row>
    <row r="8" spans="1:21" s="74" customFormat="1" ht="45.75" x14ac:dyDescent="0.2">
      <c r="A8" s="141"/>
      <c r="B8" s="75"/>
      <c r="C8" s="76" t="s">
        <v>42</v>
      </c>
      <c r="D8" s="75"/>
      <c r="E8" s="77"/>
      <c r="F8" s="77" t="s">
        <v>49</v>
      </c>
      <c r="G8" s="78">
        <v>1</v>
      </c>
      <c r="H8" s="78"/>
      <c r="I8" s="78"/>
      <c r="J8" s="78"/>
      <c r="K8" s="78"/>
      <c r="L8" s="78"/>
      <c r="M8" s="78"/>
      <c r="N8" s="78"/>
      <c r="O8" s="78">
        <f t="shared" si="0"/>
        <v>1</v>
      </c>
    </row>
    <row r="9" spans="1:21" s="74" customFormat="1" ht="135.75" x14ac:dyDescent="0.2">
      <c r="A9" s="141"/>
      <c r="B9" s="75"/>
      <c r="C9" s="79" t="s">
        <v>43</v>
      </c>
      <c r="D9" s="77"/>
      <c r="E9" s="77"/>
      <c r="F9" s="77" t="s">
        <v>49</v>
      </c>
      <c r="G9" s="75"/>
      <c r="H9" s="75"/>
      <c r="I9" s="75">
        <v>1</v>
      </c>
      <c r="J9" s="75"/>
      <c r="K9" s="75"/>
      <c r="L9" s="78"/>
      <c r="M9" s="78"/>
      <c r="N9" s="75">
        <v>1</v>
      </c>
      <c r="O9" s="78">
        <f t="shared" si="0"/>
        <v>2</v>
      </c>
    </row>
    <row r="10" spans="1:21" s="74" customFormat="1" ht="45.75" x14ac:dyDescent="0.2">
      <c r="A10" s="141"/>
      <c r="B10" s="75"/>
      <c r="C10" s="76" t="s">
        <v>44</v>
      </c>
      <c r="D10" s="75"/>
      <c r="E10" s="77"/>
      <c r="F10" s="77" t="s">
        <v>49</v>
      </c>
      <c r="G10" s="78">
        <v>1</v>
      </c>
      <c r="H10" s="78"/>
      <c r="I10" s="78">
        <v>1</v>
      </c>
      <c r="J10" s="78"/>
      <c r="K10" s="78"/>
      <c r="L10" s="78"/>
      <c r="M10" s="78"/>
      <c r="N10" s="78"/>
      <c r="O10" s="78">
        <f t="shared" si="0"/>
        <v>2</v>
      </c>
      <c r="S10" s="81" t="e">
        <f>#REF!*#REF!</f>
        <v>#REF!</v>
      </c>
      <c r="U10" s="74" t="e">
        <f>SUBTOTAL(9,#REF!,#REF!,#REF!,#REF!,#REF!,#REF!,#REF!,#REF!,#REF!,#REF!,#REF!,#REF!,#REF!)</f>
        <v>#REF!</v>
      </c>
    </row>
    <row r="11" spans="1:21" s="74" customFormat="1" ht="105.75" x14ac:dyDescent="0.2">
      <c r="A11" s="141"/>
      <c r="B11" s="75"/>
      <c r="C11" s="79" t="s">
        <v>45</v>
      </c>
      <c r="D11" s="77"/>
      <c r="E11" s="77"/>
      <c r="F11" s="77" t="s">
        <v>49</v>
      </c>
      <c r="G11" s="75"/>
      <c r="H11" s="75"/>
      <c r="I11" s="75"/>
      <c r="J11" s="75"/>
      <c r="K11" s="75"/>
      <c r="L11" s="78"/>
      <c r="M11" s="78"/>
      <c r="N11" s="75">
        <v>1</v>
      </c>
      <c r="O11" s="78">
        <f t="shared" si="0"/>
        <v>1</v>
      </c>
    </row>
    <row r="12" spans="1:21" s="74" customFormat="1" ht="105.75" x14ac:dyDescent="0.2">
      <c r="A12" s="141"/>
      <c r="B12" s="75"/>
      <c r="C12" s="79" t="s">
        <v>46</v>
      </c>
      <c r="D12" s="77"/>
      <c r="E12" s="77"/>
      <c r="F12" s="77" t="s">
        <v>49</v>
      </c>
      <c r="G12" s="75"/>
      <c r="H12" s="75"/>
      <c r="I12" s="75"/>
      <c r="J12" s="75"/>
      <c r="K12" s="75"/>
      <c r="L12" s="78"/>
      <c r="M12" s="78"/>
      <c r="N12" s="75">
        <v>1</v>
      </c>
      <c r="O12" s="78">
        <f t="shared" si="0"/>
        <v>1</v>
      </c>
    </row>
    <row r="13" spans="1:21" s="74" customFormat="1" ht="60.75" x14ac:dyDescent="0.2">
      <c r="A13" s="141"/>
      <c r="B13" s="75"/>
      <c r="C13" s="82" t="s">
        <v>47</v>
      </c>
      <c r="D13" s="75"/>
      <c r="E13" s="77"/>
      <c r="F13" s="77" t="s">
        <v>49</v>
      </c>
      <c r="G13" s="78">
        <v>1</v>
      </c>
      <c r="H13" s="78"/>
      <c r="I13" s="78"/>
      <c r="J13" s="78"/>
      <c r="K13" s="78"/>
      <c r="L13" s="78"/>
      <c r="M13" s="78"/>
      <c r="N13" s="78"/>
      <c r="O13" s="78">
        <f t="shared" si="0"/>
        <v>1</v>
      </c>
    </row>
    <row r="14" spans="1:21" s="74" customFormat="1" ht="91.5" thickBot="1" x14ac:dyDescent="0.25">
      <c r="A14" s="142"/>
      <c r="B14" s="83"/>
      <c r="C14" s="84" t="s">
        <v>48</v>
      </c>
      <c r="D14" s="85"/>
      <c r="E14" s="85"/>
      <c r="F14" s="85" t="s">
        <v>49</v>
      </c>
      <c r="G14" s="83"/>
      <c r="H14" s="83"/>
      <c r="I14" s="83"/>
      <c r="J14" s="83"/>
      <c r="K14" s="83"/>
      <c r="L14" s="86"/>
      <c r="M14" s="86"/>
      <c r="N14" s="83">
        <v>1</v>
      </c>
      <c r="O14" s="86">
        <f t="shared" si="0"/>
        <v>1</v>
      </c>
    </row>
    <row r="15" spans="1:21" s="74" customFormat="1" ht="45.75" x14ac:dyDescent="0.2">
      <c r="A15" s="143">
        <v>2</v>
      </c>
      <c r="B15" s="75"/>
      <c r="C15" s="76" t="s">
        <v>53</v>
      </c>
      <c r="D15" s="77"/>
      <c r="E15" s="77"/>
      <c r="F15" s="77" t="s">
        <v>49</v>
      </c>
      <c r="G15" s="75"/>
      <c r="H15" s="75"/>
      <c r="I15" s="75"/>
      <c r="J15" s="75"/>
      <c r="K15" s="75"/>
      <c r="L15" s="78"/>
      <c r="M15" s="78"/>
      <c r="N15" s="75">
        <v>3</v>
      </c>
      <c r="O15" s="78">
        <f>SUM(G15:N15)</f>
        <v>3</v>
      </c>
    </row>
    <row r="16" spans="1:21" s="74" customFormat="1" ht="15.75" customHeight="1" x14ac:dyDescent="0.2">
      <c r="A16" s="141"/>
      <c r="B16" s="75"/>
      <c r="C16" s="80" t="s">
        <v>54</v>
      </c>
      <c r="D16" s="75"/>
      <c r="E16" s="77"/>
      <c r="F16" s="77" t="s">
        <v>49</v>
      </c>
      <c r="G16" s="78">
        <v>2</v>
      </c>
      <c r="H16" s="78">
        <v>2</v>
      </c>
      <c r="I16" s="78">
        <v>2</v>
      </c>
      <c r="J16" s="78"/>
      <c r="K16" s="78"/>
      <c r="L16" s="78"/>
      <c r="M16" s="78"/>
      <c r="N16" s="78"/>
      <c r="O16" s="78">
        <f t="shared" ref="O16:O76" si="1">SUM(G16:N16)</f>
        <v>6</v>
      </c>
    </row>
    <row r="17" spans="1:15" s="74" customFormat="1" ht="45.75" x14ac:dyDescent="0.2">
      <c r="A17" s="141"/>
      <c r="B17" s="75"/>
      <c r="C17" s="79" t="s">
        <v>55</v>
      </c>
      <c r="D17" s="77"/>
      <c r="E17" s="77"/>
      <c r="F17" s="77" t="s">
        <v>49</v>
      </c>
      <c r="G17" s="75"/>
      <c r="H17" s="75">
        <v>2</v>
      </c>
      <c r="I17" s="75">
        <v>2</v>
      </c>
      <c r="J17" s="75"/>
      <c r="K17" s="75"/>
      <c r="L17" s="78"/>
      <c r="M17" s="78"/>
      <c r="N17" s="75">
        <v>3</v>
      </c>
      <c r="O17" s="78">
        <f t="shared" si="1"/>
        <v>7</v>
      </c>
    </row>
    <row r="18" spans="1:15" s="74" customFormat="1" ht="30.75" x14ac:dyDescent="0.2">
      <c r="A18" s="141"/>
      <c r="B18" s="75"/>
      <c r="C18" s="76" t="s">
        <v>56</v>
      </c>
      <c r="D18" s="77"/>
      <c r="E18" s="77"/>
      <c r="F18" s="77" t="s">
        <v>49</v>
      </c>
      <c r="G18" s="75">
        <v>2</v>
      </c>
      <c r="H18" s="75">
        <v>1</v>
      </c>
      <c r="I18" s="75">
        <v>2</v>
      </c>
      <c r="J18" s="75"/>
      <c r="K18" s="75"/>
      <c r="L18" s="78"/>
      <c r="M18" s="78"/>
      <c r="N18" s="75">
        <v>3</v>
      </c>
      <c r="O18" s="78">
        <f t="shared" si="1"/>
        <v>8</v>
      </c>
    </row>
    <row r="19" spans="1:15" s="74" customFormat="1" ht="45.75" x14ac:dyDescent="0.2">
      <c r="A19" s="141"/>
      <c r="B19" s="75"/>
      <c r="C19" s="79" t="s">
        <v>57</v>
      </c>
      <c r="D19" s="77"/>
      <c r="E19" s="77"/>
      <c r="F19" s="77" t="s">
        <v>49</v>
      </c>
      <c r="G19" s="75">
        <v>4</v>
      </c>
      <c r="H19" s="75">
        <v>2</v>
      </c>
      <c r="I19" s="75">
        <v>2</v>
      </c>
      <c r="J19" s="75"/>
      <c r="K19" s="75"/>
      <c r="L19" s="78"/>
      <c r="M19" s="78"/>
      <c r="N19" s="75">
        <v>5</v>
      </c>
      <c r="O19" s="78">
        <f t="shared" si="1"/>
        <v>13</v>
      </c>
    </row>
    <row r="20" spans="1:15" s="74" customFormat="1" ht="45.75" x14ac:dyDescent="0.2">
      <c r="A20" s="141"/>
      <c r="B20" s="75"/>
      <c r="C20" s="79" t="s">
        <v>58</v>
      </c>
      <c r="D20" s="77"/>
      <c r="E20" s="77"/>
      <c r="F20" s="77" t="s">
        <v>49</v>
      </c>
      <c r="G20" s="75"/>
      <c r="H20" s="75"/>
      <c r="I20" s="75"/>
      <c r="J20" s="75"/>
      <c r="K20" s="75"/>
      <c r="L20" s="78"/>
      <c r="M20" s="78"/>
      <c r="N20" s="75">
        <v>3</v>
      </c>
      <c r="O20" s="78">
        <f t="shared" si="1"/>
        <v>3</v>
      </c>
    </row>
    <row r="21" spans="1:15" s="74" customFormat="1" ht="45.75" x14ac:dyDescent="0.2">
      <c r="A21" s="141"/>
      <c r="B21" s="75"/>
      <c r="C21" s="79" t="s">
        <v>59</v>
      </c>
      <c r="D21" s="77"/>
      <c r="E21" s="77"/>
      <c r="F21" s="77" t="s">
        <v>49</v>
      </c>
      <c r="G21" s="75"/>
      <c r="H21" s="75"/>
      <c r="I21" s="75"/>
      <c r="J21" s="75"/>
      <c r="K21" s="75"/>
      <c r="L21" s="78"/>
      <c r="M21" s="78"/>
      <c r="N21" s="75">
        <v>3</v>
      </c>
      <c r="O21" s="78">
        <f t="shared" si="1"/>
        <v>3</v>
      </c>
    </row>
    <row r="22" spans="1:15" s="74" customFormat="1" ht="60.75" x14ac:dyDescent="0.2">
      <c r="A22" s="141"/>
      <c r="B22" s="75"/>
      <c r="C22" s="76" t="s">
        <v>60</v>
      </c>
      <c r="D22" s="77"/>
      <c r="E22" s="77"/>
      <c r="F22" s="77" t="s">
        <v>49</v>
      </c>
      <c r="G22" s="75">
        <v>5</v>
      </c>
      <c r="H22" s="75"/>
      <c r="I22" s="75"/>
      <c r="J22" s="75"/>
      <c r="K22" s="75"/>
      <c r="L22" s="78"/>
      <c r="M22" s="78"/>
      <c r="N22" s="75">
        <v>4</v>
      </c>
      <c r="O22" s="78">
        <f t="shared" si="1"/>
        <v>9</v>
      </c>
    </row>
    <row r="23" spans="1:15" s="74" customFormat="1" ht="30.75" x14ac:dyDescent="0.2">
      <c r="A23" s="141"/>
      <c r="B23" s="75"/>
      <c r="C23" s="79" t="s">
        <v>61</v>
      </c>
      <c r="D23" s="77"/>
      <c r="E23" s="77"/>
      <c r="F23" s="77" t="s">
        <v>49</v>
      </c>
      <c r="G23" s="75">
        <v>3</v>
      </c>
      <c r="H23" s="75"/>
      <c r="I23" s="75"/>
      <c r="J23" s="75"/>
      <c r="K23" s="75"/>
      <c r="L23" s="78"/>
      <c r="M23" s="78"/>
      <c r="N23" s="75">
        <v>2</v>
      </c>
      <c r="O23" s="78">
        <f t="shared" si="1"/>
        <v>5</v>
      </c>
    </row>
    <row r="24" spans="1:15" s="74" customFormat="1" ht="30.75" x14ac:dyDescent="0.2">
      <c r="A24" s="141"/>
      <c r="B24" s="75"/>
      <c r="C24" s="79" t="s">
        <v>62</v>
      </c>
      <c r="D24" s="77"/>
      <c r="E24" s="77"/>
      <c r="F24" s="77" t="s">
        <v>49</v>
      </c>
      <c r="G24" s="75"/>
      <c r="H24" s="75"/>
      <c r="I24" s="78">
        <v>3</v>
      </c>
      <c r="J24" s="75"/>
      <c r="K24" s="75"/>
      <c r="L24" s="78"/>
      <c r="M24" s="78"/>
      <c r="N24" s="75">
        <v>3</v>
      </c>
      <c r="O24" s="78">
        <f t="shared" si="1"/>
        <v>6</v>
      </c>
    </row>
    <row r="25" spans="1:15" s="74" customFormat="1" ht="30.75" x14ac:dyDescent="0.2">
      <c r="A25" s="141"/>
      <c r="B25" s="75"/>
      <c r="C25" s="79" t="s">
        <v>63</v>
      </c>
      <c r="D25" s="77"/>
      <c r="E25" s="77"/>
      <c r="F25" s="77" t="s">
        <v>49</v>
      </c>
      <c r="G25" s="75">
        <v>5</v>
      </c>
      <c r="H25" s="75"/>
      <c r="I25" s="75"/>
      <c r="J25" s="75"/>
      <c r="K25" s="75"/>
      <c r="L25" s="78"/>
      <c r="M25" s="78"/>
      <c r="N25" s="75">
        <v>4</v>
      </c>
      <c r="O25" s="78">
        <f t="shared" si="1"/>
        <v>9</v>
      </c>
    </row>
    <row r="26" spans="1:15" s="74" customFormat="1" ht="30.75" x14ac:dyDescent="0.2">
      <c r="A26" s="141"/>
      <c r="B26" s="75"/>
      <c r="C26" s="79" t="s">
        <v>64</v>
      </c>
      <c r="D26" s="77"/>
      <c r="E26" s="77"/>
      <c r="F26" s="77" t="s">
        <v>49</v>
      </c>
      <c r="G26" s="75">
        <v>5</v>
      </c>
      <c r="H26" s="75">
        <v>2</v>
      </c>
      <c r="I26" s="75"/>
      <c r="J26" s="75"/>
      <c r="K26" s="75"/>
      <c r="L26" s="78"/>
      <c r="M26" s="78"/>
      <c r="N26" s="75">
        <v>4</v>
      </c>
      <c r="O26" s="78">
        <f t="shared" si="1"/>
        <v>11</v>
      </c>
    </row>
    <row r="27" spans="1:15" s="74" customFormat="1" ht="30.75" x14ac:dyDescent="0.2">
      <c r="A27" s="141"/>
      <c r="B27" s="75"/>
      <c r="C27" s="79" t="s">
        <v>65</v>
      </c>
      <c r="D27" s="77"/>
      <c r="E27" s="77"/>
      <c r="F27" s="77" t="s">
        <v>49</v>
      </c>
      <c r="G27" s="75">
        <v>5</v>
      </c>
      <c r="H27" s="75">
        <v>2</v>
      </c>
      <c r="I27" s="75"/>
      <c r="J27" s="75"/>
      <c r="K27" s="75"/>
      <c r="L27" s="78"/>
      <c r="M27" s="78"/>
      <c r="N27" s="75">
        <v>4</v>
      </c>
      <c r="O27" s="78">
        <f t="shared" si="1"/>
        <v>11</v>
      </c>
    </row>
    <row r="28" spans="1:15" s="74" customFormat="1" ht="30.75" x14ac:dyDescent="0.2">
      <c r="A28" s="141"/>
      <c r="B28" s="75"/>
      <c r="C28" s="79" t="s">
        <v>66</v>
      </c>
      <c r="D28" s="77"/>
      <c r="E28" s="77"/>
      <c r="F28" s="77" t="s">
        <v>49</v>
      </c>
      <c r="G28" s="75">
        <v>5</v>
      </c>
      <c r="H28" s="75"/>
      <c r="I28" s="75"/>
      <c r="J28" s="75"/>
      <c r="K28" s="75"/>
      <c r="L28" s="78"/>
      <c r="M28" s="78"/>
      <c r="N28" s="75">
        <v>4</v>
      </c>
      <c r="O28" s="78">
        <f t="shared" si="1"/>
        <v>9</v>
      </c>
    </row>
    <row r="29" spans="1:15" s="74" customFormat="1" ht="30.75" x14ac:dyDescent="0.2">
      <c r="A29" s="141"/>
      <c r="B29" s="75"/>
      <c r="C29" s="79" t="s">
        <v>67</v>
      </c>
      <c r="D29" s="77"/>
      <c r="E29" s="77"/>
      <c r="F29" s="77" t="s">
        <v>49</v>
      </c>
      <c r="G29" s="75">
        <v>5</v>
      </c>
      <c r="H29" s="75"/>
      <c r="I29" s="75"/>
      <c r="J29" s="75"/>
      <c r="K29" s="75"/>
      <c r="L29" s="78"/>
      <c r="M29" s="78"/>
      <c r="N29" s="75">
        <v>4</v>
      </c>
      <c r="O29" s="78">
        <f t="shared" si="1"/>
        <v>9</v>
      </c>
    </row>
    <row r="30" spans="1:15" s="74" customFormat="1" ht="30.75" x14ac:dyDescent="0.2">
      <c r="A30" s="141"/>
      <c r="B30" s="75"/>
      <c r="C30" s="79" t="s">
        <v>68</v>
      </c>
      <c r="D30" s="77"/>
      <c r="E30" s="77"/>
      <c r="F30" s="77" t="s">
        <v>49</v>
      </c>
      <c r="G30" s="75">
        <v>5</v>
      </c>
      <c r="H30" s="75"/>
      <c r="I30" s="75"/>
      <c r="J30" s="75"/>
      <c r="K30" s="75"/>
      <c r="L30" s="78"/>
      <c r="M30" s="78"/>
      <c r="N30" s="75">
        <v>4</v>
      </c>
      <c r="O30" s="78">
        <f t="shared" si="1"/>
        <v>9</v>
      </c>
    </row>
    <row r="31" spans="1:15" s="74" customFormat="1" ht="30.75" x14ac:dyDescent="0.2">
      <c r="A31" s="141"/>
      <c r="B31" s="75"/>
      <c r="C31" s="79" t="s">
        <v>69</v>
      </c>
      <c r="D31" s="77"/>
      <c r="E31" s="77"/>
      <c r="F31" s="77" t="s">
        <v>49</v>
      </c>
      <c r="G31" s="75">
        <v>5</v>
      </c>
      <c r="H31" s="75"/>
      <c r="I31" s="75"/>
      <c r="J31" s="75"/>
      <c r="K31" s="75"/>
      <c r="L31" s="78"/>
      <c r="M31" s="78"/>
      <c r="N31" s="75">
        <v>4</v>
      </c>
      <c r="O31" s="78">
        <f t="shared" si="1"/>
        <v>9</v>
      </c>
    </row>
    <row r="32" spans="1:15" s="74" customFormat="1" ht="15.75" customHeight="1" x14ac:dyDescent="0.2">
      <c r="A32" s="141"/>
      <c r="B32" s="75"/>
      <c r="C32" s="87" t="s">
        <v>70</v>
      </c>
      <c r="D32" s="75"/>
      <c r="E32" s="77"/>
      <c r="F32" s="77" t="s">
        <v>49</v>
      </c>
      <c r="G32" s="78">
        <v>4</v>
      </c>
      <c r="H32" s="78">
        <v>1</v>
      </c>
      <c r="I32" s="78"/>
      <c r="J32" s="78"/>
      <c r="K32" s="78"/>
      <c r="L32" s="78"/>
      <c r="M32" s="78"/>
      <c r="N32" s="78"/>
      <c r="O32" s="78">
        <f t="shared" si="1"/>
        <v>5</v>
      </c>
    </row>
    <row r="33" spans="1:15" s="74" customFormat="1" ht="45.75" x14ac:dyDescent="0.2">
      <c r="A33" s="141"/>
      <c r="B33" s="75"/>
      <c r="C33" s="79" t="s">
        <v>71</v>
      </c>
      <c r="D33" s="77"/>
      <c r="E33" s="77"/>
      <c r="F33" s="77" t="s">
        <v>49</v>
      </c>
      <c r="G33" s="75">
        <v>2</v>
      </c>
      <c r="H33" s="75"/>
      <c r="I33" s="78">
        <v>2</v>
      </c>
      <c r="J33" s="75"/>
      <c r="K33" s="75"/>
      <c r="L33" s="78"/>
      <c r="M33" s="78"/>
      <c r="N33" s="75">
        <v>2</v>
      </c>
      <c r="O33" s="78">
        <f t="shared" si="1"/>
        <v>6</v>
      </c>
    </row>
    <row r="34" spans="1:15" s="74" customFormat="1" ht="30.75" x14ac:dyDescent="0.2">
      <c r="A34" s="141"/>
      <c r="B34" s="75"/>
      <c r="C34" s="88" t="s">
        <v>72</v>
      </c>
      <c r="D34" s="77"/>
      <c r="E34" s="77"/>
      <c r="F34" s="77" t="s">
        <v>49</v>
      </c>
      <c r="G34" s="75"/>
      <c r="H34" s="75"/>
      <c r="I34" s="75"/>
      <c r="J34" s="75">
        <v>1</v>
      </c>
      <c r="K34" s="75"/>
      <c r="L34" s="78"/>
      <c r="M34" s="78"/>
      <c r="N34" s="75"/>
      <c r="O34" s="78">
        <f t="shared" si="1"/>
        <v>1</v>
      </c>
    </row>
    <row r="35" spans="1:15" s="74" customFormat="1" ht="30.75" x14ac:dyDescent="0.2">
      <c r="A35" s="141"/>
      <c r="B35" s="75"/>
      <c r="C35" s="88" t="s">
        <v>73</v>
      </c>
      <c r="D35" s="77"/>
      <c r="E35" s="77"/>
      <c r="F35" s="77" t="s">
        <v>49</v>
      </c>
      <c r="G35" s="75"/>
      <c r="H35" s="75"/>
      <c r="I35" s="75"/>
      <c r="J35" s="75">
        <v>1</v>
      </c>
      <c r="K35" s="75"/>
      <c r="L35" s="78"/>
      <c r="M35" s="78"/>
      <c r="N35" s="75"/>
      <c r="O35" s="78">
        <f t="shared" si="1"/>
        <v>1</v>
      </c>
    </row>
    <row r="36" spans="1:15" s="74" customFormat="1" ht="15.75" customHeight="1" x14ac:dyDescent="0.2">
      <c r="A36" s="141"/>
      <c r="B36" s="75"/>
      <c r="C36" s="79" t="s">
        <v>74</v>
      </c>
      <c r="D36" s="77"/>
      <c r="E36" s="77"/>
      <c r="F36" s="77" t="s">
        <v>49</v>
      </c>
      <c r="G36" s="75"/>
      <c r="H36" s="75"/>
      <c r="I36" s="78">
        <v>2</v>
      </c>
      <c r="J36" s="75"/>
      <c r="K36" s="75"/>
      <c r="L36" s="78"/>
      <c r="M36" s="78"/>
      <c r="N36" s="75">
        <v>3</v>
      </c>
      <c r="O36" s="78">
        <f t="shared" si="1"/>
        <v>5</v>
      </c>
    </row>
    <row r="37" spans="1:15" s="74" customFormat="1" ht="15.75" customHeight="1" x14ac:dyDescent="0.2">
      <c r="A37" s="141"/>
      <c r="B37" s="75"/>
      <c r="C37" s="76" t="s">
        <v>75</v>
      </c>
      <c r="D37" s="77"/>
      <c r="E37" s="77"/>
      <c r="F37" s="77" t="s">
        <v>49</v>
      </c>
      <c r="G37" s="75"/>
      <c r="H37" s="75"/>
      <c r="I37" s="78">
        <v>2</v>
      </c>
      <c r="J37" s="75"/>
      <c r="K37" s="75"/>
      <c r="L37" s="78"/>
      <c r="M37" s="78"/>
      <c r="N37" s="75">
        <v>3</v>
      </c>
      <c r="O37" s="78">
        <f t="shared" si="1"/>
        <v>5</v>
      </c>
    </row>
    <row r="38" spans="1:15" s="74" customFormat="1" ht="15.75" customHeight="1" x14ac:dyDescent="0.2">
      <c r="A38" s="141"/>
      <c r="B38" s="75"/>
      <c r="C38" s="80" t="s">
        <v>76</v>
      </c>
      <c r="D38" s="75"/>
      <c r="E38" s="77"/>
      <c r="F38" s="77" t="s">
        <v>49</v>
      </c>
      <c r="G38" s="78">
        <v>2</v>
      </c>
      <c r="H38" s="78"/>
      <c r="I38" s="78"/>
      <c r="J38" s="78"/>
      <c r="K38" s="78"/>
      <c r="L38" s="78"/>
      <c r="M38" s="78"/>
      <c r="N38" s="78"/>
      <c r="O38" s="78">
        <f t="shared" si="1"/>
        <v>2</v>
      </c>
    </row>
    <row r="39" spans="1:15" s="74" customFormat="1" ht="15.75" customHeight="1" x14ac:dyDescent="0.2">
      <c r="A39" s="141"/>
      <c r="B39" s="75"/>
      <c r="C39" s="76" t="s">
        <v>77</v>
      </c>
      <c r="D39" s="77"/>
      <c r="E39" s="77"/>
      <c r="F39" s="77" t="s">
        <v>49</v>
      </c>
      <c r="G39" s="75"/>
      <c r="H39" s="75">
        <v>4</v>
      </c>
      <c r="I39" s="75"/>
      <c r="J39" s="75"/>
      <c r="K39" s="75"/>
      <c r="L39" s="78"/>
      <c r="M39" s="78"/>
      <c r="N39" s="75">
        <v>6</v>
      </c>
      <c r="O39" s="78">
        <f t="shared" si="1"/>
        <v>10</v>
      </c>
    </row>
    <row r="40" spans="1:15" s="74" customFormat="1" ht="15.75" customHeight="1" x14ac:dyDescent="0.2">
      <c r="A40" s="141"/>
      <c r="B40" s="75"/>
      <c r="C40" s="80" t="s">
        <v>78</v>
      </c>
      <c r="D40" s="75"/>
      <c r="E40" s="77"/>
      <c r="F40" s="77" t="s">
        <v>49</v>
      </c>
      <c r="G40" s="78">
        <v>4</v>
      </c>
      <c r="H40" s="78"/>
      <c r="I40" s="78"/>
      <c r="J40" s="78"/>
      <c r="K40" s="78"/>
      <c r="L40" s="78"/>
      <c r="M40" s="78"/>
      <c r="N40" s="78"/>
      <c r="O40" s="78">
        <f t="shared" si="1"/>
        <v>4</v>
      </c>
    </row>
    <row r="41" spans="1:15" s="74" customFormat="1" ht="45.75" x14ac:dyDescent="0.2">
      <c r="A41" s="141"/>
      <c r="B41" s="75"/>
      <c r="C41" s="79" t="s">
        <v>79</v>
      </c>
      <c r="D41" s="77"/>
      <c r="E41" s="77"/>
      <c r="F41" s="77" t="s">
        <v>374</v>
      </c>
      <c r="G41" s="75"/>
      <c r="H41" s="75">
        <v>2</v>
      </c>
      <c r="I41" s="78">
        <v>1</v>
      </c>
      <c r="J41" s="75"/>
      <c r="K41" s="75"/>
      <c r="L41" s="78"/>
      <c r="M41" s="78"/>
      <c r="N41" s="75">
        <v>4</v>
      </c>
      <c r="O41" s="78">
        <f t="shared" si="1"/>
        <v>7</v>
      </c>
    </row>
    <row r="42" spans="1:15" s="74" customFormat="1" ht="45.75" x14ac:dyDescent="0.2">
      <c r="A42" s="141"/>
      <c r="B42" s="75"/>
      <c r="C42" s="79" t="s">
        <v>80</v>
      </c>
      <c r="D42" s="77"/>
      <c r="E42" s="77"/>
      <c r="F42" s="77" t="s">
        <v>374</v>
      </c>
      <c r="G42" s="75"/>
      <c r="H42" s="75"/>
      <c r="I42" s="75"/>
      <c r="J42" s="75"/>
      <c r="K42" s="75"/>
      <c r="L42" s="78"/>
      <c r="M42" s="78"/>
      <c r="N42" s="75">
        <v>4</v>
      </c>
      <c r="O42" s="78">
        <f t="shared" si="1"/>
        <v>4</v>
      </c>
    </row>
    <row r="43" spans="1:15" s="74" customFormat="1" ht="30.75" x14ac:dyDescent="0.2">
      <c r="A43" s="141"/>
      <c r="B43" s="75"/>
      <c r="C43" s="87" t="s">
        <v>81</v>
      </c>
      <c r="D43" s="77"/>
      <c r="E43" s="77"/>
      <c r="F43" s="77" t="s">
        <v>374</v>
      </c>
      <c r="G43" s="75"/>
      <c r="H43" s="75"/>
      <c r="I43" s="75"/>
      <c r="J43" s="75"/>
      <c r="K43" s="75"/>
      <c r="L43" s="78"/>
      <c r="M43" s="78"/>
      <c r="N43" s="75">
        <v>4</v>
      </c>
      <c r="O43" s="78">
        <f t="shared" si="1"/>
        <v>4</v>
      </c>
    </row>
    <row r="44" spans="1:15" s="74" customFormat="1" ht="30.75" x14ac:dyDescent="0.2">
      <c r="A44" s="141"/>
      <c r="B44" s="75"/>
      <c r="C44" s="79" t="s">
        <v>82</v>
      </c>
      <c r="D44" s="77"/>
      <c r="E44" s="77"/>
      <c r="F44" s="77" t="s">
        <v>374</v>
      </c>
      <c r="G44" s="75">
        <v>2</v>
      </c>
      <c r="H44" s="75">
        <v>1</v>
      </c>
      <c r="I44" s="78">
        <v>1</v>
      </c>
      <c r="J44" s="75"/>
      <c r="K44" s="75"/>
      <c r="L44" s="78"/>
      <c r="M44" s="78"/>
      <c r="N44" s="75">
        <v>4</v>
      </c>
      <c r="O44" s="78">
        <f t="shared" si="1"/>
        <v>8</v>
      </c>
    </row>
    <row r="45" spans="1:15" s="74" customFormat="1" ht="30.75" x14ac:dyDescent="0.2">
      <c r="A45" s="141"/>
      <c r="B45" s="75"/>
      <c r="C45" s="79" t="s">
        <v>83</v>
      </c>
      <c r="D45" s="77"/>
      <c r="E45" s="77"/>
      <c r="F45" s="77" t="s">
        <v>374</v>
      </c>
      <c r="G45" s="75"/>
      <c r="H45" s="75">
        <v>1</v>
      </c>
      <c r="I45" s="78">
        <v>1</v>
      </c>
      <c r="J45" s="75"/>
      <c r="K45" s="75"/>
      <c r="L45" s="78"/>
      <c r="M45" s="78"/>
      <c r="N45" s="75">
        <v>4</v>
      </c>
      <c r="O45" s="78">
        <f t="shared" si="1"/>
        <v>6</v>
      </c>
    </row>
    <row r="46" spans="1:15" s="74" customFormat="1" ht="45.75" x14ac:dyDescent="0.2">
      <c r="A46" s="141"/>
      <c r="B46" s="75"/>
      <c r="C46" s="89" t="s">
        <v>84</v>
      </c>
      <c r="D46" s="77"/>
      <c r="E46" s="77"/>
      <c r="F46" s="77" t="s">
        <v>49</v>
      </c>
      <c r="G46" s="75">
        <v>2</v>
      </c>
      <c r="H46" s="75"/>
      <c r="I46" s="75"/>
      <c r="J46" s="75">
        <v>1</v>
      </c>
      <c r="K46" s="75"/>
      <c r="L46" s="78"/>
      <c r="M46" s="78"/>
      <c r="N46" s="75"/>
      <c r="O46" s="78">
        <f t="shared" si="1"/>
        <v>3</v>
      </c>
    </row>
    <row r="47" spans="1:15" s="74" customFormat="1" ht="60.75" x14ac:dyDescent="0.2">
      <c r="A47" s="141"/>
      <c r="B47" s="75"/>
      <c r="C47" s="90" t="s">
        <v>85</v>
      </c>
      <c r="D47" s="77"/>
      <c r="E47" s="77"/>
      <c r="F47" s="77" t="s">
        <v>49</v>
      </c>
      <c r="G47" s="75"/>
      <c r="H47" s="75"/>
      <c r="I47" s="78">
        <v>1</v>
      </c>
      <c r="J47" s="75">
        <v>1</v>
      </c>
      <c r="K47" s="75"/>
      <c r="L47" s="78"/>
      <c r="M47" s="78"/>
      <c r="N47" s="75"/>
      <c r="O47" s="78">
        <f t="shared" si="1"/>
        <v>2</v>
      </c>
    </row>
    <row r="48" spans="1:15" s="74" customFormat="1" ht="30.75" x14ac:dyDescent="0.2">
      <c r="A48" s="141"/>
      <c r="B48" s="75"/>
      <c r="C48" s="80" t="s">
        <v>86</v>
      </c>
      <c r="D48" s="75"/>
      <c r="E48" s="77"/>
      <c r="F48" s="77" t="s">
        <v>49</v>
      </c>
      <c r="G48" s="78">
        <v>4</v>
      </c>
      <c r="H48" s="78"/>
      <c r="I48" s="78"/>
      <c r="J48" s="78"/>
      <c r="K48" s="78"/>
      <c r="L48" s="78"/>
      <c r="M48" s="78"/>
      <c r="N48" s="78"/>
      <c r="O48" s="78">
        <f t="shared" si="1"/>
        <v>4</v>
      </c>
    </row>
    <row r="49" spans="1:22" s="74" customFormat="1" ht="30.75" x14ac:dyDescent="0.2">
      <c r="A49" s="141"/>
      <c r="B49" s="75"/>
      <c r="C49" s="80" t="s">
        <v>87</v>
      </c>
      <c r="D49" s="75"/>
      <c r="E49" s="77"/>
      <c r="F49" s="77" t="s">
        <v>49</v>
      </c>
      <c r="G49" s="78"/>
      <c r="H49" s="78"/>
      <c r="I49" s="78"/>
      <c r="J49" s="78">
        <v>1</v>
      </c>
      <c r="K49" s="78"/>
      <c r="L49" s="78"/>
      <c r="M49" s="78"/>
      <c r="N49" s="78"/>
      <c r="O49" s="78">
        <f t="shared" si="1"/>
        <v>1</v>
      </c>
    </row>
    <row r="50" spans="1:22" s="74" customFormat="1" ht="75.75" x14ac:dyDescent="0.2">
      <c r="A50" s="141"/>
      <c r="B50" s="75"/>
      <c r="C50" s="87" t="s">
        <v>88</v>
      </c>
      <c r="D50" s="75"/>
      <c r="E50" s="77"/>
      <c r="F50" s="77" t="s">
        <v>49</v>
      </c>
      <c r="G50" s="78">
        <v>1</v>
      </c>
      <c r="H50" s="78"/>
      <c r="I50" s="78"/>
      <c r="J50" s="78"/>
      <c r="K50" s="78"/>
      <c r="L50" s="78"/>
      <c r="M50" s="78"/>
      <c r="N50" s="78"/>
      <c r="O50" s="78">
        <f t="shared" si="1"/>
        <v>1</v>
      </c>
    </row>
    <row r="51" spans="1:22" s="74" customFormat="1" ht="105.75" x14ac:dyDescent="0.2">
      <c r="A51" s="141"/>
      <c r="B51" s="75"/>
      <c r="C51" s="87" t="s">
        <v>89</v>
      </c>
      <c r="D51" s="75"/>
      <c r="E51" s="77"/>
      <c r="F51" s="77" t="s">
        <v>49</v>
      </c>
      <c r="G51" s="78">
        <v>3</v>
      </c>
      <c r="H51" s="78"/>
      <c r="I51" s="78"/>
      <c r="J51" s="78"/>
      <c r="K51" s="78"/>
      <c r="L51" s="78"/>
      <c r="M51" s="78"/>
      <c r="N51" s="78"/>
      <c r="O51" s="78">
        <f t="shared" si="1"/>
        <v>3</v>
      </c>
      <c r="V51" s="74" t="e">
        <f>SUBTOTAL(9,#REF!,#REF!,#REF!,#REF!,#REF!,#REF!,#REF!,#REF!,#REF!,#REF!,#REF!,#REF!,#REF!,#REF!,#REF!,#REF!,#REF!,#REF!,#REF!)</f>
        <v>#REF!</v>
      </c>
    </row>
    <row r="52" spans="1:22" s="74" customFormat="1" ht="90.75" x14ac:dyDescent="0.2">
      <c r="A52" s="141"/>
      <c r="B52" s="75"/>
      <c r="C52" s="76" t="s">
        <v>90</v>
      </c>
      <c r="D52" s="77"/>
      <c r="E52" s="77"/>
      <c r="F52" s="77" t="s">
        <v>49</v>
      </c>
      <c r="G52" s="75"/>
      <c r="H52" s="75"/>
      <c r="I52" s="78">
        <v>1</v>
      </c>
      <c r="J52" s="75"/>
      <c r="K52" s="75"/>
      <c r="L52" s="78"/>
      <c r="M52" s="78"/>
      <c r="N52" s="75">
        <v>3</v>
      </c>
      <c r="O52" s="78">
        <f t="shared" si="1"/>
        <v>4</v>
      </c>
    </row>
    <row r="53" spans="1:22" s="74" customFormat="1" ht="225.75" x14ac:dyDescent="0.2">
      <c r="A53" s="141"/>
      <c r="B53" s="75"/>
      <c r="C53" s="79" t="s">
        <v>91</v>
      </c>
      <c r="D53" s="77"/>
      <c r="E53" s="77"/>
      <c r="F53" s="77" t="s">
        <v>375</v>
      </c>
      <c r="G53" s="75"/>
      <c r="H53" s="75">
        <v>1</v>
      </c>
      <c r="I53" s="78">
        <v>1</v>
      </c>
      <c r="J53" s="75"/>
      <c r="K53" s="75"/>
      <c r="L53" s="78"/>
      <c r="M53" s="78"/>
      <c r="N53" s="75">
        <v>3</v>
      </c>
      <c r="O53" s="78">
        <f t="shared" si="1"/>
        <v>5</v>
      </c>
    </row>
    <row r="54" spans="1:22" s="74" customFormat="1" ht="75.75" x14ac:dyDescent="0.2">
      <c r="A54" s="141"/>
      <c r="B54" s="75"/>
      <c r="C54" s="76" t="s">
        <v>92</v>
      </c>
      <c r="D54" s="77"/>
      <c r="E54" s="77"/>
      <c r="F54" s="77" t="s">
        <v>375</v>
      </c>
      <c r="G54" s="75"/>
      <c r="H54" s="75">
        <v>1</v>
      </c>
      <c r="I54" s="78">
        <v>2</v>
      </c>
      <c r="J54" s="75"/>
      <c r="K54" s="75"/>
      <c r="L54" s="78"/>
      <c r="M54" s="78"/>
      <c r="N54" s="75">
        <v>4</v>
      </c>
      <c r="O54" s="78">
        <f t="shared" si="1"/>
        <v>7</v>
      </c>
    </row>
    <row r="55" spans="1:22" s="74" customFormat="1" ht="45.75" x14ac:dyDescent="0.2">
      <c r="A55" s="141"/>
      <c r="B55" s="75"/>
      <c r="C55" s="79" t="s">
        <v>93</v>
      </c>
      <c r="D55" s="77"/>
      <c r="E55" s="77"/>
      <c r="F55" s="77" t="s">
        <v>375</v>
      </c>
      <c r="G55" s="75"/>
      <c r="H55" s="75"/>
      <c r="I55" s="75"/>
      <c r="J55" s="75"/>
      <c r="K55" s="75"/>
      <c r="L55" s="78"/>
      <c r="M55" s="78"/>
      <c r="N55" s="75">
        <v>4</v>
      </c>
      <c r="O55" s="78">
        <f t="shared" si="1"/>
        <v>4</v>
      </c>
    </row>
    <row r="56" spans="1:22" s="74" customFormat="1" ht="120.75" x14ac:dyDescent="0.2">
      <c r="A56" s="141"/>
      <c r="B56" s="75"/>
      <c r="C56" s="76" t="s">
        <v>94</v>
      </c>
      <c r="D56" s="77"/>
      <c r="E56" s="77"/>
      <c r="F56" s="77" t="s">
        <v>375</v>
      </c>
      <c r="G56" s="75"/>
      <c r="H56" s="75"/>
      <c r="I56" s="75"/>
      <c r="J56" s="75"/>
      <c r="K56" s="75"/>
      <c r="L56" s="78"/>
      <c r="M56" s="78"/>
      <c r="N56" s="75">
        <v>2</v>
      </c>
      <c r="O56" s="78">
        <f t="shared" si="1"/>
        <v>2</v>
      </c>
    </row>
    <row r="57" spans="1:22" s="74" customFormat="1" ht="15.75" customHeight="1" x14ac:dyDescent="0.2">
      <c r="A57" s="141"/>
      <c r="B57" s="75"/>
      <c r="C57" s="76" t="s">
        <v>95</v>
      </c>
      <c r="D57" s="77"/>
      <c r="E57" s="77"/>
      <c r="F57" s="77" t="s">
        <v>49</v>
      </c>
      <c r="G57" s="75"/>
      <c r="H57" s="75"/>
      <c r="I57" s="75"/>
      <c r="J57" s="75"/>
      <c r="K57" s="75"/>
      <c r="L57" s="78"/>
      <c r="M57" s="78"/>
      <c r="N57" s="75">
        <v>30</v>
      </c>
      <c r="O57" s="78">
        <f t="shared" si="1"/>
        <v>30</v>
      </c>
    </row>
    <row r="58" spans="1:22" s="74" customFormat="1" ht="15.75" customHeight="1" x14ac:dyDescent="0.2">
      <c r="A58" s="141"/>
      <c r="B58" s="75"/>
      <c r="C58" s="76" t="s">
        <v>96</v>
      </c>
      <c r="D58" s="77"/>
      <c r="E58" s="77"/>
      <c r="F58" s="77" t="s">
        <v>49</v>
      </c>
      <c r="G58" s="75"/>
      <c r="H58" s="75"/>
      <c r="I58" s="75"/>
      <c r="J58" s="75"/>
      <c r="K58" s="75"/>
      <c r="L58" s="78"/>
      <c r="M58" s="78"/>
      <c r="N58" s="75">
        <v>30</v>
      </c>
      <c r="O58" s="78">
        <f t="shared" si="1"/>
        <v>30</v>
      </c>
    </row>
    <row r="59" spans="1:22" s="74" customFormat="1" ht="15.75" customHeight="1" x14ac:dyDescent="0.2">
      <c r="A59" s="141"/>
      <c r="B59" s="75"/>
      <c r="C59" s="76" t="s">
        <v>97</v>
      </c>
      <c r="D59" s="77"/>
      <c r="E59" s="77"/>
      <c r="F59" s="77" t="s">
        <v>49</v>
      </c>
      <c r="G59" s="75"/>
      <c r="H59" s="75"/>
      <c r="I59" s="75"/>
      <c r="J59" s="75"/>
      <c r="K59" s="75"/>
      <c r="L59" s="78"/>
      <c r="M59" s="78"/>
      <c r="N59" s="75">
        <v>30</v>
      </c>
      <c r="O59" s="78">
        <f t="shared" si="1"/>
        <v>30</v>
      </c>
    </row>
    <row r="60" spans="1:22" s="74" customFormat="1" ht="15.75" customHeight="1" x14ac:dyDescent="0.2">
      <c r="A60" s="141"/>
      <c r="B60" s="75"/>
      <c r="C60" s="79" t="s">
        <v>98</v>
      </c>
      <c r="D60" s="77"/>
      <c r="E60" s="77"/>
      <c r="F60" s="77" t="s">
        <v>49</v>
      </c>
      <c r="G60" s="75"/>
      <c r="H60" s="75"/>
      <c r="I60" s="75"/>
      <c r="J60" s="75"/>
      <c r="K60" s="75"/>
      <c r="L60" s="78"/>
      <c r="M60" s="78"/>
      <c r="N60" s="75">
        <v>1</v>
      </c>
      <c r="O60" s="78">
        <f t="shared" si="1"/>
        <v>1</v>
      </c>
    </row>
    <row r="61" spans="1:22" s="74" customFormat="1" ht="15.75" customHeight="1" x14ac:dyDescent="0.2">
      <c r="A61" s="141"/>
      <c r="B61" s="75"/>
      <c r="C61" s="76" t="s">
        <v>99</v>
      </c>
      <c r="D61" s="77"/>
      <c r="E61" s="77"/>
      <c r="F61" s="77" t="s">
        <v>49</v>
      </c>
      <c r="G61" s="75"/>
      <c r="H61" s="75"/>
      <c r="I61" s="75"/>
      <c r="J61" s="75"/>
      <c r="K61" s="75"/>
      <c r="L61" s="78"/>
      <c r="M61" s="78"/>
      <c r="N61" s="75">
        <v>2</v>
      </c>
      <c r="O61" s="78">
        <f t="shared" si="1"/>
        <v>2</v>
      </c>
    </row>
    <row r="62" spans="1:22" s="74" customFormat="1" ht="15.75" customHeight="1" x14ac:dyDescent="0.2">
      <c r="A62" s="141"/>
      <c r="B62" s="75"/>
      <c r="C62" s="76" t="s">
        <v>100</v>
      </c>
      <c r="D62" s="77"/>
      <c r="E62" s="77"/>
      <c r="F62" s="77" t="s">
        <v>49</v>
      </c>
      <c r="G62" s="75"/>
      <c r="H62" s="75"/>
      <c r="I62" s="75"/>
      <c r="J62" s="75"/>
      <c r="K62" s="75"/>
      <c r="L62" s="78"/>
      <c r="M62" s="78"/>
      <c r="N62" s="75">
        <v>3</v>
      </c>
      <c r="O62" s="78">
        <f t="shared" si="1"/>
        <v>3</v>
      </c>
    </row>
    <row r="63" spans="1:22" s="74" customFormat="1" ht="15.75" customHeight="1" x14ac:dyDescent="0.2">
      <c r="A63" s="141"/>
      <c r="B63" s="75"/>
      <c r="C63" s="82" t="s">
        <v>101</v>
      </c>
      <c r="D63" s="77"/>
      <c r="E63" s="77"/>
      <c r="F63" s="77" t="s">
        <v>49</v>
      </c>
      <c r="G63" s="75"/>
      <c r="H63" s="75"/>
      <c r="I63" s="75"/>
      <c r="J63" s="75"/>
      <c r="K63" s="75"/>
      <c r="L63" s="78">
        <v>50</v>
      </c>
      <c r="M63" s="78"/>
      <c r="N63" s="91"/>
      <c r="O63" s="78">
        <f t="shared" si="1"/>
        <v>50</v>
      </c>
    </row>
    <row r="64" spans="1:22" s="74" customFormat="1" ht="15.75" customHeight="1" x14ac:dyDescent="0.2">
      <c r="A64" s="141"/>
      <c r="B64" s="75"/>
      <c r="C64" s="79" t="s">
        <v>51</v>
      </c>
      <c r="D64" s="77"/>
      <c r="E64" s="77"/>
      <c r="F64" s="77" t="s">
        <v>49</v>
      </c>
      <c r="G64" s="75"/>
      <c r="H64" s="75"/>
      <c r="I64" s="75"/>
      <c r="J64" s="75"/>
      <c r="K64" s="75"/>
      <c r="L64" s="78"/>
      <c r="M64" s="78"/>
      <c r="N64" s="75">
        <v>3</v>
      </c>
      <c r="O64" s="78">
        <f t="shared" si="1"/>
        <v>3</v>
      </c>
    </row>
    <row r="65" spans="1:15" s="74" customFormat="1" ht="15.75" customHeight="1" x14ac:dyDescent="0.2">
      <c r="A65" s="141"/>
      <c r="B65" s="75"/>
      <c r="C65" s="79" t="s">
        <v>102</v>
      </c>
      <c r="D65" s="77"/>
      <c r="E65" s="77"/>
      <c r="F65" s="77" t="s">
        <v>49</v>
      </c>
      <c r="G65" s="75"/>
      <c r="H65" s="75"/>
      <c r="I65" s="75"/>
      <c r="J65" s="75"/>
      <c r="K65" s="75"/>
      <c r="L65" s="78"/>
      <c r="M65" s="78"/>
      <c r="N65" s="75">
        <v>3</v>
      </c>
      <c r="O65" s="78">
        <f t="shared" si="1"/>
        <v>3</v>
      </c>
    </row>
    <row r="66" spans="1:15" s="74" customFormat="1" ht="15.75" customHeight="1" x14ac:dyDescent="0.2">
      <c r="A66" s="141"/>
      <c r="B66" s="75"/>
      <c r="C66" s="79" t="s">
        <v>103</v>
      </c>
      <c r="D66" s="77"/>
      <c r="E66" s="77"/>
      <c r="F66" s="77" t="s">
        <v>49</v>
      </c>
      <c r="G66" s="75"/>
      <c r="H66" s="75"/>
      <c r="I66" s="75"/>
      <c r="J66" s="75"/>
      <c r="K66" s="75"/>
      <c r="L66" s="78"/>
      <c r="M66" s="78"/>
      <c r="N66" s="75">
        <v>3</v>
      </c>
      <c r="O66" s="78">
        <f t="shared" si="1"/>
        <v>3</v>
      </c>
    </row>
    <row r="67" spans="1:15" s="74" customFormat="1" ht="15.75" customHeight="1" x14ac:dyDescent="0.2">
      <c r="A67" s="141"/>
      <c r="B67" s="75"/>
      <c r="C67" s="79" t="s">
        <v>104</v>
      </c>
      <c r="D67" s="77"/>
      <c r="E67" s="77"/>
      <c r="F67" s="77" t="s">
        <v>49</v>
      </c>
      <c r="G67" s="75"/>
      <c r="H67" s="75"/>
      <c r="I67" s="75"/>
      <c r="J67" s="75"/>
      <c r="K67" s="75"/>
      <c r="L67" s="78"/>
      <c r="M67" s="78"/>
      <c r="N67" s="75">
        <v>1</v>
      </c>
      <c r="O67" s="78">
        <f t="shared" si="1"/>
        <v>1</v>
      </c>
    </row>
    <row r="68" spans="1:15" s="74" customFormat="1" ht="15.75" customHeight="1" x14ac:dyDescent="0.2">
      <c r="A68" s="141"/>
      <c r="B68" s="75"/>
      <c r="C68" s="79" t="s">
        <v>52</v>
      </c>
      <c r="D68" s="77"/>
      <c r="E68" s="77"/>
      <c r="F68" s="77" t="s">
        <v>49</v>
      </c>
      <c r="G68" s="75"/>
      <c r="H68" s="75"/>
      <c r="I68" s="75"/>
      <c r="J68" s="75"/>
      <c r="K68" s="75"/>
      <c r="L68" s="78"/>
      <c r="M68" s="78"/>
      <c r="N68" s="75">
        <v>1</v>
      </c>
      <c r="O68" s="78">
        <f t="shared" si="1"/>
        <v>1</v>
      </c>
    </row>
    <row r="69" spans="1:15" s="74" customFormat="1" ht="25.5" customHeight="1" x14ac:dyDescent="0.2">
      <c r="A69" s="141"/>
      <c r="B69" s="75"/>
      <c r="C69" s="76" t="s">
        <v>105</v>
      </c>
      <c r="D69" s="77"/>
      <c r="E69" s="77"/>
      <c r="F69" s="77" t="s">
        <v>49</v>
      </c>
      <c r="G69" s="75"/>
      <c r="H69" s="75"/>
      <c r="I69" s="75"/>
      <c r="J69" s="75"/>
      <c r="K69" s="75"/>
      <c r="L69" s="78"/>
      <c r="M69" s="78"/>
      <c r="N69" s="75">
        <v>1</v>
      </c>
      <c r="O69" s="78">
        <f t="shared" si="1"/>
        <v>1</v>
      </c>
    </row>
    <row r="70" spans="1:15" s="74" customFormat="1" ht="15.75" customHeight="1" x14ac:dyDescent="0.2">
      <c r="A70" s="141"/>
      <c r="B70" s="75"/>
      <c r="C70" s="76" t="s">
        <v>106</v>
      </c>
      <c r="D70" s="77"/>
      <c r="E70" s="77"/>
      <c r="F70" s="77" t="s">
        <v>374</v>
      </c>
      <c r="G70" s="75"/>
      <c r="H70" s="75"/>
      <c r="I70" s="78">
        <v>2</v>
      </c>
      <c r="J70" s="75"/>
      <c r="K70" s="75"/>
      <c r="L70" s="78"/>
      <c r="M70" s="78"/>
      <c r="N70" s="75">
        <v>4</v>
      </c>
      <c r="O70" s="78">
        <f t="shared" si="1"/>
        <v>6</v>
      </c>
    </row>
    <row r="71" spans="1:15" s="74" customFormat="1" ht="15.75" customHeight="1" x14ac:dyDescent="0.2">
      <c r="A71" s="141"/>
      <c r="B71" s="75"/>
      <c r="C71" s="80" t="s">
        <v>107</v>
      </c>
      <c r="D71" s="75"/>
      <c r="E71" s="77"/>
      <c r="F71" s="77" t="s">
        <v>49</v>
      </c>
      <c r="G71" s="78">
        <v>2</v>
      </c>
      <c r="H71" s="78"/>
      <c r="I71" s="78"/>
      <c r="J71" s="78"/>
      <c r="K71" s="78"/>
      <c r="L71" s="78"/>
      <c r="M71" s="78"/>
      <c r="N71" s="78"/>
      <c r="O71" s="78">
        <f t="shared" si="1"/>
        <v>2</v>
      </c>
    </row>
    <row r="72" spans="1:15" s="74" customFormat="1" ht="15.75" customHeight="1" x14ac:dyDescent="0.2">
      <c r="A72" s="141"/>
      <c r="B72" s="75"/>
      <c r="C72" s="76" t="s">
        <v>108</v>
      </c>
      <c r="D72" s="77"/>
      <c r="E72" s="77"/>
      <c r="F72" s="77" t="s">
        <v>49</v>
      </c>
      <c r="G72" s="75"/>
      <c r="H72" s="75"/>
      <c r="I72" s="75"/>
      <c r="J72" s="75"/>
      <c r="K72" s="75"/>
      <c r="L72" s="78"/>
      <c r="M72" s="92"/>
      <c r="N72" s="75">
        <v>1</v>
      </c>
      <c r="O72" s="78">
        <f t="shared" si="1"/>
        <v>1</v>
      </c>
    </row>
    <row r="73" spans="1:15" s="74" customFormat="1" ht="15.75" customHeight="1" x14ac:dyDescent="0.2">
      <c r="A73" s="141"/>
      <c r="B73" s="75"/>
      <c r="C73" s="76" t="s">
        <v>109</v>
      </c>
      <c r="D73" s="75"/>
      <c r="E73" s="77"/>
      <c r="F73" s="77" t="s">
        <v>49</v>
      </c>
      <c r="G73" s="78">
        <v>2</v>
      </c>
      <c r="H73" s="78"/>
      <c r="I73" s="78"/>
      <c r="J73" s="78"/>
      <c r="K73" s="78"/>
      <c r="L73" s="78"/>
      <c r="M73" s="93"/>
      <c r="N73" s="78"/>
      <c r="O73" s="78">
        <f t="shared" si="1"/>
        <v>2</v>
      </c>
    </row>
    <row r="74" spans="1:15" s="74" customFormat="1" ht="15.75" customHeight="1" x14ac:dyDescent="0.2">
      <c r="A74" s="141"/>
      <c r="B74" s="75"/>
      <c r="C74" s="76" t="s">
        <v>110</v>
      </c>
      <c r="D74" s="75"/>
      <c r="E74" s="77"/>
      <c r="F74" s="77" t="s">
        <v>49</v>
      </c>
      <c r="G74" s="78"/>
      <c r="H74" s="78"/>
      <c r="I74" s="78">
        <v>1</v>
      </c>
      <c r="J74" s="78"/>
      <c r="K74" s="78"/>
      <c r="L74" s="78"/>
      <c r="M74" s="78"/>
      <c r="N74" s="78">
        <v>1</v>
      </c>
      <c r="O74" s="78">
        <f t="shared" si="1"/>
        <v>2</v>
      </c>
    </row>
    <row r="75" spans="1:15" s="74" customFormat="1" ht="25.5" customHeight="1" x14ac:dyDescent="0.2">
      <c r="A75" s="141"/>
      <c r="B75" s="75"/>
      <c r="C75" s="76" t="s">
        <v>111</v>
      </c>
      <c r="D75" s="77"/>
      <c r="E75" s="77"/>
      <c r="F75" s="77" t="s">
        <v>49</v>
      </c>
      <c r="G75" s="75"/>
      <c r="H75" s="75"/>
      <c r="I75" s="75"/>
      <c r="J75" s="75"/>
      <c r="K75" s="75"/>
      <c r="L75" s="78"/>
      <c r="M75" s="75">
        <v>1</v>
      </c>
      <c r="N75" s="78"/>
      <c r="O75" s="78">
        <f t="shared" si="1"/>
        <v>1</v>
      </c>
    </row>
    <row r="76" spans="1:15" s="74" customFormat="1" ht="19.5" customHeight="1" thickBot="1" x14ac:dyDescent="0.25">
      <c r="A76" s="142"/>
      <c r="B76" s="94"/>
      <c r="C76" s="95" t="s">
        <v>112</v>
      </c>
      <c r="D76" s="85"/>
      <c r="E76" s="85"/>
      <c r="F76" s="85" t="s">
        <v>49</v>
      </c>
      <c r="G76" s="83"/>
      <c r="H76" s="83"/>
      <c r="I76" s="83"/>
      <c r="J76" s="83"/>
      <c r="K76" s="83"/>
      <c r="L76" s="86"/>
      <c r="M76" s="83">
        <v>1</v>
      </c>
      <c r="N76" s="86"/>
      <c r="O76" s="86">
        <f t="shared" si="1"/>
        <v>1</v>
      </c>
    </row>
    <row r="77" spans="1:15" s="74" customFormat="1" ht="15.75" customHeight="1" x14ac:dyDescent="0.2">
      <c r="A77" s="143">
        <v>3</v>
      </c>
      <c r="B77" s="75"/>
      <c r="C77" s="87" t="s">
        <v>113</v>
      </c>
      <c r="D77" s="77"/>
      <c r="E77" s="77"/>
      <c r="F77" s="77" t="s">
        <v>376</v>
      </c>
      <c r="G77" s="75"/>
      <c r="H77" s="75">
        <v>5</v>
      </c>
      <c r="I77" s="78">
        <v>10</v>
      </c>
      <c r="J77" s="75"/>
      <c r="K77" s="75"/>
      <c r="L77" s="78">
        <v>5</v>
      </c>
      <c r="M77" s="78"/>
      <c r="N77" s="75"/>
      <c r="O77" s="78">
        <f t="shared" ref="O77:O92" si="2">SUM(G77:N77)</f>
        <v>20</v>
      </c>
    </row>
    <row r="78" spans="1:15" s="74" customFormat="1" ht="15.75" customHeight="1" x14ac:dyDescent="0.2">
      <c r="A78" s="141"/>
      <c r="B78" s="75"/>
      <c r="C78" s="87" t="s">
        <v>114</v>
      </c>
      <c r="D78" s="77"/>
      <c r="E78" s="77"/>
      <c r="F78" s="77" t="s">
        <v>376</v>
      </c>
      <c r="G78" s="75"/>
      <c r="H78" s="75">
        <v>5</v>
      </c>
      <c r="I78" s="78">
        <v>10</v>
      </c>
      <c r="J78" s="75"/>
      <c r="K78" s="75"/>
      <c r="L78" s="78">
        <v>5</v>
      </c>
      <c r="M78" s="78"/>
      <c r="N78" s="75"/>
      <c r="O78" s="78">
        <f t="shared" si="2"/>
        <v>20</v>
      </c>
    </row>
    <row r="79" spans="1:15" s="74" customFormat="1" ht="15.75" customHeight="1" x14ac:dyDescent="0.2">
      <c r="A79" s="141"/>
      <c r="B79" s="75"/>
      <c r="C79" s="87" t="s">
        <v>115</v>
      </c>
      <c r="D79" s="77"/>
      <c r="E79" s="77"/>
      <c r="F79" s="77" t="s">
        <v>376</v>
      </c>
      <c r="G79" s="75"/>
      <c r="H79" s="75">
        <v>5</v>
      </c>
      <c r="I79" s="78">
        <v>10</v>
      </c>
      <c r="J79" s="75"/>
      <c r="K79" s="75"/>
      <c r="L79" s="78">
        <v>5</v>
      </c>
      <c r="M79" s="78"/>
      <c r="N79" s="75"/>
      <c r="O79" s="78">
        <f t="shared" si="2"/>
        <v>20</v>
      </c>
    </row>
    <row r="80" spans="1:15" s="99" customFormat="1" ht="30.75" x14ac:dyDescent="0.2">
      <c r="A80" s="141"/>
      <c r="B80" s="96"/>
      <c r="C80" s="80" t="s">
        <v>116</v>
      </c>
      <c r="D80" s="97"/>
      <c r="E80" s="97"/>
      <c r="F80" s="97" t="s">
        <v>49</v>
      </c>
      <c r="G80" s="96"/>
      <c r="H80" s="96">
        <v>10</v>
      </c>
      <c r="I80" s="96"/>
      <c r="J80" s="96"/>
      <c r="K80" s="96"/>
      <c r="L80" s="98">
        <v>10</v>
      </c>
      <c r="M80" s="98"/>
      <c r="N80" s="96"/>
      <c r="O80" s="98">
        <f t="shared" si="2"/>
        <v>20</v>
      </c>
    </row>
    <row r="81" spans="1:22" s="99" customFormat="1" ht="15.75" customHeight="1" x14ac:dyDescent="0.2">
      <c r="A81" s="141"/>
      <c r="B81" s="96"/>
      <c r="C81" s="87" t="s">
        <v>117</v>
      </c>
      <c r="D81" s="97"/>
      <c r="E81" s="97"/>
      <c r="F81" s="97" t="s">
        <v>49</v>
      </c>
      <c r="G81" s="96">
        <v>4</v>
      </c>
      <c r="H81" s="96"/>
      <c r="I81" s="96"/>
      <c r="J81" s="96"/>
      <c r="K81" s="96"/>
      <c r="L81" s="98"/>
      <c r="M81" s="98"/>
      <c r="N81" s="96"/>
      <c r="O81" s="98">
        <f t="shared" si="2"/>
        <v>4</v>
      </c>
    </row>
    <row r="82" spans="1:22" s="99" customFormat="1" ht="15.75" customHeight="1" x14ac:dyDescent="0.2">
      <c r="A82" s="141"/>
      <c r="B82" s="96"/>
      <c r="C82" s="87" t="s">
        <v>118</v>
      </c>
      <c r="D82" s="97"/>
      <c r="E82" s="97"/>
      <c r="F82" s="97" t="s">
        <v>49</v>
      </c>
      <c r="G82" s="96"/>
      <c r="H82" s="96"/>
      <c r="I82" s="98">
        <v>10</v>
      </c>
      <c r="J82" s="96"/>
      <c r="K82" s="96"/>
      <c r="L82" s="98">
        <v>10</v>
      </c>
      <c r="M82" s="98"/>
      <c r="N82" s="96"/>
      <c r="O82" s="98">
        <f t="shared" si="2"/>
        <v>20</v>
      </c>
    </row>
    <row r="83" spans="1:22" s="99" customFormat="1" ht="15.75" customHeight="1" x14ac:dyDescent="0.2">
      <c r="A83" s="141"/>
      <c r="B83" s="96"/>
      <c r="C83" s="87" t="s">
        <v>119</v>
      </c>
      <c r="D83" s="97"/>
      <c r="E83" s="97"/>
      <c r="F83" s="97" t="s">
        <v>376</v>
      </c>
      <c r="G83" s="96">
        <v>8</v>
      </c>
      <c r="H83" s="96"/>
      <c r="I83" s="98">
        <v>10</v>
      </c>
      <c r="J83" s="96"/>
      <c r="K83" s="96"/>
      <c r="L83" s="98"/>
      <c r="M83" s="98"/>
      <c r="N83" s="96"/>
      <c r="O83" s="98">
        <f t="shared" si="2"/>
        <v>18</v>
      </c>
    </row>
    <row r="84" spans="1:22" s="99" customFormat="1" ht="15.75" customHeight="1" x14ac:dyDescent="0.2">
      <c r="A84" s="141"/>
      <c r="B84" s="96"/>
      <c r="C84" s="87" t="s">
        <v>120</v>
      </c>
      <c r="D84" s="97"/>
      <c r="E84" s="97"/>
      <c r="F84" s="97" t="s">
        <v>376</v>
      </c>
      <c r="G84" s="96">
        <v>6</v>
      </c>
      <c r="H84" s="96"/>
      <c r="I84" s="98">
        <v>10</v>
      </c>
      <c r="J84" s="96"/>
      <c r="K84" s="96"/>
      <c r="L84" s="98"/>
      <c r="M84" s="98"/>
      <c r="N84" s="96"/>
      <c r="O84" s="98">
        <f t="shared" si="2"/>
        <v>16</v>
      </c>
    </row>
    <row r="85" spans="1:22" s="99" customFormat="1" ht="15.75" customHeight="1" x14ac:dyDescent="0.2">
      <c r="A85" s="141"/>
      <c r="B85" s="96"/>
      <c r="C85" s="87" t="s">
        <v>121</v>
      </c>
      <c r="D85" s="97"/>
      <c r="E85" s="97"/>
      <c r="F85" s="97" t="s">
        <v>376</v>
      </c>
      <c r="G85" s="96">
        <v>8</v>
      </c>
      <c r="H85" s="96"/>
      <c r="I85" s="98">
        <v>10</v>
      </c>
      <c r="J85" s="96"/>
      <c r="K85" s="96"/>
      <c r="L85" s="98"/>
      <c r="M85" s="98"/>
      <c r="N85" s="96"/>
      <c r="O85" s="98">
        <f t="shared" si="2"/>
        <v>18</v>
      </c>
    </row>
    <row r="86" spans="1:22" s="99" customFormat="1" ht="15.75" customHeight="1" x14ac:dyDescent="0.2">
      <c r="A86" s="141"/>
      <c r="B86" s="96"/>
      <c r="C86" s="87" t="s">
        <v>122</v>
      </c>
      <c r="D86" s="97"/>
      <c r="E86" s="97"/>
      <c r="F86" s="97" t="s">
        <v>376</v>
      </c>
      <c r="G86" s="96">
        <v>8</v>
      </c>
      <c r="H86" s="96"/>
      <c r="I86" s="98">
        <v>10</v>
      </c>
      <c r="J86" s="96"/>
      <c r="K86" s="96"/>
      <c r="L86" s="98"/>
      <c r="M86" s="98"/>
      <c r="N86" s="96"/>
      <c r="O86" s="98">
        <f t="shared" si="2"/>
        <v>18</v>
      </c>
    </row>
    <row r="87" spans="1:22" s="99" customFormat="1" ht="30.75" x14ac:dyDescent="0.2">
      <c r="A87" s="141"/>
      <c r="B87" s="96"/>
      <c r="C87" s="87" t="s">
        <v>123</v>
      </c>
      <c r="D87" s="97"/>
      <c r="E87" s="97"/>
      <c r="F87" s="97" t="s">
        <v>49</v>
      </c>
      <c r="G87" s="96"/>
      <c r="H87" s="96"/>
      <c r="I87" s="96"/>
      <c r="J87" s="96"/>
      <c r="K87" s="96"/>
      <c r="L87" s="98">
        <v>100</v>
      </c>
      <c r="M87" s="98"/>
      <c r="N87" s="96">
        <v>2</v>
      </c>
      <c r="O87" s="98">
        <f t="shared" si="2"/>
        <v>102</v>
      </c>
      <c r="V87" s="99" t="e">
        <f>SUBTOTAL(9,#REF!,#REF!)</f>
        <v>#REF!</v>
      </c>
    </row>
    <row r="88" spans="1:22" s="99" customFormat="1" ht="30.75" x14ac:dyDescent="0.2">
      <c r="A88" s="141"/>
      <c r="B88" s="96"/>
      <c r="C88" s="80" t="s">
        <v>124</v>
      </c>
      <c r="D88" s="96"/>
      <c r="E88" s="97"/>
      <c r="F88" s="97" t="s">
        <v>49</v>
      </c>
      <c r="G88" s="98">
        <v>8</v>
      </c>
      <c r="H88" s="98"/>
      <c r="I88" s="98"/>
      <c r="J88" s="98"/>
      <c r="K88" s="98"/>
      <c r="L88" s="98"/>
      <c r="M88" s="98"/>
      <c r="N88" s="98"/>
      <c r="O88" s="98">
        <f t="shared" si="2"/>
        <v>8</v>
      </c>
      <c r="S88" s="100" t="e">
        <f>SUBTOTAL(9,#REF!,#REF!,#REF!,#REF!,#REF!,#REF!,#REF!,#REF!,#REF!,#REF!,#REF!,#REF!,#REF!,#REF!)</f>
        <v>#REF!</v>
      </c>
      <c r="U88" s="100" t="e">
        <f>#REF!*#REF!</f>
        <v>#REF!</v>
      </c>
    </row>
    <row r="89" spans="1:22" s="99" customFormat="1" ht="30.75" x14ac:dyDescent="0.2">
      <c r="A89" s="141"/>
      <c r="B89" s="96"/>
      <c r="C89" s="80" t="s">
        <v>125</v>
      </c>
      <c r="D89" s="96"/>
      <c r="E89" s="97"/>
      <c r="F89" s="97" t="s">
        <v>49</v>
      </c>
      <c r="G89" s="98">
        <v>8</v>
      </c>
      <c r="H89" s="98"/>
      <c r="I89" s="98"/>
      <c r="J89" s="98"/>
      <c r="K89" s="98"/>
      <c r="L89" s="98"/>
      <c r="M89" s="98"/>
      <c r="N89" s="98"/>
      <c r="O89" s="98">
        <f t="shared" si="2"/>
        <v>8</v>
      </c>
      <c r="Q89" s="99" t="e">
        <f>SUBTOTAL(9,#REF!,#REF!,#REF!,#REF!,#REF!)</f>
        <v>#REF!</v>
      </c>
    </row>
    <row r="90" spans="1:22" s="99" customFormat="1" ht="45.75" x14ac:dyDescent="0.2">
      <c r="A90" s="141"/>
      <c r="B90" s="96"/>
      <c r="C90" s="87" t="s">
        <v>471</v>
      </c>
      <c r="D90" s="97"/>
      <c r="E90" s="97"/>
      <c r="F90" s="97" t="s">
        <v>49</v>
      </c>
      <c r="G90" s="96">
        <v>10</v>
      </c>
      <c r="H90" s="96"/>
      <c r="I90" s="96"/>
      <c r="J90" s="96"/>
      <c r="K90" s="96"/>
      <c r="L90" s="98"/>
      <c r="M90" s="98"/>
      <c r="N90" s="96"/>
      <c r="O90" s="98">
        <f t="shared" si="2"/>
        <v>10</v>
      </c>
    </row>
    <row r="91" spans="1:22" s="99" customFormat="1" ht="60.75" x14ac:dyDescent="0.2">
      <c r="A91" s="141"/>
      <c r="B91" s="96"/>
      <c r="C91" s="87" t="s">
        <v>126</v>
      </c>
      <c r="D91" s="97"/>
      <c r="E91" s="97"/>
      <c r="F91" s="97" t="s">
        <v>49</v>
      </c>
      <c r="G91" s="96">
        <v>2</v>
      </c>
      <c r="H91" s="96"/>
      <c r="I91" s="96"/>
      <c r="J91" s="96"/>
      <c r="K91" s="96"/>
      <c r="L91" s="98"/>
      <c r="M91" s="98"/>
      <c r="N91" s="96"/>
      <c r="O91" s="98">
        <f t="shared" si="2"/>
        <v>2</v>
      </c>
    </row>
    <row r="92" spans="1:22" s="99" customFormat="1" ht="30.75" x14ac:dyDescent="0.2">
      <c r="A92" s="141"/>
      <c r="B92" s="96"/>
      <c r="C92" s="87" t="s">
        <v>127</v>
      </c>
      <c r="D92" s="97"/>
      <c r="E92" s="97"/>
      <c r="F92" s="97" t="s">
        <v>49</v>
      </c>
      <c r="G92" s="96">
        <v>1</v>
      </c>
      <c r="H92" s="96"/>
      <c r="I92" s="96"/>
      <c r="J92" s="96"/>
      <c r="K92" s="96"/>
      <c r="L92" s="98"/>
      <c r="M92" s="98"/>
      <c r="N92" s="96"/>
      <c r="O92" s="98">
        <f t="shared" si="2"/>
        <v>1</v>
      </c>
    </row>
    <row r="93" spans="1:22" s="99" customFormat="1" ht="15.75" customHeight="1" x14ac:dyDescent="0.2">
      <c r="A93" s="141"/>
      <c r="B93" s="96"/>
      <c r="C93" s="80" t="s">
        <v>128</v>
      </c>
      <c r="D93" s="96"/>
      <c r="E93" s="97"/>
      <c r="F93" s="97" t="s">
        <v>49</v>
      </c>
      <c r="G93" s="98"/>
      <c r="H93" s="98"/>
      <c r="I93" s="98">
        <v>2</v>
      </c>
      <c r="J93" s="98"/>
      <c r="K93" s="98"/>
      <c r="L93" s="98"/>
      <c r="M93" s="98"/>
      <c r="N93" s="98">
        <v>4</v>
      </c>
      <c r="O93" s="98"/>
    </row>
    <row r="94" spans="1:22" s="99" customFormat="1" ht="15.75" customHeight="1" x14ac:dyDescent="0.2">
      <c r="A94" s="141"/>
      <c r="B94" s="96"/>
      <c r="C94" s="80" t="s">
        <v>129</v>
      </c>
      <c r="D94" s="96"/>
      <c r="E94" s="97"/>
      <c r="F94" s="97" t="s">
        <v>49</v>
      </c>
      <c r="G94" s="98">
        <v>2</v>
      </c>
      <c r="H94" s="98"/>
      <c r="I94" s="98">
        <v>2</v>
      </c>
      <c r="J94" s="98"/>
      <c r="K94" s="98"/>
      <c r="L94" s="98"/>
      <c r="M94" s="98"/>
      <c r="N94" s="98"/>
      <c r="O94" s="98">
        <f>SUM(G94:N94)</f>
        <v>4</v>
      </c>
      <c r="U94" s="99" t="e">
        <f>SUBTOTAL(9,#REF!,#REF!,#REF!,#REF!,#REF!)</f>
        <v>#REF!</v>
      </c>
    </row>
    <row r="95" spans="1:22" s="99" customFormat="1" ht="15.75" customHeight="1" x14ac:dyDescent="0.2">
      <c r="A95" s="141"/>
      <c r="B95" s="96"/>
      <c r="C95" s="80" t="s">
        <v>130</v>
      </c>
      <c r="D95" s="96"/>
      <c r="E95" s="97"/>
      <c r="F95" s="97" t="s">
        <v>49</v>
      </c>
      <c r="G95" s="98">
        <v>2</v>
      </c>
      <c r="H95" s="98"/>
      <c r="I95" s="98"/>
      <c r="J95" s="98"/>
      <c r="K95" s="98"/>
      <c r="L95" s="98"/>
      <c r="M95" s="98"/>
      <c r="N95" s="98"/>
      <c r="O95" s="98">
        <f>SUM(G95:N95)</f>
        <v>2</v>
      </c>
    </row>
    <row r="96" spans="1:22" s="99" customFormat="1" ht="30.75" x14ac:dyDescent="0.2">
      <c r="A96" s="141"/>
      <c r="B96" s="96"/>
      <c r="C96" s="80" t="s">
        <v>131</v>
      </c>
      <c r="D96" s="97"/>
      <c r="E96" s="97"/>
      <c r="F96" s="97" t="s">
        <v>377</v>
      </c>
      <c r="G96" s="96"/>
      <c r="H96" s="96">
        <v>5</v>
      </c>
      <c r="I96" s="96"/>
      <c r="J96" s="96"/>
      <c r="K96" s="96"/>
      <c r="L96" s="98">
        <v>5</v>
      </c>
      <c r="M96" s="98"/>
      <c r="N96" s="96"/>
      <c r="O96" s="98">
        <f>SUM(G96:N96)</f>
        <v>10</v>
      </c>
    </row>
    <row r="97" spans="1:15" s="99" customFormat="1" ht="15.75" customHeight="1" x14ac:dyDescent="0.2">
      <c r="A97" s="141"/>
      <c r="B97" s="96"/>
      <c r="C97" s="80" t="s">
        <v>132</v>
      </c>
      <c r="D97" s="97"/>
      <c r="E97" s="97"/>
      <c r="F97" s="97" t="s">
        <v>377</v>
      </c>
      <c r="G97" s="96"/>
      <c r="H97" s="96">
        <v>2</v>
      </c>
      <c r="I97" s="96"/>
      <c r="J97" s="96"/>
      <c r="K97" s="96"/>
      <c r="L97" s="98">
        <v>5</v>
      </c>
      <c r="M97" s="98"/>
      <c r="N97" s="96"/>
      <c r="O97" s="98">
        <f>SUM(G97:N97)</f>
        <v>7</v>
      </c>
    </row>
    <row r="98" spans="1:15" s="99" customFormat="1" ht="15.75" customHeight="1" x14ac:dyDescent="0.2">
      <c r="A98" s="141"/>
      <c r="B98" s="96"/>
      <c r="C98" s="80" t="s">
        <v>133</v>
      </c>
      <c r="D98" s="97"/>
      <c r="E98" s="97"/>
      <c r="F98" s="97" t="s">
        <v>377</v>
      </c>
      <c r="G98" s="96">
        <v>8</v>
      </c>
      <c r="H98" s="96"/>
      <c r="I98" s="98">
        <v>5</v>
      </c>
      <c r="J98" s="96"/>
      <c r="K98" s="96"/>
      <c r="L98" s="98"/>
      <c r="M98" s="98"/>
      <c r="N98" s="96"/>
      <c r="O98" s="98"/>
    </row>
    <row r="99" spans="1:15" s="99" customFormat="1" ht="25.5" customHeight="1" x14ac:dyDescent="0.2">
      <c r="A99" s="141"/>
      <c r="B99" s="96"/>
      <c r="C99" s="80" t="s">
        <v>134</v>
      </c>
      <c r="D99" s="97"/>
      <c r="E99" s="97"/>
      <c r="F99" s="97" t="s">
        <v>377</v>
      </c>
      <c r="G99" s="96">
        <v>18</v>
      </c>
      <c r="H99" s="96"/>
      <c r="I99" s="98">
        <v>10</v>
      </c>
      <c r="J99" s="96"/>
      <c r="K99" s="96"/>
      <c r="L99" s="98"/>
      <c r="M99" s="98"/>
      <c r="N99" s="96"/>
      <c r="O99" s="98">
        <f>SUM(G99:N99)</f>
        <v>28</v>
      </c>
    </row>
    <row r="100" spans="1:15" s="99" customFormat="1" ht="60.75" x14ac:dyDescent="0.2">
      <c r="A100" s="141"/>
      <c r="B100" s="96"/>
      <c r="C100" s="87" t="s">
        <v>135</v>
      </c>
      <c r="D100" s="96"/>
      <c r="E100" s="97"/>
      <c r="F100" s="97" t="s">
        <v>49</v>
      </c>
      <c r="G100" s="98"/>
      <c r="H100" s="98"/>
      <c r="I100" s="98">
        <v>3</v>
      </c>
      <c r="J100" s="98"/>
      <c r="K100" s="98"/>
      <c r="L100" s="98"/>
      <c r="M100" s="98"/>
      <c r="N100" s="98">
        <v>4</v>
      </c>
      <c r="O100" s="98"/>
    </row>
    <row r="101" spans="1:15" s="99" customFormat="1" ht="30.75" x14ac:dyDescent="0.2">
      <c r="A101" s="141"/>
      <c r="B101" s="96"/>
      <c r="C101" s="80" t="s">
        <v>136</v>
      </c>
      <c r="D101" s="96"/>
      <c r="E101" s="97"/>
      <c r="F101" s="97" t="s">
        <v>49</v>
      </c>
      <c r="G101" s="98">
        <v>3</v>
      </c>
      <c r="H101" s="98"/>
      <c r="I101" s="98"/>
      <c r="J101" s="98"/>
      <c r="K101" s="98"/>
      <c r="L101" s="98"/>
      <c r="M101" s="98"/>
      <c r="N101" s="98"/>
      <c r="O101" s="98">
        <f t="shared" ref="O101:O126" si="3">SUM(G101:N101)</f>
        <v>3</v>
      </c>
    </row>
    <row r="102" spans="1:15" s="99" customFormat="1" ht="30.75" x14ac:dyDescent="0.2">
      <c r="A102" s="141"/>
      <c r="B102" s="96"/>
      <c r="C102" s="80" t="s">
        <v>137</v>
      </c>
      <c r="D102" s="97"/>
      <c r="E102" s="97"/>
      <c r="F102" s="97" t="s">
        <v>49</v>
      </c>
      <c r="G102" s="96">
        <v>30</v>
      </c>
      <c r="H102" s="96"/>
      <c r="I102" s="96"/>
      <c r="J102" s="96"/>
      <c r="K102" s="96"/>
      <c r="L102" s="98"/>
      <c r="M102" s="98"/>
      <c r="N102" s="96"/>
      <c r="O102" s="98">
        <f t="shared" si="3"/>
        <v>30</v>
      </c>
    </row>
    <row r="103" spans="1:15" s="99" customFormat="1" ht="15.75" customHeight="1" x14ac:dyDescent="0.2">
      <c r="A103" s="141"/>
      <c r="B103" s="96"/>
      <c r="C103" s="101" t="s">
        <v>138</v>
      </c>
      <c r="D103" s="96"/>
      <c r="E103" s="97"/>
      <c r="F103" s="97" t="s">
        <v>49</v>
      </c>
      <c r="G103" s="98">
        <v>4</v>
      </c>
      <c r="H103" s="98"/>
      <c r="I103" s="98"/>
      <c r="J103" s="98"/>
      <c r="K103" s="98"/>
      <c r="L103" s="98"/>
      <c r="M103" s="98"/>
      <c r="N103" s="98"/>
      <c r="O103" s="98">
        <f t="shared" si="3"/>
        <v>4</v>
      </c>
    </row>
    <row r="104" spans="1:15" s="99" customFormat="1" ht="30.75" x14ac:dyDescent="0.2">
      <c r="A104" s="141"/>
      <c r="B104" s="96"/>
      <c r="C104" s="87" t="s">
        <v>139</v>
      </c>
      <c r="D104" s="97"/>
      <c r="E104" s="97"/>
      <c r="F104" s="97" t="s">
        <v>49</v>
      </c>
      <c r="G104" s="96">
        <v>4</v>
      </c>
      <c r="H104" s="96"/>
      <c r="I104" s="96"/>
      <c r="J104" s="96"/>
      <c r="K104" s="96"/>
      <c r="L104" s="98"/>
      <c r="M104" s="98"/>
      <c r="N104" s="96"/>
      <c r="O104" s="98">
        <f t="shared" si="3"/>
        <v>4</v>
      </c>
    </row>
    <row r="105" spans="1:15" s="99" customFormat="1" ht="15.75" customHeight="1" x14ac:dyDescent="0.2">
      <c r="A105" s="141"/>
      <c r="B105" s="96"/>
      <c r="C105" s="80" t="s">
        <v>140</v>
      </c>
      <c r="D105" s="97"/>
      <c r="E105" s="97"/>
      <c r="F105" s="97" t="s">
        <v>49</v>
      </c>
      <c r="G105" s="96"/>
      <c r="H105" s="96"/>
      <c r="I105" s="96"/>
      <c r="J105" s="96"/>
      <c r="K105" s="96"/>
      <c r="L105" s="98">
        <v>20</v>
      </c>
      <c r="M105" s="98"/>
      <c r="N105" s="96"/>
      <c r="O105" s="98">
        <f t="shared" si="3"/>
        <v>20</v>
      </c>
    </row>
    <row r="106" spans="1:15" s="99" customFormat="1" ht="15.75" customHeight="1" x14ac:dyDescent="0.2">
      <c r="A106" s="141"/>
      <c r="B106" s="96"/>
      <c r="C106" s="87" t="s">
        <v>141</v>
      </c>
      <c r="D106" s="97"/>
      <c r="E106" s="97"/>
      <c r="F106" s="97" t="s">
        <v>378</v>
      </c>
      <c r="G106" s="96"/>
      <c r="H106" s="96"/>
      <c r="I106" s="96"/>
      <c r="J106" s="96"/>
      <c r="K106" s="96"/>
      <c r="L106" s="98">
        <v>100</v>
      </c>
      <c r="M106" s="98"/>
      <c r="N106" s="96"/>
      <c r="O106" s="98">
        <f t="shared" si="3"/>
        <v>100</v>
      </c>
    </row>
    <row r="107" spans="1:15" s="99" customFormat="1" ht="15.75" customHeight="1" x14ac:dyDescent="0.2">
      <c r="A107" s="141"/>
      <c r="B107" s="96"/>
      <c r="C107" s="87" t="s">
        <v>142</v>
      </c>
      <c r="D107" s="97"/>
      <c r="E107" s="97"/>
      <c r="F107" s="97" t="s">
        <v>378</v>
      </c>
      <c r="G107" s="96"/>
      <c r="H107" s="96"/>
      <c r="I107" s="96"/>
      <c r="J107" s="96"/>
      <c r="K107" s="96"/>
      <c r="L107" s="98">
        <v>300</v>
      </c>
      <c r="M107" s="98"/>
      <c r="N107" s="96"/>
      <c r="O107" s="98">
        <f t="shared" si="3"/>
        <v>300</v>
      </c>
    </row>
    <row r="108" spans="1:15" s="99" customFormat="1" ht="15.75" customHeight="1" x14ac:dyDescent="0.2">
      <c r="A108" s="141"/>
      <c r="B108" s="96"/>
      <c r="C108" s="87" t="s">
        <v>143</v>
      </c>
      <c r="D108" s="97"/>
      <c r="E108" s="97"/>
      <c r="F108" s="97" t="s">
        <v>378</v>
      </c>
      <c r="G108" s="96"/>
      <c r="H108" s="96"/>
      <c r="I108" s="96"/>
      <c r="J108" s="96"/>
      <c r="K108" s="96"/>
      <c r="L108" s="98">
        <v>200</v>
      </c>
      <c r="M108" s="98"/>
      <c r="N108" s="96"/>
      <c r="O108" s="98">
        <f t="shared" si="3"/>
        <v>200</v>
      </c>
    </row>
    <row r="109" spans="1:15" s="99" customFormat="1" ht="15.75" customHeight="1" x14ac:dyDescent="0.2">
      <c r="A109" s="141"/>
      <c r="B109" s="96"/>
      <c r="C109" s="87" t="s">
        <v>144</v>
      </c>
      <c r="D109" s="97"/>
      <c r="E109" s="97"/>
      <c r="F109" s="97" t="s">
        <v>49</v>
      </c>
      <c r="G109" s="96">
        <v>3</v>
      </c>
      <c r="H109" s="96"/>
      <c r="I109" s="96"/>
      <c r="J109" s="96"/>
      <c r="K109" s="96"/>
      <c r="L109" s="98"/>
      <c r="M109" s="98"/>
      <c r="N109" s="96"/>
      <c r="O109" s="98">
        <f t="shared" si="3"/>
        <v>3</v>
      </c>
    </row>
    <row r="110" spans="1:15" s="99" customFormat="1" ht="15.75" customHeight="1" x14ac:dyDescent="0.2">
      <c r="A110" s="141"/>
      <c r="B110" s="96"/>
      <c r="C110" s="87" t="s">
        <v>145</v>
      </c>
      <c r="D110" s="97"/>
      <c r="E110" s="97"/>
      <c r="F110" s="97" t="s">
        <v>49</v>
      </c>
      <c r="G110" s="96">
        <v>3</v>
      </c>
      <c r="H110" s="96"/>
      <c r="I110" s="96"/>
      <c r="J110" s="96"/>
      <c r="K110" s="96"/>
      <c r="L110" s="98"/>
      <c r="M110" s="98"/>
      <c r="N110" s="96"/>
      <c r="O110" s="98">
        <f t="shared" si="3"/>
        <v>3</v>
      </c>
    </row>
    <row r="111" spans="1:15" s="99" customFormat="1" ht="15.75" customHeight="1" x14ac:dyDescent="0.2">
      <c r="A111" s="141"/>
      <c r="B111" s="96"/>
      <c r="C111" s="87" t="s">
        <v>146</v>
      </c>
      <c r="D111" s="97"/>
      <c r="E111" s="97"/>
      <c r="F111" s="97" t="s">
        <v>49</v>
      </c>
      <c r="G111" s="96">
        <v>3</v>
      </c>
      <c r="H111" s="96"/>
      <c r="I111" s="96"/>
      <c r="J111" s="96"/>
      <c r="K111" s="96"/>
      <c r="L111" s="98"/>
      <c r="M111" s="98"/>
      <c r="N111" s="96"/>
      <c r="O111" s="98">
        <f t="shared" si="3"/>
        <v>3</v>
      </c>
    </row>
    <row r="112" spans="1:15" s="99" customFormat="1" ht="75.75" x14ac:dyDescent="0.2">
      <c r="A112" s="141"/>
      <c r="B112" s="96"/>
      <c r="C112" s="80" t="s">
        <v>147</v>
      </c>
      <c r="D112" s="96"/>
      <c r="E112" s="97"/>
      <c r="F112" s="97" t="s">
        <v>49</v>
      </c>
      <c r="G112" s="98"/>
      <c r="H112" s="98"/>
      <c r="I112" s="98">
        <v>5</v>
      </c>
      <c r="J112" s="98"/>
      <c r="K112" s="98"/>
      <c r="L112" s="98"/>
      <c r="M112" s="98"/>
      <c r="N112" s="98">
        <v>2</v>
      </c>
      <c r="O112" s="98">
        <f t="shared" si="3"/>
        <v>7</v>
      </c>
    </row>
    <row r="113" spans="1:21" s="99" customFormat="1" ht="30.75" x14ac:dyDescent="0.2">
      <c r="A113" s="141"/>
      <c r="B113" s="96"/>
      <c r="C113" s="87" t="s">
        <v>148</v>
      </c>
      <c r="D113" s="97"/>
      <c r="E113" s="97"/>
      <c r="F113" s="97" t="s">
        <v>379</v>
      </c>
      <c r="G113" s="96">
        <v>50</v>
      </c>
      <c r="H113" s="96"/>
      <c r="I113" s="96"/>
      <c r="J113" s="96"/>
      <c r="K113" s="96"/>
      <c r="L113" s="98"/>
      <c r="M113" s="98"/>
      <c r="N113" s="96"/>
      <c r="O113" s="98">
        <f t="shared" si="3"/>
        <v>50</v>
      </c>
      <c r="Q113" s="99" t="e">
        <f>SUBTOTAL(9,#REF!,#REF!,#REF!,#REF!,#REF!,#REF!,#REF!,#REF!,#REF!,#REF!,#REF!,#REF!,#REF!,#REF!,#REF!,#REF!,#REF!,#REF!,#REF!,#REF!,#REF!,#REF!,#REF!,#REF!,#REF!,#REF!,#REF!,#REF!,#REF!,#REF!,#REF!)</f>
        <v>#REF!</v>
      </c>
      <c r="T113" s="99" t="e">
        <f>SUBTOTAL(9,#REF!,#REF!,#REF!,#REF!,#REF!,#REF!,#REF!,#REF!,#REF!,#REF!,#REF!,#REF!,#REF!,#REF!,#REF!,#REF!,#REF!,#REF!,#REF!,#REF!,#REF!,#REF!,#REF!,#REF!,#REF!,#REF!,#REF!,#REF!,#REF!,#REF!,#REF!)</f>
        <v>#REF!</v>
      </c>
    </row>
    <row r="114" spans="1:21" s="99" customFormat="1" ht="15.75" customHeight="1" x14ac:dyDescent="0.2">
      <c r="A114" s="141"/>
      <c r="B114" s="102"/>
      <c r="C114" s="82" t="s">
        <v>149</v>
      </c>
      <c r="D114" s="97"/>
      <c r="E114" s="97"/>
      <c r="F114" s="97" t="s">
        <v>380</v>
      </c>
      <c r="G114" s="96"/>
      <c r="H114" s="96"/>
      <c r="I114" s="96"/>
      <c r="J114" s="96"/>
      <c r="K114" s="96"/>
      <c r="L114" s="98">
        <v>5</v>
      </c>
      <c r="M114" s="98"/>
      <c r="N114" s="102"/>
      <c r="O114" s="98">
        <f t="shared" si="3"/>
        <v>5</v>
      </c>
    </row>
    <row r="115" spans="1:21" s="99" customFormat="1" ht="15.75" customHeight="1" x14ac:dyDescent="0.2">
      <c r="A115" s="141"/>
      <c r="B115" s="96"/>
      <c r="C115" s="80" t="s">
        <v>150</v>
      </c>
      <c r="D115" s="97"/>
      <c r="E115" s="97"/>
      <c r="F115" s="97" t="s">
        <v>49</v>
      </c>
      <c r="G115" s="96"/>
      <c r="H115" s="96"/>
      <c r="I115" s="96"/>
      <c r="J115" s="96"/>
      <c r="K115" s="96"/>
      <c r="L115" s="98">
        <v>4</v>
      </c>
      <c r="M115" s="98"/>
      <c r="N115" s="96"/>
      <c r="O115" s="98">
        <f t="shared" si="3"/>
        <v>4</v>
      </c>
    </row>
    <row r="116" spans="1:21" s="99" customFormat="1" ht="75.75" x14ac:dyDescent="0.2">
      <c r="A116" s="141"/>
      <c r="B116" s="96"/>
      <c r="C116" s="80" t="s">
        <v>151</v>
      </c>
      <c r="D116" s="97"/>
      <c r="E116" s="97"/>
      <c r="F116" s="97" t="s">
        <v>49</v>
      </c>
      <c r="G116" s="96">
        <v>1</v>
      </c>
      <c r="H116" s="96"/>
      <c r="I116" s="96"/>
      <c r="J116" s="96"/>
      <c r="K116" s="96"/>
      <c r="L116" s="98"/>
      <c r="M116" s="98"/>
      <c r="N116" s="96">
        <v>30</v>
      </c>
      <c r="O116" s="98">
        <f t="shared" si="3"/>
        <v>31</v>
      </c>
    </row>
    <row r="117" spans="1:21" s="99" customFormat="1" ht="45.75" x14ac:dyDescent="0.2">
      <c r="A117" s="141"/>
      <c r="B117" s="96"/>
      <c r="C117" s="80" t="s">
        <v>152</v>
      </c>
      <c r="D117" s="97"/>
      <c r="E117" s="97"/>
      <c r="F117" s="97" t="s">
        <v>49</v>
      </c>
      <c r="G117" s="96">
        <v>6</v>
      </c>
      <c r="H117" s="96"/>
      <c r="I117" s="96"/>
      <c r="J117" s="96"/>
      <c r="K117" s="96"/>
      <c r="L117" s="98"/>
      <c r="M117" s="98"/>
      <c r="N117" s="96">
        <v>5</v>
      </c>
      <c r="O117" s="98">
        <f t="shared" si="3"/>
        <v>11</v>
      </c>
    </row>
    <row r="118" spans="1:21" s="99" customFormat="1" ht="30.75" x14ac:dyDescent="0.2">
      <c r="A118" s="141"/>
      <c r="B118" s="96"/>
      <c r="C118" s="87" t="s">
        <v>153</v>
      </c>
      <c r="D118" s="96"/>
      <c r="E118" s="97"/>
      <c r="F118" s="97" t="s">
        <v>49</v>
      </c>
      <c r="G118" s="98">
        <v>6</v>
      </c>
      <c r="H118" s="98"/>
      <c r="I118" s="98">
        <v>12</v>
      </c>
      <c r="J118" s="98"/>
      <c r="K118" s="98"/>
      <c r="L118" s="98">
        <v>24</v>
      </c>
      <c r="M118" s="98"/>
      <c r="N118" s="98">
        <v>3</v>
      </c>
      <c r="O118" s="98">
        <f t="shared" si="3"/>
        <v>45</v>
      </c>
    </row>
    <row r="119" spans="1:21" s="99" customFormat="1" ht="15.75" customHeight="1" x14ac:dyDescent="0.2">
      <c r="A119" s="141"/>
      <c r="B119" s="96"/>
      <c r="C119" s="87" t="s">
        <v>154</v>
      </c>
      <c r="D119" s="97"/>
      <c r="E119" s="97"/>
      <c r="F119" s="97" t="s">
        <v>376</v>
      </c>
      <c r="G119" s="96">
        <v>8</v>
      </c>
      <c r="H119" s="96"/>
      <c r="I119" s="96"/>
      <c r="J119" s="96"/>
      <c r="K119" s="96"/>
      <c r="L119" s="98"/>
      <c r="M119" s="98"/>
      <c r="N119" s="96"/>
      <c r="O119" s="98">
        <f t="shared" si="3"/>
        <v>8</v>
      </c>
    </row>
    <row r="120" spans="1:21" s="99" customFormat="1" ht="15.75" customHeight="1" x14ac:dyDescent="0.2">
      <c r="A120" s="141"/>
      <c r="B120" s="96"/>
      <c r="C120" s="87" t="s">
        <v>155</v>
      </c>
      <c r="D120" s="97"/>
      <c r="E120" s="97"/>
      <c r="F120" s="97" t="s">
        <v>376</v>
      </c>
      <c r="G120" s="96">
        <v>8</v>
      </c>
      <c r="H120" s="96"/>
      <c r="I120" s="96"/>
      <c r="J120" s="96"/>
      <c r="K120" s="96"/>
      <c r="L120" s="98"/>
      <c r="M120" s="98"/>
      <c r="N120" s="96"/>
      <c r="O120" s="98">
        <f t="shared" si="3"/>
        <v>8</v>
      </c>
    </row>
    <row r="121" spans="1:21" s="99" customFormat="1" ht="15.75" customHeight="1" x14ac:dyDescent="0.2">
      <c r="A121" s="141"/>
      <c r="B121" s="96"/>
      <c r="C121" s="87" t="s">
        <v>156</v>
      </c>
      <c r="D121" s="97"/>
      <c r="E121" s="97"/>
      <c r="F121" s="97" t="s">
        <v>376</v>
      </c>
      <c r="G121" s="96">
        <v>8</v>
      </c>
      <c r="H121" s="96"/>
      <c r="I121" s="98">
        <v>3</v>
      </c>
      <c r="J121" s="96"/>
      <c r="K121" s="96"/>
      <c r="L121" s="98"/>
      <c r="M121" s="98"/>
      <c r="N121" s="96"/>
      <c r="O121" s="98">
        <f t="shared" si="3"/>
        <v>11</v>
      </c>
    </row>
    <row r="122" spans="1:21" s="99" customFormat="1" ht="15.75" customHeight="1" x14ac:dyDescent="0.2">
      <c r="A122" s="141"/>
      <c r="B122" s="96"/>
      <c r="C122" s="87" t="s">
        <v>157</v>
      </c>
      <c r="D122" s="97"/>
      <c r="E122" s="97"/>
      <c r="F122" s="97" t="s">
        <v>376</v>
      </c>
      <c r="G122" s="96">
        <v>6</v>
      </c>
      <c r="H122" s="96"/>
      <c r="I122" s="98">
        <v>3</v>
      </c>
      <c r="J122" s="96"/>
      <c r="K122" s="96"/>
      <c r="L122" s="98"/>
      <c r="M122" s="98"/>
      <c r="N122" s="96"/>
      <c r="O122" s="98">
        <f t="shared" si="3"/>
        <v>9</v>
      </c>
    </row>
    <row r="123" spans="1:21" s="99" customFormat="1" ht="30.75" x14ac:dyDescent="0.2">
      <c r="A123" s="141"/>
      <c r="B123" s="96"/>
      <c r="C123" s="80" t="s">
        <v>158</v>
      </c>
      <c r="D123" s="97"/>
      <c r="E123" s="97"/>
      <c r="F123" s="97" t="s">
        <v>49</v>
      </c>
      <c r="G123" s="96">
        <v>5</v>
      </c>
      <c r="H123" s="96"/>
      <c r="I123" s="96"/>
      <c r="J123" s="96"/>
      <c r="K123" s="96"/>
      <c r="L123" s="98"/>
      <c r="M123" s="98"/>
      <c r="N123" s="96">
        <v>1</v>
      </c>
      <c r="O123" s="98">
        <f t="shared" si="3"/>
        <v>6</v>
      </c>
    </row>
    <row r="124" spans="1:21" s="99" customFormat="1" ht="45.75" x14ac:dyDescent="0.2">
      <c r="A124" s="141"/>
      <c r="B124" s="96"/>
      <c r="C124" s="80" t="s">
        <v>159</v>
      </c>
      <c r="D124" s="97"/>
      <c r="E124" s="97"/>
      <c r="F124" s="97" t="s">
        <v>49</v>
      </c>
      <c r="G124" s="96"/>
      <c r="H124" s="96"/>
      <c r="I124" s="96"/>
      <c r="J124" s="96"/>
      <c r="K124" s="96"/>
      <c r="L124" s="98"/>
      <c r="M124" s="98"/>
      <c r="N124" s="96">
        <v>6</v>
      </c>
      <c r="O124" s="98">
        <f t="shared" si="3"/>
        <v>6</v>
      </c>
    </row>
    <row r="125" spans="1:21" s="99" customFormat="1" ht="30.75" x14ac:dyDescent="0.2">
      <c r="A125" s="141"/>
      <c r="B125" s="96"/>
      <c r="C125" s="82" t="s">
        <v>160</v>
      </c>
      <c r="D125" s="96"/>
      <c r="E125" s="97"/>
      <c r="F125" s="97" t="s">
        <v>49</v>
      </c>
      <c r="G125" s="98">
        <v>3</v>
      </c>
      <c r="H125" s="98"/>
      <c r="I125" s="98"/>
      <c r="J125" s="98"/>
      <c r="K125" s="98"/>
      <c r="L125" s="98"/>
      <c r="M125" s="98"/>
      <c r="N125" s="98"/>
      <c r="O125" s="98">
        <f t="shared" si="3"/>
        <v>3</v>
      </c>
      <c r="U125" s="99" t="e">
        <f>SUBTOTAL(9,#REF!,#REF!,#REF!,#REF!)</f>
        <v>#REF!</v>
      </c>
    </row>
    <row r="126" spans="1:21" s="74" customFormat="1" ht="30.75" x14ac:dyDescent="0.2">
      <c r="A126" s="141"/>
      <c r="B126" s="75"/>
      <c r="C126" s="80" t="s">
        <v>161</v>
      </c>
      <c r="D126" s="75"/>
      <c r="E126" s="77"/>
      <c r="F126" s="77" t="s">
        <v>49</v>
      </c>
      <c r="G126" s="78">
        <v>3</v>
      </c>
      <c r="H126" s="78"/>
      <c r="I126" s="78"/>
      <c r="J126" s="78"/>
      <c r="K126" s="78"/>
      <c r="L126" s="78"/>
      <c r="M126" s="78"/>
      <c r="N126" s="78"/>
      <c r="O126" s="78">
        <f t="shared" si="3"/>
        <v>3</v>
      </c>
      <c r="S126" s="81"/>
      <c r="U126" s="81">
        <f>U136+U124</f>
        <v>0</v>
      </c>
    </row>
    <row r="127" spans="1:21" s="74" customFormat="1" ht="24" customHeight="1" thickBot="1" x14ac:dyDescent="0.25">
      <c r="A127" s="142"/>
      <c r="B127" s="83"/>
      <c r="C127" s="84" t="s">
        <v>162</v>
      </c>
      <c r="D127" s="85"/>
      <c r="E127" s="85"/>
      <c r="F127" s="85" t="s">
        <v>49</v>
      </c>
      <c r="G127" s="83">
        <v>12</v>
      </c>
      <c r="H127" s="103"/>
      <c r="I127" s="78">
        <v>5</v>
      </c>
      <c r="J127" s="83"/>
      <c r="K127" s="83"/>
      <c r="L127" s="86"/>
      <c r="M127" s="86"/>
      <c r="N127" s="83">
        <v>3</v>
      </c>
      <c r="O127" s="86">
        <f>SUM(H127:N127)</f>
        <v>8</v>
      </c>
    </row>
    <row r="128" spans="1:21" s="74" customFormat="1" ht="26.25" customHeight="1" x14ac:dyDescent="0.2">
      <c r="A128" s="143">
        <v>5</v>
      </c>
      <c r="B128" s="75"/>
      <c r="C128" s="87" t="s">
        <v>182</v>
      </c>
      <c r="D128" s="77"/>
      <c r="E128" s="77"/>
      <c r="F128" s="77" t="s">
        <v>381</v>
      </c>
      <c r="G128" s="75">
        <v>5</v>
      </c>
      <c r="H128" s="75"/>
      <c r="I128" s="78">
        <v>10</v>
      </c>
      <c r="J128" s="75"/>
      <c r="K128" s="75"/>
      <c r="L128" s="78"/>
      <c r="M128" s="78"/>
      <c r="N128" s="75"/>
      <c r="O128" s="78">
        <f>SUM(G128:N128)</f>
        <v>15</v>
      </c>
    </row>
    <row r="129" spans="1:15" s="74" customFormat="1" ht="15.75" customHeight="1" x14ac:dyDescent="0.2">
      <c r="A129" s="141"/>
      <c r="B129" s="91"/>
      <c r="C129" s="101" t="s">
        <v>183</v>
      </c>
      <c r="D129" s="77"/>
      <c r="E129" s="77"/>
      <c r="F129" s="77" t="s">
        <v>49</v>
      </c>
      <c r="G129" s="75">
        <v>15</v>
      </c>
      <c r="H129" s="75"/>
      <c r="I129" s="78">
        <v>2</v>
      </c>
      <c r="J129" s="75"/>
      <c r="K129" s="75"/>
      <c r="L129" s="78"/>
      <c r="M129" s="78"/>
      <c r="N129" s="91"/>
      <c r="O129" s="78">
        <f t="shared" ref="O129:O192" si="4">SUM(G129:N129)</f>
        <v>17</v>
      </c>
    </row>
    <row r="130" spans="1:15" s="74" customFormat="1" ht="15.75" customHeight="1" x14ac:dyDescent="0.2">
      <c r="A130" s="141"/>
      <c r="B130" s="91"/>
      <c r="C130" s="101" t="s">
        <v>184</v>
      </c>
      <c r="D130" s="77"/>
      <c r="E130" s="77"/>
      <c r="F130" s="77" t="s">
        <v>49</v>
      </c>
      <c r="G130" s="75">
        <v>12</v>
      </c>
      <c r="H130" s="75"/>
      <c r="I130" s="75"/>
      <c r="J130" s="75"/>
      <c r="K130" s="75"/>
      <c r="L130" s="78"/>
      <c r="M130" s="78"/>
      <c r="N130" s="91"/>
      <c r="O130" s="78">
        <f t="shared" si="4"/>
        <v>12</v>
      </c>
    </row>
    <row r="131" spans="1:15" s="74" customFormat="1" ht="15.75" customHeight="1" x14ac:dyDescent="0.2">
      <c r="A131" s="141"/>
      <c r="B131" s="91"/>
      <c r="C131" s="101" t="s">
        <v>185</v>
      </c>
      <c r="D131" s="77"/>
      <c r="E131" s="77"/>
      <c r="F131" s="77" t="s">
        <v>49</v>
      </c>
      <c r="G131" s="75">
        <v>12</v>
      </c>
      <c r="H131" s="75"/>
      <c r="I131" s="75"/>
      <c r="J131" s="75"/>
      <c r="K131" s="75"/>
      <c r="L131" s="78"/>
      <c r="M131" s="78"/>
      <c r="N131" s="91"/>
      <c r="O131" s="78">
        <f t="shared" si="4"/>
        <v>12</v>
      </c>
    </row>
    <row r="132" spans="1:15" s="74" customFormat="1" ht="15.75" customHeight="1" x14ac:dyDescent="0.2">
      <c r="A132" s="141"/>
      <c r="B132" s="75"/>
      <c r="C132" s="79" t="s">
        <v>186</v>
      </c>
      <c r="D132" s="77"/>
      <c r="E132" s="77"/>
      <c r="F132" s="77" t="s">
        <v>49</v>
      </c>
      <c r="G132" s="75"/>
      <c r="H132" s="75"/>
      <c r="I132" s="75"/>
      <c r="J132" s="75"/>
      <c r="K132" s="75"/>
      <c r="L132" s="78"/>
      <c r="M132" s="78"/>
      <c r="N132" s="75">
        <v>6</v>
      </c>
      <c r="O132" s="78">
        <f t="shared" si="4"/>
        <v>6</v>
      </c>
    </row>
    <row r="133" spans="1:15" s="74" customFormat="1" ht="15.75" customHeight="1" x14ac:dyDescent="0.2">
      <c r="A133" s="141"/>
      <c r="B133" s="75"/>
      <c r="C133" s="79" t="s">
        <v>187</v>
      </c>
      <c r="D133" s="77"/>
      <c r="E133" s="77"/>
      <c r="F133" s="77" t="s">
        <v>49</v>
      </c>
      <c r="G133" s="75"/>
      <c r="H133" s="75"/>
      <c r="I133" s="75"/>
      <c r="J133" s="75"/>
      <c r="K133" s="75"/>
      <c r="L133" s="78"/>
      <c r="M133" s="78"/>
      <c r="N133" s="75">
        <v>1</v>
      </c>
      <c r="O133" s="78">
        <f t="shared" si="4"/>
        <v>1</v>
      </c>
    </row>
    <row r="134" spans="1:15" s="74" customFormat="1" ht="15.75" customHeight="1" x14ac:dyDescent="0.2">
      <c r="A134" s="141"/>
      <c r="B134" s="75"/>
      <c r="C134" s="79" t="s">
        <v>188</v>
      </c>
      <c r="D134" s="77"/>
      <c r="E134" s="77"/>
      <c r="F134" s="77" t="s">
        <v>49</v>
      </c>
      <c r="G134" s="75"/>
      <c r="H134" s="75"/>
      <c r="I134" s="75"/>
      <c r="J134" s="75"/>
      <c r="K134" s="75"/>
      <c r="L134" s="78"/>
      <c r="M134" s="78"/>
      <c r="N134" s="75">
        <v>1</v>
      </c>
      <c r="O134" s="78">
        <f t="shared" si="4"/>
        <v>1</v>
      </c>
    </row>
    <row r="135" spans="1:15" s="74" customFormat="1" ht="15.75" customHeight="1" x14ac:dyDescent="0.2">
      <c r="A135" s="141"/>
      <c r="B135" s="75"/>
      <c r="C135" s="79" t="s">
        <v>189</v>
      </c>
      <c r="D135" s="77"/>
      <c r="E135" s="77"/>
      <c r="F135" s="77" t="s">
        <v>49</v>
      </c>
      <c r="G135" s="75"/>
      <c r="H135" s="75"/>
      <c r="I135" s="75"/>
      <c r="J135" s="75"/>
      <c r="K135" s="75"/>
      <c r="L135" s="78"/>
      <c r="M135" s="78"/>
      <c r="N135" s="75">
        <v>1</v>
      </c>
      <c r="O135" s="78">
        <f t="shared" si="4"/>
        <v>1</v>
      </c>
    </row>
    <row r="136" spans="1:15" s="74" customFormat="1" ht="15.75" customHeight="1" x14ac:dyDescent="0.2">
      <c r="A136" s="141"/>
      <c r="B136" s="75"/>
      <c r="C136" s="79" t="s">
        <v>190</v>
      </c>
      <c r="D136" s="77"/>
      <c r="E136" s="77"/>
      <c r="F136" s="77" t="s">
        <v>49</v>
      </c>
      <c r="G136" s="75"/>
      <c r="H136" s="75"/>
      <c r="I136" s="75"/>
      <c r="J136" s="75"/>
      <c r="K136" s="75"/>
      <c r="L136" s="78"/>
      <c r="M136" s="78"/>
      <c r="N136" s="75">
        <v>1</v>
      </c>
      <c r="O136" s="78">
        <f t="shared" si="4"/>
        <v>1</v>
      </c>
    </row>
    <row r="137" spans="1:15" s="74" customFormat="1" ht="15.75" customHeight="1" x14ac:dyDescent="0.2">
      <c r="A137" s="141"/>
      <c r="B137" s="75"/>
      <c r="C137" s="79" t="s">
        <v>191</v>
      </c>
      <c r="D137" s="77"/>
      <c r="E137" s="77"/>
      <c r="F137" s="77" t="s">
        <v>49</v>
      </c>
      <c r="G137" s="75"/>
      <c r="H137" s="75"/>
      <c r="I137" s="75"/>
      <c r="J137" s="75"/>
      <c r="K137" s="75"/>
      <c r="L137" s="78"/>
      <c r="M137" s="78"/>
      <c r="N137" s="75">
        <v>1</v>
      </c>
      <c r="O137" s="78">
        <f t="shared" si="4"/>
        <v>1</v>
      </c>
    </row>
    <row r="138" spans="1:15" s="74" customFormat="1" ht="15.75" customHeight="1" x14ac:dyDescent="0.2">
      <c r="A138" s="141"/>
      <c r="B138" s="75"/>
      <c r="C138" s="79" t="s">
        <v>192</v>
      </c>
      <c r="D138" s="77"/>
      <c r="E138" s="77"/>
      <c r="F138" s="77" t="s">
        <v>49</v>
      </c>
      <c r="G138" s="75"/>
      <c r="H138" s="75"/>
      <c r="I138" s="75"/>
      <c r="J138" s="75"/>
      <c r="K138" s="75"/>
      <c r="L138" s="78"/>
      <c r="M138" s="78"/>
      <c r="N138" s="75">
        <v>1</v>
      </c>
      <c r="O138" s="78">
        <f t="shared" si="4"/>
        <v>1</v>
      </c>
    </row>
    <row r="139" spans="1:15" s="74" customFormat="1" ht="15.75" customHeight="1" x14ac:dyDescent="0.2">
      <c r="A139" s="141"/>
      <c r="B139" s="75"/>
      <c r="C139" s="79" t="s">
        <v>193</v>
      </c>
      <c r="D139" s="77"/>
      <c r="E139" s="77"/>
      <c r="F139" s="77" t="s">
        <v>49</v>
      </c>
      <c r="G139" s="75"/>
      <c r="H139" s="75"/>
      <c r="I139" s="75"/>
      <c r="J139" s="75"/>
      <c r="K139" s="75"/>
      <c r="L139" s="78"/>
      <c r="M139" s="78"/>
      <c r="N139" s="75">
        <v>1</v>
      </c>
      <c r="O139" s="78">
        <f t="shared" si="4"/>
        <v>1</v>
      </c>
    </row>
    <row r="140" spans="1:15" s="74" customFormat="1" ht="15.75" customHeight="1" x14ac:dyDescent="0.2">
      <c r="A140" s="141"/>
      <c r="B140" s="75"/>
      <c r="C140" s="79" t="s">
        <v>194</v>
      </c>
      <c r="D140" s="77"/>
      <c r="E140" s="77"/>
      <c r="F140" s="77" t="s">
        <v>49</v>
      </c>
      <c r="G140" s="75"/>
      <c r="H140" s="75"/>
      <c r="I140" s="75"/>
      <c r="J140" s="75"/>
      <c r="K140" s="75"/>
      <c r="L140" s="78"/>
      <c r="M140" s="78"/>
      <c r="N140" s="75">
        <v>1</v>
      </c>
      <c r="O140" s="78">
        <f t="shared" si="4"/>
        <v>1</v>
      </c>
    </row>
    <row r="141" spans="1:15" s="74" customFormat="1" ht="15.75" customHeight="1" x14ac:dyDescent="0.2">
      <c r="A141" s="141"/>
      <c r="B141" s="75"/>
      <c r="C141" s="79" t="s">
        <v>195</v>
      </c>
      <c r="D141" s="77"/>
      <c r="E141" s="77"/>
      <c r="F141" s="77" t="s">
        <v>49</v>
      </c>
      <c r="G141" s="75"/>
      <c r="H141" s="75"/>
      <c r="I141" s="75"/>
      <c r="J141" s="75"/>
      <c r="K141" s="75"/>
      <c r="L141" s="78"/>
      <c r="M141" s="78"/>
      <c r="N141" s="75">
        <v>1</v>
      </c>
      <c r="O141" s="78">
        <f t="shared" si="4"/>
        <v>1</v>
      </c>
    </row>
    <row r="142" spans="1:15" s="74" customFormat="1" ht="15.75" customHeight="1" x14ac:dyDescent="0.2">
      <c r="A142" s="141"/>
      <c r="B142" s="75"/>
      <c r="C142" s="79" t="s">
        <v>196</v>
      </c>
      <c r="D142" s="77"/>
      <c r="E142" s="77"/>
      <c r="F142" s="77" t="s">
        <v>49</v>
      </c>
      <c r="G142" s="75"/>
      <c r="H142" s="75"/>
      <c r="I142" s="75"/>
      <c r="J142" s="75"/>
      <c r="K142" s="75"/>
      <c r="L142" s="78"/>
      <c r="M142" s="78"/>
      <c r="N142" s="75">
        <v>1</v>
      </c>
      <c r="O142" s="78">
        <f t="shared" si="4"/>
        <v>1</v>
      </c>
    </row>
    <row r="143" spans="1:15" s="74" customFormat="1" ht="15.75" customHeight="1" x14ac:dyDescent="0.2">
      <c r="A143" s="141"/>
      <c r="B143" s="75"/>
      <c r="C143" s="79" t="s">
        <v>197</v>
      </c>
      <c r="D143" s="77"/>
      <c r="E143" s="77"/>
      <c r="F143" s="77" t="s">
        <v>49</v>
      </c>
      <c r="G143" s="75"/>
      <c r="H143" s="75"/>
      <c r="I143" s="75"/>
      <c r="J143" s="75"/>
      <c r="K143" s="75"/>
      <c r="L143" s="78"/>
      <c r="M143" s="78"/>
      <c r="N143" s="75">
        <v>1</v>
      </c>
      <c r="O143" s="78">
        <f t="shared" si="4"/>
        <v>1</v>
      </c>
    </row>
    <row r="144" spans="1:15" s="74" customFormat="1" ht="15.75" customHeight="1" x14ac:dyDescent="0.2">
      <c r="A144" s="141"/>
      <c r="B144" s="75"/>
      <c r="C144" s="79" t="s">
        <v>198</v>
      </c>
      <c r="D144" s="77"/>
      <c r="E144" s="77"/>
      <c r="F144" s="77" t="s">
        <v>49</v>
      </c>
      <c r="G144" s="75"/>
      <c r="H144" s="75"/>
      <c r="I144" s="75"/>
      <c r="J144" s="75"/>
      <c r="K144" s="75"/>
      <c r="L144" s="78"/>
      <c r="M144" s="78"/>
      <c r="N144" s="75">
        <v>1</v>
      </c>
      <c r="O144" s="78">
        <f t="shared" si="4"/>
        <v>1</v>
      </c>
    </row>
    <row r="145" spans="1:20" s="74" customFormat="1" ht="15.75" customHeight="1" x14ac:dyDescent="0.2">
      <c r="A145" s="141"/>
      <c r="B145" s="75"/>
      <c r="C145" s="79" t="s">
        <v>199</v>
      </c>
      <c r="D145" s="77"/>
      <c r="E145" s="77"/>
      <c r="F145" s="77" t="s">
        <v>49</v>
      </c>
      <c r="G145" s="75"/>
      <c r="H145" s="75"/>
      <c r="I145" s="75"/>
      <c r="J145" s="75"/>
      <c r="K145" s="75"/>
      <c r="L145" s="78"/>
      <c r="M145" s="78"/>
      <c r="N145" s="75">
        <v>2</v>
      </c>
      <c r="O145" s="78">
        <f t="shared" si="4"/>
        <v>2</v>
      </c>
    </row>
    <row r="146" spans="1:20" s="74" customFormat="1" ht="15.75" customHeight="1" x14ac:dyDescent="0.2">
      <c r="A146" s="141"/>
      <c r="B146" s="75"/>
      <c r="C146" s="79" t="s">
        <v>200</v>
      </c>
      <c r="D146" s="77"/>
      <c r="E146" s="77"/>
      <c r="F146" s="77" t="s">
        <v>49</v>
      </c>
      <c r="G146" s="75"/>
      <c r="H146" s="75"/>
      <c r="I146" s="75"/>
      <c r="J146" s="75"/>
      <c r="K146" s="75"/>
      <c r="L146" s="78"/>
      <c r="M146" s="78"/>
      <c r="N146" s="75">
        <v>1</v>
      </c>
      <c r="O146" s="78">
        <f t="shared" si="4"/>
        <v>1</v>
      </c>
    </row>
    <row r="147" spans="1:20" s="74" customFormat="1" ht="15.75" customHeight="1" x14ac:dyDescent="0.2">
      <c r="A147" s="141"/>
      <c r="B147" s="75"/>
      <c r="C147" s="79" t="s">
        <v>201</v>
      </c>
      <c r="D147" s="77"/>
      <c r="E147" s="77"/>
      <c r="F147" s="77" t="s">
        <v>49</v>
      </c>
      <c r="G147" s="75"/>
      <c r="H147" s="75"/>
      <c r="I147" s="75"/>
      <c r="J147" s="75"/>
      <c r="K147" s="75"/>
      <c r="L147" s="78"/>
      <c r="M147" s="78"/>
      <c r="N147" s="75">
        <v>1</v>
      </c>
      <c r="O147" s="78">
        <f t="shared" si="4"/>
        <v>1</v>
      </c>
    </row>
    <row r="148" spans="1:20" s="74" customFormat="1" ht="15.75" customHeight="1" x14ac:dyDescent="0.2">
      <c r="A148" s="141"/>
      <c r="B148" s="75"/>
      <c r="C148" s="79" t="s">
        <v>202</v>
      </c>
      <c r="D148" s="77"/>
      <c r="E148" s="77"/>
      <c r="F148" s="77" t="s">
        <v>49</v>
      </c>
      <c r="G148" s="75"/>
      <c r="H148" s="75"/>
      <c r="I148" s="75"/>
      <c r="J148" s="75"/>
      <c r="K148" s="75"/>
      <c r="L148" s="78"/>
      <c r="M148" s="78"/>
      <c r="N148" s="75">
        <v>1</v>
      </c>
      <c r="O148" s="78">
        <f t="shared" si="4"/>
        <v>1</v>
      </c>
    </row>
    <row r="149" spans="1:20" s="74" customFormat="1" ht="15.75" customHeight="1" x14ac:dyDescent="0.2">
      <c r="A149" s="141"/>
      <c r="B149" s="75"/>
      <c r="C149" s="79" t="s">
        <v>203</v>
      </c>
      <c r="D149" s="77"/>
      <c r="E149" s="77"/>
      <c r="F149" s="77" t="s">
        <v>49</v>
      </c>
      <c r="G149" s="75"/>
      <c r="H149" s="75"/>
      <c r="I149" s="75"/>
      <c r="J149" s="75"/>
      <c r="K149" s="75"/>
      <c r="L149" s="78"/>
      <c r="M149" s="78"/>
      <c r="N149" s="75">
        <v>1</v>
      </c>
      <c r="O149" s="78">
        <f t="shared" si="4"/>
        <v>1</v>
      </c>
    </row>
    <row r="150" spans="1:20" s="74" customFormat="1" ht="15.75" customHeight="1" x14ac:dyDescent="0.2">
      <c r="A150" s="141"/>
      <c r="B150" s="75"/>
      <c r="C150" s="79" t="s">
        <v>204</v>
      </c>
      <c r="D150" s="77"/>
      <c r="E150" s="77"/>
      <c r="F150" s="77" t="s">
        <v>49</v>
      </c>
      <c r="G150" s="75"/>
      <c r="H150" s="75"/>
      <c r="I150" s="75"/>
      <c r="J150" s="75"/>
      <c r="K150" s="75"/>
      <c r="L150" s="78"/>
      <c r="M150" s="78"/>
      <c r="N150" s="75">
        <v>1</v>
      </c>
      <c r="O150" s="78">
        <f t="shared" si="4"/>
        <v>1</v>
      </c>
    </row>
    <row r="151" spans="1:20" s="74" customFormat="1" ht="15.75" customHeight="1" x14ac:dyDescent="0.2">
      <c r="A151" s="141"/>
      <c r="B151" s="75"/>
      <c r="C151" s="79" t="s">
        <v>205</v>
      </c>
      <c r="D151" s="77"/>
      <c r="E151" s="77"/>
      <c r="F151" s="77" t="s">
        <v>49</v>
      </c>
      <c r="G151" s="75"/>
      <c r="H151" s="75"/>
      <c r="I151" s="75"/>
      <c r="J151" s="75"/>
      <c r="K151" s="75"/>
      <c r="L151" s="78"/>
      <c r="M151" s="78"/>
      <c r="N151" s="75">
        <v>1</v>
      </c>
      <c r="O151" s="78">
        <f t="shared" si="4"/>
        <v>1</v>
      </c>
    </row>
    <row r="152" spans="1:20" s="74" customFormat="1" ht="15.75" customHeight="1" x14ac:dyDescent="0.2">
      <c r="A152" s="141"/>
      <c r="B152" s="75"/>
      <c r="C152" s="79" t="s">
        <v>206</v>
      </c>
      <c r="D152" s="77"/>
      <c r="E152" s="77"/>
      <c r="F152" s="77" t="s">
        <v>49</v>
      </c>
      <c r="G152" s="75"/>
      <c r="H152" s="75"/>
      <c r="I152" s="75"/>
      <c r="J152" s="75"/>
      <c r="K152" s="75"/>
      <c r="L152" s="78"/>
      <c r="M152" s="78"/>
      <c r="N152" s="75">
        <v>1</v>
      </c>
      <c r="O152" s="78">
        <f t="shared" si="4"/>
        <v>1</v>
      </c>
    </row>
    <row r="153" spans="1:20" s="74" customFormat="1" ht="15.75" customHeight="1" x14ac:dyDescent="0.2">
      <c r="A153" s="141"/>
      <c r="B153" s="75"/>
      <c r="C153" s="79" t="s">
        <v>207</v>
      </c>
      <c r="D153" s="77"/>
      <c r="E153" s="77"/>
      <c r="F153" s="77" t="s">
        <v>49</v>
      </c>
      <c r="G153" s="75"/>
      <c r="H153" s="75"/>
      <c r="I153" s="75"/>
      <c r="J153" s="75"/>
      <c r="K153" s="75"/>
      <c r="L153" s="78"/>
      <c r="M153" s="78"/>
      <c r="N153" s="75">
        <v>1</v>
      </c>
      <c r="O153" s="78">
        <f t="shared" si="4"/>
        <v>1</v>
      </c>
    </row>
    <row r="154" spans="1:20" s="74" customFormat="1" ht="15.75" customHeight="1" x14ac:dyDescent="0.2">
      <c r="A154" s="141"/>
      <c r="B154" s="75"/>
      <c r="C154" s="79" t="s">
        <v>208</v>
      </c>
      <c r="D154" s="77"/>
      <c r="E154" s="77"/>
      <c r="F154" s="77" t="s">
        <v>49</v>
      </c>
      <c r="G154" s="75"/>
      <c r="H154" s="75"/>
      <c r="I154" s="75"/>
      <c r="J154" s="75"/>
      <c r="K154" s="75"/>
      <c r="L154" s="78"/>
      <c r="M154" s="78"/>
      <c r="N154" s="75">
        <v>1</v>
      </c>
      <c r="O154" s="78">
        <f t="shared" si="4"/>
        <v>1</v>
      </c>
    </row>
    <row r="155" spans="1:20" s="74" customFormat="1" ht="15.75" customHeight="1" x14ac:dyDescent="0.2">
      <c r="A155" s="141"/>
      <c r="B155" s="75"/>
      <c r="C155" s="79" t="s">
        <v>209</v>
      </c>
      <c r="D155" s="77"/>
      <c r="E155" s="77"/>
      <c r="F155" s="77" t="s">
        <v>49</v>
      </c>
      <c r="G155" s="75"/>
      <c r="H155" s="75"/>
      <c r="I155" s="75"/>
      <c r="J155" s="75"/>
      <c r="K155" s="75"/>
      <c r="L155" s="78"/>
      <c r="M155" s="78"/>
      <c r="N155" s="75">
        <v>1</v>
      </c>
      <c r="O155" s="78">
        <f t="shared" si="4"/>
        <v>1</v>
      </c>
    </row>
    <row r="156" spans="1:20" s="74" customFormat="1" ht="15.75" customHeight="1" x14ac:dyDescent="0.2">
      <c r="A156" s="141"/>
      <c r="B156" s="75"/>
      <c r="C156" s="79" t="s">
        <v>210</v>
      </c>
      <c r="D156" s="77"/>
      <c r="E156" s="77"/>
      <c r="F156" s="77" t="s">
        <v>49</v>
      </c>
      <c r="G156" s="75"/>
      <c r="H156" s="75"/>
      <c r="I156" s="75"/>
      <c r="J156" s="75"/>
      <c r="K156" s="75"/>
      <c r="L156" s="78"/>
      <c r="M156" s="78"/>
      <c r="N156" s="75">
        <v>1</v>
      </c>
      <c r="O156" s="78">
        <f t="shared" si="4"/>
        <v>1</v>
      </c>
    </row>
    <row r="157" spans="1:20" s="74" customFormat="1" ht="15.75" customHeight="1" x14ac:dyDescent="0.2">
      <c r="A157" s="141"/>
      <c r="B157" s="75"/>
      <c r="C157" s="79" t="s">
        <v>211</v>
      </c>
      <c r="D157" s="77"/>
      <c r="E157" s="77"/>
      <c r="F157" s="77" t="s">
        <v>49</v>
      </c>
      <c r="G157" s="75"/>
      <c r="H157" s="75"/>
      <c r="I157" s="75"/>
      <c r="J157" s="75"/>
      <c r="K157" s="75"/>
      <c r="L157" s="78"/>
      <c r="M157" s="78"/>
      <c r="N157" s="75">
        <v>5</v>
      </c>
      <c r="O157" s="78">
        <f t="shared" si="4"/>
        <v>5</v>
      </c>
    </row>
    <row r="158" spans="1:20" s="74" customFormat="1" ht="15.75" customHeight="1" x14ac:dyDescent="0.2">
      <c r="A158" s="141"/>
      <c r="B158" s="75"/>
      <c r="C158" s="79" t="s">
        <v>212</v>
      </c>
      <c r="D158" s="77"/>
      <c r="E158" s="77"/>
      <c r="F158" s="77" t="s">
        <v>49</v>
      </c>
      <c r="G158" s="75"/>
      <c r="H158" s="75"/>
      <c r="I158" s="75"/>
      <c r="J158" s="75"/>
      <c r="K158" s="75"/>
      <c r="L158" s="78"/>
      <c r="M158" s="78"/>
      <c r="N158" s="75">
        <v>6</v>
      </c>
      <c r="O158" s="78">
        <f t="shared" si="4"/>
        <v>6</v>
      </c>
    </row>
    <row r="159" spans="1:20" s="74" customFormat="1" ht="15.75" customHeight="1" x14ac:dyDescent="0.2">
      <c r="A159" s="141"/>
      <c r="B159" s="75"/>
      <c r="C159" s="87" t="s">
        <v>213</v>
      </c>
      <c r="D159" s="77"/>
      <c r="E159" s="77"/>
      <c r="F159" s="77" t="s">
        <v>49</v>
      </c>
      <c r="G159" s="75">
        <v>20</v>
      </c>
      <c r="H159" s="75"/>
      <c r="I159" s="78">
        <v>5</v>
      </c>
      <c r="J159" s="75"/>
      <c r="K159" s="75"/>
      <c r="L159" s="78"/>
      <c r="M159" s="78"/>
      <c r="N159" s="75"/>
      <c r="O159" s="78">
        <f t="shared" si="4"/>
        <v>25</v>
      </c>
      <c r="T159" s="74" t="e">
        <f>SUBTOTAL(9,#REF!,#REF!,#REF!,#REF!)</f>
        <v>#REF!</v>
      </c>
    </row>
    <row r="160" spans="1:20" s="74" customFormat="1" ht="15.75" customHeight="1" x14ac:dyDescent="0.2">
      <c r="A160" s="141"/>
      <c r="B160" s="75"/>
      <c r="C160" s="79" t="s">
        <v>214</v>
      </c>
      <c r="D160" s="77"/>
      <c r="E160" s="77"/>
      <c r="F160" s="77" t="s">
        <v>49</v>
      </c>
      <c r="G160" s="75"/>
      <c r="H160" s="75"/>
      <c r="I160" s="75"/>
      <c r="J160" s="75"/>
      <c r="K160" s="75"/>
      <c r="L160" s="78"/>
      <c r="M160" s="78"/>
      <c r="N160" s="75">
        <v>6</v>
      </c>
      <c r="O160" s="78">
        <f t="shared" si="4"/>
        <v>6</v>
      </c>
    </row>
    <row r="161" spans="1:22" s="74" customFormat="1" ht="15.75" customHeight="1" x14ac:dyDescent="0.2">
      <c r="A161" s="141"/>
      <c r="B161" s="75"/>
      <c r="C161" s="87" t="s">
        <v>215</v>
      </c>
      <c r="D161" s="77"/>
      <c r="E161" s="77"/>
      <c r="F161" s="77" t="s">
        <v>49</v>
      </c>
      <c r="G161" s="75">
        <v>20</v>
      </c>
      <c r="H161" s="75"/>
      <c r="I161" s="78">
        <v>5</v>
      </c>
      <c r="J161" s="75"/>
      <c r="K161" s="75"/>
      <c r="L161" s="78"/>
      <c r="M161" s="78"/>
      <c r="N161" s="75"/>
      <c r="O161" s="78">
        <f t="shared" si="4"/>
        <v>25</v>
      </c>
    </row>
    <row r="162" spans="1:22" s="74" customFormat="1" ht="15.75" customHeight="1" x14ac:dyDescent="0.2">
      <c r="A162" s="141"/>
      <c r="B162" s="75"/>
      <c r="C162" s="79" t="s">
        <v>216</v>
      </c>
      <c r="D162" s="77"/>
      <c r="E162" s="77"/>
      <c r="F162" s="77" t="s">
        <v>49</v>
      </c>
      <c r="G162" s="75"/>
      <c r="H162" s="75"/>
      <c r="I162" s="75"/>
      <c r="J162" s="75"/>
      <c r="K162" s="75"/>
      <c r="L162" s="78"/>
      <c r="M162" s="78"/>
      <c r="N162" s="75">
        <v>5</v>
      </c>
      <c r="O162" s="78">
        <f t="shared" si="4"/>
        <v>5</v>
      </c>
    </row>
    <row r="163" spans="1:22" s="74" customFormat="1" ht="15.75" customHeight="1" x14ac:dyDescent="0.2">
      <c r="A163" s="141"/>
      <c r="B163" s="75"/>
      <c r="C163" s="87" t="s">
        <v>217</v>
      </c>
      <c r="D163" s="77"/>
      <c r="E163" s="77"/>
      <c r="F163" s="77" t="s">
        <v>49</v>
      </c>
      <c r="G163" s="75">
        <v>10</v>
      </c>
      <c r="H163" s="75"/>
      <c r="I163" s="78">
        <v>5</v>
      </c>
      <c r="J163" s="75"/>
      <c r="K163" s="75"/>
      <c r="L163" s="78"/>
      <c r="M163" s="78"/>
      <c r="N163" s="75"/>
      <c r="O163" s="78">
        <f t="shared" si="4"/>
        <v>15</v>
      </c>
    </row>
    <row r="164" spans="1:22" s="74" customFormat="1" ht="15.75" customHeight="1" x14ac:dyDescent="0.2">
      <c r="A164" s="141"/>
      <c r="B164" s="75"/>
      <c r="C164" s="79" t="s">
        <v>218</v>
      </c>
      <c r="D164" s="77"/>
      <c r="E164" s="77"/>
      <c r="F164" s="77" t="s">
        <v>49</v>
      </c>
      <c r="G164" s="75"/>
      <c r="H164" s="75"/>
      <c r="I164" s="75"/>
      <c r="J164" s="75"/>
      <c r="K164" s="75"/>
      <c r="L164" s="78"/>
      <c r="M164" s="78"/>
      <c r="N164" s="75">
        <v>6</v>
      </c>
      <c r="O164" s="78">
        <f t="shared" si="4"/>
        <v>6</v>
      </c>
    </row>
    <row r="165" spans="1:22" s="74" customFormat="1" ht="15.75" customHeight="1" x14ac:dyDescent="0.2">
      <c r="A165" s="141"/>
      <c r="B165" s="75"/>
      <c r="C165" s="87" t="s">
        <v>219</v>
      </c>
      <c r="D165" s="77"/>
      <c r="E165" s="77"/>
      <c r="F165" s="77" t="s">
        <v>49</v>
      </c>
      <c r="G165" s="75">
        <v>10</v>
      </c>
      <c r="H165" s="75"/>
      <c r="I165" s="75"/>
      <c r="J165" s="75"/>
      <c r="K165" s="75"/>
      <c r="L165" s="78"/>
      <c r="M165" s="78"/>
      <c r="N165" s="75"/>
      <c r="O165" s="78">
        <f t="shared" si="4"/>
        <v>10</v>
      </c>
    </row>
    <row r="166" spans="1:22" s="74" customFormat="1" ht="15.75" customHeight="1" x14ac:dyDescent="0.2">
      <c r="A166" s="141"/>
      <c r="B166" s="75"/>
      <c r="C166" s="80" t="s">
        <v>220</v>
      </c>
      <c r="D166" s="77"/>
      <c r="E166" s="77"/>
      <c r="F166" s="77" t="s">
        <v>49</v>
      </c>
      <c r="G166" s="75">
        <v>5</v>
      </c>
      <c r="H166" s="75"/>
      <c r="I166" s="78">
        <v>3</v>
      </c>
      <c r="J166" s="75"/>
      <c r="K166" s="75"/>
      <c r="L166" s="78"/>
      <c r="M166" s="78"/>
      <c r="N166" s="75"/>
      <c r="O166" s="78">
        <f t="shared" si="4"/>
        <v>8</v>
      </c>
      <c r="V166" s="74" t="e">
        <f>SUBTOTAL(9,V165,#REF!,#REF!)</f>
        <v>#REF!</v>
      </c>
    </row>
    <row r="167" spans="1:22" s="74" customFormat="1" ht="15.75" customHeight="1" x14ac:dyDescent="0.2">
      <c r="A167" s="141"/>
      <c r="B167" s="75"/>
      <c r="C167" s="80" t="s">
        <v>221</v>
      </c>
      <c r="D167" s="77"/>
      <c r="E167" s="77"/>
      <c r="F167" s="77" t="s">
        <v>49</v>
      </c>
      <c r="G167" s="77">
        <v>20</v>
      </c>
      <c r="H167" s="77"/>
      <c r="I167" s="78">
        <v>3</v>
      </c>
      <c r="J167" s="77"/>
      <c r="K167" s="77"/>
      <c r="L167" s="77"/>
      <c r="M167" s="77"/>
      <c r="N167" s="77"/>
      <c r="O167" s="78">
        <f t="shared" si="4"/>
        <v>23</v>
      </c>
    </row>
    <row r="168" spans="1:22" s="74" customFormat="1" ht="15.75" customHeight="1" x14ac:dyDescent="0.2">
      <c r="A168" s="141"/>
      <c r="B168" s="75"/>
      <c r="C168" s="80" t="s">
        <v>222</v>
      </c>
      <c r="D168" s="75"/>
      <c r="E168" s="77"/>
      <c r="F168" s="77" t="s">
        <v>49</v>
      </c>
      <c r="G168" s="78">
        <v>15</v>
      </c>
      <c r="H168" s="78"/>
      <c r="I168" s="78">
        <v>5</v>
      </c>
      <c r="J168" s="78"/>
      <c r="K168" s="78"/>
      <c r="L168" s="78"/>
      <c r="M168" s="78"/>
      <c r="N168" s="78"/>
      <c r="O168" s="78">
        <f t="shared" si="4"/>
        <v>20</v>
      </c>
    </row>
    <row r="169" spans="1:22" s="74" customFormat="1" ht="15.75" customHeight="1" x14ac:dyDescent="0.2">
      <c r="A169" s="141"/>
      <c r="B169" s="75"/>
      <c r="C169" s="80" t="s">
        <v>223</v>
      </c>
      <c r="D169" s="77"/>
      <c r="E169" s="77"/>
      <c r="F169" s="77" t="s">
        <v>49</v>
      </c>
      <c r="G169" s="75">
        <v>12</v>
      </c>
      <c r="H169" s="75"/>
      <c r="I169" s="78">
        <v>4</v>
      </c>
      <c r="J169" s="75"/>
      <c r="K169" s="75"/>
      <c r="L169" s="78"/>
      <c r="M169" s="78"/>
      <c r="N169" s="75"/>
      <c r="O169" s="78">
        <f t="shared" si="4"/>
        <v>16</v>
      </c>
      <c r="T169" s="81"/>
      <c r="V169" s="81" t="e">
        <f>#REF!*#REF!</f>
        <v>#REF!</v>
      </c>
    </row>
    <row r="170" spans="1:22" s="74" customFormat="1" ht="15.75" customHeight="1" x14ac:dyDescent="0.2">
      <c r="A170" s="141"/>
      <c r="B170" s="75"/>
      <c r="C170" s="87" t="s">
        <v>224</v>
      </c>
      <c r="D170" s="77"/>
      <c r="E170" s="77"/>
      <c r="F170" s="77" t="s">
        <v>49</v>
      </c>
      <c r="G170" s="75">
        <v>10</v>
      </c>
      <c r="H170" s="75"/>
      <c r="I170" s="75"/>
      <c r="J170" s="75"/>
      <c r="K170" s="75"/>
      <c r="L170" s="78"/>
      <c r="M170" s="78"/>
      <c r="N170" s="75"/>
      <c r="O170" s="78">
        <f t="shared" si="4"/>
        <v>10</v>
      </c>
      <c r="V170" s="74" t="e">
        <f>SUBTOTAL(9,#REF!,#REF!,#REF!,#REF!)</f>
        <v>#REF!</v>
      </c>
    </row>
    <row r="171" spans="1:22" s="74" customFormat="1" ht="15.75" customHeight="1" x14ac:dyDescent="0.2">
      <c r="A171" s="141"/>
      <c r="B171" s="75"/>
      <c r="C171" s="87" t="s">
        <v>225</v>
      </c>
      <c r="D171" s="77"/>
      <c r="E171" s="77"/>
      <c r="F171" s="77" t="s">
        <v>49</v>
      </c>
      <c r="G171" s="75">
        <v>8</v>
      </c>
      <c r="H171" s="75"/>
      <c r="I171" s="75"/>
      <c r="J171" s="75"/>
      <c r="K171" s="75"/>
      <c r="L171" s="78"/>
      <c r="M171" s="78"/>
      <c r="N171" s="75"/>
      <c r="O171" s="78">
        <f t="shared" si="4"/>
        <v>8</v>
      </c>
    </row>
    <row r="172" spans="1:22" s="74" customFormat="1" ht="15.75" customHeight="1" x14ac:dyDescent="0.2">
      <c r="A172" s="141"/>
      <c r="B172" s="75"/>
      <c r="C172" s="87" t="s">
        <v>226</v>
      </c>
      <c r="D172" s="77"/>
      <c r="E172" s="77"/>
      <c r="F172" s="77" t="s">
        <v>382</v>
      </c>
      <c r="G172" s="75">
        <v>50</v>
      </c>
      <c r="H172" s="75"/>
      <c r="I172" s="78">
        <v>20</v>
      </c>
      <c r="J172" s="75"/>
      <c r="K172" s="75"/>
      <c r="L172" s="78"/>
      <c r="M172" s="78"/>
      <c r="N172" s="75"/>
      <c r="O172" s="78">
        <f t="shared" si="4"/>
        <v>70</v>
      </c>
    </row>
    <row r="173" spans="1:22" s="74" customFormat="1" ht="30.75" x14ac:dyDescent="0.2">
      <c r="A173" s="141"/>
      <c r="B173" s="75"/>
      <c r="C173" s="80" t="s">
        <v>227</v>
      </c>
      <c r="D173" s="75"/>
      <c r="E173" s="77"/>
      <c r="F173" s="77" t="s">
        <v>49</v>
      </c>
      <c r="G173" s="78">
        <v>2</v>
      </c>
      <c r="H173" s="78"/>
      <c r="I173" s="78">
        <v>1</v>
      </c>
      <c r="J173" s="78"/>
      <c r="K173" s="78"/>
      <c r="L173" s="78"/>
      <c r="M173" s="78"/>
      <c r="N173" s="78"/>
      <c r="O173" s="78">
        <f t="shared" si="4"/>
        <v>3</v>
      </c>
    </row>
    <row r="174" spans="1:22" s="74" customFormat="1" ht="15.75" customHeight="1" x14ac:dyDescent="0.2">
      <c r="A174" s="141"/>
      <c r="B174" s="75"/>
      <c r="C174" s="76" t="s">
        <v>228</v>
      </c>
      <c r="D174" s="77"/>
      <c r="E174" s="77"/>
      <c r="F174" s="77" t="s">
        <v>382</v>
      </c>
      <c r="G174" s="75">
        <v>25</v>
      </c>
      <c r="H174" s="75"/>
      <c r="I174" s="78">
        <v>15</v>
      </c>
      <c r="J174" s="75"/>
      <c r="K174" s="75"/>
      <c r="L174" s="78"/>
      <c r="M174" s="78"/>
      <c r="N174" s="75"/>
      <c r="O174" s="78">
        <f t="shared" si="4"/>
        <v>40</v>
      </c>
    </row>
    <row r="175" spans="1:22" s="74" customFormat="1" ht="30.75" x14ac:dyDescent="0.2">
      <c r="A175" s="141"/>
      <c r="B175" s="91"/>
      <c r="C175" s="82" t="s">
        <v>229</v>
      </c>
      <c r="D175" s="77"/>
      <c r="E175" s="77"/>
      <c r="F175" s="77" t="s">
        <v>49</v>
      </c>
      <c r="G175" s="75">
        <v>25</v>
      </c>
      <c r="H175" s="75"/>
      <c r="I175" s="78">
        <v>15</v>
      </c>
      <c r="J175" s="75"/>
      <c r="K175" s="75"/>
      <c r="L175" s="78"/>
      <c r="M175" s="78"/>
      <c r="N175" s="91"/>
      <c r="O175" s="78">
        <f t="shared" si="4"/>
        <v>40</v>
      </c>
    </row>
    <row r="176" spans="1:22" s="74" customFormat="1" ht="30.75" x14ac:dyDescent="0.2">
      <c r="A176" s="141"/>
      <c r="B176" s="75"/>
      <c r="C176" s="80" t="s">
        <v>230</v>
      </c>
      <c r="D176" s="75"/>
      <c r="E176" s="77"/>
      <c r="F176" s="77" t="s">
        <v>49</v>
      </c>
      <c r="G176" s="78">
        <v>2</v>
      </c>
      <c r="H176" s="78"/>
      <c r="I176" s="78"/>
      <c r="J176" s="78"/>
      <c r="K176" s="78"/>
      <c r="L176" s="78"/>
      <c r="M176" s="78"/>
      <c r="N176" s="78"/>
      <c r="O176" s="78">
        <f t="shared" si="4"/>
        <v>2</v>
      </c>
    </row>
    <row r="177" spans="1:15" s="74" customFormat="1" ht="15.75" customHeight="1" x14ac:dyDescent="0.2">
      <c r="A177" s="141"/>
      <c r="B177" s="75"/>
      <c r="C177" s="80" t="s">
        <v>231</v>
      </c>
      <c r="D177" s="77"/>
      <c r="E177" s="77"/>
      <c r="F177" s="77" t="s">
        <v>49</v>
      </c>
      <c r="G177" s="75">
        <v>3</v>
      </c>
      <c r="H177" s="75"/>
      <c r="I177" s="75"/>
      <c r="J177" s="75"/>
      <c r="K177" s="75"/>
      <c r="L177" s="78"/>
      <c r="M177" s="78"/>
      <c r="N177" s="75"/>
      <c r="O177" s="78">
        <f t="shared" si="4"/>
        <v>3</v>
      </c>
    </row>
    <row r="178" spans="1:15" s="74" customFormat="1" ht="30.75" x14ac:dyDescent="0.2">
      <c r="A178" s="141"/>
      <c r="B178" s="75"/>
      <c r="C178" s="79" t="s">
        <v>232</v>
      </c>
      <c r="D178" s="77"/>
      <c r="E178" s="77"/>
      <c r="F178" s="77" t="s">
        <v>374</v>
      </c>
      <c r="G178" s="75"/>
      <c r="H178" s="75"/>
      <c r="I178" s="78">
        <v>2</v>
      </c>
      <c r="J178" s="75"/>
      <c r="K178" s="75"/>
      <c r="L178" s="78"/>
      <c r="M178" s="78"/>
      <c r="N178" s="75">
        <v>4</v>
      </c>
      <c r="O178" s="78">
        <f t="shared" si="4"/>
        <v>6</v>
      </c>
    </row>
    <row r="179" spans="1:15" s="74" customFormat="1" ht="30.75" x14ac:dyDescent="0.2">
      <c r="A179" s="141"/>
      <c r="B179" s="75"/>
      <c r="C179" s="76" t="s">
        <v>233</v>
      </c>
      <c r="D179" s="77"/>
      <c r="E179" s="77"/>
      <c r="F179" s="77" t="s">
        <v>374</v>
      </c>
      <c r="G179" s="75"/>
      <c r="H179" s="75"/>
      <c r="I179" s="78">
        <v>1</v>
      </c>
      <c r="J179" s="75"/>
      <c r="K179" s="75"/>
      <c r="L179" s="78"/>
      <c r="M179" s="78"/>
      <c r="N179" s="75">
        <v>4</v>
      </c>
      <c r="O179" s="78">
        <f t="shared" si="4"/>
        <v>5</v>
      </c>
    </row>
    <row r="180" spans="1:15" s="74" customFormat="1" ht="45.75" x14ac:dyDescent="0.2">
      <c r="A180" s="141"/>
      <c r="B180" s="75"/>
      <c r="C180" s="79" t="s">
        <v>234</v>
      </c>
      <c r="D180" s="77"/>
      <c r="E180" s="77"/>
      <c r="F180" s="77" t="s">
        <v>374</v>
      </c>
      <c r="G180" s="75"/>
      <c r="H180" s="75"/>
      <c r="I180" s="75"/>
      <c r="J180" s="75"/>
      <c r="K180" s="75"/>
      <c r="L180" s="78"/>
      <c r="M180" s="78"/>
      <c r="N180" s="75">
        <v>4</v>
      </c>
      <c r="O180" s="78">
        <f t="shared" si="4"/>
        <v>4</v>
      </c>
    </row>
    <row r="181" spans="1:15" s="74" customFormat="1" ht="30.75" x14ac:dyDescent="0.2">
      <c r="A181" s="141"/>
      <c r="B181" s="75"/>
      <c r="C181" s="79" t="s">
        <v>235</v>
      </c>
      <c r="D181" s="77"/>
      <c r="E181" s="77"/>
      <c r="F181" s="77" t="s">
        <v>374</v>
      </c>
      <c r="G181" s="75"/>
      <c r="H181" s="75"/>
      <c r="I181" s="75"/>
      <c r="J181" s="75"/>
      <c r="K181" s="75"/>
      <c r="L181" s="78"/>
      <c r="M181" s="78"/>
      <c r="N181" s="75">
        <v>4</v>
      </c>
      <c r="O181" s="78">
        <f t="shared" si="4"/>
        <v>4</v>
      </c>
    </row>
    <row r="182" spans="1:15" s="74" customFormat="1" ht="45.75" x14ac:dyDescent="0.2">
      <c r="A182" s="141"/>
      <c r="B182" s="75"/>
      <c r="C182" s="79" t="s">
        <v>236</v>
      </c>
      <c r="D182" s="77"/>
      <c r="E182" s="77"/>
      <c r="F182" s="77" t="s">
        <v>374</v>
      </c>
      <c r="G182" s="75"/>
      <c r="H182" s="75"/>
      <c r="I182" s="78">
        <v>1</v>
      </c>
      <c r="J182" s="75"/>
      <c r="K182" s="75"/>
      <c r="L182" s="78"/>
      <c r="M182" s="78"/>
      <c r="N182" s="75">
        <v>4</v>
      </c>
      <c r="O182" s="78">
        <f t="shared" si="4"/>
        <v>5</v>
      </c>
    </row>
    <row r="183" spans="1:15" s="74" customFormat="1" ht="30.75" x14ac:dyDescent="0.2">
      <c r="A183" s="141"/>
      <c r="B183" s="75"/>
      <c r="C183" s="79" t="s">
        <v>237</v>
      </c>
      <c r="D183" s="77"/>
      <c r="E183" s="77"/>
      <c r="F183" s="77" t="s">
        <v>374</v>
      </c>
      <c r="G183" s="75">
        <v>2</v>
      </c>
      <c r="H183" s="75"/>
      <c r="I183" s="75"/>
      <c r="J183" s="75"/>
      <c r="K183" s="75"/>
      <c r="L183" s="78"/>
      <c r="M183" s="78"/>
      <c r="N183" s="75">
        <v>4</v>
      </c>
      <c r="O183" s="78">
        <f t="shared" si="4"/>
        <v>6</v>
      </c>
    </row>
    <row r="184" spans="1:15" s="99" customFormat="1" ht="45.75" x14ac:dyDescent="0.2">
      <c r="A184" s="141"/>
      <c r="B184" s="96"/>
      <c r="C184" s="80" t="s">
        <v>238</v>
      </c>
      <c r="D184" s="96"/>
      <c r="E184" s="97"/>
      <c r="F184" s="97" t="s">
        <v>49</v>
      </c>
      <c r="G184" s="98">
        <v>2</v>
      </c>
      <c r="H184" s="98"/>
      <c r="I184" s="98"/>
      <c r="J184" s="98"/>
      <c r="K184" s="98"/>
      <c r="L184" s="98"/>
      <c r="M184" s="98"/>
      <c r="N184" s="98"/>
      <c r="O184" s="98">
        <f t="shared" si="4"/>
        <v>2</v>
      </c>
    </row>
    <row r="185" spans="1:15" s="99" customFormat="1" ht="30.75" x14ac:dyDescent="0.2">
      <c r="A185" s="141"/>
      <c r="B185" s="96"/>
      <c r="C185" s="87" t="s">
        <v>239</v>
      </c>
      <c r="D185" s="97"/>
      <c r="E185" s="97"/>
      <c r="F185" s="97" t="s">
        <v>49</v>
      </c>
      <c r="G185" s="96">
        <v>2</v>
      </c>
      <c r="H185" s="96"/>
      <c r="I185" s="96"/>
      <c r="J185" s="96"/>
      <c r="K185" s="96"/>
      <c r="L185" s="98"/>
      <c r="M185" s="98"/>
      <c r="N185" s="96"/>
      <c r="O185" s="98">
        <f t="shared" si="4"/>
        <v>2</v>
      </c>
    </row>
    <row r="186" spans="1:15" s="99" customFormat="1" ht="15.75" customHeight="1" x14ac:dyDescent="0.2">
      <c r="A186" s="141"/>
      <c r="B186" s="102"/>
      <c r="C186" s="101" t="s">
        <v>240</v>
      </c>
      <c r="D186" s="97"/>
      <c r="E186" s="97"/>
      <c r="F186" s="97" t="s">
        <v>49</v>
      </c>
      <c r="G186" s="96">
        <v>12</v>
      </c>
      <c r="H186" s="96"/>
      <c r="I186" s="96"/>
      <c r="J186" s="96"/>
      <c r="K186" s="96"/>
      <c r="L186" s="98"/>
      <c r="M186" s="98"/>
      <c r="N186" s="102"/>
      <c r="O186" s="98">
        <f t="shared" si="4"/>
        <v>12</v>
      </c>
    </row>
    <row r="187" spans="1:15" s="99" customFormat="1" ht="15.75" customHeight="1" x14ac:dyDescent="0.2">
      <c r="A187" s="141"/>
      <c r="B187" s="102"/>
      <c r="C187" s="101" t="s">
        <v>241</v>
      </c>
      <c r="D187" s="97"/>
      <c r="E187" s="97"/>
      <c r="F187" s="97" t="s">
        <v>49</v>
      </c>
      <c r="G187" s="96">
        <v>8</v>
      </c>
      <c r="H187" s="96"/>
      <c r="I187" s="96"/>
      <c r="J187" s="96"/>
      <c r="K187" s="96"/>
      <c r="L187" s="98"/>
      <c r="M187" s="98"/>
      <c r="N187" s="102"/>
      <c r="O187" s="98">
        <f t="shared" si="4"/>
        <v>8</v>
      </c>
    </row>
    <row r="188" spans="1:15" s="99" customFormat="1" ht="15.75" customHeight="1" x14ac:dyDescent="0.2">
      <c r="A188" s="141"/>
      <c r="B188" s="96"/>
      <c r="C188" s="87" t="s">
        <v>242</v>
      </c>
      <c r="D188" s="97"/>
      <c r="E188" s="97"/>
      <c r="F188" s="97" t="s">
        <v>49</v>
      </c>
      <c r="G188" s="96">
        <v>40</v>
      </c>
      <c r="H188" s="96"/>
      <c r="I188" s="98">
        <v>2</v>
      </c>
      <c r="J188" s="96"/>
      <c r="K188" s="96"/>
      <c r="L188" s="98"/>
      <c r="M188" s="98"/>
      <c r="N188" s="96"/>
      <c r="O188" s="98">
        <f t="shared" si="4"/>
        <v>42</v>
      </c>
    </row>
    <row r="189" spans="1:15" s="99" customFormat="1" ht="15.75" customHeight="1" x14ac:dyDescent="0.2">
      <c r="A189" s="141"/>
      <c r="B189" s="102"/>
      <c r="C189" s="101" t="s">
        <v>243</v>
      </c>
      <c r="D189" s="97"/>
      <c r="E189" s="97"/>
      <c r="F189" s="97" t="s">
        <v>383</v>
      </c>
      <c r="G189" s="96">
        <v>10</v>
      </c>
      <c r="H189" s="96"/>
      <c r="I189" s="98">
        <v>2</v>
      </c>
      <c r="J189" s="96"/>
      <c r="K189" s="96"/>
      <c r="L189" s="98"/>
      <c r="M189" s="98"/>
      <c r="N189" s="102"/>
      <c r="O189" s="98">
        <f t="shared" si="4"/>
        <v>12</v>
      </c>
    </row>
    <row r="190" spans="1:15" s="99" customFormat="1" ht="15.75" customHeight="1" x14ac:dyDescent="0.2">
      <c r="A190" s="141"/>
      <c r="B190" s="102"/>
      <c r="C190" s="101" t="s">
        <v>244</v>
      </c>
      <c r="D190" s="97"/>
      <c r="E190" s="97"/>
      <c r="F190" s="97" t="s">
        <v>383</v>
      </c>
      <c r="G190" s="96">
        <v>10</v>
      </c>
      <c r="H190" s="96"/>
      <c r="I190" s="98">
        <v>2</v>
      </c>
      <c r="J190" s="96"/>
      <c r="K190" s="96"/>
      <c r="L190" s="98"/>
      <c r="M190" s="98"/>
      <c r="N190" s="102"/>
      <c r="O190" s="98">
        <f t="shared" si="4"/>
        <v>12</v>
      </c>
    </row>
    <row r="191" spans="1:15" s="99" customFormat="1" ht="15.75" customHeight="1" x14ac:dyDescent="0.2">
      <c r="A191" s="141"/>
      <c r="B191" s="102"/>
      <c r="C191" s="101" t="s">
        <v>245</v>
      </c>
      <c r="D191" s="97"/>
      <c r="E191" s="97"/>
      <c r="F191" s="97" t="s">
        <v>383</v>
      </c>
      <c r="G191" s="96">
        <v>8</v>
      </c>
      <c r="H191" s="96"/>
      <c r="I191" s="98">
        <v>2</v>
      </c>
      <c r="J191" s="96"/>
      <c r="K191" s="96"/>
      <c r="L191" s="98"/>
      <c r="M191" s="98"/>
      <c r="N191" s="102"/>
      <c r="O191" s="98">
        <f t="shared" si="4"/>
        <v>10</v>
      </c>
    </row>
    <row r="192" spans="1:15" s="99" customFormat="1" ht="15.75" customHeight="1" x14ac:dyDescent="0.2">
      <c r="A192" s="141"/>
      <c r="B192" s="102"/>
      <c r="C192" s="82" t="s">
        <v>246</v>
      </c>
      <c r="D192" s="97"/>
      <c r="E192" s="97"/>
      <c r="F192" s="97" t="s">
        <v>383</v>
      </c>
      <c r="G192" s="96">
        <v>4</v>
      </c>
      <c r="H192" s="96"/>
      <c r="I192" s="96"/>
      <c r="J192" s="96"/>
      <c r="K192" s="96"/>
      <c r="L192" s="98"/>
      <c r="M192" s="98"/>
      <c r="N192" s="102"/>
      <c r="O192" s="98">
        <f t="shared" si="4"/>
        <v>4</v>
      </c>
    </row>
    <row r="193" spans="1:15" s="99" customFormat="1" ht="15.75" customHeight="1" x14ac:dyDescent="0.2">
      <c r="A193" s="141"/>
      <c r="B193" s="102"/>
      <c r="C193" s="101" t="s">
        <v>247</v>
      </c>
      <c r="D193" s="97"/>
      <c r="E193" s="97"/>
      <c r="F193" s="97" t="s">
        <v>49</v>
      </c>
      <c r="G193" s="96">
        <v>30</v>
      </c>
      <c r="H193" s="96"/>
      <c r="I193" s="98">
        <v>5</v>
      </c>
      <c r="J193" s="96"/>
      <c r="K193" s="96"/>
      <c r="L193" s="98"/>
      <c r="M193" s="98"/>
      <c r="N193" s="102"/>
      <c r="O193" s="98">
        <f t="shared" ref="O193:O205" si="5">SUM(G193:N193)</f>
        <v>35</v>
      </c>
    </row>
    <row r="194" spans="1:15" s="99" customFormat="1" ht="15.75" customHeight="1" x14ac:dyDescent="0.2">
      <c r="A194" s="141"/>
      <c r="B194" s="102"/>
      <c r="C194" s="101" t="s">
        <v>248</v>
      </c>
      <c r="D194" s="97"/>
      <c r="E194" s="97"/>
      <c r="F194" s="97" t="s">
        <v>49</v>
      </c>
      <c r="G194" s="96">
        <v>30</v>
      </c>
      <c r="H194" s="96"/>
      <c r="I194" s="98">
        <v>5</v>
      </c>
      <c r="J194" s="96"/>
      <c r="K194" s="96"/>
      <c r="L194" s="98"/>
      <c r="M194" s="98"/>
      <c r="N194" s="102"/>
      <c r="O194" s="98">
        <f t="shared" si="5"/>
        <v>35</v>
      </c>
    </row>
    <row r="195" spans="1:15" s="99" customFormat="1" ht="15.75" customHeight="1" x14ac:dyDescent="0.2">
      <c r="A195" s="141"/>
      <c r="B195" s="102"/>
      <c r="C195" s="101" t="s">
        <v>249</v>
      </c>
      <c r="D195" s="97"/>
      <c r="E195" s="97"/>
      <c r="F195" s="97" t="s">
        <v>49</v>
      </c>
      <c r="G195" s="96">
        <v>20</v>
      </c>
      <c r="H195" s="96"/>
      <c r="I195" s="98">
        <v>5</v>
      </c>
      <c r="J195" s="96"/>
      <c r="K195" s="96"/>
      <c r="L195" s="98"/>
      <c r="M195" s="98"/>
      <c r="N195" s="102"/>
      <c r="O195" s="98">
        <f t="shared" si="5"/>
        <v>25</v>
      </c>
    </row>
    <row r="196" spans="1:15" s="99" customFormat="1" ht="15.75" customHeight="1" x14ac:dyDescent="0.2">
      <c r="A196" s="141"/>
      <c r="B196" s="96"/>
      <c r="C196" s="87" t="s">
        <v>250</v>
      </c>
      <c r="D196" s="97"/>
      <c r="E196" s="97"/>
      <c r="F196" s="97" t="s">
        <v>49</v>
      </c>
      <c r="G196" s="96">
        <v>15</v>
      </c>
      <c r="H196" s="96"/>
      <c r="I196" s="98">
        <v>5</v>
      </c>
      <c r="J196" s="96"/>
      <c r="K196" s="96"/>
      <c r="L196" s="98"/>
      <c r="M196" s="98"/>
      <c r="N196" s="96"/>
      <c r="O196" s="98">
        <f t="shared" si="5"/>
        <v>20</v>
      </c>
    </row>
    <row r="197" spans="1:15" s="99" customFormat="1" ht="15.75" customHeight="1" x14ac:dyDescent="0.2">
      <c r="A197" s="141"/>
      <c r="B197" s="96"/>
      <c r="C197" s="87" t="s">
        <v>251</v>
      </c>
      <c r="D197" s="97"/>
      <c r="E197" s="97"/>
      <c r="F197" s="97" t="s">
        <v>49</v>
      </c>
      <c r="G197" s="96">
        <v>15</v>
      </c>
      <c r="H197" s="96"/>
      <c r="I197" s="96"/>
      <c r="J197" s="96"/>
      <c r="K197" s="96"/>
      <c r="L197" s="98"/>
      <c r="M197" s="98"/>
      <c r="N197" s="96"/>
      <c r="O197" s="98">
        <f t="shared" si="5"/>
        <v>15</v>
      </c>
    </row>
    <row r="198" spans="1:15" s="99" customFormat="1" ht="15.75" customHeight="1" x14ac:dyDescent="0.2">
      <c r="A198" s="141"/>
      <c r="B198" s="96"/>
      <c r="C198" s="87" t="s">
        <v>252</v>
      </c>
      <c r="D198" s="97"/>
      <c r="E198" s="97"/>
      <c r="F198" s="97" t="s">
        <v>49</v>
      </c>
      <c r="G198" s="96">
        <v>2000</v>
      </c>
      <c r="H198" s="96"/>
      <c r="I198" s="98">
        <v>2000</v>
      </c>
      <c r="J198" s="96"/>
      <c r="K198" s="96"/>
      <c r="L198" s="98"/>
      <c r="M198" s="98"/>
      <c r="N198" s="96"/>
      <c r="O198" s="98">
        <f t="shared" si="5"/>
        <v>4000</v>
      </c>
    </row>
    <row r="199" spans="1:15" s="99" customFormat="1" ht="15.75" customHeight="1" x14ac:dyDescent="0.2">
      <c r="A199" s="141"/>
      <c r="B199" s="102"/>
      <c r="C199" s="101" t="s">
        <v>253</v>
      </c>
      <c r="D199" s="97"/>
      <c r="E199" s="97"/>
      <c r="F199" s="97" t="s">
        <v>49</v>
      </c>
      <c r="G199" s="96">
        <v>10</v>
      </c>
      <c r="H199" s="96"/>
      <c r="I199" s="98">
        <v>5</v>
      </c>
      <c r="J199" s="96"/>
      <c r="K199" s="96"/>
      <c r="L199" s="98"/>
      <c r="M199" s="98"/>
      <c r="N199" s="102"/>
      <c r="O199" s="98">
        <f t="shared" si="5"/>
        <v>15</v>
      </c>
    </row>
    <row r="200" spans="1:15" s="99" customFormat="1" ht="15.75" customHeight="1" x14ac:dyDescent="0.2">
      <c r="A200" s="141"/>
      <c r="B200" s="102"/>
      <c r="C200" s="101" t="s">
        <v>254</v>
      </c>
      <c r="D200" s="97"/>
      <c r="E200" s="97"/>
      <c r="F200" s="97" t="s">
        <v>49</v>
      </c>
      <c r="G200" s="96">
        <v>10</v>
      </c>
      <c r="H200" s="96"/>
      <c r="I200" s="98">
        <v>5</v>
      </c>
      <c r="J200" s="96"/>
      <c r="K200" s="96"/>
      <c r="L200" s="98"/>
      <c r="M200" s="98"/>
      <c r="N200" s="102"/>
      <c r="O200" s="98">
        <f t="shared" si="5"/>
        <v>15</v>
      </c>
    </row>
    <row r="201" spans="1:15" s="99" customFormat="1" ht="30.75" x14ac:dyDescent="0.2">
      <c r="A201" s="141"/>
      <c r="B201" s="102"/>
      <c r="C201" s="82" t="s">
        <v>255</v>
      </c>
      <c r="D201" s="97"/>
      <c r="E201" s="97"/>
      <c r="F201" s="97" t="s">
        <v>49</v>
      </c>
      <c r="G201" s="96">
        <v>8</v>
      </c>
      <c r="H201" s="96"/>
      <c r="I201" s="96"/>
      <c r="J201" s="96"/>
      <c r="K201" s="96"/>
      <c r="L201" s="98"/>
      <c r="M201" s="98"/>
      <c r="N201" s="102"/>
      <c r="O201" s="98">
        <f t="shared" si="5"/>
        <v>8</v>
      </c>
    </row>
    <row r="202" spans="1:15" s="99" customFormat="1" ht="30.75" x14ac:dyDescent="0.2">
      <c r="A202" s="141"/>
      <c r="B202" s="102"/>
      <c r="C202" s="82" t="s">
        <v>256</v>
      </c>
      <c r="D202" s="97"/>
      <c r="E202" s="97"/>
      <c r="F202" s="97" t="s">
        <v>49</v>
      </c>
      <c r="G202" s="96">
        <v>4</v>
      </c>
      <c r="H202" s="96"/>
      <c r="I202" s="96"/>
      <c r="J202" s="96"/>
      <c r="K202" s="96"/>
      <c r="L202" s="98"/>
      <c r="M202" s="98"/>
      <c r="N202" s="102"/>
      <c r="O202" s="98">
        <f t="shared" si="5"/>
        <v>4</v>
      </c>
    </row>
    <row r="203" spans="1:15" s="99" customFormat="1" ht="30.75" x14ac:dyDescent="0.2">
      <c r="A203" s="141"/>
      <c r="B203" s="102"/>
      <c r="C203" s="82" t="s">
        <v>257</v>
      </c>
      <c r="D203" s="97"/>
      <c r="E203" s="97"/>
      <c r="F203" s="97" t="s">
        <v>49</v>
      </c>
      <c r="G203" s="96">
        <v>8</v>
      </c>
      <c r="H203" s="96"/>
      <c r="I203" s="96"/>
      <c r="J203" s="96"/>
      <c r="K203" s="96"/>
      <c r="L203" s="98"/>
      <c r="M203" s="98"/>
      <c r="N203" s="102"/>
      <c r="O203" s="98">
        <f t="shared" si="5"/>
        <v>8</v>
      </c>
    </row>
    <row r="204" spans="1:15" s="74" customFormat="1" ht="15.75" customHeight="1" x14ac:dyDescent="0.2">
      <c r="A204" s="141"/>
      <c r="B204" s="75"/>
      <c r="C204" s="76" t="s">
        <v>258</v>
      </c>
      <c r="D204" s="77"/>
      <c r="E204" s="77"/>
      <c r="F204" s="77" t="s">
        <v>49</v>
      </c>
      <c r="G204" s="75">
        <v>6</v>
      </c>
      <c r="H204" s="75"/>
      <c r="I204" s="78">
        <v>5</v>
      </c>
      <c r="J204" s="75"/>
      <c r="K204" s="75"/>
      <c r="L204" s="78"/>
      <c r="M204" s="78"/>
      <c r="N204" s="75"/>
      <c r="O204" s="78">
        <f t="shared" si="5"/>
        <v>11</v>
      </c>
    </row>
    <row r="205" spans="1:15" s="74" customFormat="1" ht="15.75" customHeight="1" thickBot="1" x14ac:dyDescent="0.25">
      <c r="A205" s="142"/>
      <c r="B205" s="94"/>
      <c r="C205" s="108" t="s">
        <v>259</v>
      </c>
      <c r="D205" s="85"/>
      <c r="E205" s="85"/>
      <c r="F205" s="85" t="s">
        <v>49</v>
      </c>
      <c r="G205" s="83">
        <v>6</v>
      </c>
      <c r="H205" s="103"/>
      <c r="I205" s="78">
        <v>5</v>
      </c>
      <c r="J205" s="83"/>
      <c r="K205" s="83"/>
      <c r="L205" s="86"/>
      <c r="M205" s="86"/>
      <c r="N205" s="94"/>
      <c r="O205" s="86">
        <f t="shared" si="5"/>
        <v>11</v>
      </c>
    </row>
    <row r="206" spans="1:15" s="74" customFormat="1" ht="23.25" customHeight="1" x14ac:dyDescent="0.2">
      <c r="A206" s="143">
        <v>6</v>
      </c>
      <c r="B206" s="109"/>
      <c r="C206" s="76" t="s">
        <v>260</v>
      </c>
      <c r="D206" s="109"/>
      <c r="E206" s="109"/>
      <c r="F206" s="77" t="s">
        <v>384</v>
      </c>
      <c r="G206" s="78">
        <v>100</v>
      </c>
      <c r="H206" s="78"/>
      <c r="I206" s="78"/>
      <c r="J206" s="78"/>
      <c r="K206" s="78"/>
      <c r="L206" s="110"/>
      <c r="M206" s="110"/>
      <c r="N206" s="109"/>
      <c r="O206" s="78">
        <f t="shared" ref="O206:O208" si="6">SUM(G206:N206)</f>
        <v>100</v>
      </c>
    </row>
    <row r="207" spans="1:15" s="74" customFormat="1" ht="20.25" customHeight="1" x14ac:dyDescent="0.2">
      <c r="A207" s="141"/>
      <c r="B207" s="75"/>
      <c r="C207" s="76" t="s">
        <v>261</v>
      </c>
      <c r="D207" s="77"/>
      <c r="E207" s="77"/>
      <c r="F207" s="77" t="s">
        <v>384</v>
      </c>
      <c r="G207" s="78">
        <v>475.85</v>
      </c>
      <c r="H207" s="78"/>
      <c r="I207" s="78"/>
      <c r="J207" s="78"/>
      <c r="K207" s="78"/>
      <c r="L207" s="78"/>
      <c r="M207" s="78"/>
      <c r="N207" s="75"/>
      <c r="O207" s="78">
        <f t="shared" si="6"/>
        <v>475.85</v>
      </c>
    </row>
    <row r="208" spans="1:15" s="74" customFormat="1" ht="20.25" customHeight="1" thickBot="1" x14ac:dyDescent="0.25">
      <c r="A208" s="142"/>
      <c r="B208" s="83"/>
      <c r="C208" s="95" t="s">
        <v>262</v>
      </c>
      <c r="D208" s="85"/>
      <c r="E208" s="85"/>
      <c r="F208" s="85" t="s">
        <v>384</v>
      </c>
      <c r="G208" s="86">
        <v>50</v>
      </c>
      <c r="H208" s="86"/>
      <c r="I208" s="86"/>
      <c r="J208" s="86"/>
      <c r="K208" s="86"/>
      <c r="L208" s="86"/>
      <c r="M208" s="86"/>
      <c r="N208" s="83"/>
      <c r="O208" s="86">
        <f t="shared" si="6"/>
        <v>50</v>
      </c>
    </row>
    <row r="209" spans="1:15" s="99" customFormat="1" ht="15.75" customHeight="1" x14ac:dyDescent="0.2">
      <c r="A209" s="144">
        <v>7</v>
      </c>
      <c r="B209" s="96"/>
      <c r="C209" s="87" t="s">
        <v>263</v>
      </c>
      <c r="D209" s="97"/>
      <c r="E209" s="97"/>
      <c r="F209" s="97" t="s">
        <v>49</v>
      </c>
      <c r="G209" s="96">
        <v>300</v>
      </c>
      <c r="H209" s="96"/>
      <c r="I209" s="96"/>
      <c r="J209" s="96"/>
      <c r="K209" s="96"/>
      <c r="L209" s="98"/>
      <c r="M209" s="98"/>
      <c r="N209" s="96"/>
      <c r="O209" s="98">
        <f>SUM(G209:N209)</f>
        <v>300</v>
      </c>
    </row>
    <row r="210" spans="1:15" s="99" customFormat="1" ht="15.75" customHeight="1" x14ac:dyDescent="0.2">
      <c r="A210" s="145"/>
      <c r="B210" s="96"/>
      <c r="C210" s="87" t="s">
        <v>264</v>
      </c>
      <c r="D210" s="97"/>
      <c r="E210" s="97"/>
      <c r="F210" s="97" t="s">
        <v>49</v>
      </c>
      <c r="G210" s="96">
        <v>80</v>
      </c>
      <c r="H210" s="96"/>
      <c r="I210" s="96"/>
      <c r="J210" s="96"/>
      <c r="K210" s="96"/>
      <c r="L210" s="98"/>
      <c r="M210" s="98"/>
      <c r="N210" s="96"/>
      <c r="O210" s="98">
        <f t="shared" ref="O210:O273" si="7">SUM(G210:N210)</f>
        <v>80</v>
      </c>
    </row>
    <row r="211" spans="1:15" s="99" customFormat="1" ht="15.75" customHeight="1" x14ac:dyDescent="0.2">
      <c r="A211" s="145"/>
      <c r="B211" s="96"/>
      <c r="C211" s="87" t="s">
        <v>265</v>
      </c>
      <c r="D211" s="97"/>
      <c r="E211" s="97"/>
      <c r="F211" s="97" t="s">
        <v>49</v>
      </c>
      <c r="G211" s="96">
        <v>500</v>
      </c>
      <c r="H211" s="96"/>
      <c r="I211" s="98">
        <v>20</v>
      </c>
      <c r="J211" s="96"/>
      <c r="K211" s="96"/>
      <c r="L211" s="98"/>
      <c r="M211" s="98"/>
      <c r="N211" s="96"/>
      <c r="O211" s="98">
        <f t="shared" si="7"/>
        <v>520</v>
      </c>
    </row>
    <row r="212" spans="1:15" s="99" customFormat="1" ht="15.75" customHeight="1" x14ac:dyDescent="0.2">
      <c r="A212" s="145"/>
      <c r="B212" s="96"/>
      <c r="C212" s="87" t="s">
        <v>266</v>
      </c>
      <c r="D212" s="97"/>
      <c r="E212" s="97"/>
      <c r="F212" s="97" t="s">
        <v>49</v>
      </c>
      <c r="G212" s="96">
        <v>12</v>
      </c>
      <c r="H212" s="96"/>
      <c r="I212" s="98">
        <v>2</v>
      </c>
      <c r="J212" s="96"/>
      <c r="K212" s="96"/>
      <c r="L212" s="98"/>
      <c r="M212" s="98"/>
      <c r="N212" s="96"/>
      <c r="O212" s="98">
        <f t="shared" si="7"/>
        <v>14</v>
      </c>
    </row>
    <row r="213" spans="1:15" s="99" customFormat="1" ht="15.75" customHeight="1" x14ac:dyDescent="0.2">
      <c r="A213" s="145"/>
      <c r="B213" s="96"/>
      <c r="C213" s="87" t="s">
        <v>267</v>
      </c>
      <c r="D213" s="97"/>
      <c r="E213" s="97"/>
      <c r="F213" s="97" t="s">
        <v>49</v>
      </c>
      <c r="G213" s="96">
        <v>12</v>
      </c>
      <c r="H213" s="96"/>
      <c r="I213" s="98">
        <v>2</v>
      </c>
      <c r="J213" s="96"/>
      <c r="K213" s="96"/>
      <c r="L213" s="98"/>
      <c r="M213" s="98"/>
      <c r="N213" s="96"/>
      <c r="O213" s="98">
        <f t="shared" si="7"/>
        <v>14</v>
      </c>
    </row>
    <row r="214" spans="1:15" s="99" customFormat="1" ht="15.75" customHeight="1" x14ac:dyDescent="0.2">
      <c r="A214" s="145"/>
      <c r="B214" s="96"/>
      <c r="C214" s="87" t="s">
        <v>268</v>
      </c>
      <c r="D214" s="97"/>
      <c r="E214" s="97"/>
      <c r="F214" s="97" t="s">
        <v>49</v>
      </c>
      <c r="G214" s="96">
        <v>12</v>
      </c>
      <c r="H214" s="96"/>
      <c r="I214" s="98">
        <v>2</v>
      </c>
      <c r="J214" s="96"/>
      <c r="K214" s="96"/>
      <c r="L214" s="98"/>
      <c r="M214" s="98"/>
      <c r="N214" s="96"/>
      <c r="O214" s="98">
        <f t="shared" si="7"/>
        <v>14</v>
      </c>
    </row>
    <row r="215" spans="1:15" s="99" customFormat="1" ht="15.75" customHeight="1" x14ac:dyDescent="0.2">
      <c r="A215" s="145"/>
      <c r="B215" s="96"/>
      <c r="C215" s="87" t="s">
        <v>269</v>
      </c>
      <c r="D215" s="97"/>
      <c r="E215" s="97"/>
      <c r="F215" s="97" t="s">
        <v>49</v>
      </c>
      <c r="G215" s="96">
        <v>12</v>
      </c>
      <c r="H215" s="96"/>
      <c r="I215" s="98">
        <v>2</v>
      </c>
      <c r="J215" s="96"/>
      <c r="K215" s="96"/>
      <c r="L215" s="98"/>
      <c r="M215" s="98"/>
      <c r="N215" s="96"/>
      <c r="O215" s="98">
        <f t="shared" si="7"/>
        <v>14</v>
      </c>
    </row>
    <row r="216" spans="1:15" s="99" customFormat="1" ht="15.75" customHeight="1" x14ac:dyDescent="0.2">
      <c r="A216" s="145"/>
      <c r="B216" s="96"/>
      <c r="C216" s="87" t="s">
        <v>270</v>
      </c>
      <c r="D216" s="97"/>
      <c r="E216" s="97"/>
      <c r="F216" s="97" t="s">
        <v>49</v>
      </c>
      <c r="G216" s="96">
        <v>50</v>
      </c>
      <c r="H216" s="96"/>
      <c r="I216" s="98">
        <v>10</v>
      </c>
      <c r="J216" s="96"/>
      <c r="K216" s="96"/>
      <c r="L216" s="98"/>
      <c r="M216" s="98"/>
      <c r="N216" s="96"/>
      <c r="O216" s="98">
        <f t="shared" si="7"/>
        <v>60</v>
      </c>
    </row>
    <row r="217" spans="1:15" s="99" customFormat="1" ht="15.75" customHeight="1" x14ac:dyDescent="0.2">
      <c r="A217" s="145"/>
      <c r="B217" s="96"/>
      <c r="C217" s="87" t="s">
        <v>271</v>
      </c>
      <c r="D217" s="97"/>
      <c r="E217" s="97"/>
      <c r="F217" s="97" t="s">
        <v>49</v>
      </c>
      <c r="G217" s="96">
        <v>15</v>
      </c>
      <c r="H217" s="96"/>
      <c r="I217" s="98">
        <v>3</v>
      </c>
      <c r="J217" s="96"/>
      <c r="K217" s="96"/>
      <c r="L217" s="98"/>
      <c r="M217" s="98"/>
      <c r="N217" s="96"/>
      <c r="O217" s="98">
        <f t="shared" si="7"/>
        <v>18</v>
      </c>
    </row>
    <row r="218" spans="1:15" s="99" customFormat="1" ht="15.75" customHeight="1" x14ac:dyDescent="0.2">
      <c r="A218" s="145"/>
      <c r="B218" s="96"/>
      <c r="C218" s="80" t="s">
        <v>272</v>
      </c>
      <c r="D218" s="97"/>
      <c r="E218" s="97"/>
      <c r="F218" s="97" t="s">
        <v>49</v>
      </c>
      <c r="G218" s="96">
        <v>15</v>
      </c>
      <c r="H218" s="96"/>
      <c r="I218" s="98">
        <v>3</v>
      </c>
      <c r="J218" s="96"/>
      <c r="K218" s="96"/>
      <c r="L218" s="98"/>
      <c r="M218" s="98"/>
      <c r="N218" s="96"/>
      <c r="O218" s="98">
        <f t="shared" si="7"/>
        <v>18</v>
      </c>
    </row>
    <row r="219" spans="1:15" s="99" customFormat="1" ht="15.75" customHeight="1" x14ac:dyDescent="0.2">
      <c r="A219" s="145"/>
      <c r="B219" s="96"/>
      <c r="C219" s="87" t="s">
        <v>273</v>
      </c>
      <c r="D219" s="97"/>
      <c r="E219" s="97"/>
      <c r="F219" s="97" t="s">
        <v>49</v>
      </c>
      <c r="G219" s="96">
        <v>30</v>
      </c>
      <c r="H219" s="96"/>
      <c r="I219" s="98">
        <v>2</v>
      </c>
      <c r="J219" s="96"/>
      <c r="K219" s="96"/>
      <c r="L219" s="98"/>
      <c r="M219" s="98"/>
      <c r="N219" s="96"/>
      <c r="O219" s="98">
        <f t="shared" si="7"/>
        <v>32</v>
      </c>
    </row>
    <row r="220" spans="1:15" s="99" customFormat="1" ht="15.75" customHeight="1" x14ac:dyDescent="0.2">
      <c r="A220" s="145"/>
      <c r="B220" s="96"/>
      <c r="C220" s="87" t="s">
        <v>274</v>
      </c>
      <c r="D220" s="97"/>
      <c r="E220" s="97"/>
      <c r="F220" s="97" t="s">
        <v>49</v>
      </c>
      <c r="G220" s="96">
        <v>30</v>
      </c>
      <c r="H220" s="96"/>
      <c r="I220" s="98">
        <v>5</v>
      </c>
      <c r="J220" s="96"/>
      <c r="K220" s="96"/>
      <c r="L220" s="98"/>
      <c r="M220" s="98"/>
      <c r="N220" s="96"/>
      <c r="O220" s="98">
        <f t="shared" si="7"/>
        <v>35</v>
      </c>
    </row>
    <row r="221" spans="1:15" s="99" customFormat="1" ht="15.75" customHeight="1" x14ac:dyDescent="0.2">
      <c r="A221" s="145"/>
      <c r="B221" s="96"/>
      <c r="C221" s="87" t="s">
        <v>275</v>
      </c>
      <c r="D221" s="97"/>
      <c r="E221" s="97"/>
      <c r="F221" s="97" t="s">
        <v>49</v>
      </c>
      <c r="G221" s="96">
        <v>20</v>
      </c>
      <c r="H221" s="96"/>
      <c r="I221" s="98">
        <v>3</v>
      </c>
      <c r="J221" s="96"/>
      <c r="K221" s="96"/>
      <c r="L221" s="98"/>
      <c r="M221" s="98"/>
      <c r="N221" s="96"/>
      <c r="O221" s="98">
        <f t="shared" si="7"/>
        <v>23</v>
      </c>
    </row>
    <row r="222" spans="1:15" s="99" customFormat="1" ht="15.75" customHeight="1" x14ac:dyDescent="0.2">
      <c r="A222" s="145"/>
      <c r="B222" s="96"/>
      <c r="C222" s="87" t="s">
        <v>276</v>
      </c>
      <c r="D222" s="97"/>
      <c r="E222" s="97"/>
      <c r="F222" s="97" t="s">
        <v>49</v>
      </c>
      <c r="G222" s="96">
        <v>15</v>
      </c>
      <c r="H222" s="96"/>
      <c r="I222" s="98">
        <v>3</v>
      </c>
      <c r="J222" s="96"/>
      <c r="K222" s="96"/>
      <c r="L222" s="98"/>
      <c r="M222" s="98"/>
      <c r="N222" s="96"/>
      <c r="O222" s="98">
        <f t="shared" si="7"/>
        <v>18</v>
      </c>
    </row>
    <row r="223" spans="1:15" s="99" customFormat="1" ht="15.75" customHeight="1" x14ac:dyDescent="0.2">
      <c r="A223" s="145"/>
      <c r="B223" s="96"/>
      <c r="C223" s="87" t="s">
        <v>277</v>
      </c>
      <c r="D223" s="97"/>
      <c r="E223" s="97"/>
      <c r="F223" s="97" t="s">
        <v>49</v>
      </c>
      <c r="G223" s="96">
        <v>50</v>
      </c>
      <c r="H223" s="96"/>
      <c r="I223" s="98">
        <v>10</v>
      </c>
      <c r="J223" s="96"/>
      <c r="K223" s="96"/>
      <c r="L223" s="98"/>
      <c r="M223" s="98"/>
      <c r="N223" s="96"/>
      <c r="O223" s="98">
        <f t="shared" si="7"/>
        <v>60</v>
      </c>
    </row>
    <row r="224" spans="1:15" s="99" customFormat="1" ht="15.75" customHeight="1" x14ac:dyDescent="0.2">
      <c r="A224" s="145"/>
      <c r="B224" s="96"/>
      <c r="C224" s="87" t="s">
        <v>278</v>
      </c>
      <c r="D224" s="97"/>
      <c r="E224" s="97"/>
      <c r="F224" s="97" t="s">
        <v>49</v>
      </c>
      <c r="G224" s="96">
        <v>50</v>
      </c>
      <c r="H224" s="96"/>
      <c r="I224" s="98">
        <v>10</v>
      </c>
      <c r="J224" s="96"/>
      <c r="K224" s="96"/>
      <c r="L224" s="98"/>
      <c r="M224" s="98"/>
      <c r="N224" s="96"/>
      <c r="O224" s="98">
        <f t="shared" si="7"/>
        <v>60</v>
      </c>
    </row>
    <row r="225" spans="1:15" s="99" customFormat="1" ht="15.75" customHeight="1" x14ac:dyDescent="0.2">
      <c r="A225" s="145"/>
      <c r="B225" s="96"/>
      <c r="C225" s="87" t="s">
        <v>279</v>
      </c>
      <c r="D225" s="97"/>
      <c r="E225" s="97"/>
      <c r="F225" s="97" t="s">
        <v>49</v>
      </c>
      <c r="G225" s="96">
        <v>12</v>
      </c>
      <c r="H225" s="96"/>
      <c r="I225" s="98">
        <v>3</v>
      </c>
      <c r="J225" s="96"/>
      <c r="K225" s="96"/>
      <c r="L225" s="98"/>
      <c r="M225" s="98"/>
      <c r="N225" s="96"/>
      <c r="O225" s="98">
        <f t="shared" si="7"/>
        <v>15</v>
      </c>
    </row>
    <row r="226" spans="1:15" s="99" customFormat="1" ht="15.75" customHeight="1" x14ac:dyDescent="0.2">
      <c r="A226" s="145"/>
      <c r="B226" s="96"/>
      <c r="C226" s="80" t="s">
        <v>280</v>
      </c>
      <c r="D226" s="97"/>
      <c r="E226" s="97"/>
      <c r="F226" s="97" t="s">
        <v>49</v>
      </c>
      <c r="G226" s="96">
        <v>12</v>
      </c>
      <c r="H226" s="96"/>
      <c r="I226" s="98">
        <v>3</v>
      </c>
      <c r="J226" s="96"/>
      <c r="K226" s="96"/>
      <c r="L226" s="98"/>
      <c r="M226" s="98"/>
      <c r="N226" s="96"/>
      <c r="O226" s="98">
        <f t="shared" si="7"/>
        <v>15</v>
      </c>
    </row>
    <row r="227" spans="1:15" s="99" customFormat="1" ht="15.75" customHeight="1" x14ac:dyDescent="0.2">
      <c r="A227" s="145"/>
      <c r="B227" s="96"/>
      <c r="C227" s="87" t="s">
        <v>281</v>
      </c>
      <c r="D227" s="97"/>
      <c r="E227" s="97"/>
      <c r="F227" s="97" t="s">
        <v>49</v>
      </c>
      <c r="G227" s="96">
        <v>20</v>
      </c>
      <c r="H227" s="96"/>
      <c r="I227" s="98">
        <v>5</v>
      </c>
      <c r="J227" s="96"/>
      <c r="K227" s="96"/>
      <c r="L227" s="98"/>
      <c r="M227" s="98"/>
      <c r="N227" s="96"/>
      <c r="O227" s="98">
        <f t="shared" si="7"/>
        <v>25</v>
      </c>
    </row>
    <row r="228" spans="1:15" s="99" customFormat="1" ht="15.75" customHeight="1" x14ac:dyDescent="0.2">
      <c r="A228" s="145"/>
      <c r="B228" s="96"/>
      <c r="C228" s="87" t="s">
        <v>282</v>
      </c>
      <c r="D228" s="97"/>
      <c r="E228" s="97"/>
      <c r="F228" s="97" t="s">
        <v>49</v>
      </c>
      <c r="G228" s="96">
        <v>20</v>
      </c>
      <c r="H228" s="96"/>
      <c r="I228" s="98">
        <v>5</v>
      </c>
      <c r="J228" s="96"/>
      <c r="K228" s="96"/>
      <c r="L228" s="98"/>
      <c r="M228" s="98"/>
      <c r="N228" s="96"/>
      <c r="O228" s="98">
        <f t="shared" si="7"/>
        <v>25</v>
      </c>
    </row>
    <row r="229" spans="1:15" s="99" customFormat="1" ht="15.75" customHeight="1" x14ac:dyDescent="0.2">
      <c r="A229" s="145"/>
      <c r="B229" s="96"/>
      <c r="C229" s="87" t="s">
        <v>283</v>
      </c>
      <c r="D229" s="97"/>
      <c r="E229" s="97"/>
      <c r="F229" s="97" t="s">
        <v>49</v>
      </c>
      <c r="G229" s="96">
        <v>20</v>
      </c>
      <c r="H229" s="96"/>
      <c r="I229" s="98">
        <v>5</v>
      </c>
      <c r="J229" s="96"/>
      <c r="K229" s="96"/>
      <c r="L229" s="98"/>
      <c r="M229" s="98"/>
      <c r="N229" s="96"/>
      <c r="O229" s="98">
        <f t="shared" si="7"/>
        <v>25</v>
      </c>
    </row>
    <row r="230" spans="1:15" s="99" customFormat="1" ht="15.75" customHeight="1" x14ac:dyDescent="0.2">
      <c r="A230" s="145"/>
      <c r="B230" s="96"/>
      <c r="C230" s="87" t="s">
        <v>284</v>
      </c>
      <c r="D230" s="97"/>
      <c r="E230" s="97"/>
      <c r="F230" s="97" t="s">
        <v>49</v>
      </c>
      <c r="G230" s="96">
        <v>20</v>
      </c>
      <c r="H230" s="96"/>
      <c r="I230" s="98">
        <v>3</v>
      </c>
      <c r="J230" s="96"/>
      <c r="K230" s="96"/>
      <c r="L230" s="98"/>
      <c r="M230" s="98"/>
      <c r="N230" s="96"/>
      <c r="O230" s="98">
        <f t="shared" si="7"/>
        <v>23</v>
      </c>
    </row>
    <row r="231" spans="1:15" s="99" customFormat="1" ht="15.75" customHeight="1" x14ac:dyDescent="0.2">
      <c r="A231" s="145"/>
      <c r="B231" s="96"/>
      <c r="C231" s="87" t="s">
        <v>285</v>
      </c>
      <c r="D231" s="97"/>
      <c r="E231" s="97"/>
      <c r="F231" s="97" t="s">
        <v>49</v>
      </c>
      <c r="G231" s="96">
        <v>20</v>
      </c>
      <c r="H231" s="96"/>
      <c r="I231" s="98">
        <v>5</v>
      </c>
      <c r="J231" s="96"/>
      <c r="K231" s="96"/>
      <c r="L231" s="98"/>
      <c r="M231" s="98"/>
      <c r="N231" s="96"/>
      <c r="O231" s="98">
        <f t="shared" si="7"/>
        <v>25</v>
      </c>
    </row>
    <row r="232" spans="1:15" s="99" customFormat="1" ht="15.75" customHeight="1" x14ac:dyDescent="0.2">
      <c r="A232" s="145"/>
      <c r="B232" s="96"/>
      <c r="C232" s="87" t="s">
        <v>286</v>
      </c>
      <c r="D232" s="97"/>
      <c r="E232" s="97"/>
      <c r="F232" s="97" t="s">
        <v>49</v>
      </c>
      <c r="G232" s="96">
        <v>20</v>
      </c>
      <c r="H232" s="96"/>
      <c r="I232" s="98">
        <v>5</v>
      </c>
      <c r="J232" s="96"/>
      <c r="K232" s="96"/>
      <c r="L232" s="98"/>
      <c r="M232" s="98"/>
      <c r="N232" s="96"/>
      <c r="O232" s="98">
        <f t="shared" si="7"/>
        <v>25</v>
      </c>
    </row>
    <row r="233" spans="1:15" s="99" customFormat="1" ht="15.75" customHeight="1" x14ac:dyDescent="0.2">
      <c r="A233" s="145"/>
      <c r="B233" s="96"/>
      <c r="C233" s="87" t="s">
        <v>287</v>
      </c>
      <c r="D233" s="97"/>
      <c r="E233" s="97"/>
      <c r="F233" s="97" t="s">
        <v>49</v>
      </c>
      <c r="G233" s="96">
        <v>20</v>
      </c>
      <c r="H233" s="96"/>
      <c r="I233" s="98">
        <v>5</v>
      </c>
      <c r="J233" s="96"/>
      <c r="K233" s="96"/>
      <c r="L233" s="98"/>
      <c r="M233" s="98"/>
      <c r="N233" s="96"/>
      <c r="O233" s="98">
        <f t="shared" si="7"/>
        <v>25</v>
      </c>
    </row>
    <row r="234" spans="1:15" s="99" customFormat="1" ht="15.75" customHeight="1" x14ac:dyDescent="0.2">
      <c r="A234" s="145"/>
      <c r="B234" s="96"/>
      <c r="C234" s="87" t="s">
        <v>288</v>
      </c>
      <c r="D234" s="97"/>
      <c r="E234" s="97"/>
      <c r="F234" s="97" t="s">
        <v>49</v>
      </c>
      <c r="G234" s="96">
        <v>20</v>
      </c>
      <c r="H234" s="96"/>
      <c r="I234" s="98">
        <v>5</v>
      </c>
      <c r="J234" s="96"/>
      <c r="K234" s="96"/>
      <c r="L234" s="98"/>
      <c r="M234" s="98"/>
      <c r="N234" s="96"/>
      <c r="O234" s="98">
        <f t="shared" si="7"/>
        <v>25</v>
      </c>
    </row>
    <row r="235" spans="1:15" s="99" customFormat="1" ht="15.75" customHeight="1" x14ac:dyDescent="0.2">
      <c r="A235" s="145"/>
      <c r="B235" s="96"/>
      <c r="C235" s="87" t="s">
        <v>289</v>
      </c>
      <c r="D235" s="97"/>
      <c r="E235" s="97"/>
      <c r="F235" s="97" t="s">
        <v>49</v>
      </c>
      <c r="G235" s="96">
        <v>80</v>
      </c>
      <c r="H235" s="96"/>
      <c r="I235" s="98">
        <v>5</v>
      </c>
      <c r="J235" s="96"/>
      <c r="K235" s="96"/>
      <c r="L235" s="98"/>
      <c r="M235" s="98"/>
      <c r="N235" s="96"/>
      <c r="O235" s="98">
        <f t="shared" si="7"/>
        <v>85</v>
      </c>
    </row>
    <row r="236" spans="1:15" s="99" customFormat="1" ht="15.75" customHeight="1" x14ac:dyDescent="0.2">
      <c r="A236" s="145"/>
      <c r="B236" s="96"/>
      <c r="C236" s="87" t="s">
        <v>290</v>
      </c>
      <c r="D236" s="97"/>
      <c r="E236" s="97"/>
      <c r="F236" s="97" t="s">
        <v>49</v>
      </c>
      <c r="G236" s="96">
        <v>5</v>
      </c>
      <c r="H236" s="96"/>
      <c r="I236" s="98">
        <v>2</v>
      </c>
      <c r="J236" s="96"/>
      <c r="K236" s="96"/>
      <c r="L236" s="98"/>
      <c r="M236" s="98"/>
      <c r="N236" s="96"/>
      <c r="O236" s="98">
        <f t="shared" si="7"/>
        <v>7</v>
      </c>
    </row>
    <row r="237" spans="1:15" s="99" customFormat="1" ht="15.75" customHeight="1" x14ac:dyDescent="0.2">
      <c r="A237" s="145"/>
      <c r="B237" s="96"/>
      <c r="C237" s="80" t="s">
        <v>291</v>
      </c>
      <c r="D237" s="97"/>
      <c r="E237" s="97"/>
      <c r="F237" s="97" t="s">
        <v>49</v>
      </c>
      <c r="G237" s="96">
        <v>20</v>
      </c>
      <c r="H237" s="96"/>
      <c r="I237" s="98">
        <v>5</v>
      </c>
      <c r="J237" s="96"/>
      <c r="K237" s="96"/>
      <c r="L237" s="98"/>
      <c r="M237" s="98"/>
      <c r="N237" s="96"/>
      <c r="O237" s="98">
        <f t="shared" si="7"/>
        <v>25</v>
      </c>
    </row>
    <row r="238" spans="1:15" s="99" customFormat="1" ht="15.75" customHeight="1" x14ac:dyDescent="0.2">
      <c r="A238" s="145"/>
      <c r="B238" s="96"/>
      <c r="C238" s="80" t="s">
        <v>292</v>
      </c>
      <c r="D238" s="97"/>
      <c r="E238" s="97"/>
      <c r="F238" s="97" t="s">
        <v>49</v>
      </c>
      <c r="G238" s="96">
        <v>20</v>
      </c>
      <c r="H238" s="96"/>
      <c r="I238" s="98">
        <v>5</v>
      </c>
      <c r="J238" s="96"/>
      <c r="K238" s="96"/>
      <c r="L238" s="98"/>
      <c r="M238" s="98"/>
      <c r="N238" s="96"/>
      <c r="O238" s="98">
        <f t="shared" si="7"/>
        <v>25</v>
      </c>
    </row>
    <row r="239" spans="1:15" s="99" customFormat="1" ht="15.75" customHeight="1" x14ac:dyDescent="0.2">
      <c r="A239" s="145"/>
      <c r="B239" s="96"/>
      <c r="C239" s="80" t="s">
        <v>293</v>
      </c>
      <c r="D239" s="97"/>
      <c r="E239" s="97"/>
      <c r="F239" s="97" t="s">
        <v>49</v>
      </c>
      <c r="G239" s="96">
        <v>20</v>
      </c>
      <c r="H239" s="96"/>
      <c r="I239" s="98">
        <v>5</v>
      </c>
      <c r="J239" s="96"/>
      <c r="K239" s="96"/>
      <c r="L239" s="98"/>
      <c r="M239" s="98"/>
      <c r="N239" s="96"/>
      <c r="O239" s="98">
        <f t="shared" si="7"/>
        <v>25</v>
      </c>
    </row>
    <row r="240" spans="1:15" s="99" customFormat="1" ht="15.75" customHeight="1" x14ac:dyDescent="0.2">
      <c r="A240" s="145"/>
      <c r="B240" s="96"/>
      <c r="C240" s="87" t="s">
        <v>294</v>
      </c>
      <c r="D240" s="97"/>
      <c r="E240" s="97"/>
      <c r="F240" s="97" t="s">
        <v>49</v>
      </c>
      <c r="G240" s="96">
        <v>50</v>
      </c>
      <c r="H240" s="96"/>
      <c r="I240" s="98">
        <v>2</v>
      </c>
      <c r="J240" s="96"/>
      <c r="K240" s="96"/>
      <c r="L240" s="98"/>
      <c r="M240" s="98"/>
      <c r="N240" s="96"/>
      <c r="O240" s="98">
        <f t="shared" si="7"/>
        <v>52</v>
      </c>
    </row>
    <row r="241" spans="1:15" s="99" customFormat="1" ht="15.75" customHeight="1" x14ac:dyDescent="0.2">
      <c r="A241" s="145"/>
      <c r="B241" s="96"/>
      <c r="C241" s="87" t="s">
        <v>295</v>
      </c>
      <c r="D241" s="97"/>
      <c r="E241" s="97"/>
      <c r="F241" s="97" t="s">
        <v>49</v>
      </c>
      <c r="G241" s="96">
        <v>50</v>
      </c>
      <c r="H241" s="96"/>
      <c r="I241" s="98">
        <v>2</v>
      </c>
      <c r="J241" s="96"/>
      <c r="K241" s="96"/>
      <c r="L241" s="98"/>
      <c r="M241" s="98"/>
      <c r="N241" s="96"/>
      <c r="O241" s="98">
        <f t="shared" si="7"/>
        <v>52</v>
      </c>
    </row>
    <row r="242" spans="1:15" s="99" customFormat="1" ht="15.75" customHeight="1" x14ac:dyDescent="0.2">
      <c r="A242" s="145"/>
      <c r="B242" s="96"/>
      <c r="C242" s="87" t="s">
        <v>296</v>
      </c>
      <c r="D242" s="97"/>
      <c r="E242" s="97"/>
      <c r="F242" s="97" t="s">
        <v>49</v>
      </c>
      <c r="G242" s="96">
        <v>20</v>
      </c>
      <c r="H242" s="96"/>
      <c r="I242" s="98">
        <v>3</v>
      </c>
      <c r="J242" s="96"/>
      <c r="K242" s="96"/>
      <c r="L242" s="98"/>
      <c r="M242" s="98"/>
      <c r="N242" s="96"/>
      <c r="O242" s="98">
        <f t="shared" si="7"/>
        <v>23</v>
      </c>
    </row>
    <row r="243" spans="1:15" s="99" customFormat="1" ht="15.75" customHeight="1" x14ac:dyDescent="0.2">
      <c r="A243" s="145"/>
      <c r="B243" s="96"/>
      <c r="C243" s="87" t="s">
        <v>297</v>
      </c>
      <c r="D243" s="97"/>
      <c r="E243" s="97"/>
      <c r="F243" s="97" t="s">
        <v>49</v>
      </c>
      <c r="G243" s="96">
        <v>30</v>
      </c>
      <c r="H243" s="96"/>
      <c r="I243" s="98">
        <v>3</v>
      </c>
      <c r="J243" s="96"/>
      <c r="K243" s="96"/>
      <c r="L243" s="98"/>
      <c r="M243" s="98"/>
      <c r="N243" s="96"/>
      <c r="O243" s="98">
        <f t="shared" si="7"/>
        <v>33</v>
      </c>
    </row>
    <row r="244" spans="1:15" s="99" customFormat="1" ht="15.75" customHeight="1" x14ac:dyDescent="0.2">
      <c r="A244" s="145"/>
      <c r="B244" s="96"/>
      <c r="C244" s="87" t="s">
        <v>298</v>
      </c>
      <c r="D244" s="97"/>
      <c r="E244" s="97"/>
      <c r="F244" s="97" t="s">
        <v>49</v>
      </c>
      <c r="G244" s="96">
        <v>20</v>
      </c>
      <c r="H244" s="96"/>
      <c r="I244" s="98">
        <v>3</v>
      </c>
      <c r="J244" s="96"/>
      <c r="K244" s="96"/>
      <c r="L244" s="98"/>
      <c r="M244" s="98"/>
      <c r="N244" s="96"/>
      <c r="O244" s="98">
        <f t="shared" si="7"/>
        <v>23</v>
      </c>
    </row>
    <row r="245" spans="1:15" s="99" customFormat="1" ht="15.75" customHeight="1" x14ac:dyDescent="0.2">
      <c r="A245" s="145"/>
      <c r="B245" s="96"/>
      <c r="C245" s="80" t="s">
        <v>299</v>
      </c>
      <c r="D245" s="97"/>
      <c r="E245" s="97"/>
      <c r="F245" s="97" t="s">
        <v>49</v>
      </c>
      <c r="G245" s="96">
        <v>20</v>
      </c>
      <c r="H245" s="96"/>
      <c r="I245" s="98">
        <v>3</v>
      </c>
      <c r="J245" s="96"/>
      <c r="K245" s="96"/>
      <c r="L245" s="98"/>
      <c r="M245" s="98"/>
      <c r="N245" s="96"/>
      <c r="O245" s="98">
        <f t="shared" si="7"/>
        <v>23</v>
      </c>
    </row>
    <row r="246" spans="1:15" s="99" customFormat="1" ht="15.75" customHeight="1" x14ac:dyDescent="0.2">
      <c r="A246" s="145"/>
      <c r="B246" s="96"/>
      <c r="C246" s="87" t="s">
        <v>300</v>
      </c>
      <c r="D246" s="97"/>
      <c r="E246" s="97"/>
      <c r="F246" s="97" t="s">
        <v>49</v>
      </c>
      <c r="G246" s="96">
        <v>30</v>
      </c>
      <c r="H246" s="96"/>
      <c r="I246" s="98">
        <v>5</v>
      </c>
      <c r="J246" s="96"/>
      <c r="K246" s="96"/>
      <c r="L246" s="98"/>
      <c r="M246" s="98"/>
      <c r="N246" s="96"/>
      <c r="O246" s="98">
        <f t="shared" si="7"/>
        <v>35</v>
      </c>
    </row>
    <row r="247" spans="1:15" s="99" customFormat="1" ht="15.75" customHeight="1" x14ac:dyDescent="0.2">
      <c r="A247" s="145"/>
      <c r="B247" s="96"/>
      <c r="C247" s="87" t="s">
        <v>301</v>
      </c>
      <c r="D247" s="97"/>
      <c r="E247" s="97"/>
      <c r="F247" s="97" t="s">
        <v>49</v>
      </c>
      <c r="G247" s="96">
        <v>30</v>
      </c>
      <c r="H247" s="96"/>
      <c r="I247" s="98">
        <v>5</v>
      </c>
      <c r="J247" s="96"/>
      <c r="K247" s="96"/>
      <c r="L247" s="98"/>
      <c r="M247" s="98"/>
      <c r="N247" s="96"/>
      <c r="O247" s="98">
        <f t="shared" si="7"/>
        <v>35</v>
      </c>
    </row>
    <row r="248" spans="1:15" s="99" customFormat="1" ht="15.75" customHeight="1" x14ac:dyDescent="0.2">
      <c r="A248" s="145"/>
      <c r="B248" s="96"/>
      <c r="C248" s="87" t="s">
        <v>302</v>
      </c>
      <c r="D248" s="97"/>
      <c r="E248" s="97"/>
      <c r="F248" s="97" t="s">
        <v>49</v>
      </c>
      <c r="G248" s="96">
        <v>6</v>
      </c>
      <c r="H248" s="96"/>
      <c r="I248" s="98">
        <v>3</v>
      </c>
      <c r="J248" s="96"/>
      <c r="K248" s="96"/>
      <c r="L248" s="98"/>
      <c r="M248" s="98"/>
      <c r="N248" s="96"/>
      <c r="O248" s="98">
        <f t="shared" si="7"/>
        <v>9</v>
      </c>
    </row>
    <row r="249" spans="1:15" s="99" customFormat="1" ht="15.75" customHeight="1" x14ac:dyDescent="0.2">
      <c r="A249" s="145"/>
      <c r="B249" s="96"/>
      <c r="C249" s="87" t="s">
        <v>303</v>
      </c>
      <c r="D249" s="97"/>
      <c r="E249" s="97"/>
      <c r="F249" s="97" t="s">
        <v>49</v>
      </c>
      <c r="G249" s="96">
        <v>6</v>
      </c>
      <c r="H249" s="96"/>
      <c r="I249" s="98">
        <v>3</v>
      </c>
      <c r="J249" s="96"/>
      <c r="K249" s="96"/>
      <c r="L249" s="98"/>
      <c r="M249" s="98"/>
      <c r="N249" s="96"/>
      <c r="O249" s="98">
        <f t="shared" si="7"/>
        <v>9</v>
      </c>
    </row>
    <row r="250" spans="1:15" s="99" customFormat="1" ht="15.75" customHeight="1" x14ac:dyDescent="0.2">
      <c r="A250" s="145"/>
      <c r="B250" s="96"/>
      <c r="C250" s="87" t="s">
        <v>304</v>
      </c>
      <c r="D250" s="97"/>
      <c r="E250" s="97"/>
      <c r="F250" s="97" t="s">
        <v>49</v>
      </c>
      <c r="G250" s="96">
        <v>8</v>
      </c>
      <c r="H250" s="96"/>
      <c r="I250" s="98">
        <v>1</v>
      </c>
      <c r="J250" s="96"/>
      <c r="K250" s="96"/>
      <c r="L250" s="98"/>
      <c r="M250" s="98"/>
      <c r="N250" s="96"/>
      <c r="O250" s="98">
        <f t="shared" si="7"/>
        <v>9</v>
      </c>
    </row>
    <row r="251" spans="1:15" s="99" customFormat="1" ht="15.75" customHeight="1" thickBot="1" x14ac:dyDescent="0.25">
      <c r="A251" s="146"/>
      <c r="B251" s="104"/>
      <c r="C251" s="105" t="s">
        <v>305</v>
      </c>
      <c r="D251" s="106"/>
      <c r="E251" s="106"/>
      <c r="F251" s="106" t="s">
        <v>49</v>
      </c>
      <c r="G251" s="104">
        <v>80</v>
      </c>
      <c r="H251" s="111"/>
      <c r="I251" s="98">
        <v>3</v>
      </c>
      <c r="J251" s="104"/>
      <c r="K251" s="104"/>
      <c r="L251" s="107"/>
      <c r="M251" s="107"/>
      <c r="N251" s="104"/>
      <c r="O251" s="107">
        <f t="shared" si="7"/>
        <v>83</v>
      </c>
    </row>
    <row r="252" spans="1:15" s="74" customFormat="1" ht="45.75" x14ac:dyDescent="0.2">
      <c r="A252" s="143">
        <v>8</v>
      </c>
      <c r="B252" s="75"/>
      <c r="C252" s="88" t="s">
        <v>306</v>
      </c>
      <c r="D252" s="77"/>
      <c r="E252" s="77"/>
      <c r="F252" s="77" t="s">
        <v>49</v>
      </c>
      <c r="G252" s="75"/>
      <c r="H252" s="75"/>
      <c r="I252" s="75"/>
      <c r="J252" s="75">
        <v>1</v>
      </c>
      <c r="K252" s="75"/>
      <c r="L252" s="78"/>
      <c r="M252" s="78"/>
      <c r="N252" s="75"/>
      <c r="O252" s="78">
        <f t="shared" si="7"/>
        <v>1</v>
      </c>
    </row>
    <row r="253" spans="1:15" s="74" customFormat="1" ht="45.75" x14ac:dyDescent="0.2">
      <c r="A253" s="141"/>
      <c r="B253" s="75"/>
      <c r="C253" s="88" t="s">
        <v>307</v>
      </c>
      <c r="D253" s="77"/>
      <c r="E253" s="77"/>
      <c r="F253" s="77" t="s">
        <v>49</v>
      </c>
      <c r="G253" s="75"/>
      <c r="H253" s="75"/>
      <c r="I253" s="75"/>
      <c r="J253" s="75">
        <v>1</v>
      </c>
      <c r="K253" s="75"/>
      <c r="L253" s="78"/>
      <c r="M253" s="78"/>
      <c r="N253" s="75"/>
      <c r="O253" s="78">
        <f t="shared" si="7"/>
        <v>1</v>
      </c>
    </row>
    <row r="254" spans="1:15" s="74" customFormat="1" ht="315.75" x14ac:dyDescent="0.2">
      <c r="A254" s="141"/>
      <c r="B254" s="75"/>
      <c r="C254" s="76" t="s">
        <v>308</v>
      </c>
      <c r="D254" s="77"/>
      <c r="E254" s="77"/>
      <c r="F254" s="77" t="s">
        <v>375</v>
      </c>
      <c r="G254" s="75"/>
      <c r="H254" s="75"/>
      <c r="I254" s="78">
        <v>1</v>
      </c>
      <c r="J254" s="75"/>
      <c r="K254" s="75"/>
      <c r="L254" s="78"/>
      <c r="M254" s="78"/>
      <c r="N254" s="75">
        <v>4</v>
      </c>
      <c r="O254" s="78">
        <f t="shared" si="7"/>
        <v>5</v>
      </c>
    </row>
    <row r="255" spans="1:15" s="74" customFormat="1" ht="45.75" x14ac:dyDescent="0.2">
      <c r="A255" s="141"/>
      <c r="B255" s="75"/>
      <c r="C255" s="76" t="s">
        <v>309</v>
      </c>
      <c r="D255" s="77"/>
      <c r="E255" s="77"/>
      <c r="F255" s="77" t="s">
        <v>49</v>
      </c>
      <c r="G255" s="75"/>
      <c r="H255" s="75"/>
      <c r="I255" s="78">
        <v>2</v>
      </c>
      <c r="J255" s="75"/>
      <c r="K255" s="75"/>
      <c r="L255" s="78"/>
      <c r="M255" s="78"/>
      <c r="N255" s="75">
        <v>2</v>
      </c>
      <c r="O255" s="78">
        <f t="shared" si="7"/>
        <v>4</v>
      </c>
    </row>
    <row r="256" spans="1:15" s="74" customFormat="1" ht="60.75" x14ac:dyDescent="0.2">
      <c r="A256" s="141"/>
      <c r="B256" s="75"/>
      <c r="C256" s="76" t="s">
        <v>310</v>
      </c>
      <c r="D256" s="77"/>
      <c r="E256" s="77"/>
      <c r="F256" s="77" t="s">
        <v>49</v>
      </c>
      <c r="G256" s="75"/>
      <c r="H256" s="75"/>
      <c r="I256" s="78">
        <v>2</v>
      </c>
      <c r="J256" s="75"/>
      <c r="K256" s="75"/>
      <c r="L256" s="78"/>
      <c r="M256" s="78"/>
      <c r="N256" s="75">
        <v>2</v>
      </c>
      <c r="O256" s="78">
        <f t="shared" si="7"/>
        <v>4</v>
      </c>
    </row>
    <row r="257" spans="1:15" s="74" customFormat="1" ht="60.75" x14ac:dyDescent="0.2">
      <c r="A257" s="141"/>
      <c r="B257" s="75"/>
      <c r="C257" s="76" t="s">
        <v>311</v>
      </c>
      <c r="D257" s="77"/>
      <c r="E257" s="77"/>
      <c r="F257" s="77" t="s">
        <v>49</v>
      </c>
      <c r="G257" s="75"/>
      <c r="H257" s="75"/>
      <c r="I257" s="78">
        <v>2</v>
      </c>
      <c r="J257" s="75"/>
      <c r="K257" s="75"/>
      <c r="L257" s="78"/>
      <c r="M257" s="78"/>
      <c r="N257" s="75">
        <v>2</v>
      </c>
      <c r="O257" s="78">
        <f t="shared" si="7"/>
        <v>4</v>
      </c>
    </row>
    <row r="258" spans="1:15" s="74" customFormat="1" ht="30.75" x14ac:dyDescent="0.2">
      <c r="A258" s="141"/>
      <c r="B258" s="75"/>
      <c r="C258" s="88" t="s">
        <v>312</v>
      </c>
      <c r="D258" s="77"/>
      <c r="E258" s="77"/>
      <c r="F258" s="77" t="s">
        <v>49</v>
      </c>
      <c r="G258" s="75"/>
      <c r="H258" s="75"/>
      <c r="I258" s="75"/>
      <c r="J258" s="75">
        <v>1</v>
      </c>
      <c r="K258" s="75"/>
      <c r="L258" s="78"/>
      <c r="M258" s="78"/>
      <c r="N258" s="75"/>
      <c r="O258" s="78">
        <f t="shared" si="7"/>
        <v>1</v>
      </c>
    </row>
    <row r="259" spans="1:15" s="74" customFormat="1" ht="30.75" x14ac:dyDescent="0.2">
      <c r="A259" s="141"/>
      <c r="B259" s="75"/>
      <c r="C259" s="88" t="s">
        <v>313</v>
      </c>
      <c r="D259" s="77"/>
      <c r="E259" s="77"/>
      <c r="F259" s="77" t="s">
        <v>49</v>
      </c>
      <c r="G259" s="75"/>
      <c r="H259" s="75"/>
      <c r="I259" s="75"/>
      <c r="J259" s="75">
        <v>1</v>
      </c>
      <c r="K259" s="75"/>
      <c r="L259" s="78"/>
      <c r="M259" s="78"/>
      <c r="N259" s="75"/>
      <c r="O259" s="78">
        <f t="shared" si="7"/>
        <v>1</v>
      </c>
    </row>
    <row r="260" spans="1:15" s="74" customFormat="1" ht="30.75" x14ac:dyDescent="0.2">
      <c r="A260" s="141"/>
      <c r="B260" s="75"/>
      <c r="C260" s="88" t="s">
        <v>314</v>
      </c>
      <c r="D260" s="77"/>
      <c r="E260" s="77"/>
      <c r="F260" s="77" t="s">
        <v>49</v>
      </c>
      <c r="G260" s="75"/>
      <c r="H260" s="75"/>
      <c r="I260" s="75"/>
      <c r="J260" s="75">
        <v>1</v>
      </c>
      <c r="K260" s="75"/>
      <c r="L260" s="78"/>
      <c r="M260" s="78"/>
      <c r="N260" s="75"/>
      <c r="O260" s="78">
        <f t="shared" si="7"/>
        <v>1</v>
      </c>
    </row>
    <row r="261" spans="1:15" s="74" customFormat="1" ht="30.75" x14ac:dyDescent="0.2">
      <c r="A261" s="141"/>
      <c r="B261" s="75"/>
      <c r="C261" s="88" t="s">
        <v>315</v>
      </c>
      <c r="D261" s="77"/>
      <c r="E261" s="77"/>
      <c r="F261" s="77" t="s">
        <v>49</v>
      </c>
      <c r="G261" s="75"/>
      <c r="H261" s="75"/>
      <c r="I261" s="75"/>
      <c r="J261" s="75">
        <v>1</v>
      </c>
      <c r="K261" s="75"/>
      <c r="L261" s="78"/>
      <c r="M261" s="78"/>
      <c r="N261" s="75"/>
      <c r="O261" s="78">
        <f t="shared" si="7"/>
        <v>1</v>
      </c>
    </row>
    <row r="262" spans="1:15" s="74" customFormat="1" ht="30.75" x14ac:dyDescent="0.2">
      <c r="A262" s="141"/>
      <c r="B262" s="75"/>
      <c r="C262" s="88" t="s">
        <v>316</v>
      </c>
      <c r="D262" s="77"/>
      <c r="E262" s="77"/>
      <c r="F262" s="77" t="s">
        <v>49</v>
      </c>
      <c r="G262" s="75"/>
      <c r="H262" s="75"/>
      <c r="I262" s="75"/>
      <c r="J262" s="75">
        <v>1</v>
      </c>
      <c r="K262" s="75"/>
      <c r="L262" s="78"/>
      <c r="M262" s="78"/>
      <c r="N262" s="75"/>
      <c r="O262" s="78">
        <f t="shared" si="7"/>
        <v>1</v>
      </c>
    </row>
    <row r="263" spans="1:15" s="74" customFormat="1" ht="30.75" x14ac:dyDescent="0.2">
      <c r="A263" s="141"/>
      <c r="B263" s="75"/>
      <c r="C263" s="88" t="s">
        <v>317</v>
      </c>
      <c r="D263" s="77"/>
      <c r="E263" s="77"/>
      <c r="F263" s="77" t="s">
        <v>49</v>
      </c>
      <c r="G263" s="75"/>
      <c r="H263" s="75"/>
      <c r="I263" s="75"/>
      <c r="J263" s="75">
        <v>1</v>
      </c>
      <c r="K263" s="75"/>
      <c r="L263" s="78"/>
      <c r="M263" s="78"/>
      <c r="N263" s="75"/>
      <c r="O263" s="78">
        <f t="shared" si="7"/>
        <v>1</v>
      </c>
    </row>
    <row r="264" spans="1:15" s="74" customFormat="1" ht="30.75" x14ac:dyDescent="0.2">
      <c r="A264" s="141"/>
      <c r="B264" s="75"/>
      <c r="C264" s="88" t="s">
        <v>318</v>
      </c>
      <c r="D264" s="77"/>
      <c r="E264" s="77"/>
      <c r="F264" s="77" t="s">
        <v>49</v>
      </c>
      <c r="G264" s="75"/>
      <c r="H264" s="75"/>
      <c r="I264" s="75"/>
      <c r="J264" s="75">
        <v>1</v>
      </c>
      <c r="K264" s="75"/>
      <c r="L264" s="78"/>
      <c r="M264" s="78"/>
      <c r="N264" s="75"/>
      <c r="O264" s="78">
        <f t="shared" si="7"/>
        <v>1</v>
      </c>
    </row>
    <row r="265" spans="1:15" s="74" customFormat="1" ht="30.75" x14ac:dyDescent="0.2">
      <c r="A265" s="141"/>
      <c r="B265" s="75"/>
      <c r="C265" s="88" t="s">
        <v>319</v>
      </c>
      <c r="D265" s="77"/>
      <c r="E265" s="77"/>
      <c r="F265" s="77" t="s">
        <v>49</v>
      </c>
      <c r="G265" s="75"/>
      <c r="H265" s="75"/>
      <c r="I265" s="75"/>
      <c r="J265" s="75">
        <v>1</v>
      </c>
      <c r="K265" s="75"/>
      <c r="L265" s="78"/>
      <c r="M265" s="78"/>
      <c r="N265" s="75"/>
      <c r="O265" s="78">
        <f t="shared" si="7"/>
        <v>1</v>
      </c>
    </row>
    <row r="266" spans="1:15" s="74" customFormat="1" ht="30.75" x14ac:dyDescent="0.2">
      <c r="A266" s="141"/>
      <c r="B266" s="75"/>
      <c r="C266" s="88" t="s">
        <v>320</v>
      </c>
      <c r="D266" s="77"/>
      <c r="E266" s="77"/>
      <c r="F266" s="77" t="s">
        <v>49</v>
      </c>
      <c r="G266" s="75"/>
      <c r="H266" s="75"/>
      <c r="I266" s="75"/>
      <c r="J266" s="75">
        <v>1</v>
      </c>
      <c r="K266" s="75"/>
      <c r="L266" s="78"/>
      <c r="M266" s="78"/>
      <c r="N266" s="75"/>
      <c r="O266" s="78">
        <f t="shared" si="7"/>
        <v>1</v>
      </c>
    </row>
    <row r="267" spans="1:15" s="74" customFormat="1" ht="30.75" x14ac:dyDescent="0.2">
      <c r="A267" s="141"/>
      <c r="B267" s="75"/>
      <c r="C267" s="88" t="s">
        <v>321</v>
      </c>
      <c r="D267" s="77"/>
      <c r="E267" s="77"/>
      <c r="F267" s="77" t="s">
        <v>49</v>
      </c>
      <c r="G267" s="75"/>
      <c r="H267" s="75"/>
      <c r="I267" s="75"/>
      <c r="J267" s="75">
        <v>1</v>
      </c>
      <c r="K267" s="75"/>
      <c r="L267" s="78"/>
      <c r="M267" s="78"/>
      <c r="N267" s="75"/>
      <c r="O267" s="78">
        <f t="shared" si="7"/>
        <v>1</v>
      </c>
    </row>
    <row r="268" spans="1:15" s="74" customFormat="1" ht="30.75" x14ac:dyDescent="0.2">
      <c r="A268" s="141"/>
      <c r="B268" s="75"/>
      <c r="C268" s="88" t="s">
        <v>322</v>
      </c>
      <c r="D268" s="77"/>
      <c r="E268" s="77"/>
      <c r="F268" s="77" t="s">
        <v>49</v>
      </c>
      <c r="G268" s="75"/>
      <c r="H268" s="75"/>
      <c r="I268" s="75"/>
      <c r="J268" s="75">
        <v>1</v>
      </c>
      <c r="K268" s="75"/>
      <c r="L268" s="78"/>
      <c r="M268" s="78"/>
      <c r="N268" s="75"/>
      <c r="O268" s="78">
        <f t="shared" si="7"/>
        <v>1</v>
      </c>
    </row>
    <row r="269" spans="1:15" s="74" customFormat="1" ht="30.75" x14ac:dyDescent="0.2">
      <c r="A269" s="141"/>
      <c r="B269" s="75"/>
      <c r="C269" s="88" t="s">
        <v>323</v>
      </c>
      <c r="D269" s="77"/>
      <c r="E269" s="77"/>
      <c r="F269" s="77" t="s">
        <v>49</v>
      </c>
      <c r="G269" s="75"/>
      <c r="H269" s="75"/>
      <c r="I269" s="75"/>
      <c r="J269" s="75">
        <v>1</v>
      </c>
      <c r="K269" s="75"/>
      <c r="L269" s="78"/>
      <c r="M269" s="78"/>
      <c r="N269" s="75"/>
      <c r="O269" s="78">
        <f t="shared" si="7"/>
        <v>1</v>
      </c>
    </row>
    <row r="270" spans="1:15" s="74" customFormat="1" ht="30.75" x14ac:dyDescent="0.2">
      <c r="A270" s="141"/>
      <c r="B270" s="75"/>
      <c r="C270" s="88" t="s">
        <v>324</v>
      </c>
      <c r="D270" s="77"/>
      <c r="E270" s="77"/>
      <c r="F270" s="77" t="s">
        <v>49</v>
      </c>
      <c r="G270" s="75"/>
      <c r="H270" s="75"/>
      <c r="I270" s="75"/>
      <c r="J270" s="75">
        <v>1</v>
      </c>
      <c r="K270" s="75"/>
      <c r="L270" s="78"/>
      <c r="M270" s="78"/>
      <c r="N270" s="75"/>
      <c r="O270" s="78">
        <f t="shared" si="7"/>
        <v>1</v>
      </c>
    </row>
    <row r="271" spans="1:15" s="74" customFormat="1" ht="30.75" x14ac:dyDescent="0.2">
      <c r="A271" s="141"/>
      <c r="B271" s="75"/>
      <c r="C271" s="88" t="s">
        <v>325</v>
      </c>
      <c r="D271" s="77"/>
      <c r="E271" s="77"/>
      <c r="F271" s="77" t="s">
        <v>49</v>
      </c>
      <c r="G271" s="75"/>
      <c r="H271" s="75"/>
      <c r="I271" s="75"/>
      <c r="J271" s="75">
        <v>1</v>
      </c>
      <c r="K271" s="75"/>
      <c r="L271" s="78"/>
      <c r="M271" s="78"/>
      <c r="N271" s="75"/>
      <c r="O271" s="78">
        <f t="shared" si="7"/>
        <v>1</v>
      </c>
    </row>
    <row r="272" spans="1:15" s="74" customFormat="1" ht="30.75" x14ac:dyDescent="0.2">
      <c r="A272" s="141"/>
      <c r="B272" s="75"/>
      <c r="C272" s="88" t="s">
        <v>326</v>
      </c>
      <c r="D272" s="77"/>
      <c r="E272" s="77"/>
      <c r="F272" s="77" t="s">
        <v>49</v>
      </c>
      <c r="G272" s="75"/>
      <c r="H272" s="75"/>
      <c r="I272" s="75"/>
      <c r="J272" s="75">
        <v>1</v>
      </c>
      <c r="K272" s="75"/>
      <c r="L272" s="78"/>
      <c r="M272" s="78"/>
      <c r="N272" s="75"/>
      <c r="O272" s="78">
        <f t="shared" si="7"/>
        <v>1</v>
      </c>
    </row>
    <row r="273" spans="1:15" s="74" customFormat="1" ht="30.75" x14ac:dyDescent="0.2">
      <c r="A273" s="141"/>
      <c r="B273" s="75"/>
      <c r="C273" s="88" t="s">
        <v>327</v>
      </c>
      <c r="D273" s="77"/>
      <c r="E273" s="77"/>
      <c r="F273" s="77" t="s">
        <v>49</v>
      </c>
      <c r="G273" s="75"/>
      <c r="H273" s="75"/>
      <c r="I273" s="75"/>
      <c r="J273" s="75">
        <v>1</v>
      </c>
      <c r="K273" s="75"/>
      <c r="L273" s="78"/>
      <c r="M273" s="78"/>
      <c r="N273" s="75"/>
      <c r="O273" s="78">
        <f t="shared" si="7"/>
        <v>1</v>
      </c>
    </row>
    <row r="274" spans="1:15" s="74" customFormat="1" ht="30.75" x14ac:dyDescent="0.2">
      <c r="A274" s="141"/>
      <c r="B274" s="75"/>
      <c r="C274" s="88" t="s">
        <v>328</v>
      </c>
      <c r="D274" s="77"/>
      <c r="E274" s="77"/>
      <c r="F274" s="77" t="s">
        <v>49</v>
      </c>
      <c r="G274" s="75"/>
      <c r="H274" s="75"/>
      <c r="I274" s="75"/>
      <c r="J274" s="75">
        <v>1</v>
      </c>
      <c r="K274" s="75"/>
      <c r="L274" s="78"/>
      <c r="M274" s="78"/>
      <c r="N274" s="75"/>
      <c r="O274" s="78">
        <f t="shared" ref="O274:O304" si="8">SUM(G274:N274)</f>
        <v>1</v>
      </c>
    </row>
    <row r="275" spans="1:15" s="74" customFormat="1" ht="25.5" customHeight="1" x14ac:dyDescent="0.2">
      <c r="A275" s="141"/>
      <c r="B275" s="75"/>
      <c r="C275" s="79" t="s">
        <v>329</v>
      </c>
      <c r="D275" s="77"/>
      <c r="E275" s="77"/>
      <c r="F275" s="77" t="s">
        <v>49</v>
      </c>
      <c r="G275" s="75"/>
      <c r="H275" s="75"/>
      <c r="I275" s="75"/>
      <c r="J275" s="75"/>
      <c r="K275" s="75"/>
      <c r="L275" s="78"/>
      <c r="M275" s="78"/>
      <c r="N275" s="75">
        <v>6</v>
      </c>
      <c r="O275" s="78">
        <f t="shared" si="8"/>
        <v>6</v>
      </c>
    </row>
    <row r="276" spans="1:15" s="74" customFormat="1" ht="15.75" customHeight="1" x14ac:dyDescent="0.2">
      <c r="A276" s="141"/>
      <c r="B276" s="75"/>
      <c r="C276" s="79" t="s">
        <v>330</v>
      </c>
      <c r="D276" s="77"/>
      <c r="E276" s="77"/>
      <c r="F276" s="77" t="s">
        <v>49</v>
      </c>
      <c r="G276" s="75"/>
      <c r="H276" s="75"/>
      <c r="I276" s="75"/>
      <c r="J276" s="75"/>
      <c r="K276" s="75"/>
      <c r="L276" s="78"/>
      <c r="M276" s="78"/>
      <c r="N276" s="75">
        <v>6</v>
      </c>
      <c r="O276" s="78">
        <f t="shared" si="8"/>
        <v>6</v>
      </c>
    </row>
    <row r="277" spans="1:15" s="74" customFormat="1" ht="15.75" customHeight="1" x14ac:dyDescent="0.2">
      <c r="A277" s="141"/>
      <c r="B277" s="75"/>
      <c r="C277" s="79" t="s">
        <v>331</v>
      </c>
      <c r="D277" s="77"/>
      <c r="E277" s="77"/>
      <c r="F277" s="77" t="s">
        <v>49</v>
      </c>
      <c r="G277" s="75"/>
      <c r="H277" s="75"/>
      <c r="I277" s="75"/>
      <c r="J277" s="75"/>
      <c r="K277" s="75"/>
      <c r="L277" s="78"/>
      <c r="M277" s="78"/>
      <c r="N277" s="75">
        <v>6</v>
      </c>
      <c r="O277" s="78">
        <f t="shared" si="8"/>
        <v>6</v>
      </c>
    </row>
    <row r="278" spans="1:15" s="74" customFormat="1" ht="15.75" customHeight="1" x14ac:dyDescent="0.2">
      <c r="A278" s="141"/>
      <c r="B278" s="75"/>
      <c r="C278" s="79" t="s">
        <v>332</v>
      </c>
      <c r="D278" s="77"/>
      <c r="E278" s="77"/>
      <c r="F278" s="77" t="s">
        <v>49</v>
      </c>
      <c r="G278" s="75"/>
      <c r="H278" s="75"/>
      <c r="I278" s="78">
        <v>5</v>
      </c>
      <c r="J278" s="75"/>
      <c r="K278" s="75"/>
      <c r="L278" s="78"/>
      <c r="M278" s="78"/>
      <c r="N278" s="75">
        <v>40</v>
      </c>
      <c r="O278" s="78">
        <f t="shared" si="8"/>
        <v>45</v>
      </c>
    </row>
    <row r="279" spans="1:15" s="74" customFormat="1" ht="30.75" x14ac:dyDescent="0.2">
      <c r="A279" s="141"/>
      <c r="B279" s="75"/>
      <c r="C279" s="79" t="s">
        <v>333</v>
      </c>
      <c r="D279" s="77"/>
      <c r="E279" s="77"/>
      <c r="F279" s="77" t="s">
        <v>49</v>
      </c>
      <c r="G279" s="75"/>
      <c r="H279" s="75"/>
      <c r="I279" s="78">
        <v>20</v>
      </c>
      <c r="J279" s="75"/>
      <c r="K279" s="75"/>
      <c r="L279" s="78"/>
      <c r="M279" s="78"/>
      <c r="N279" s="75">
        <v>50</v>
      </c>
      <c r="O279" s="78">
        <f t="shared" si="8"/>
        <v>70</v>
      </c>
    </row>
    <row r="280" spans="1:15" s="74" customFormat="1" ht="51.75" customHeight="1" thickBot="1" x14ac:dyDescent="0.25">
      <c r="A280" s="142"/>
      <c r="B280" s="83"/>
      <c r="C280" s="112" t="s">
        <v>334</v>
      </c>
      <c r="D280" s="85"/>
      <c r="E280" s="85"/>
      <c r="F280" s="85" t="s">
        <v>49</v>
      </c>
      <c r="G280" s="83"/>
      <c r="H280" s="83"/>
      <c r="I280" s="83"/>
      <c r="J280" s="83">
        <v>1</v>
      </c>
      <c r="K280" s="83"/>
      <c r="L280" s="86"/>
      <c r="M280" s="86"/>
      <c r="N280" s="83"/>
      <c r="O280" s="86">
        <f t="shared" si="8"/>
        <v>1</v>
      </c>
    </row>
    <row r="281" spans="1:15" s="74" customFormat="1" ht="15.75" customHeight="1" x14ac:dyDescent="0.2">
      <c r="A281" s="143">
        <v>9</v>
      </c>
      <c r="B281" s="75"/>
      <c r="C281" s="76" t="s">
        <v>335</v>
      </c>
      <c r="D281" s="77"/>
      <c r="E281" s="77"/>
      <c r="F281" s="77" t="s">
        <v>49</v>
      </c>
      <c r="G281" s="75"/>
      <c r="H281" s="75"/>
      <c r="I281" s="75"/>
      <c r="J281" s="75"/>
      <c r="K281" s="75"/>
      <c r="L281" s="78"/>
      <c r="M281" s="78"/>
      <c r="N281" s="75">
        <v>1</v>
      </c>
      <c r="O281" s="78">
        <f t="shared" si="8"/>
        <v>1</v>
      </c>
    </row>
    <row r="282" spans="1:15" s="74" customFormat="1" ht="15.75" customHeight="1" x14ac:dyDescent="0.2">
      <c r="A282" s="141"/>
      <c r="B282" s="75"/>
      <c r="C282" s="76" t="s">
        <v>336</v>
      </c>
      <c r="D282" s="77"/>
      <c r="E282" s="77"/>
      <c r="F282" s="77" t="s">
        <v>374</v>
      </c>
      <c r="G282" s="75"/>
      <c r="H282" s="75"/>
      <c r="I282" s="78">
        <v>1</v>
      </c>
      <c r="J282" s="75"/>
      <c r="K282" s="75"/>
      <c r="L282" s="78"/>
      <c r="M282" s="78"/>
      <c r="N282" s="75">
        <v>1</v>
      </c>
      <c r="O282" s="78">
        <f t="shared" si="8"/>
        <v>2</v>
      </c>
    </row>
    <row r="283" spans="1:15" s="74" customFormat="1" ht="30.75" x14ac:dyDescent="0.2">
      <c r="A283" s="141"/>
      <c r="B283" s="75"/>
      <c r="C283" s="79" t="s">
        <v>337</v>
      </c>
      <c r="D283" s="77"/>
      <c r="E283" s="77"/>
      <c r="F283" s="77" t="s">
        <v>49</v>
      </c>
      <c r="G283" s="75"/>
      <c r="H283" s="75"/>
      <c r="I283" s="75"/>
      <c r="J283" s="75"/>
      <c r="K283" s="75"/>
      <c r="L283" s="78"/>
      <c r="M283" s="78"/>
      <c r="N283" s="75">
        <v>1</v>
      </c>
      <c r="O283" s="78">
        <f t="shared" si="8"/>
        <v>1</v>
      </c>
    </row>
    <row r="284" spans="1:15" s="74" customFormat="1" ht="105.75" x14ac:dyDescent="0.2">
      <c r="A284" s="141"/>
      <c r="B284" s="75"/>
      <c r="C284" s="87" t="s">
        <v>338</v>
      </c>
      <c r="D284" s="77"/>
      <c r="E284" s="77"/>
      <c r="F284" s="77" t="s">
        <v>49</v>
      </c>
      <c r="G284" s="75"/>
      <c r="H284" s="75"/>
      <c r="I284" s="75"/>
      <c r="J284" s="75"/>
      <c r="K284" s="75"/>
      <c r="L284" s="78"/>
      <c r="M284" s="78"/>
      <c r="N284" s="75">
        <v>1</v>
      </c>
      <c r="O284" s="78">
        <f t="shared" si="8"/>
        <v>1</v>
      </c>
    </row>
    <row r="285" spans="1:15" s="74" customFormat="1" ht="30.75" x14ac:dyDescent="0.2">
      <c r="A285" s="141"/>
      <c r="B285" s="75"/>
      <c r="C285" s="76" t="s">
        <v>339</v>
      </c>
      <c r="D285" s="77"/>
      <c r="E285" s="77"/>
      <c r="F285" s="77" t="s">
        <v>49</v>
      </c>
      <c r="G285" s="75"/>
      <c r="H285" s="75"/>
      <c r="I285" s="75"/>
      <c r="J285" s="75"/>
      <c r="K285" s="75"/>
      <c r="L285" s="78"/>
      <c r="M285" s="78"/>
      <c r="N285" s="75">
        <v>1</v>
      </c>
      <c r="O285" s="78">
        <f t="shared" si="8"/>
        <v>1</v>
      </c>
    </row>
    <row r="286" spans="1:15" s="74" customFormat="1" ht="15.75" customHeight="1" x14ac:dyDescent="0.2">
      <c r="A286" s="141"/>
      <c r="B286" s="75"/>
      <c r="C286" s="79" t="s">
        <v>340</v>
      </c>
      <c r="D286" s="77"/>
      <c r="E286" s="77"/>
      <c r="F286" s="77" t="s">
        <v>49</v>
      </c>
      <c r="G286" s="75"/>
      <c r="H286" s="75"/>
      <c r="I286" s="75"/>
      <c r="J286" s="75"/>
      <c r="K286" s="75"/>
      <c r="L286" s="78"/>
      <c r="M286" s="78"/>
      <c r="N286" s="75">
        <v>2</v>
      </c>
      <c r="O286" s="78">
        <f t="shared" si="8"/>
        <v>2</v>
      </c>
    </row>
    <row r="287" spans="1:15" s="74" customFormat="1" ht="75.75" x14ac:dyDescent="0.2">
      <c r="A287" s="141"/>
      <c r="B287" s="75"/>
      <c r="C287" s="87" t="s">
        <v>341</v>
      </c>
      <c r="D287" s="77"/>
      <c r="E287" s="77"/>
      <c r="F287" s="77" t="s">
        <v>49</v>
      </c>
      <c r="G287" s="75"/>
      <c r="H287" s="75"/>
      <c r="I287" s="78">
        <v>1</v>
      </c>
      <c r="J287" s="75"/>
      <c r="K287" s="75"/>
      <c r="L287" s="78"/>
      <c r="M287" s="78"/>
      <c r="N287" s="75">
        <v>1</v>
      </c>
      <c r="O287" s="78">
        <f t="shared" si="8"/>
        <v>2</v>
      </c>
    </row>
    <row r="288" spans="1:15" s="74" customFormat="1" ht="60.75" x14ac:dyDescent="0.2">
      <c r="A288" s="141"/>
      <c r="B288" s="75"/>
      <c r="C288" s="79" t="s">
        <v>342</v>
      </c>
      <c r="D288" s="77"/>
      <c r="E288" s="77"/>
      <c r="F288" s="77" t="s">
        <v>49</v>
      </c>
      <c r="G288" s="75"/>
      <c r="H288" s="75"/>
      <c r="I288" s="75"/>
      <c r="J288" s="75"/>
      <c r="K288" s="75"/>
      <c r="L288" s="78"/>
      <c r="M288" s="78"/>
      <c r="N288" s="75">
        <v>2</v>
      </c>
      <c r="O288" s="78">
        <f t="shared" si="8"/>
        <v>2</v>
      </c>
    </row>
    <row r="289" spans="1:15" s="74" customFormat="1" ht="15.75" customHeight="1" thickBot="1" x14ac:dyDescent="0.25">
      <c r="A289" s="142"/>
      <c r="B289" s="83"/>
      <c r="C289" s="95" t="s">
        <v>343</v>
      </c>
      <c r="D289" s="85"/>
      <c r="E289" s="85"/>
      <c r="F289" s="85" t="s">
        <v>49</v>
      </c>
      <c r="G289" s="83"/>
      <c r="H289" s="83"/>
      <c r="I289" s="83"/>
      <c r="J289" s="83"/>
      <c r="K289" s="83"/>
      <c r="L289" s="86"/>
      <c r="M289" s="86"/>
      <c r="N289" s="83">
        <v>2</v>
      </c>
      <c r="O289" s="86">
        <f t="shared" si="8"/>
        <v>2</v>
      </c>
    </row>
    <row r="290" spans="1:15" s="74" customFormat="1" ht="15.75" customHeight="1" x14ac:dyDescent="0.2">
      <c r="A290" s="143">
        <v>12</v>
      </c>
      <c r="B290" s="75"/>
      <c r="C290" s="79" t="s">
        <v>344</v>
      </c>
      <c r="D290" s="77"/>
      <c r="E290" s="77"/>
      <c r="F290" s="77" t="s">
        <v>377</v>
      </c>
      <c r="G290" s="75"/>
      <c r="H290" s="75"/>
      <c r="I290" s="75"/>
      <c r="J290" s="75"/>
      <c r="K290" s="75">
        <v>4</v>
      </c>
      <c r="L290" s="78"/>
      <c r="M290" s="78"/>
      <c r="N290" s="75"/>
      <c r="O290" s="78">
        <f t="shared" si="8"/>
        <v>4</v>
      </c>
    </row>
    <row r="291" spans="1:15" s="74" customFormat="1" ht="15.75" customHeight="1" x14ac:dyDescent="0.2">
      <c r="A291" s="141"/>
      <c r="B291" s="75"/>
      <c r="C291" s="79" t="s">
        <v>345</v>
      </c>
      <c r="D291" s="77"/>
      <c r="E291" s="77"/>
      <c r="F291" s="77" t="s">
        <v>49</v>
      </c>
      <c r="G291" s="75"/>
      <c r="H291" s="75"/>
      <c r="I291" s="75"/>
      <c r="J291" s="75"/>
      <c r="K291" s="75">
        <v>400</v>
      </c>
      <c r="L291" s="78"/>
      <c r="M291" s="78"/>
      <c r="N291" s="75"/>
      <c r="O291" s="78">
        <f t="shared" si="8"/>
        <v>400</v>
      </c>
    </row>
    <row r="292" spans="1:15" s="74" customFormat="1" ht="15.75" customHeight="1" x14ac:dyDescent="0.2">
      <c r="A292" s="141"/>
      <c r="B292" s="75"/>
      <c r="C292" s="79" t="s">
        <v>346</v>
      </c>
      <c r="D292" s="77"/>
      <c r="E292" s="77"/>
      <c r="F292" s="77" t="s">
        <v>49</v>
      </c>
      <c r="G292" s="75"/>
      <c r="H292" s="75"/>
      <c r="I292" s="75"/>
      <c r="J292" s="75"/>
      <c r="K292" s="75">
        <v>40</v>
      </c>
      <c r="L292" s="78"/>
      <c r="M292" s="78"/>
      <c r="N292" s="75"/>
      <c r="O292" s="78">
        <f t="shared" si="8"/>
        <v>40</v>
      </c>
    </row>
    <row r="293" spans="1:15" s="74" customFormat="1" ht="15.75" customHeight="1" x14ac:dyDescent="0.2">
      <c r="A293" s="141"/>
      <c r="B293" s="75"/>
      <c r="C293" s="79" t="s">
        <v>347</v>
      </c>
      <c r="D293" s="77"/>
      <c r="E293" s="77"/>
      <c r="F293" s="77" t="s">
        <v>49</v>
      </c>
      <c r="G293" s="75"/>
      <c r="H293" s="75"/>
      <c r="I293" s="75"/>
      <c r="J293" s="75"/>
      <c r="K293" s="75">
        <v>40</v>
      </c>
      <c r="L293" s="78"/>
      <c r="M293" s="78"/>
      <c r="N293" s="75"/>
      <c r="O293" s="78">
        <f t="shared" si="8"/>
        <v>40</v>
      </c>
    </row>
    <row r="294" spans="1:15" s="74" customFormat="1" ht="15.75" customHeight="1" x14ac:dyDescent="0.2">
      <c r="A294" s="141"/>
      <c r="B294" s="75"/>
      <c r="C294" s="79" t="s">
        <v>348</v>
      </c>
      <c r="D294" s="77"/>
      <c r="E294" s="77"/>
      <c r="F294" s="77" t="s">
        <v>385</v>
      </c>
      <c r="G294" s="75"/>
      <c r="H294" s="75"/>
      <c r="I294" s="75"/>
      <c r="J294" s="75"/>
      <c r="K294" s="75">
        <v>4</v>
      </c>
      <c r="L294" s="78"/>
      <c r="M294" s="78"/>
      <c r="N294" s="75"/>
      <c r="O294" s="78">
        <f t="shared" si="8"/>
        <v>4</v>
      </c>
    </row>
    <row r="295" spans="1:15" s="74" customFormat="1" ht="30.75" customHeight="1" x14ac:dyDescent="0.2">
      <c r="A295" s="141"/>
      <c r="B295" s="75"/>
      <c r="C295" s="79" t="s">
        <v>349</v>
      </c>
      <c r="D295" s="77"/>
      <c r="E295" s="77"/>
      <c r="F295" s="77" t="s">
        <v>49</v>
      </c>
      <c r="G295" s="75"/>
      <c r="H295" s="75"/>
      <c r="I295" s="75"/>
      <c r="J295" s="75"/>
      <c r="K295" s="75">
        <v>40</v>
      </c>
      <c r="L295" s="78"/>
      <c r="M295" s="78"/>
      <c r="N295" s="75"/>
      <c r="O295" s="78">
        <f t="shared" si="8"/>
        <v>40</v>
      </c>
    </row>
    <row r="296" spans="1:15" s="74" customFormat="1" ht="15.75" customHeight="1" x14ac:dyDescent="0.2">
      <c r="A296" s="141"/>
      <c r="B296" s="75"/>
      <c r="C296" s="79" t="s">
        <v>350</v>
      </c>
      <c r="D296" s="77"/>
      <c r="E296" s="77"/>
      <c r="F296" s="77" t="s">
        <v>49</v>
      </c>
      <c r="G296" s="75"/>
      <c r="H296" s="75"/>
      <c r="I296" s="75"/>
      <c r="J296" s="75"/>
      <c r="K296" s="75">
        <v>20</v>
      </c>
      <c r="L296" s="78"/>
      <c r="M296" s="78"/>
      <c r="N296" s="75"/>
      <c r="O296" s="78">
        <f t="shared" si="8"/>
        <v>20</v>
      </c>
    </row>
    <row r="297" spans="1:15" s="74" customFormat="1" ht="15.75" customHeight="1" x14ac:dyDescent="0.2">
      <c r="A297" s="141"/>
      <c r="B297" s="75"/>
      <c r="C297" s="79" t="s">
        <v>351</v>
      </c>
      <c r="D297" s="77"/>
      <c r="E297" s="77"/>
      <c r="F297" s="77" t="s">
        <v>49</v>
      </c>
      <c r="G297" s="75"/>
      <c r="H297" s="75"/>
      <c r="I297" s="75"/>
      <c r="J297" s="75"/>
      <c r="K297" s="75">
        <v>20</v>
      </c>
      <c r="L297" s="78"/>
      <c r="M297" s="78"/>
      <c r="N297" s="75"/>
      <c r="O297" s="78">
        <f t="shared" si="8"/>
        <v>20</v>
      </c>
    </row>
    <row r="298" spans="1:15" s="74" customFormat="1" ht="15.75" customHeight="1" x14ac:dyDescent="0.2">
      <c r="A298" s="141"/>
      <c r="B298" s="75"/>
      <c r="C298" s="79" t="s">
        <v>352</v>
      </c>
      <c r="D298" s="77"/>
      <c r="E298" s="77"/>
      <c r="F298" s="77" t="s">
        <v>49</v>
      </c>
      <c r="G298" s="75"/>
      <c r="H298" s="75"/>
      <c r="I298" s="75"/>
      <c r="J298" s="75"/>
      <c r="K298" s="75">
        <v>20</v>
      </c>
      <c r="L298" s="78"/>
      <c r="M298" s="78"/>
      <c r="N298" s="75"/>
      <c r="O298" s="78">
        <f t="shared" si="8"/>
        <v>20</v>
      </c>
    </row>
    <row r="299" spans="1:15" s="74" customFormat="1" ht="15.75" customHeight="1" x14ac:dyDescent="0.2">
      <c r="A299" s="141"/>
      <c r="B299" s="75"/>
      <c r="C299" s="79" t="s">
        <v>353</v>
      </c>
      <c r="D299" s="77"/>
      <c r="E299" s="77"/>
      <c r="F299" s="77" t="s">
        <v>49</v>
      </c>
      <c r="G299" s="75"/>
      <c r="H299" s="75"/>
      <c r="I299" s="75"/>
      <c r="J299" s="75"/>
      <c r="K299" s="75">
        <v>20</v>
      </c>
      <c r="L299" s="78"/>
      <c r="M299" s="78"/>
      <c r="N299" s="75"/>
      <c r="O299" s="78">
        <f t="shared" si="8"/>
        <v>20</v>
      </c>
    </row>
    <row r="300" spans="1:15" s="74" customFormat="1" ht="15.75" customHeight="1" x14ac:dyDescent="0.2">
      <c r="A300" s="141"/>
      <c r="B300" s="75"/>
      <c r="C300" s="87" t="s">
        <v>354</v>
      </c>
      <c r="D300" s="96"/>
      <c r="E300" s="97"/>
      <c r="F300" s="97" t="s">
        <v>49</v>
      </c>
      <c r="G300" s="98"/>
      <c r="H300" s="98"/>
      <c r="I300" s="98"/>
      <c r="J300" s="98"/>
      <c r="K300" s="98">
        <v>4</v>
      </c>
      <c r="L300" s="98"/>
      <c r="M300" s="98"/>
      <c r="N300" s="98"/>
      <c r="O300" s="98">
        <f t="shared" si="8"/>
        <v>4</v>
      </c>
    </row>
    <row r="301" spans="1:15" s="74" customFormat="1" ht="35.25" customHeight="1" x14ac:dyDescent="0.2">
      <c r="A301" s="141"/>
      <c r="B301" s="75"/>
      <c r="C301" s="79" t="s">
        <v>355</v>
      </c>
      <c r="D301" s="77"/>
      <c r="E301" s="77"/>
      <c r="F301" s="77" t="s">
        <v>49</v>
      </c>
      <c r="G301" s="75"/>
      <c r="H301" s="75"/>
      <c r="I301" s="75"/>
      <c r="J301" s="75"/>
      <c r="K301" s="75">
        <v>16</v>
      </c>
      <c r="L301" s="78"/>
      <c r="M301" s="78"/>
      <c r="N301" s="75"/>
      <c r="O301" s="78">
        <f t="shared" si="8"/>
        <v>16</v>
      </c>
    </row>
    <row r="302" spans="1:15" s="74" customFormat="1" ht="35.25" customHeight="1" x14ac:dyDescent="0.2">
      <c r="A302" s="141"/>
      <c r="B302" s="75"/>
      <c r="C302" s="79" t="s">
        <v>356</v>
      </c>
      <c r="D302" s="77"/>
      <c r="E302" s="77"/>
      <c r="F302" s="77" t="s">
        <v>49</v>
      </c>
      <c r="G302" s="75"/>
      <c r="H302" s="75"/>
      <c r="I302" s="75"/>
      <c r="J302" s="75"/>
      <c r="K302" s="75">
        <v>40</v>
      </c>
      <c r="L302" s="78"/>
      <c r="M302" s="78"/>
      <c r="N302" s="75"/>
      <c r="O302" s="78">
        <f t="shared" si="8"/>
        <v>40</v>
      </c>
    </row>
    <row r="303" spans="1:15" s="74" customFormat="1" ht="35.25" customHeight="1" x14ac:dyDescent="0.2">
      <c r="A303" s="141"/>
      <c r="B303" s="75"/>
      <c r="C303" s="79" t="s">
        <v>357</v>
      </c>
      <c r="D303" s="77"/>
      <c r="E303" s="77"/>
      <c r="F303" s="77" t="s">
        <v>49</v>
      </c>
      <c r="G303" s="75"/>
      <c r="H303" s="75"/>
      <c r="I303" s="75"/>
      <c r="J303" s="75"/>
      <c r="K303" s="75">
        <v>100</v>
      </c>
      <c r="L303" s="78"/>
      <c r="M303" s="78"/>
      <c r="N303" s="75"/>
      <c r="O303" s="78">
        <f t="shared" si="8"/>
        <v>100</v>
      </c>
    </row>
    <row r="304" spans="1:15" s="74" customFormat="1" ht="35.25" customHeight="1" thickBot="1" x14ac:dyDescent="0.25">
      <c r="A304" s="142"/>
      <c r="B304" s="83"/>
      <c r="C304" s="84" t="s">
        <v>358</v>
      </c>
      <c r="D304" s="85"/>
      <c r="E304" s="85"/>
      <c r="F304" s="85" t="s">
        <v>49</v>
      </c>
      <c r="G304" s="83"/>
      <c r="H304" s="83"/>
      <c r="I304" s="83"/>
      <c r="J304" s="83"/>
      <c r="K304" s="83">
        <v>8</v>
      </c>
      <c r="L304" s="86"/>
      <c r="M304" s="86"/>
      <c r="N304" s="83"/>
      <c r="O304" s="86">
        <f t="shared" si="8"/>
        <v>8</v>
      </c>
    </row>
  </sheetData>
  <autoFilter ref="A1:O305"/>
  <mergeCells count="9">
    <mergeCell ref="A2:A14"/>
    <mergeCell ref="A15:A76"/>
    <mergeCell ref="A77:A127"/>
    <mergeCell ref="A290:A304"/>
    <mergeCell ref="A209:A251"/>
    <mergeCell ref="A252:A280"/>
    <mergeCell ref="A281:A289"/>
    <mergeCell ref="A128:A205"/>
    <mergeCell ref="A206:A208"/>
  </mergeCells>
  <pageMargins left="0" right="0" top="0" bottom="0" header="0" footer="0"/>
  <pageSetup paperSize="9" scale="36" fitToHeight="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7" customWidth="1"/>
    <col min="2" max="2" width="6.85546875" style="7" customWidth="1"/>
    <col min="3" max="3" width="31" style="7" customWidth="1"/>
    <col min="4" max="4" width="8.5703125" style="7" bestFit="1" customWidth="1"/>
    <col min="5" max="5" width="9.5703125" style="7" customWidth="1"/>
    <col min="6" max="6" width="14.7109375" style="7" customWidth="1"/>
    <col min="7" max="7" width="16" style="7" customWidth="1"/>
    <col min="8" max="8" width="11.140625" style="7" customWidth="1"/>
    <col min="9" max="16384" width="9.140625" style="7"/>
  </cols>
  <sheetData>
    <row r="1" spans="1:8" ht="20.25" customHeight="1" x14ac:dyDescent="0.2">
      <c r="A1" s="148" t="s">
        <v>14</v>
      </c>
      <c r="B1" s="148"/>
      <c r="C1" s="148"/>
      <c r="D1" s="148"/>
      <c r="E1" s="148"/>
      <c r="F1" s="148"/>
      <c r="G1" s="148"/>
      <c r="H1" s="148"/>
    </row>
    <row r="2" spans="1:8" ht="20.25" x14ac:dyDescent="0.2">
      <c r="B2" s="8"/>
    </row>
    <row r="3" spans="1:8" ht="47.25" customHeight="1" x14ac:dyDescent="0.2">
      <c r="A3" s="149" t="s">
        <v>15</v>
      </c>
      <c r="B3" s="149"/>
      <c r="C3" s="149"/>
      <c r="D3" s="149"/>
      <c r="E3" s="149"/>
      <c r="F3" s="149"/>
      <c r="G3" s="149"/>
      <c r="H3" s="149"/>
    </row>
    <row r="4" spans="1:8" ht="35.25" customHeight="1" x14ac:dyDescent="0.2">
      <c r="B4" s="9"/>
    </row>
    <row r="5" spans="1:8" ht="15" customHeight="1" x14ac:dyDescent="0.2">
      <c r="A5" s="150" t="s">
        <v>16</v>
      </c>
      <c r="B5" s="150"/>
      <c r="C5" s="150"/>
      <c r="D5" s="150"/>
      <c r="E5" s="150"/>
      <c r="F5" s="150"/>
      <c r="G5" s="150"/>
      <c r="H5" s="150"/>
    </row>
    <row r="6" spans="1:8" ht="15" customHeight="1" x14ac:dyDescent="0.2">
      <c r="A6" s="150" t="s">
        <v>17</v>
      </c>
      <c r="B6" s="150"/>
      <c r="C6" s="150"/>
      <c r="D6" s="150"/>
      <c r="E6" s="150"/>
      <c r="F6" s="150"/>
      <c r="G6" s="150"/>
      <c r="H6" s="150"/>
    </row>
    <row r="7" spans="1:8" ht="15" customHeight="1" x14ac:dyDescent="0.2">
      <c r="A7" s="150" t="s">
        <v>18</v>
      </c>
      <c r="B7" s="150"/>
      <c r="C7" s="150"/>
      <c r="D7" s="150"/>
      <c r="E7" s="150"/>
      <c r="F7" s="150"/>
      <c r="G7" s="150"/>
      <c r="H7" s="150"/>
    </row>
    <row r="8" spans="1:8" ht="15" customHeight="1" x14ac:dyDescent="0.2">
      <c r="A8" s="150" t="s">
        <v>19</v>
      </c>
      <c r="B8" s="150"/>
      <c r="C8" s="150"/>
      <c r="D8" s="150"/>
      <c r="E8" s="150"/>
      <c r="F8" s="150"/>
      <c r="G8" s="150"/>
      <c r="H8" s="150"/>
    </row>
    <row r="9" spans="1:8" ht="30" customHeight="1" x14ac:dyDescent="0.2">
      <c r="B9" s="10"/>
    </row>
    <row r="10" spans="1:8" ht="105" customHeight="1" x14ac:dyDescent="0.2">
      <c r="A10" s="151" t="s">
        <v>20</v>
      </c>
      <c r="B10" s="151"/>
      <c r="C10" s="151"/>
      <c r="D10" s="151"/>
      <c r="E10" s="151"/>
      <c r="F10" s="151"/>
      <c r="G10" s="151"/>
      <c r="H10" s="151"/>
    </row>
    <row r="11" spans="1:8" ht="15.75" thickBot="1" x14ac:dyDescent="0.25">
      <c r="B11" s="11"/>
    </row>
    <row r="12" spans="1:8" ht="48.75" thickBot="1" x14ac:dyDescent="0.25">
      <c r="A12" s="12" t="s">
        <v>11</v>
      </c>
      <c r="B12" s="12" t="s">
        <v>9</v>
      </c>
      <c r="C12" s="13" t="s">
        <v>21</v>
      </c>
      <c r="D12" s="13" t="s">
        <v>10</v>
      </c>
      <c r="E12" s="13" t="s">
        <v>22</v>
      </c>
      <c r="F12" s="13" t="s">
        <v>23</v>
      </c>
      <c r="G12" s="13" t="s">
        <v>24</v>
      </c>
      <c r="H12" s="13" t="s">
        <v>25</v>
      </c>
    </row>
    <row r="13" spans="1:8" ht="15.75" thickBot="1" x14ac:dyDescent="0.25">
      <c r="A13" s="14"/>
      <c r="B13" s="14"/>
      <c r="C13" s="15"/>
      <c r="D13" s="15"/>
      <c r="E13" s="15"/>
      <c r="F13" s="15"/>
      <c r="G13" s="15"/>
      <c r="H13" s="15"/>
    </row>
    <row r="14" spans="1:8" ht="15.75" thickBot="1" x14ac:dyDescent="0.25">
      <c r="A14" s="14"/>
      <c r="B14" s="14"/>
      <c r="C14" s="15"/>
      <c r="D14" s="15"/>
      <c r="E14" s="15"/>
      <c r="F14" s="15"/>
      <c r="G14" s="15"/>
      <c r="H14" s="15"/>
    </row>
    <row r="15" spans="1:8" ht="15.75" thickBot="1" x14ac:dyDescent="0.25">
      <c r="A15" s="14"/>
      <c r="B15" s="14"/>
      <c r="C15" s="15"/>
      <c r="D15" s="15"/>
      <c r="E15" s="15"/>
      <c r="F15" s="15"/>
      <c r="G15" s="15"/>
      <c r="H15" s="15"/>
    </row>
    <row r="16" spans="1:8" ht="15.75" thickBot="1" x14ac:dyDescent="0.25">
      <c r="A16" s="14"/>
      <c r="B16" s="14"/>
      <c r="C16" s="15"/>
      <c r="D16" s="15"/>
      <c r="E16" s="15"/>
      <c r="F16" s="15"/>
      <c r="G16" s="15"/>
      <c r="H16" s="15"/>
    </row>
    <row r="17" spans="1:8" ht="15.75" thickBot="1" x14ac:dyDescent="0.25">
      <c r="A17" s="16"/>
      <c r="B17" s="16"/>
      <c r="C17" s="17"/>
      <c r="D17" s="17"/>
      <c r="E17" s="17"/>
      <c r="F17" s="17"/>
      <c r="G17" s="17"/>
      <c r="H17" s="17"/>
    </row>
    <row r="18" spans="1:8" ht="42" customHeight="1" x14ac:dyDescent="0.2">
      <c r="B18" s="18"/>
      <c r="C18" s="19"/>
      <c r="D18" s="19"/>
      <c r="E18" s="19"/>
      <c r="F18" s="19"/>
      <c r="G18" s="19"/>
      <c r="H18" s="19"/>
    </row>
    <row r="19" spans="1:8" ht="15" customHeight="1" x14ac:dyDescent="0.2">
      <c r="A19" s="152" t="s">
        <v>26</v>
      </c>
      <c r="B19" s="152"/>
      <c r="C19" s="152"/>
      <c r="D19" s="152"/>
      <c r="E19" s="152"/>
      <c r="F19" s="152"/>
      <c r="G19" s="152"/>
      <c r="H19" s="152"/>
    </row>
    <row r="20" spans="1:8" ht="14.25" x14ac:dyDescent="0.2">
      <c r="A20" s="153" t="s">
        <v>27</v>
      </c>
      <c r="B20" s="153"/>
      <c r="C20" s="153"/>
      <c r="D20" s="153"/>
      <c r="E20" s="153"/>
      <c r="F20" s="153"/>
      <c r="G20" s="153"/>
      <c r="H20" s="153"/>
    </row>
    <row r="21" spans="1:8" ht="15" x14ac:dyDescent="0.2">
      <c r="B21" s="11"/>
    </row>
    <row r="22" spans="1:8" ht="15" x14ac:dyDescent="0.2">
      <c r="B22" s="11"/>
    </row>
    <row r="23" spans="1:8" ht="15" x14ac:dyDescent="0.2">
      <c r="B23" s="11"/>
    </row>
    <row r="24" spans="1:8" ht="15" customHeight="1" x14ac:dyDescent="0.2">
      <c r="A24" s="154" t="s">
        <v>28</v>
      </c>
      <c r="B24" s="154"/>
      <c r="C24" s="154"/>
      <c r="D24" s="154"/>
      <c r="E24" s="154"/>
      <c r="F24" s="154"/>
      <c r="G24" s="154"/>
      <c r="H24" s="154"/>
    </row>
    <row r="25" spans="1:8" ht="15" customHeight="1" x14ac:dyDescent="0.2">
      <c r="A25" s="154" t="s">
        <v>29</v>
      </c>
      <c r="B25" s="154"/>
      <c r="C25" s="154"/>
      <c r="D25" s="154"/>
      <c r="E25" s="154"/>
      <c r="F25" s="154"/>
      <c r="G25" s="154"/>
      <c r="H25" s="154"/>
    </row>
    <row r="26" spans="1:8" ht="15" customHeight="1" x14ac:dyDescent="0.2">
      <c r="A26" s="147" t="s">
        <v>30</v>
      </c>
      <c r="B26" s="147"/>
      <c r="C26" s="147"/>
      <c r="D26" s="147"/>
      <c r="E26" s="147"/>
      <c r="F26" s="147"/>
      <c r="G26" s="147"/>
      <c r="H26" s="147"/>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GESTOR</vt:lpstr>
      <vt:lpstr>QUANTITATIVO POR DEPARTAMENTO</vt:lpstr>
      <vt:lpstr>Modelo Anexo II IN 002_2014</vt:lpstr>
    </vt:vector>
  </TitlesOfParts>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Luciano Gorges</cp:lastModifiedBy>
  <cp:lastPrinted>2014-06-04T18:55:53Z</cp:lastPrinted>
  <dcterms:created xsi:type="dcterms:W3CDTF">2010-06-19T20:43:11Z</dcterms:created>
  <dcterms:modified xsi:type="dcterms:W3CDTF">2015-05-08T16:28:46Z</dcterms:modified>
</cp:coreProperties>
</file>