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1174-2014 - UDESC - Material Bibliográfico - Vig 13.10.15\"/>
    </mc:Choice>
  </mc:AlternateContent>
  <bookViews>
    <workbookView xWindow="0" yWindow="0" windowWidth="19200" windowHeight="11295" tabRatio="711" firstSheet="3" activeTab="13"/>
  </bookViews>
  <sheets>
    <sheet name="CAV" sheetId="75" r:id="rId1"/>
    <sheet name="CEFID" sheetId="104" r:id="rId2"/>
    <sheet name="CEO" sheetId="105" r:id="rId3"/>
    <sheet name="CCT" sheetId="106" r:id="rId4"/>
    <sheet name="CEAVI" sheetId="107" r:id="rId5"/>
    <sheet name="CERES" sheetId="108" r:id="rId6"/>
    <sheet name="CEPLAN" sheetId="109" r:id="rId7"/>
    <sheet name="CESFI" sheetId="110" r:id="rId8"/>
    <sheet name="CEART" sheetId="111" r:id="rId9"/>
    <sheet name="FAED" sheetId="112" r:id="rId10"/>
    <sheet name="CEAD" sheetId="113" r:id="rId11"/>
    <sheet name="ESAG" sheetId="115" r:id="rId12"/>
    <sheet name="REITORIA" sheetId="114" r:id="rId13"/>
    <sheet name="GESTOR" sheetId="116" r:id="rId14"/>
    <sheet name="Modelo Anexo II IN 002_2014" sheetId="77" r:id="rId15"/>
  </sheets>
  <definedNames>
    <definedName name="diasuteis" localSheetId="0">#REF!</definedName>
    <definedName name="diasuteis" localSheetId="3">#REF!</definedName>
    <definedName name="diasuteis" localSheetId="10">#REF!</definedName>
    <definedName name="diasuteis" localSheetId="8">#REF!</definedName>
    <definedName name="diasuteis" localSheetId="4">#REF!</definedName>
    <definedName name="diasuteis" localSheetId="1">#REF!</definedName>
    <definedName name="diasuteis" localSheetId="2">#REF!</definedName>
    <definedName name="diasuteis" localSheetId="6">#REF!</definedName>
    <definedName name="diasuteis" localSheetId="5">#REF!</definedName>
    <definedName name="diasuteis" localSheetId="7">#REF!</definedName>
    <definedName name="diasuteis" localSheetId="11">#REF!</definedName>
    <definedName name="diasuteis" localSheetId="9">#REF!</definedName>
    <definedName name="diasuteis" localSheetId="13">#REF!</definedName>
    <definedName name="diasuteis" localSheetId="12">#REF!</definedName>
    <definedName name="diasuteis">#REF!</definedName>
    <definedName name="Ferias" localSheetId="3">#REF!</definedName>
    <definedName name="Ferias" localSheetId="1">#REF!</definedName>
    <definedName name="Ferias" localSheetId="5">#REF!</definedName>
    <definedName name="Ferias" localSheetId="7">#REF!</definedName>
    <definedName name="Ferias" localSheetId="11">#REF!</definedName>
    <definedName name="Ferias" localSheetId="9">#REF!</definedName>
    <definedName name="Ferias" localSheetId="13">#REF!</definedName>
    <definedName name="Ferias" localSheetId="12">#REF!</definedName>
    <definedName name="Ferias">#REF!</definedName>
    <definedName name="RD" localSheetId="3">OFFSET(#REF!,(MATCH(SMALL(#REF!,ROW()-10),#REF!,0)-1),0)</definedName>
    <definedName name="RD" localSheetId="1">OFFSET(#REF!,(MATCH(SMALL(#REF!,ROW()-10),#REF!,0)-1),0)</definedName>
    <definedName name="RD" localSheetId="5">OFFSET(#REF!,(MATCH(SMALL(#REF!,ROW()-10),#REF!,0)-1),0)</definedName>
    <definedName name="RD" localSheetId="7">OFFSET(#REF!,(MATCH(SMALL(#REF!,ROW()-10),#REF!,0)-1),0)</definedName>
    <definedName name="RD" localSheetId="11">OFFSET(#REF!,(MATCH(SMALL(#REF!,ROW()-10),#REF!,0)-1),0)</definedName>
    <definedName name="RD" localSheetId="9">OFFSET(#REF!,(MATCH(SMALL(#REF!,ROW()-10),#REF!,0)-1),0)</definedName>
    <definedName name="RD" localSheetId="13">OFFSET(#REF!,(MATCH(SMALL(#REF!,ROW()-10),#REF!,0)-1),0)</definedName>
    <definedName name="RD" localSheetId="1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E8" i="116" l="1"/>
  <c r="E9" i="116"/>
  <c r="E7" i="116"/>
  <c r="D8" i="116"/>
  <c r="D9" i="116"/>
  <c r="C8" i="116"/>
  <c r="C9" i="116"/>
  <c r="D7" i="116"/>
  <c r="B9" i="116"/>
  <c r="B8" i="116"/>
  <c r="B7" i="116"/>
  <c r="C10" i="115"/>
  <c r="D10" i="115" s="1"/>
  <c r="C9" i="115"/>
  <c r="D9" i="115" s="1"/>
  <c r="C10" i="114"/>
  <c r="D10" i="114" s="1"/>
  <c r="C9" i="114"/>
  <c r="D9" i="114" s="1"/>
  <c r="C10" i="113"/>
  <c r="D10" i="113" s="1"/>
  <c r="C9" i="113"/>
  <c r="D9" i="113" s="1"/>
  <c r="C10" i="112"/>
  <c r="D10" i="112" s="1"/>
  <c r="C9" i="112"/>
  <c r="D9" i="112" s="1"/>
  <c r="C10" i="111"/>
  <c r="D10" i="111" s="1"/>
  <c r="C9" i="111"/>
  <c r="D9" i="111" s="1"/>
  <c r="C10" i="110"/>
  <c r="D10" i="110" s="1"/>
  <c r="C9" i="110"/>
  <c r="D9" i="110" s="1"/>
  <c r="C10" i="109"/>
  <c r="D10" i="109" s="1"/>
  <c r="C9" i="109"/>
  <c r="D9" i="109" s="1"/>
  <c r="C10" i="108"/>
  <c r="D10" i="108" s="1"/>
  <c r="C9" i="108"/>
  <c r="D9" i="108" s="1"/>
  <c r="C10" i="107"/>
  <c r="D10" i="107" s="1"/>
  <c r="C9" i="107"/>
  <c r="D9" i="107" s="1"/>
  <c r="C10" i="106"/>
  <c r="D10" i="106" s="1"/>
  <c r="C9" i="106"/>
  <c r="D9" i="106" s="1"/>
  <c r="C10" i="105"/>
  <c r="D10" i="105" s="1"/>
  <c r="C9" i="105"/>
  <c r="D9" i="105" s="1"/>
  <c r="C10" i="104"/>
  <c r="D10" i="104" s="1"/>
  <c r="C9" i="104"/>
  <c r="D9" i="104" s="1"/>
  <c r="D10" i="75"/>
  <c r="C10" i="75"/>
  <c r="C9" i="75"/>
  <c r="C7" i="116" l="1"/>
  <c r="D9" i="75" l="1"/>
</calcChain>
</file>

<file path=xl/sharedStrings.xml><?xml version="1.0" encoding="utf-8"?>
<sst xmlns="http://schemas.openxmlformats.org/spreadsheetml/2006/main" count="400" uniqueCount="42">
  <si>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</si>
  <si>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</si>
  <si>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</si>
  <si>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</si>
  <si>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</si>
  <si>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</si>
  <si>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</si>
  <si>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</si>
  <si>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</si>
  <si>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</si>
  <si>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</si>
  <si>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</si>
  <si>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</si>
  <si>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</si>
  <si>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</si>
  <si>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</si>
  <si>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</si>
  <si>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</si>
  <si>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</si>
  <si>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</si>
  <si>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Livraria Livros &amp; Livros Ltda </t>
  </si>
  <si>
    <t>Livros Nacionais e Estrangeiros</t>
  </si>
  <si>
    <t>Periódicos Estrangeiros</t>
  </si>
  <si>
    <r>
      <t xml:space="preserve">Fornecedor </t>
    </r>
    <r>
      <rPr>
        <b/>
        <sz val="11"/>
        <rFont val="Calibri"/>
        <family val="2"/>
      </rPr>
      <t>→</t>
    </r>
  </si>
  <si>
    <t>Saldo  ↓</t>
  </si>
  <si>
    <t>Valor* ↓</t>
  </si>
  <si>
    <t>Alerta ↓</t>
  </si>
  <si>
    <t>Empresas vencedoras:</t>
  </si>
  <si>
    <t xml:space="preserve">Aki Distribuidora Ltda </t>
  </si>
  <si>
    <t xml:space="preserve">SUR Distib. de livros, jornais e revistas Ltda </t>
  </si>
  <si>
    <t>EBSCO Brasil Ltda</t>
  </si>
  <si>
    <r>
      <t xml:space="preserve">Valor da AF </t>
    </r>
    <r>
      <rPr>
        <b/>
        <sz val="12"/>
        <rFont val="Calibri"/>
        <family val="2"/>
      </rPr>
      <t>↓</t>
    </r>
  </si>
  <si>
    <r>
      <t xml:space="preserve">Nº AF </t>
    </r>
    <r>
      <rPr>
        <b/>
        <sz val="11"/>
        <rFont val="Calibri"/>
        <family val="2"/>
      </rPr>
      <t>→</t>
    </r>
  </si>
  <si>
    <t>VIGÊNCIA DA ATA: 13/10/2015 A 13/10/2015</t>
  </si>
  <si>
    <t xml:space="preserve">PP 1174/2014 </t>
  </si>
  <si>
    <t>OBJETO: AQUISIÇÃO DE MATERIAIS BIBLIOGRÁFICOS (LIVROS NACIONAIS E ESTRANGEIROS) PARA ATENDER O SISTEMA DE BIBLIOTECAS DA UDESC (CAV, CEART, CEFID, CEO, CCT, CEAVI, CERES, CEAD, CEPLAN, ESAG, FAED, CESFI E REITORIA)</t>
  </si>
  <si>
    <t xml:space="preserve">*Valor aprovado pelo Reitor em Termo de Referência </t>
  </si>
  <si>
    <t>Qtdade Utilizada</t>
  </si>
  <si>
    <t xml:space="preserve">Valor* </t>
  </si>
  <si>
    <t xml:space="preserve">Saldo  </t>
  </si>
  <si>
    <t xml:space="preserve">Alerta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</si>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</sst>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&quot;R$&quot;\ #,##0.00"/>
  </numFmts>
  <fonts count="18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4" fillId="0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left"/>
    </xf>
    <xf numFmtId="0" fontId="16" fillId="3" borderId="1" xfId="1" applyFont="1" applyFill="1" applyBorder="1"/>
    <xf numFmtId="0" fontId="16" fillId="0" borderId="0" xfId="1" applyFont="1"/>
    <xf numFmtId="0" fontId="14" fillId="2" borderId="1" xfId="1" applyFont="1" applyFill="1" applyBorder="1" applyAlignment="1">
      <alignment wrapText="1"/>
    </xf>
    <xf numFmtId="0" fontId="14" fillId="2" borderId="6" xfId="1" applyFont="1" applyFill="1" applyBorder="1" applyAlignment="1">
      <alignment wrapText="1"/>
    </xf>
    <xf numFmtId="0" fontId="14" fillId="2" borderId="7" xfId="1" applyFont="1" applyFill="1" applyBorder="1"/>
    <xf numFmtId="0" fontId="16" fillId="0" borderId="0" xfId="1" applyFont="1" applyFill="1" applyAlignment="1">
      <alignment horizontal="center" vertical="center"/>
    </xf>
    <xf numFmtId="44" fontId="16" fillId="0" borderId="0" xfId="1" applyNumberFormat="1" applyFont="1" applyFill="1" applyAlignment="1">
      <alignment vertical="center"/>
    </xf>
    <xf numFmtId="0" fontId="16" fillId="0" borderId="0" xfId="1" applyFont="1" applyFill="1" applyAlignment="1" applyProtection="1">
      <protection locked="0"/>
    </xf>
    <xf numFmtId="166" fontId="14" fillId="0" borderId="0" xfId="0" applyNumberFormat="1" applyFont="1" applyFill="1" applyAlignment="1">
      <alignment horizontal="center" vertical="center" wrapText="1"/>
    </xf>
    <xf numFmtId="3" fontId="16" fillId="0" borderId="0" xfId="1" applyNumberFormat="1" applyFont="1" applyProtection="1">
      <protection locked="0"/>
    </xf>
    <xf numFmtId="0" fontId="16" fillId="0" borderId="0" xfId="1" applyFont="1" applyProtection="1">
      <protection locked="0"/>
    </xf>
    <xf numFmtId="0" fontId="16" fillId="0" borderId="0" xfId="1" applyFont="1" applyFill="1" applyAlignment="1">
      <alignment horizontal="center" vertical="center" wrapText="1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center" vertical="center"/>
    </xf>
    <xf numFmtId="4" fontId="14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167" fontId="16" fillId="0" borderId="1" xfId="1" applyNumberFormat="1" applyFont="1" applyFill="1" applyBorder="1" applyAlignment="1">
      <alignment horizontal="left" vertical="center"/>
    </xf>
    <xf numFmtId="167" fontId="16" fillId="0" borderId="1" xfId="1" applyNumberFormat="1" applyFont="1" applyFill="1" applyBorder="1" applyAlignment="1">
      <alignment horizontal="center" vertical="center"/>
    </xf>
    <xf numFmtId="167" fontId="16" fillId="0" borderId="1" xfId="1" applyNumberFormat="1" applyFont="1" applyFill="1" applyBorder="1" applyAlignment="1">
      <alignment vertical="center"/>
    </xf>
    <xf numFmtId="167" fontId="16" fillId="0" borderId="1" xfId="1" applyNumberFormat="1" applyFont="1" applyFill="1" applyBorder="1" applyAlignment="1" applyProtection="1">
      <protection locked="0"/>
    </xf>
    <xf numFmtId="167" fontId="16" fillId="0" borderId="1" xfId="0" applyNumberFormat="1" applyFont="1" applyFill="1" applyBorder="1" applyAlignment="1">
      <alignment horizontal="center" vertical="center" wrapText="1"/>
    </xf>
    <xf numFmtId="167" fontId="16" fillId="0" borderId="1" xfId="1" applyNumberFormat="1" applyFont="1" applyBorder="1" applyProtection="1">
      <protection locked="0"/>
    </xf>
    <xf numFmtId="0" fontId="14" fillId="2" borderId="1" xfId="1" applyFont="1" applyFill="1" applyBorder="1" applyAlignment="1">
      <alignment horizontal="center" vertical="center" wrapText="1"/>
    </xf>
    <xf numFmtId="167" fontId="16" fillId="2" borderId="1" xfId="1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wrapText="1"/>
    </xf>
    <xf numFmtId="0" fontId="16" fillId="0" borderId="0" xfId="1" applyFont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14" fillId="2" borderId="1" xfId="1" applyFont="1" applyFill="1" applyBorder="1" applyAlignment="1">
      <alignment horizontal="left" vertical="center" wrapText="1"/>
    </xf>
    <xf numFmtId="167" fontId="16" fillId="2" borderId="1" xfId="1" applyNumberFormat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0" fontId="16" fillId="0" borderId="0" xfId="1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4" fillId="2" borderId="1" xfId="1" applyFont="1" applyFill="1" applyBorder="1" applyAlignment="1">
      <alignment horizontal="left" wrapText="1"/>
    </xf>
  </cellXfs>
  <cellStyles count="6">
    <cellStyle name="Normal" xfId="0" builtinId="0"/>
    <cellStyle name="Normal 2" xfId="1"/>
    <cellStyle name="Normal 5" xfId="5"/>
    <cellStyle name="Separador de milhares 2" xfId="2"/>
    <cellStyle name="Separador de milhares 3" xfId="3"/>
    <cellStyle name="Título 5" xfId="4"/>
  </cellStyles>
  <dxfs count="1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P19"/>
  <sheetViews>
    <sheetView showGridLines="0" zoomScale="80" zoomScaleNormal="80" workbookViewId="0">
      <selection activeCell="E9" sqref="E9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150000</v>
      </c>
      <c r="C9" s="42">
        <f>B9-(SUM(E9:P9))</f>
        <v>150000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3:F3"/>
    <mergeCell ref="A2:P2"/>
    <mergeCell ref="A12:H12"/>
    <mergeCell ref="A14:B14"/>
  </mergeCells>
  <phoneticPr fontId="0" type="noConversion"/>
  <conditionalFormatting sqref="D9">
    <cfRule type="cellIs" dxfId="13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9" sqref="E9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80000</v>
      </c>
      <c r="C9" s="42">
        <f>B9-(SUM(E9:P9))</f>
        <v>80000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20000</v>
      </c>
      <c r="C10" s="42">
        <f>B10-(SUM(E10:P10))</f>
        <v>20000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2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1" sqref="B11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140000</v>
      </c>
      <c r="C9" s="42">
        <f>B9-(SUM(E9:P9))</f>
        <v>140000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8000</v>
      </c>
      <c r="C10" s="42">
        <f>B10-(SUM(E10:P10))</f>
        <v>8000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1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1" sqref="B11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220000</v>
      </c>
      <c r="C9" s="42">
        <f>B9-(SUM(E9:P9))</f>
        <v>220000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50000</v>
      </c>
      <c r="C10" s="42">
        <f>B10-(SUM(E10:P10))</f>
        <v>50000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0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0" sqref="B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444950.52</v>
      </c>
      <c r="C9" s="42">
        <f>B9-(SUM(E9:P9))</f>
        <v>444950.52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9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1" sqref="B11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150000</v>
      </c>
      <c r="C9" s="42">
        <f>B9-(SUM(E9:P9))</f>
        <v>150000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10000</v>
      </c>
      <c r="C10" s="42">
        <f>B10-(SUM(E10:P10))</f>
        <v>10000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8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0" sqref="B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70000</v>
      </c>
      <c r="C9" s="42">
        <f>B9-(SUM(E9:P9))</f>
        <v>70000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7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0" sqref="B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200000</v>
      </c>
      <c r="C9" s="42">
        <f>B9-(SUM(E9:P9))</f>
        <v>200000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6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0" sqref="B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60000</v>
      </c>
      <c r="C9" s="42">
        <f>B9-(SUM(E9:P9))</f>
        <v>60000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5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1" sqref="B11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67500</v>
      </c>
      <c r="C9" s="42">
        <f>B9-(SUM(E9:P9))</f>
        <v>67500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500</v>
      </c>
      <c r="C10" s="42">
        <f>B10-(SUM(E10:P10))</f>
        <v>500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4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1" sqref="B11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59000</v>
      </c>
      <c r="C9" s="42">
        <f>B9-(SUM(E9:P9))</f>
        <v>59000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3500</v>
      </c>
      <c r="C10" s="42">
        <f>B10-(SUM(E10:P10))</f>
        <v>3500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3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0" sqref="B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35000</v>
      </c>
      <c r="C9" s="42">
        <f>B9-(SUM(E9:P9))</f>
        <v>35000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2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H21" sqref="H21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5" customHeight="1" x14ac:dyDescent="0.25">
      <c r="A2" s="50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ht="29.25" customHeight="1" x14ac:dyDescent="0.25">
      <c r="A3" s="50" t="s">
        <v>33</v>
      </c>
      <c r="B3" s="50"/>
      <c r="C3" s="50"/>
      <c r="D3" s="50"/>
      <c r="E3" s="50"/>
      <c r="F3" s="50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100000</v>
      </c>
      <c r="C9" s="42">
        <f>B9-(SUM(E9:P9))</f>
        <v>100000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51" t="s">
        <v>36</v>
      </c>
      <c r="B12" s="51"/>
      <c r="C12" s="51"/>
      <c r="D12" s="51"/>
      <c r="E12" s="51"/>
      <c r="F12" s="51"/>
      <c r="G12" s="51"/>
      <c r="H12" s="51"/>
    </row>
    <row r="14" spans="1:16" ht="15" customHeight="1" x14ac:dyDescent="0.25">
      <c r="A14" s="51" t="s">
        <v>27</v>
      </c>
      <c r="B14" s="51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zoomScale="80" zoomScaleNormal="80" workbookViewId="0">
      <selection activeCell="H11" sqref="H11"/>
    </sheetView>
  </sheetViews>
  <sheetFormatPr defaultColWidth="9.7109375" defaultRowHeight="15.75" x14ac:dyDescent="0.25"/>
  <cols>
    <col min="1" max="1" width="14" style="14" customWidth="1"/>
    <col min="2" max="2" width="19.42578125" style="14" customWidth="1"/>
    <col min="3" max="3" width="20.42578125" style="14" customWidth="1"/>
    <col min="4" max="4" width="17.28515625" style="14" bestFit="1" customWidth="1"/>
    <col min="5" max="5" width="14" style="14" customWidth="1"/>
    <col min="6" max="16384" width="9.7109375" style="17"/>
  </cols>
  <sheetData>
    <row r="1" spans="1:17" ht="31.5" customHeight="1" x14ac:dyDescent="0.25">
      <c r="A1" s="50" t="s">
        <v>34</v>
      </c>
      <c r="B1" s="50"/>
      <c r="C1" s="50"/>
      <c r="D1" s="50"/>
      <c r="E1" s="50"/>
    </row>
    <row r="2" spans="1:17" ht="31.5" customHeight="1" x14ac:dyDescent="0.25">
      <c r="A2" s="50" t="s">
        <v>35</v>
      </c>
      <c r="B2" s="50"/>
      <c r="C2" s="50"/>
      <c r="D2" s="50"/>
      <c r="E2" s="50"/>
    </row>
    <row r="3" spans="1:17" ht="29.25" customHeight="1" x14ac:dyDescent="0.25">
      <c r="A3" s="50" t="s">
        <v>33</v>
      </c>
      <c r="B3" s="50"/>
      <c r="C3" s="50"/>
      <c r="D3" s="50"/>
      <c r="E3" s="50"/>
    </row>
    <row r="4" spans="1:17" ht="15.75" customHeight="1" x14ac:dyDescent="0.25">
      <c r="A4" s="34"/>
      <c r="B4" s="34"/>
      <c r="C4" s="34"/>
      <c r="D4" s="34"/>
      <c r="E4" s="34"/>
    </row>
    <row r="6" spans="1:17" ht="21.95" customHeight="1" x14ac:dyDescent="0.25">
      <c r="A6" s="45"/>
      <c r="B6" s="46" t="s">
        <v>38</v>
      </c>
      <c r="C6" s="46" t="s">
        <v>37</v>
      </c>
      <c r="D6" s="46" t="s">
        <v>39</v>
      </c>
      <c r="E6" s="60" t="s">
        <v>40</v>
      </c>
    </row>
    <row r="7" spans="1:17" ht="45" customHeight="1" x14ac:dyDescent="0.25">
      <c r="A7" s="47" t="s">
        <v>21</v>
      </c>
      <c r="B7" s="48">
        <f>SUM(CAV!B9,CEFID!B9,CEO!B9,CCT!B9,CEAVI!B9,CERES!B9,CEPLAN!B9,CESFI!B9,CEART!B9,FAED!B9,CEAD!B9,ESAG!B9,REITORIA!B9)</f>
        <v>1776450.52</v>
      </c>
      <c r="C7" s="48">
        <f>(CAV!B9-CAV!C9)+(CEFID!B9-CEFID!C9)+(CEO!B9-CEO!C9)+(CCT!B9-CCT!C9)+(CEAVI!B9-CEAVI!C9)+(CERES!B9-CERES!C9)+(CEPLAN!B9-CEPLAN!C9)+(CESFI!B9-CESFI!C9)+(CEART!B9-CEART!C9)+(FAED!B9-FAED!C9)+(CEAD!B9-CEAD!C9)+(ESAG!B9-ESAG!C9)+(REITORIA!B9-REITORIA!C9)</f>
        <v>0</v>
      </c>
      <c r="D7" s="48">
        <f>B7-C7</f>
        <v>1776450.52</v>
      </c>
      <c r="E7" s="49" t="str">
        <f>IF(D7&lt;0, "atenção", "ok")</f>
        <v>ok</v>
      </c>
    </row>
    <row r="8" spans="1:17" ht="45" customHeight="1" x14ac:dyDescent="0.25">
      <c r="A8" s="47" t="s">
        <v>22</v>
      </c>
      <c r="B8" s="48">
        <f>SUM(CAV!B10,CEFID!B10,CEO!B10,CCT!B10,CEAVI!B10,CERES!B10,CEPLAN!B10,CESFI!B10,CEART!B10,FAED!B10,CEAD!B10,ESAG!B10,REITORIA!B10)</f>
        <v>92000</v>
      </c>
      <c r="C8" s="48">
        <f>(CAV!B10-CAV!C10)+(CEFID!B10-CEFID!C10)+(CEO!B10-CEO!C10)+(CCT!B10-CCT!C10)+(CEAVI!B10-CEAVI!C10)+(CERES!B10-CERES!C10)+(CEPLAN!B10-CEPLAN!C10)+(CESFI!B10-CESFI!C10)+(CEART!B10-CEART!C10)+(FAED!B10-FAED!C10)+(CEAD!B10-CEAD!C10)+(ESAG!B10-ESAG!C10)+(REITORIA!B10-REITORIA!C10)</f>
        <v>0</v>
      </c>
      <c r="D8" s="48">
        <f t="shared" ref="D8:D9" si="0">B8-C8</f>
        <v>92000</v>
      </c>
      <c r="E8" s="49" t="str">
        <f t="shared" ref="E8:E9" si="1">IF(D8&lt;0, "atenção", "ok")</f>
        <v>ok</v>
      </c>
    </row>
    <row r="9" spans="1:17" ht="45" customHeight="1" x14ac:dyDescent="0.25">
      <c r="A9" s="47" t="s">
        <v>41</v>
      </c>
      <c r="B9" s="48">
        <f>SUM(B7:B8)</f>
        <v>1868450.52</v>
      </c>
      <c r="C9" s="48">
        <f>(CAV!B11-CAV!C11)+(CEFID!B11-CEFID!C11)+(CEO!B11-CEO!C11)+(CCT!B11-CCT!C11)+(CEAVI!B11-CEAVI!C11)+(CERES!B11-CERES!C11)+(CEPLAN!B11-CEPLAN!C11)+(CESFI!B11-CESFI!C11)+(CEART!B11-CEART!C11)+(FAED!B11-FAED!C11)+(CEAD!B11-CEAD!C11)+(ESAG!B11-ESAG!C11)+(REITORIA!B11-REITORIA!C11)</f>
        <v>0</v>
      </c>
      <c r="D9" s="48">
        <f t="shared" si="0"/>
        <v>1868450.52</v>
      </c>
      <c r="E9" s="49" t="str">
        <f t="shared" si="1"/>
        <v>ok</v>
      </c>
    </row>
    <row r="11" spans="1:17" ht="24" customHeight="1" x14ac:dyDescent="0.25">
      <c r="A11" s="51" t="s">
        <v>36</v>
      </c>
      <c r="B11" s="51"/>
      <c r="C11" s="51"/>
      <c r="D11" s="51"/>
      <c r="E11" s="51"/>
    </row>
    <row r="13" spans="1:17" ht="15" customHeight="1" x14ac:dyDescent="0.25">
      <c r="A13" s="51" t="s">
        <v>27</v>
      </c>
      <c r="B13" s="51"/>
      <c r="C13" s="31"/>
      <c r="D13" s="27"/>
    </row>
    <row r="14" spans="1:17" ht="15" customHeight="1" x14ac:dyDescent="0.25">
      <c r="A14" s="31"/>
      <c r="B14" s="31"/>
      <c r="C14" s="31"/>
      <c r="D14" s="27"/>
    </row>
    <row r="15" spans="1:17" ht="15" customHeight="1" x14ac:dyDescent="0.25">
      <c r="A15" s="31" t="s">
        <v>20</v>
      </c>
      <c r="B15" s="31"/>
      <c r="C15" s="31"/>
      <c r="D15" s="31"/>
    </row>
    <row r="16" spans="1:17" s="28" customFormat="1" ht="15" customHeight="1" x14ac:dyDescent="0.25">
      <c r="A16" s="31" t="s">
        <v>28</v>
      </c>
      <c r="B16" s="31"/>
      <c r="C16" s="31"/>
      <c r="D16" s="31"/>
      <c r="E16" s="1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s="28" customFormat="1" ht="15" customHeight="1" x14ac:dyDescent="0.25">
      <c r="A17" s="31" t="s">
        <v>29</v>
      </c>
      <c r="B17" s="31"/>
      <c r="C17" s="31"/>
      <c r="D17" s="31"/>
      <c r="E17" s="32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s="28" customFormat="1" ht="15" customHeight="1" x14ac:dyDescent="0.25">
      <c r="A18" s="31" t="s">
        <v>30</v>
      </c>
      <c r="B18" s="31"/>
      <c r="C18" s="31"/>
      <c r="D18" s="31"/>
      <c r="E18" s="14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5">
    <mergeCell ref="A1:E1"/>
    <mergeCell ref="A2:E2"/>
    <mergeCell ref="A3:E3"/>
    <mergeCell ref="A11:E11"/>
    <mergeCell ref="A13:B13"/>
  </mergeCells>
  <conditionalFormatting sqref="E7:E9">
    <cfRule type="cellIs" dxfId="0" priority="1" operator="equal">
      <formula>"ATENÇÃO"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" customWidth="1"/>
    <col min="2" max="2" width="6.85546875" style="1" customWidth="1"/>
    <col min="3" max="3" width="31" style="1" customWidth="1"/>
    <col min="4" max="4" width="8.5703125" style="1" bestFit="1" customWidth="1"/>
    <col min="5" max="5" width="9.5703125" style="1" customWidth="1"/>
    <col min="6" max="6" width="14.7109375" style="1" customWidth="1"/>
    <col min="7" max="7" width="16" style="1" customWidth="1"/>
    <col min="8" max="8" width="11.140625" style="1" customWidth="1"/>
    <col min="9" max="16384" width="9.140625" style="1"/>
  </cols>
  <sheetData>
    <row r="1" spans="1:8" ht="20.25" customHeight="1" x14ac:dyDescent="0.2">
      <c r="A1" s="53" t="s">
        <v>3</v>
      </c>
      <c r="B1" s="53"/>
      <c r="C1" s="53"/>
      <c r="D1" s="53"/>
      <c r="E1" s="53"/>
      <c r="F1" s="53"/>
      <c r="G1" s="53"/>
      <c r="H1" s="53"/>
    </row>
    <row r="2" spans="1:8" ht="20.25" x14ac:dyDescent="0.2">
      <c r="B2" s="2"/>
    </row>
    <row r="3" spans="1:8" ht="47.25" customHeight="1" x14ac:dyDescent="0.2">
      <c r="A3" s="54" t="s">
        <v>4</v>
      </c>
      <c r="B3" s="54"/>
      <c r="C3" s="54"/>
      <c r="D3" s="54"/>
      <c r="E3" s="54"/>
      <c r="F3" s="54"/>
      <c r="G3" s="54"/>
      <c r="H3" s="54"/>
    </row>
    <row r="4" spans="1:8" ht="35.25" customHeight="1" x14ac:dyDescent="0.2">
      <c r="B4" s="3"/>
    </row>
    <row r="5" spans="1:8" ht="15" customHeight="1" x14ac:dyDescent="0.2">
      <c r="A5" s="55" t="s">
        <v>5</v>
      </c>
      <c r="B5" s="55"/>
      <c r="C5" s="55"/>
      <c r="D5" s="55"/>
      <c r="E5" s="55"/>
      <c r="F5" s="55"/>
      <c r="G5" s="55"/>
      <c r="H5" s="55"/>
    </row>
    <row r="6" spans="1:8" ht="15" customHeight="1" x14ac:dyDescent="0.2">
      <c r="A6" s="55" t="s">
        <v>6</v>
      </c>
      <c r="B6" s="55"/>
      <c r="C6" s="55"/>
      <c r="D6" s="55"/>
      <c r="E6" s="55"/>
      <c r="F6" s="55"/>
      <c r="G6" s="55"/>
      <c r="H6" s="55"/>
    </row>
    <row r="7" spans="1:8" ht="15" customHeight="1" x14ac:dyDescent="0.2">
      <c r="A7" s="55" t="s">
        <v>7</v>
      </c>
      <c r="B7" s="55"/>
      <c r="C7" s="55"/>
      <c r="D7" s="55"/>
      <c r="E7" s="55"/>
      <c r="F7" s="55"/>
      <c r="G7" s="55"/>
      <c r="H7" s="55"/>
    </row>
    <row r="8" spans="1:8" ht="15" customHeight="1" x14ac:dyDescent="0.2">
      <c r="A8" s="55" t="s">
        <v>8</v>
      </c>
      <c r="B8" s="55"/>
      <c r="C8" s="55"/>
      <c r="D8" s="55"/>
      <c r="E8" s="55"/>
      <c r="F8" s="55"/>
      <c r="G8" s="55"/>
      <c r="H8" s="55"/>
    </row>
    <row r="9" spans="1:8" ht="30" customHeight="1" x14ac:dyDescent="0.2">
      <c r="B9" s="4"/>
    </row>
    <row r="10" spans="1:8" ht="105" customHeight="1" x14ac:dyDescent="0.2">
      <c r="A10" s="56" t="s">
        <v>9</v>
      </c>
      <c r="B10" s="56"/>
      <c r="C10" s="56"/>
      <c r="D10" s="56"/>
      <c r="E10" s="56"/>
      <c r="F10" s="56"/>
      <c r="G10" s="56"/>
      <c r="H10" s="56"/>
    </row>
    <row r="11" spans="1:8" ht="15.75" thickBot="1" x14ac:dyDescent="0.25">
      <c r="B11" s="5"/>
    </row>
    <row r="12" spans="1:8" ht="48.75" thickBot="1" x14ac:dyDescent="0.25">
      <c r="A12" s="6" t="s">
        <v>2</v>
      </c>
      <c r="B12" s="6" t="s">
        <v>0</v>
      </c>
      <c r="C12" s="7" t="s">
        <v>10</v>
      </c>
      <c r="D12" s="7" t="s">
        <v>1</v>
      </c>
      <c r="E12" s="7" t="s">
        <v>11</v>
      </c>
      <c r="F12" s="7" t="s">
        <v>12</v>
      </c>
      <c r="G12" s="7" t="s">
        <v>13</v>
      </c>
      <c r="H12" s="7" t="s">
        <v>14</v>
      </c>
    </row>
    <row r="13" spans="1:8" ht="15.75" thickBot="1" x14ac:dyDescent="0.25">
      <c r="A13" s="8"/>
      <c r="B13" s="8"/>
      <c r="C13" s="9"/>
      <c r="D13" s="9"/>
      <c r="E13" s="9"/>
      <c r="F13" s="9"/>
      <c r="G13" s="9"/>
      <c r="H13" s="9"/>
    </row>
    <row r="14" spans="1:8" ht="15.75" thickBot="1" x14ac:dyDescent="0.25">
      <c r="A14" s="8"/>
      <c r="B14" s="8"/>
      <c r="C14" s="9"/>
      <c r="D14" s="9"/>
      <c r="E14" s="9"/>
      <c r="F14" s="9"/>
      <c r="G14" s="9"/>
      <c r="H14" s="9"/>
    </row>
    <row r="15" spans="1:8" ht="15.75" thickBot="1" x14ac:dyDescent="0.25">
      <c r="A15" s="8"/>
      <c r="B15" s="8"/>
      <c r="C15" s="9"/>
      <c r="D15" s="9"/>
      <c r="E15" s="9"/>
      <c r="F15" s="9"/>
      <c r="G15" s="9"/>
      <c r="H15" s="9"/>
    </row>
    <row r="16" spans="1:8" ht="15.75" thickBot="1" x14ac:dyDescent="0.25">
      <c r="A16" s="8"/>
      <c r="B16" s="8"/>
      <c r="C16" s="9"/>
      <c r="D16" s="9"/>
      <c r="E16" s="9"/>
      <c r="F16" s="9"/>
      <c r="G16" s="9"/>
      <c r="H16" s="9"/>
    </row>
    <row r="17" spans="1:8" ht="15.75" thickBot="1" x14ac:dyDescent="0.25">
      <c r="A17" s="10"/>
      <c r="B17" s="10"/>
      <c r="C17" s="11"/>
      <c r="D17" s="11"/>
      <c r="E17" s="11"/>
      <c r="F17" s="11"/>
      <c r="G17" s="11"/>
      <c r="H17" s="11"/>
    </row>
    <row r="18" spans="1:8" ht="42" customHeight="1" x14ac:dyDescent="0.2">
      <c r="B18" s="12"/>
      <c r="C18" s="13"/>
      <c r="D18" s="13"/>
      <c r="E18" s="13"/>
      <c r="F18" s="13"/>
      <c r="G18" s="13"/>
      <c r="H18" s="13"/>
    </row>
    <row r="19" spans="1:8" ht="15" customHeight="1" x14ac:dyDescent="0.2">
      <c r="A19" s="57" t="s">
        <v>15</v>
      </c>
      <c r="B19" s="57"/>
      <c r="C19" s="57"/>
      <c r="D19" s="57"/>
      <c r="E19" s="57"/>
      <c r="F19" s="57"/>
      <c r="G19" s="57"/>
      <c r="H19" s="57"/>
    </row>
    <row r="20" spans="1:8" ht="14.25" x14ac:dyDescent="0.2">
      <c r="A20" s="58" t="s">
        <v>16</v>
      </c>
      <c r="B20" s="58"/>
      <c r="C20" s="58"/>
      <c r="D20" s="58"/>
      <c r="E20" s="58"/>
      <c r="F20" s="58"/>
      <c r="G20" s="58"/>
      <c r="H20" s="58"/>
    </row>
    <row r="21" spans="1:8" ht="15" x14ac:dyDescent="0.2">
      <c r="B21" s="5"/>
    </row>
    <row r="22" spans="1:8" ht="15" x14ac:dyDescent="0.2">
      <c r="B22" s="5"/>
    </row>
    <row r="23" spans="1:8" ht="15" x14ac:dyDescent="0.2">
      <c r="B23" s="5"/>
    </row>
    <row r="24" spans="1:8" ht="15" customHeight="1" x14ac:dyDescent="0.2">
      <c r="A24" s="59" t="s">
        <v>17</v>
      </c>
      <c r="B24" s="59"/>
      <c r="C24" s="59"/>
      <c r="D24" s="59"/>
      <c r="E24" s="59"/>
      <c r="F24" s="59"/>
      <c r="G24" s="59"/>
      <c r="H24" s="59"/>
    </row>
    <row r="25" spans="1:8" ht="15" customHeight="1" x14ac:dyDescent="0.2">
      <c r="A25" s="59" t="s">
        <v>18</v>
      </c>
      <c r="B25" s="59"/>
      <c r="C25" s="59"/>
      <c r="D25" s="59"/>
      <c r="E25" s="59"/>
      <c r="F25" s="59"/>
      <c r="G25" s="59"/>
      <c r="H25" s="59"/>
    </row>
    <row r="26" spans="1:8" ht="15" customHeight="1" x14ac:dyDescent="0.2">
      <c r="A26" s="52" t="s">
        <v>19</v>
      </c>
      <c r="B26" s="52"/>
      <c r="C26" s="52"/>
      <c r="D26" s="52"/>
      <c r="E26" s="52"/>
      <c r="F26" s="52"/>
      <c r="G26" s="52"/>
      <c r="H26" s="5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CAV</vt:lpstr>
      <vt:lpstr>CEFID</vt:lpstr>
      <vt:lpstr>CEO</vt:lpstr>
      <vt:lpstr>CCT</vt:lpstr>
      <vt:lpstr>CEAVI</vt:lpstr>
      <vt:lpstr>CERES</vt:lpstr>
      <vt:lpstr>CEPLAN</vt:lpstr>
      <vt:lpstr>CESFI</vt:lpstr>
      <vt:lpstr>CEART</vt:lpstr>
      <vt:lpstr>FAED</vt:lpstr>
      <vt:lpstr>CEAD</vt:lpstr>
      <vt:lpstr>ESAG</vt:lpstr>
      <vt:lpstr>REITORIA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2014-12-02T19:45:58Z</dcterms:modified>
</cp:coreProperties>
</file>