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1023-2014 - UDESC - Videoconferência - Vig 09.10.15\"/>
    </mc:Choice>
  </mc:AlternateContent>
  <bookViews>
    <workbookView xWindow="0" yWindow="0" windowWidth="19200" windowHeight="11295" tabRatio="711" firstSheet="2" activeTab="13"/>
  </bookViews>
  <sheets>
    <sheet name="REIT" sheetId="75" r:id="rId1"/>
    <sheet name="ESAG" sheetId="78" r:id="rId2"/>
    <sheet name="CEART" sheetId="79" r:id="rId3"/>
    <sheet name="FAED" sheetId="80" r:id="rId4"/>
    <sheet name="CEAD" sheetId="91" r:id="rId5"/>
    <sheet name="CEFID" sheetId="82" r:id="rId6"/>
    <sheet name="CERES" sheetId="83" r:id="rId7"/>
    <sheet name="CESFI" sheetId="84" r:id="rId8"/>
    <sheet name="CAV" sheetId="87" r:id="rId9"/>
    <sheet name="CEO" sheetId="89" r:id="rId10"/>
    <sheet name="CCT" sheetId="86" r:id="rId11"/>
    <sheet name="CEPLAN" sheetId="88" r:id="rId12"/>
    <sheet name="CEAVI" sheetId="85" r:id="rId13"/>
    <sheet name="GESTOR" sheetId="90" r:id="rId14"/>
    <sheet name="Modelo Anexo II IN 002_2014" sheetId="77" r:id="rId15"/>
  </sheets>
  <definedNames>
    <definedName name="_xlnm._FilterDatabase" localSheetId="13" hidden="1">GESTOR!$A$3:$K$3</definedName>
    <definedName name="diasuteis" localSheetId="8">#REF!</definedName>
    <definedName name="diasuteis" localSheetId="10">#REF!</definedName>
    <definedName name="diasuteis" localSheetId="2">#REF!</definedName>
    <definedName name="diasuteis" localSheetId="12">#REF!</definedName>
    <definedName name="diasuteis" localSheetId="5">#REF!</definedName>
    <definedName name="diasuteis" localSheetId="9">#REF!</definedName>
    <definedName name="diasuteis" localSheetId="11">#REF!</definedName>
    <definedName name="diasuteis" localSheetId="6">#REF!</definedName>
    <definedName name="diasuteis" localSheetId="7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8">#REF!</definedName>
    <definedName name="Ferias" localSheetId="10">#REF!</definedName>
    <definedName name="Ferias" localSheetId="2">#REF!</definedName>
    <definedName name="Ferias" localSheetId="12">#REF!</definedName>
    <definedName name="Ferias" localSheetId="5">#REF!</definedName>
    <definedName name="Ferias" localSheetId="9">#REF!</definedName>
    <definedName name="Ferias" localSheetId="11">#REF!</definedName>
    <definedName name="Ferias" localSheetId="6">#REF!</definedName>
    <definedName name="Ferias" localSheetId="7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M28" i="90" l="1"/>
  <c r="M26" i="90"/>
  <c r="M25" i="90"/>
  <c r="M20" i="90"/>
  <c r="L20" i="90"/>
  <c r="M5" i="90"/>
  <c r="M6" i="90"/>
  <c r="M7" i="90"/>
  <c r="M8" i="90"/>
  <c r="M9" i="90"/>
  <c r="M10" i="90"/>
  <c r="M11" i="90"/>
  <c r="M12" i="90"/>
  <c r="M13" i="90"/>
  <c r="M14" i="90"/>
  <c r="M15" i="90"/>
  <c r="M16" i="90"/>
  <c r="M17" i="90"/>
  <c r="M18" i="90"/>
  <c r="M19" i="90"/>
  <c r="M4" i="90"/>
  <c r="L5" i="90"/>
  <c r="L6" i="90"/>
  <c r="L7" i="90"/>
  <c r="L8" i="90"/>
  <c r="L9" i="90"/>
  <c r="L10" i="90"/>
  <c r="L11" i="90"/>
  <c r="L12" i="90"/>
  <c r="L13" i="90"/>
  <c r="L14" i="90"/>
  <c r="L15" i="90"/>
  <c r="L16" i="90"/>
  <c r="L17" i="90"/>
  <c r="L18" i="90"/>
  <c r="L19" i="90"/>
  <c r="L4" i="90"/>
  <c r="I5" i="90" l="1"/>
  <c r="I6" i="90"/>
  <c r="I7" i="90"/>
  <c r="I8" i="90"/>
  <c r="I9" i="90"/>
  <c r="I10" i="90"/>
  <c r="I11" i="90"/>
  <c r="I12" i="90"/>
  <c r="I13" i="90"/>
  <c r="I14" i="90"/>
  <c r="I15" i="90"/>
  <c r="I16" i="90"/>
  <c r="I17" i="90"/>
  <c r="I18" i="90"/>
  <c r="I19" i="90"/>
  <c r="I4" i="90"/>
  <c r="J19" i="85" l="1"/>
  <c r="K19" i="85" s="1"/>
  <c r="J18" i="85"/>
  <c r="K18" i="85" s="1"/>
  <c r="J17" i="85"/>
  <c r="K17" i="85" s="1"/>
  <c r="J16" i="85"/>
  <c r="K16" i="85" s="1"/>
  <c r="J15" i="85"/>
  <c r="K15" i="85" s="1"/>
  <c r="J14" i="85"/>
  <c r="K14" i="85" s="1"/>
  <c r="J13" i="85"/>
  <c r="K13" i="85" s="1"/>
  <c r="J12" i="85"/>
  <c r="K12" i="85" s="1"/>
  <c r="J11" i="85"/>
  <c r="K11" i="85" s="1"/>
  <c r="J10" i="85"/>
  <c r="K10" i="85" s="1"/>
  <c r="J9" i="85"/>
  <c r="K9" i="85" s="1"/>
  <c r="J8" i="85"/>
  <c r="K8" i="85" s="1"/>
  <c r="J7" i="85"/>
  <c r="K7" i="85" s="1"/>
  <c r="J6" i="85"/>
  <c r="K6" i="85" s="1"/>
  <c r="J5" i="85"/>
  <c r="K5" i="85" s="1"/>
  <c r="J4" i="85"/>
  <c r="K4" i="85" s="1"/>
  <c r="J19" i="88"/>
  <c r="K19" i="88" s="1"/>
  <c r="J18" i="88"/>
  <c r="K18" i="88" s="1"/>
  <c r="J17" i="88"/>
  <c r="K17" i="88" s="1"/>
  <c r="J16" i="88"/>
  <c r="K16" i="88" s="1"/>
  <c r="J15" i="88"/>
  <c r="K15" i="88" s="1"/>
  <c r="J14" i="88"/>
  <c r="K14" i="88" s="1"/>
  <c r="J13" i="88"/>
  <c r="K13" i="88" s="1"/>
  <c r="J12" i="88"/>
  <c r="K12" i="88" s="1"/>
  <c r="J11" i="88"/>
  <c r="K11" i="88" s="1"/>
  <c r="J10" i="88"/>
  <c r="K10" i="88" s="1"/>
  <c r="J9" i="88"/>
  <c r="K9" i="88" s="1"/>
  <c r="J8" i="88"/>
  <c r="K8" i="88" s="1"/>
  <c r="J7" i="88"/>
  <c r="K7" i="88" s="1"/>
  <c r="J6" i="88"/>
  <c r="K6" i="88" s="1"/>
  <c r="J5" i="88"/>
  <c r="K5" i="88" s="1"/>
  <c r="J4" i="88"/>
  <c r="K4" i="88" s="1"/>
  <c r="J19" i="86"/>
  <c r="K19" i="86" s="1"/>
  <c r="J18" i="86"/>
  <c r="K18" i="86" s="1"/>
  <c r="J17" i="86"/>
  <c r="K17" i="86" s="1"/>
  <c r="J16" i="86"/>
  <c r="K16" i="86" s="1"/>
  <c r="J15" i="86"/>
  <c r="K15" i="86" s="1"/>
  <c r="J14" i="86"/>
  <c r="K14" i="86" s="1"/>
  <c r="J13" i="86"/>
  <c r="K13" i="86" s="1"/>
  <c r="J12" i="86"/>
  <c r="K12" i="86" s="1"/>
  <c r="J11" i="86"/>
  <c r="K11" i="86" s="1"/>
  <c r="J10" i="86"/>
  <c r="K10" i="86" s="1"/>
  <c r="J9" i="86"/>
  <c r="K9" i="86" s="1"/>
  <c r="J8" i="86"/>
  <c r="K8" i="86" s="1"/>
  <c r="J7" i="86"/>
  <c r="K7" i="86" s="1"/>
  <c r="J6" i="86"/>
  <c r="K6" i="86" s="1"/>
  <c r="J5" i="86"/>
  <c r="K5" i="86" s="1"/>
  <c r="J4" i="86"/>
  <c r="K4" i="86" s="1"/>
  <c r="J19" i="89"/>
  <c r="K19" i="89" s="1"/>
  <c r="J18" i="89"/>
  <c r="K18" i="89" s="1"/>
  <c r="J17" i="89"/>
  <c r="K17" i="89" s="1"/>
  <c r="J16" i="89"/>
  <c r="K16" i="89" s="1"/>
  <c r="J15" i="89"/>
  <c r="K15" i="89" s="1"/>
  <c r="J14" i="89"/>
  <c r="K14" i="89" s="1"/>
  <c r="J13" i="89"/>
  <c r="K13" i="89" s="1"/>
  <c r="J12" i="89"/>
  <c r="K12" i="89" s="1"/>
  <c r="J11" i="89"/>
  <c r="K11" i="89" s="1"/>
  <c r="J10" i="89"/>
  <c r="K10" i="89" s="1"/>
  <c r="J9" i="89"/>
  <c r="K9" i="89" s="1"/>
  <c r="J8" i="89"/>
  <c r="K8" i="89" s="1"/>
  <c r="J7" i="89"/>
  <c r="K7" i="89" s="1"/>
  <c r="J6" i="89"/>
  <c r="K6" i="89" s="1"/>
  <c r="J5" i="89"/>
  <c r="K5" i="89" s="1"/>
  <c r="J4" i="89"/>
  <c r="K4" i="89" s="1"/>
  <c r="J19" i="87"/>
  <c r="K19" i="87" s="1"/>
  <c r="J18" i="87"/>
  <c r="K18" i="87" s="1"/>
  <c r="J17" i="87"/>
  <c r="K17" i="87" s="1"/>
  <c r="J16" i="87"/>
  <c r="K16" i="87" s="1"/>
  <c r="J15" i="87"/>
  <c r="K15" i="87" s="1"/>
  <c r="J14" i="87"/>
  <c r="K14" i="87" s="1"/>
  <c r="J13" i="87"/>
  <c r="K13" i="87" s="1"/>
  <c r="J12" i="87"/>
  <c r="K12" i="87" s="1"/>
  <c r="J11" i="87"/>
  <c r="K11" i="87" s="1"/>
  <c r="J10" i="87"/>
  <c r="K10" i="87" s="1"/>
  <c r="J9" i="87"/>
  <c r="K9" i="87" s="1"/>
  <c r="J8" i="87"/>
  <c r="K8" i="87" s="1"/>
  <c r="J7" i="87"/>
  <c r="K7" i="87" s="1"/>
  <c r="J6" i="87"/>
  <c r="K6" i="87" s="1"/>
  <c r="J5" i="87"/>
  <c r="K5" i="87" s="1"/>
  <c r="J4" i="87"/>
  <c r="K4" i="87" s="1"/>
  <c r="J19" i="84"/>
  <c r="K19" i="84" s="1"/>
  <c r="J18" i="84"/>
  <c r="K18" i="84" s="1"/>
  <c r="J17" i="84"/>
  <c r="K17" i="84" s="1"/>
  <c r="J16" i="84"/>
  <c r="K16" i="84" s="1"/>
  <c r="J15" i="84"/>
  <c r="K15" i="84" s="1"/>
  <c r="J14" i="84"/>
  <c r="K14" i="84" s="1"/>
  <c r="J13" i="84"/>
  <c r="K13" i="84" s="1"/>
  <c r="J12" i="84"/>
  <c r="K12" i="84" s="1"/>
  <c r="J11" i="84"/>
  <c r="K11" i="84" s="1"/>
  <c r="J10" i="84"/>
  <c r="K10" i="84" s="1"/>
  <c r="J9" i="84"/>
  <c r="K9" i="84" s="1"/>
  <c r="J8" i="84"/>
  <c r="K8" i="84" s="1"/>
  <c r="J7" i="84"/>
  <c r="K7" i="84" s="1"/>
  <c r="J6" i="84"/>
  <c r="K6" i="84" s="1"/>
  <c r="J5" i="84"/>
  <c r="K5" i="84" s="1"/>
  <c r="J4" i="84"/>
  <c r="K4" i="84" s="1"/>
  <c r="J19" i="83"/>
  <c r="K19" i="83" s="1"/>
  <c r="J18" i="83"/>
  <c r="K18" i="83" s="1"/>
  <c r="J17" i="83"/>
  <c r="K17" i="83" s="1"/>
  <c r="J16" i="83"/>
  <c r="K16" i="83" s="1"/>
  <c r="J15" i="83"/>
  <c r="K15" i="83" s="1"/>
  <c r="J14" i="83"/>
  <c r="K14" i="83" s="1"/>
  <c r="J13" i="83"/>
  <c r="K13" i="83" s="1"/>
  <c r="J12" i="83"/>
  <c r="K12" i="83" s="1"/>
  <c r="J11" i="83"/>
  <c r="K11" i="83" s="1"/>
  <c r="J10" i="83"/>
  <c r="K10" i="83" s="1"/>
  <c r="J9" i="83"/>
  <c r="K9" i="83" s="1"/>
  <c r="J8" i="83"/>
  <c r="K8" i="83" s="1"/>
  <c r="J7" i="83"/>
  <c r="K7" i="83" s="1"/>
  <c r="J6" i="83"/>
  <c r="K6" i="83" s="1"/>
  <c r="J5" i="83"/>
  <c r="K5" i="83" s="1"/>
  <c r="J4" i="83"/>
  <c r="K4" i="83" s="1"/>
  <c r="J19" i="82"/>
  <c r="K19" i="82" s="1"/>
  <c r="J18" i="82"/>
  <c r="K18" i="82" s="1"/>
  <c r="J17" i="82"/>
  <c r="K17" i="82" s="1"/>
  <c r="J16" i="82"/>
  <c r="K16" i="82" s="1"/>
  <c r="J15" i="82"/>
  <c r="K15" i="82" s="1"/>
  <c r="J14" i="82"/>
  <c r="K14" i="82" s="1"/>
  <c r="J13" i="82"/>
  <c r="K13" i="82" s="1"/>
  <c r="J12" i="82"/>
  <c r="K12" i="82" s="1"/>
  <c r="J11" i="82"/>
  <c r="K11" i="82" s="1"/>
  <c r="J10" i="82"/>
  <c r="K10" i="82" s="1"/>
  <c r="J9" i="82"/>
  <c r="K9" i="82" s="1"/>
  <c r="J8" i="82"/>
  <c r="K8" i="82" s="1"/>
  <c r="J7" i="82"/>
  <c r="K7" i="82" s="1"/>
  <c r="J6" i="82"/>
  <c r="K6" i="82" s="1"/>
  <c r="J5" i="82"/>
  <c r="K5" i="82" s="1"/>
  <c r="J4" i="82"/>
  <c r="K4" i="82" s="1"/>
  <c r="J19" i="91"/>
  <c r="K19" i="91" s="1"/>
  <c r="J18" i="91"/>
  <c r="K18" i="91" s="1"/>
  <c r="J17" i="91"/>
  <c r="K17" i="91" s="1"/>
  <c r="J16" i="91"/>
  <c r="K16" i="91" s="1"/>
  <c r="J15" i="91"/>
  <c r="K15" i="91" s="1"/>
  <c r="J14" i="91"/>
  <c r="K14" i="91" s="1"/>
  <c r="J13" i="91"/>
  <c r="K13" i="91" s="1"/>
  <c r="J12" i="91"/>
  <c r="K12" i="91" s="1"/>
  <c r="J11" i="91"/>
  <c r="K11" i="91" s="1"/>
  <c r="J10" i="91"/>
  <c r="K10" i="91" s="1"/>
  <c r="J9" i="91"/>
  <c r="K9" i="91" s="1"/>
  <c r="J8" i="91"/>
  <c r="K8" i="91" s="1"/>
  <c r="J7" i="91"/>
  <c r="K7" i="91" s="1"/>
  <c r="J6" i="91"/>
  <c r="K6" i="91" s="1"/>
  <c r="J5" i="91"/>
  <c r="K5" i="91" s="1"/>
  <c r="J4" i="91"/>
  <c r="K4" i="91" s="1"/>
  <c r="J19" i="80"/>
  <c r="K19" i="80" s="1"/>
  <c r="J18" i="80"/>
  <c r="K18" i="80" s="1"/>
  <c r="J17" i="80"/>
  <c r="K17" i="80" s="1"/>
  <c r="J16" i="80"/>
  <c r="K16" i="80" s="1"/>
  <c r="J15" i="80"/>
  <c r="K15" i="80" s="1"/>
  <c r="J14" i="80"/>
  <c r="K14" i="80" s="1"/>
  <c r="J13" i="80"/>
  <c r="K13" i="80" s="1"/>
  <c r="J12" i="80"/>
  <c r="K12" i="80" s="1"/>
  <c r="J11" i="80"/>
  <c r="K11" i="80" s="1"/>
  <c r="J10" i="80"/>
  <c r="K10" i="80" s="1"/>
  <c r="J9" i="80"/>
  <c r="K9" i="80" s="1"/>
  <c r="J8" i="80"/>
  <c r="K8" i="80" s="1"/>
  <c r="J7" i="80"/>
  <c r="K7" i="80" s="1"/>
  <c r="J6" i="80"/>
  <c r="K6" i="80" s="1"/>
  <c r="J5" i="80"/>
  <c r="K5" i="80" s="1"/>
  <c r="J4" i="80"/>
  <c r="K4" i="80" s="1"/>
  <c r="J19" i="79"/>
  <c r="K19" i="79" s="1"/>
  <c r="J18" i="79"/>
  <c r="K18" i="79" s="1"/>
  <c r="J17" i="79"/>
  <c r="K17" i="79" s="1"/>
  <c r="J16" i="79"/>
  <c r="K16" i="79" s="1"/>
  <c r="J15" i="79"/>
  <c r="K15" i="79" s="1"/>
  <c r="J14" i="79"/>
  <c r="K14" i="79" s="1"/>
  <c r="J13" i="79"/>
  <c r="K13" i="79" s="1"/>
  <c r="J12" i="79"/>
  <c r="K12" i="79" s="1"/>
  <c r="J11" i="79"/>
  <c r="K11" i="79" s="1"/>
  <c r="J10" i="79"/>
  <c r="K10" i="79" s="1"/>
  <c r="J9" i="79"/>
  <c r="K9" i="79" s="1"/>
  <c r="J8" i="79"/>
  <c r="K8" i="79" s="1"/>
  <c r="J7" i="79"/>
  <c r="K7" i="79" s="1"/>
  <c r="J6" i="79"/>
  <c r="K6" i="79" s="1"/>
  <c r="J5" i="79"/>
  <c r="K5" i="79" s="1"/>
  <c r="J4" i="79"/>
  <c r="K4" i="79" s="1"/>
  <c r="J19" i="78"/>
  <c r="K19" i="78" s="1"/>
  <c r="J18" i="78"/>
  <c r="K18" i="78" s="1"/>
  <c r="J17" i="78"/>
  <c r="K17" i="78" s="1"/>
  <c r="J16" i="78"/>
  <c r="K16" i="78" s="1"/>
  <c r="J15" i="78"/>
  <c r="K15" i="78" s="1"/>
  <c r="J14" i="78"/>
  <c r="K14" i="78" s="1"/>
  <c r="J13" i="78"/>
  <c r="K13" i="78" s="1"/>
  <c r="J12" i="78"/>
  <c r="K12" i="78" s="1"/>
  <c r="J11" i="78"/>
  <c r="K11" i="78" s="1"/>
  <c r="J10" i="78"/>
  <c r="K10" i="78" s="1"/>
  <c r="J9" i="78"/>
  <c r="K9" i="78" s="1"/>
  <c r="J8" i="78"/>
  <c r="K8" i="78" s="1"/>
  <c r="J7" i="78"/>
  <c r="K7" i="78" s="1"/>
  <c r="J6" i="78"/>
  <c r="K6" i="78" s="1"/>
  <c r="J5" i="78"/>
  <c r="K5" i="78" s="1"/>
  <c r="J4" i="78"/>
  <c r="K4" i="78" s="1"/>
  <c r="J19" i="75"/>
  <c r="J19" i="90" s="1"/>
  <c r="K19" i="90" s="1"/>
  <c r="J18" i="75"/>
  <c r="J18" i="90" s="1"/>
  <c r="K18" i="90" s="1"/>
  <c r="J17" i="75"/>
  <c r="J17" i="90" s="1"/>
  <c r="K17" i="90" s="1"/>
  <c r="J16" i="75"/>
  <c r="J16" i="90" s="1"/>
  <c r="K16" i="90" s="1"/>
  <c r="J15" i="75"/>
  <c r="J15" i="90" s="1"/>
  <c r="K15" i="90" s="1"/>
  <c r="J14" i="75"/>
  <c r="J14" i="90" s="1"/>
  <c r="K14" i="90" s="1"/>
  <c r="J13" i="75"/>
  <c r="J13" i="90" s="1"/>
  <c r="K13" i="90" s="1"/>
  <c r="J12" i="75"/>
  <c r="J12" i="90" s="1"/>
  <c r="K12" i="90" s="1"/>
  <c r="J11" i="75"/>
  <c r="J11" i="90" s="1"/>
  <c r="K11" i="90" s="1"/>
  <c r="J10" i="75"/>
  <c r="J10" i="90" s="1"/>
  <c r="K10" i="90" s="1"/>
  <c r="J9" i="75"/>
  <c r="J9" i="90" s="1"/>
  <c r="K9" i="90" s="1"/>
  <c r="J8" i="75"/>
  <c r="J8" i="90" s="1"/>
  <c r="K8" i="90" s="1"/>
  <c r="J7" i="75"/>
  <c r="J7" i="90" s="1"/>
  <c r="K7" i="90" s="1"/>
  <c r="J6" i="75"/>
  <c r="J6" i="90" s="1"/>
  <c r="K6" i="90" s="1"/>
  <c r="J5" i="75"/>
  <c r="J5" i="90" s="1"/>
  <c r="K5" i="90" s="1"/>
  <c r="J4" i="75"/>
  <c r="J4" i="90" s="1"/>
  <c r="K4" i="90" s="1"/>
  <c r="K4" i="75" l="1"/>
  <c r="K5" i="75"/>
  <c r="K6" i="75"/>
  <c r="K7" i="75"/>
  <c r="K8" i="75"/>
  <c r="K9" i="75"/>
  <c r="K10" i="75"/>
  <c r="K11" i="75"/>
  <c r="K12" i="75"/>
  <c r="K13" i="75"/>
  <c r="K14" i="75"/>
  <c r="K15" i="75"/>
  <c r="K16" i="75"/>
  <c r="K17" i="75"/>
  <c r="K18" i="75"/>
  <c r="K19" i="75"/>
</calcChain>
</file>

<file path=xl/sharedStrings.xml><?xml version="1.0" encoding="utf-8"?>
<sst xmlns="http://schemas.openxmlformats.org/spreadsheetml/2006/main" count="1040" uniqueCount="88">
  <si>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</si>
  <si>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</si>
  <si>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</si>
  <si>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</si>
  <si>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</si>
  <si>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</si>
  <si>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</si>
  <si>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</si>
  <si>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</si>
  <si>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</si>
  <si>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</si>
  <si>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</si>
  <si>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</si>
  <si>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</si>
  <si>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</si>
  <si>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</si>
  <si>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</si>
  <si>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</si>
  <si>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</si>
  <si>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</si>
  <si>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</si>
  <si>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</si>
  <si>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</si>
  <si>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</si>
  <si>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</si>
  <si>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</si>
  <si>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</si>
  <si>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</si>
  <si>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</si>
  <si>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</si>
  <si>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</si>
  <si>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ELEMENTO</t>
  </si>
  <si>
    <t>CENTRO PARTICIPANTE: REITORIA</t>
  </si>
  <si>
    <t>CENTRO PARTICIPANTE: CEART</t>
  </si>
  <si>
    <t>CENTRO PARTICIPANTE: FAED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</si>
  <si>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</si>
  <si>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</si>
  <si>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</si>
  <si>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</si>
  <si>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</si>
  <si>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</si>
  <si>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</si>
  <si>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</si>
  <si>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Quantidade Utilizada</t>
  </si>
  <si>
    <t>SALDO</t>
  </si>
  <si>
    <t>PROCESSO: 1023/2014/UDESC</t>
  </si>
  <si>
    <t>VIGÊNCIA DA ATA:  10/10/2014 até 09/10/2015</t>
  </si>
  <si>
    <t>OBJETO: AQUISIÇÃO DE SOLUÇÃO (EQUIPAMENTOS) EM VIDEOCONFERÊNCIA PARA A UDESC</t>
  </si>
  <si>
    <t>Unidade de Controle Multimídia – MCU (item 4.1 do Termo de Referência)</t>
  </si>
  <si>
    <t>44.90.52.33</t>
  </si>
  <si>
    <t>Terminal de Videoconferência (item 4.2 do Termo de Referência)</t>
  </si>
  <si>
    <t>Travessia de Firewall (item 4.3 do Termo de Referência)</t>
  </si>
  <si>
    <t>Sistema de Controle de Chamadas e Plataforma de Gerência (item 4.4 do Termo de Referência)</t>
  </si>
  <si>
    <t>Gravação de Vídeo Digital (item 4.5 do Termo de Referência)</t>
  </si>
  <si>
    <t>Suporte para Endpoint Microfone e Controle Remoto (item 4.8 do Termo de Referência)</t>
  </si>
  <si>
    <t>Rack para Videoconferência Sala Reunião (item 4.9 do Termo de Referência)</t>
  </si>
  <si>
    <t>44.90.52.42</t>
  </si>
  <si>
    <t>Rack 42u para o Datacenter da SETIC/UDESC (item 4.10 do Termo de Referência)</t>
  </si>
  <si>
    <t>Treinamento (item 16 do Termo de Referência)</t>
  </si>
  <si>
    <t>33.90.39.48</t>
  </si>
  <si>
    <t>Instalação de Unidade de Controle Multimídia – MCU (item 4.1 do Termo de Referência)</t>
  </si>
  <si>
    <t>33.90.39.25</t>
  </si>
  <si>
    <t>Instalação de Travessia de Firewall (item 4.3 do Termo de Referência)</t>
  </si>
  <si>
    <t>Instalação de Sistema de Controle de Chamadas e Plataforma de Gerência (item 4.4 do Termo de Referência)</t>
  </si>
  <si>
    <t>Instalação de Gravação de Vídeo Digital (item 4.5 do Termo de Referência)</t>
  </si>
  <si>
    <t>Instalação de Rack 42u para o Datacenter da SETIC/UDESC (item 4.10 do Termo de Referência)</t>
  </si>
  <si>
    <t>TV LED (item 4.6 do Termo de Referência)</t>
  </si>
  <si>
    <t>Suporte para TV de LED de No Mínimo 50” (item 4.7 do Termo de Referência)</t>
  </si>
  <si>
    <t>DIGITALNET BRASIL SISTEMAS E COL LTDA</t>
  </si>
  <si>
    <t>COMP1 INFORMÁTICA LTDA EPP</t>
  </si>
  <si>
    <t>*Marca e Modelo conforme proposta readequada</t>
  </si>
  <si>
    <t xml:space="preserve"> Contrato nº  xxxx/2014 Qtde. DT</t>
  </si>
  <si>
    <t>CENTRO PARTICIPANTE: CEAD</t>
  </si>
  <si>
    <t>CENTRO PARTICIPANTE: ESAG</t>
  </si>
  <si>
    <t>CENTRO PARTICIPANTE: Reitoria e Centros</t>
  </si>
  <si>
    <t xml:space="preserve"> Contrato nº  1831/2014 Qtde. DT</t>
  </si>
  <si>
    <t xml:space="preserve"> Contrato nº  1830/2014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</si>
  <si>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</si>
  <si>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</si>
  <si>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</si>
  <si>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</si>
  <si>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</si>
  <si>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</si>
  <si>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</si>
  <si>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</si>
  <si>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Pregão 1023/2014/UDESC - SRP</t>
  </si>
  <si>
    <t>AQUISIÇÃO DE SOLUÇÃO (EQUIPAMENTOS) EM VIDEOCONFERÊNCIA PARA A UDESC</t>
  </si>
  <si>
    <t>Vigência  10/10/2014 até 09/10/2015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</si>
</sst>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94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Fill="1" applyAlignment="1" applyProtection="1">
      <protection locked="0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4" fontId="5" fillId="0" borderId="1" xfId="0" applyNumberFormat="1" applyFont="1" applyBorder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vertical="center" wrapText="1"/>
    </xf>
    <xf numFmtId="44" fontId="5" fillId="0" borderId="1" xfId="5" applyFont="1" applyBorder="1" applyAlignment="1">
      <alignment horizontal="center" vertical="center" wrapText="1"/>
    </xf>
    <xf numFmtId="4" fontId="6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3" fontId="5" fillId="9" borderId="10" xfId="1" applyNumberFormat="1" applyFont="1" applyFill="1" applyBorder="1" applyAlignment="1" applyProtection="1">
      <alignment horizontal="center" vertical="center"/>
      <protection locked="0"/>
    </xf>
    <xf numFmtId="44" fontId="5" fillId="10" borderId="1" xfId="1" applyNumberFormat="1" applyFont="1" applyFill="1" applyBorder="1" applyAlignment="1">
      <alignment vertical="center"/>
    </xf>
    <xf numFmtId="44" fontId="5" fillId="10" borderId="1" xfId="1" applyNumberFormat="1" applyFont="1" applyFill="1" applyBorder="1"/>
    <xf numFmtId="44" fontId="17" fillId="10" borderId="1" xfId="1" applyNumberFormat="1" applyFont="1" applyFill="1" applyBorder="1" applyAlignment="1">
      <alignment vertical="center"/>
    </xf>
    <xf numFmtId="168" fontId="16" fillId="11" borderId="6" xfId="1" applyNumberFormat="1" applyFont="1" applyFill="1" applyBorder="1" applyAlignment="1" applyProtection="1">
      <alignment horizontal="right"/>
      <protection locked="0"/>
    </xf>
    <xf numFmtId="168" fontId="16" fillId="11" borderId="8" xfId="1" applyNumberFormat="1" applyFont="1" applyFill="1" applyBorder="1" applyAlignment="1" applyProtection="1">
      <alignment horizontal="right"/>
      <protection locked="0"/>
    </xf>
    <xf numFmtId="9" fontId="16" fillId="11" borderId="8" xfId="1" applyNumberFormat="1" applyFont="1" applyFill="1" applyBorder="1" applyAlignment="1">
      <alignment horizontal="right"/>
    </xf>
    <xf numFmtId="9" fontId="16" fillId="11" borderId="9" xfId="10" applyFont="1" applyFill="1" applyBorder="1" applyAlignment="1" applyProtection="1">
      <alignment horizontal="right"/>
      <protection locked="0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4" fontId="5" fillId="0" borderId="0" xfId="1" applyNumberFormat="1" applyFont="1" applyFill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16" fillId="11" borderId="12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0" fontId="16" fillId="11" borderId="17" xfId="1" applyFont="1" applyFill="1" applyBorder="1" applyAlignment="1" applyProtection="1">
      <alignment horizontal="left"/>
      <protection locked="0"/>
    </xf>
    <xf numFmtId="0" fontId="16" fillId="11" borderId="18" xfId="1" applyFont="1" applyFill="1" applyBorder="1" applyAlignment="1" applyProtection="1">
      <alignment horizontal="left"/>
      <protection locked="0"/>
    </xf>
    <xf numFmtId="0" fontId="16" fillId="11" borderId="10" xfId="1" applyFont="1" applyFill="1" applyBorder="1" applyAlignment="1" applyProtection="1">
      <alignment horizontal="left"/>
      <protection locked="0"/>
    </xf>
    <xf numFmtId="0" fontId="16" fillId="11" borderId="11" xfId="1" applyFont="1" applyFill="1" applyBorder="1" applyAlignment="1" applyProtection="1">
      <alignment horizontal="left"/>
      <protection locked="0"/>
    </xf>
    <xf numFmtId="0" fontId="16" fillId="11" borderId="7" xfId="1" applyFont="1" applyFill="1" applyBorder="1" applyAlignment="1" applyProtection="1">
      <alignment horizontal="left"/>
      <protection locked="0"/>
    </xf>
    <xf numFmtId="0" fontId="16" fillId="11" borderId="13" xfId="1" applyFont="1" applyFill="1" applyBorder="1" applyAlignment="1">
      <alignment horizontal="left" vertical="center" wrapText="1"/>
    </xf>
    <xf numFmtId="0" fontId="16" fillId="11" borderId="14" xfId="1" applyFont="1" applyFill="1" applyBorder="1" applyAlignment="1">
      <alignment horizontal="left" vertical="center" wrapText="1"/>
    </xf>
    <xf numFmtId="0" fontId="16" fillId="11" borderId="15" xfId="1" applyFont="1" applyFill="1" applyBorder="1" applyAlignment="1">
      <alignment horizontal="left" vertical="center" wrapText="1"/>
    </xf>
    <xf numFmtId="0" fontId="16" fillId="11" borderId="12" xfId="1" applyFont="1" applyFill="1" applyBorder="1" applyAlignment="1">
      <alignment horizontal="left" vertical="center" wrapText="1"/>
    </xf>
    <xf numFmtId="0" fontId="16" fillId="11" borderId="0" xfId="1" applyFont="1" applyFill="1" applyBorder="1" applyAlignment="1">
      <alignment horizontal="left" vertical="center" wrapText="1"/>
    </xf>
    <xf numFmtId="0" fontId="16" fillId="11" borderId="16" xfId="1" applyFont="1" applyFill="1" applyBorder="1" applyAlignment="1">
      <alignment horizontal="left" vertical="center" wrapText="1"/>
    </xf>
    <xf numFmtId="0" fontId="16" fillId="11" borderId="17" xfId="1" applyFont="1" applyFill="1" applyBorder="1" applyAlignment="1">
      <alignment horizontal="left" vertical="center" wrapText="1"/>
    </xf>
    <xf numFmtId="0" fontId="16" fillId="11" borderId="18" xfId="1" applyFont="1" applyFill="1" applyBorder="1" applyAlignment="1">
      <alignment horizontal="left" vertical="center" wrapText="1"/>
    </xf>
    <xf numFmtId="0" fontId="16" fillId="11" borderId="19" xfId="1" applyFont="1" applyFill="1" applyBorder="1" applyAlignment="1">
      <alignment horizontal="left" vertical="center" wrapText="1"/>
    </xf>
    <xf numFmtId="0" fontId="16" fillId="11" borderId="13" xfId="1" applyFont="1" applyFill="1" applyBorder="1" applyAlignment="1" applyProtection="1">
      <alignment horizontal="left"/>
      <protection locked="0"/>
    </xf>
    <xf numFmtId="0" fontId="16" fillId="11" borderId="14" xfId="1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</cellXfs>
  <cellStyles count="11">
    <cellStyle name="Moeda" xfId="5" builtinId="4"/>
    <cellStyle name="Moeda 2" xfId="6"/>
    <cellStyle name="Normal" xfId="0" builtinId="0"/>
    <cellStyle name="Normal 2" xfId="1"/>
    <cellStyle name="Porcentagem 2" xfId="10"/>
    <cellStyle name="Separador de milhares 2" xfId="2"/>
    <cellStyle name="Separador de milhares 2 2" xfId="8"/>
    <cellStyle name="Separador de milhares 2 2 2" xfId="9"/>
    <cellStyle name="Separador de milhares 2 3" xfId="7"/>
    <cellStyle name="Separador de milhares 3" xfId="3"/>
    <cellStyle name="Título 5" xfId="4"/>
  </cellStyles>
  <dxfs count="32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W21"/>
  <sheetViews>
    <sheetView topLeftCell="B1" zoomScale="90" zoomScaleNormal="90" workbookViewId="0">
      <selection activeCell="F25" sqref="F25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75</v>
      </c>
      <c r="M1" s="60" t="s">
        <v>76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32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47">
        <v>41953</v>
      </c>
      <c r="M3" s="47">
        <v>41953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>
        <v>1</v>
      </c>
      <c r="J4" s="31">
        <f t="shared" ref="J4:J10" si="0">I4-(SUM(L4:W4))</f>
        <v>1</v>
      </c>
      <c r="K4" s="39" t="str">
        <f t="shared" ref="K4:K10" si="1"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4</v>
      </c>
      <c r="J5" s="31">
        <f t="shared" si="0"/>
        <v>-2</v>
      </c>
      <c r="K5" s="39" t="str">
        <f t="shared" si="1"/>
        <v>ATENÇÃO</v>
      </c>
      <c r="L5" s="40">
        <v>0</v>
      </c>
      <c r="M5" s="40">
        <v>6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>
        <v>1</v>
      </c>
      <c r="J6" s="31">
        <f t="shared" si="0"/>
        <v>1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>
        <v>1</v>
      </c>
      <c r="J7" s="31">
        <f t="shared" si="0"/>
        <v>1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>
        <v>1</v>
      </c>
      <c r="J8" s="31">
        <f t="shared" si="0"/>
        <v>1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4</v>
      </c>
      <c r="J9" s="31">
        <f t="shared" si="0"/>
        <v>3</v>
      </c>
      <c r="K9" s="39" t="str">
        <f t="shared" si="1"/>
        <v>OK</v>
      </c>
      <c r="L9" s="40">
        <v>0</v>
      </c>
      <c r="M9" s="40">
        <v>1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4</v>
      </c>
      <c r="J10" s="31">
        <f t="shared" si="0"/>
        <v>-1</v>
      </c>
      <c r="K10" s="39" t="str">
        <f t="shared" si="1"/>
        <v>ATENÇÃO</v>
      </c>
      <c r="L10" s="40">
        <v>0</v>
      </c>
      <c r="M10" s="40">
        <v>5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>
        <v>1</v>
      </c>
      <c r="J11" s="31">
        <f t="shared" ref="J11:J17" si="2">I11-(SUM(L11:W11))</f>
        <v>1</v>
      </c>
      <c r="K11" s="39" t="str">
        <f t="shared" ref="K11:K17" si="3">IF(J11&lt;0,"ATENÇÃO","OK")</f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>
        <v>1</v>
      </c>
      <c r="J12" s="31">
        <f t="shared" si="2"/>
        <v>1</v>
      </c>
      <c r="K12" s="39" t="str">
        <f t="shared" si="3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>
        <v>1</v>
      </c>
      <c r="J13" s="31">
        <f t="shared" si="2"/>
        <v>1</v>
      </c>
      <c r="K13" s="39" t="str">
        <f t="shared" si="3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>
        <v>1</v>
      </c>
      <c r="J14" s="31">
        <f t="shared" si="2"/>
        <v>1</v>
      </c>
      <c r="K14" s="39" t="str">
        <f t="shared" si="3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>
        <v>1</v>
      </c>
      <c r="J15" s="31">
        <f>I15-(SUM(L15:W15))</f>
        <v>1</v>
      </c>
      <c r="K15" s="39" t="str">
        <f t="shared" si="3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>
        <v>1</v>
      </c>
      <c r="J16" s="31">
        <f t="shared" si="2"/>
        <v>1</v>
      </c>
      <c r="K16" s="39" t="str">
        <f t="shared" si="3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>
        <v>1</v>
      </c>
      <c r="J17" s="31">
        <f t="shared" si="2"/>
        <v>1</v>
      </c>
      <c r="K17" s="39" t="str">
        <f t="shared" si="3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8</v>
      </c>
      <c r="J18" s="31">
        <f>I18-(SUM(L18:W18))</f>
        <v>-4</v>
      </c>
      <c r="K18" s="39" t="str">
        <f>IF(J18&lt;0,"ATENÇÃO","OK")</f>
        <v>ATENÇÃO</v>
      </c>
      <c r="L18" s="40">
        <v>12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8</v>
      </c>
      <c r="J19" s="31">
        <f>I19-(SUM(L19:W19))</f>
        <v>6</v>
      </c>
      <c r="K19" s="39" t="str">
        <f>IF(J19&lt;0,"ATENÇÃO","OK")</f>
        <v>OK</v>
      </c>
      <c r="L19" s="40">
        <v>2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C21:D21"/>
    <mergeCell ref="B18:B19"/>
    <mergeCell ref="B4:B17"/>
    <mergeCell ref="A4:A17"/>
    <mergeCell ref="A18:A19"/>
    <mergeCell ref="I1:K1"/>
    <mergeCell ref="D1:H1"/>
    <mergeCell ref="A2:K2"/>
    <mergeCell ref="L1:L2"/>
    <mergeCell ref="A1:C1"/>
    <mergeCell ref="W1:W2"/>
    <mergeCell ref="Q1:Q2"/>
    <mergeCell ref="R1:R2"/>
    <mergeCell ref="S1:S2"/>
    <mergeCell ref="T1:T2"/>
    <mergeCell ref="U1:U2"/>
    <mergeCell ref="M1:M2"/>
    <mergeCell ref="N1:N2"/>
    <mergeCell ref="O1:O2"/>
    <mergeCell ref="P1:P2"/>
    <mergeCell ref="V1:V2"/>
  </mergeCells>
  <phoneticPr fontId="0" type="noConversion"/>
  <conditionalFormatting sqref="N4:W4">
    <cfRule type="cellIs" dxfId="323" priority="34" stopIfTrue="1" operator="greaterThan">
      <formula>0</formula>
    </cfRule>
    <cfRule type="cellIs" dxfId="322" priority="35" stopIfTrue="1" operator="greaterThan">
      <formula>0</formula>
    </cfRule>
    <cfRule type="cellIs" dxfId="321" priority="36" stopIfTrue="1" operator="greaterThan">
      <formula>0</formula>
    </cfRule>
  </conditionalFormatting>
  <conditionalFormatting sqref="N10:W10">
    <cfRule type="cellIs" dxfId="320" priority="28" stopIfTrue="1" operator="greaterThan">
      <formula>0</formula>
    </cfRule>
    <cfRule type="cellIs" dxfId="319" priority="29" stopIfTrue="1" operator="greaterThan">
      <formula>0</formula>
    </cfRule>
    <cfRule type="cellIs" dxfId="318" priority="30" stopIfTrue="1" operator="greaterThan">
      <formula>0</formula>
    </cfRule>
  </conditionalFormatting>
  <conditionalFormatting sqref="N11:W19">
    <cfRule type="cellIs" dxfId="317" priority="25" stopIfTrue="1" operator="greaterThan">
      <formula>0</formula>
    </cfRule>
    <cfRule type="cellIs" dxfId="316" priority="26" stopIfTrue="1" operator="greaterThan">
      <formula>0</formula>
    </cfRule>
    <cfRule type="cellIs" dxfId="315" priority="27" stopIfTrue="1" operator="greaterThan">
      <formula>0</formula>
    </cfRule>
  </conditionalFormatting>
  <conditionalFormatting sqref="N5:W9">
    <cfRule type="cellIs" dxfId="314" priority="31" stopIfTrue="1" operator="greaterThan">
      <formula>0</formula>
    </cfRule>
    <cfRule type="cellIs" dxfId="313" priority="32" stopIfTrue="1" operator="greaterThan">
      <formula>0</formula>
    </cfRule>
    <cfRule type="cellIs" dxfId="312" priority="33" stopIfTrue="1" operator="greaterThan">
      <formula>0</formula>
    </cfRule>
  </conditionalFormatting>
  <conditionalFormatting sqref="L4">
    <cfRule type="cellIs" dxfId="311" priority="22" stopIfTrue="1" operator="greaterThan">
      <formula>0</formula>
    </cfRule>
    <cfRule type="cellIs" dxfId="310" priority="23" stopIfTrue="1" operator="greaterThan">
      <formula>0</formula>
    </cfRule>
    <cfRule type="cellIs" dxfId="309" priority="24" stopIfTrue="1" operator="greaterThan">
      <formula>0</formula>
    </cfRule>
  </conditionalFormatting>
  <conditionalFormatting sqref="L5:L9">
    <cfRule type="cellIs" dxfId="308" priority="19" stopIfTrue="1" operator="greaterThan">
      <formula>0</formula>
    </cfRule>
    <cfRule type="cellIs" dxfId="307" priority="20" stopIfTrue="1" operator="greaterThan">
      <formula>0</formula>
    </cfRule>
    <cfRule type="cellIs" dxfId="306" priority="21" stopIfTrue="1" operator="greaterThan">
      <formula>0</formula>
    </cfRule>
  </conditionalFormatting>
  <conditionalFormatting sqref="L10">
    <cfRule type="cellIs" dxfId="305" priority="16" stopIfTrue="1" operator="greaterThan">
      <formula>0</formula>
    </cfRule>
    <cfRule type="cellIs" dxfId="304" priority="17" stopIfTrue="1" operator="greaterThan">
      <formula>0</formula>
    </cfRule>
    <cfRule type="cellIs" dxfId="303" priority="18" stopIfTrue="1" operator="greaterThan">
      <formula>0</formula>
    </cfRule>
  </conditionalFormatting>
  <conditionalFormatting sqref="M4">
    <cfRule type="cellIs" dxfId="302" priority="10" stopIfTrue="1" operator="greaterThan">
      <formula>0</formula>
    </cfRule>
    <cfRule type="cellIs" dxfId="301" priority="11" stopIfTrue="1" operator="greaterThan">
      <formula>0</formula>
    </cfRule>
    <cfRule type="cellIs" dxfId="300" priority="12" stopIfTrue="1" operator="greaterThan">
      <formula>0</formula>
    </cfRule>
  </conditionalFormatting>
  <conditionalFormatting sqref="L11:L19">
    <cfRule type="cellIs" dxfId="299" priority="13" stopIfTrue="1" operator="greaterThan">
      <formula>0</formula>
    </cfRule>
    <cfRule type="cellIs" dxfId="298" priority="14" stopIfTrue="1" operator="greaterThan">
      <formula>0</formula>
    </cfRule>
    <cfRule type="cellIs" dxfId="297" priority="15" stopIfTrue="1" operator="greaterThan">
      <formula>0</formula>
    </cfRule>
  </conditionalFormatting>
  <conditionalFormatting sqref="M10">
    <cfRule type="cellIs" dxfId="296" priority="4" stopIfTrue="1" operator="greaterThan">
      <formula>0</formula>
    </cfRule>
    <cfRule type="cellIs" dxfId="295" priority="5" stopIfTrue="1" operator="greaterThan">
      <formula>0</formula>
    </cfRule>
    <cfRule type="cellIs" dxfId="294" priority="6" stopIfTrue="1" operator="greaterThan">
      <formula>0</formula>
    </cfRule>
  </conditionalFormatting>
  <conditionalFormatting sqref="M11:M19">
    <cfRule type="cellIs" dxfId="293" priority="1" stopIfTrue="1" operator="greaterThan">
      <formula>0</formula>
    </cfRule>
    <cfRule type="cellIs" dxfId="292" priority="2" stopIfTrue="1" operator="greaterThan">
      <formula>0</formula>
    </cfRule>
    <cfRule type="cellIs" dxfId="291" priority="3" stopIfTrue="1" operator="greaterThan">
      <formula>0</formula>
    </cfRule>
  </conditionalFormatting>
  <conditionalFormatting sqref="M5:M9">
    <cfRule type="cellIs" dxfId="290" priority="7" stopIfTrue="1" operator="greaterThan">
      <formula>0</formula>
    </cfRule>
    <cfRule type="cellIs" dxfId="289" priority="8" stopIfTrue="1" operator="greaterThan">
      <formula>0</formula>
    </cfRule>
    <cfRule type="cellIs" dxfId="288" priority="9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73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1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1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18:A19"/>
    <mergeCell ref="B18:B19"/>
    <mergeCell ref="C21:D21"/>
    <mergeCell ref="D1:H1"/>
    <mergeCell ref="I1:K1"/>
    <mergeCell ref="L1:L2"/>
    <mergeCell ref="M1:M2"/>
    <mergeCell ref="A2:K2"/>
    <mergeCell ref="A4:A17"/>
    <mergeCell ref="B4:B17"/>
    <mergeCell ref="A1:C1"/>
    <mergeCell ref="N1:N2"/>
    <mergeCell ref="O1:O2"/>
    <mergeCell ref="P1:P2"/>
    <mergeCell ref="U1:U2"/>
    <mergeCell ref="W1:W2"/>
    <mergeCell ref="Q1:Q2"/>
    <mergeCell ref="R1:R2"/>
    <mergeCell ref="S1:S2"/>
    <mergeCell ref="T1:T2"/>
    <mergeCell ref="V1:V2"/>
  </mergeCells>
  <conditionalFormatting sqref="L4">
    <cfRule type="cellIs" dxfId="287" priority="22" stopIfTrue="1" operator="greaterThan">
      <formula>0</formula>
    </cfRule>
    <cfRule type="cellIs" dxfId="286" priority="23" stopIfTrue="1" operator="greaterThan">
      <formula>0</formula>
    </cfRule>
    <cfRule type="cellIs" dxfId="285" priority="24" stopIfTrue="1" operator="greaterThan">
      <formula>0</formula>
    </cfRule>
  </conditionalFormatting>
  <conditionalFormatting sqref="L5:L9">
    <cfRule type="cellIs" dxfId="284" priority="19" stopIfTrue="1" operator="greaterThan">
      <formula>0</formula>
    </cfRule>
    <cfRule type="cellIs" dxfId="283" priority="20" stopIfTrue="1" operator="greaterThan">
      <formula>0</formula>
    </cfRule>
    <cfRule type="cellIs" dxfId="282" priority="21" stopIfTrue="1" operator="greaterThan">
      <formula>0</formula>
    </cfRule>
  </conditionalFormatting>
  <conditionalFormatting sqref="L10">
    <cfRule type="cellIs" dxfId="281" priority="16" stopIfTrue="1" operator="greaterThan">
      <formula>0</formula>
    </cfRule>
    <cfRule type="cellIs" dxfId="280" priority="17" stopIfTrue="1" operator="greaterThan">
      <formula>0</formula>
    </cfRule>
    <cfRule type="cellIs" dxfId="279" priority="18" stopIfTrue="1" operator="greaterThan">
      <formula>0</formula>
    </cfRule>
  </conditionalFormatting>
  <conditionalFormatting sqref="L11:L19">
    <cfRule type="cellIs" dxfId="278" priority="13" stopIfTrue="1" operator="greaterThan">
      <formula>0</formula>
    </cfRule>
    <cfRule type="cellIs" dxfId="277" priority="14" stopIfTrue="1" operator="greaterThan">
      <formula>0</formula>
    </cfRule>
    <cfRule type="cellIs" dxfId="276" priority="15" stopIfTrue="1" operator="greaterThan">
      <formula>0</formula>
    </cfRule>
  </conditionalFormatting>
  <conditionalFormatting sqref="M4:W4">
    <cfRule type="cellIs" dxfId="275" priority="10" stopIfTrue="1" operator="greaterThan">
      <formula>0</formula>
    </cfRule>
    <cfRule type="cellIs" dxfId="274" priority="11" stopIfTrue="1" operator="greaterThan">
      <formula>0</formula>
    </cfRule>
    <cfRule type="cellIs" dxfId="273" priority="12" stopIfTrue="1" operator="greaterThan">
      <formula>0</formula>
    </cfRule>
  </conditionalFormatting>
  <conditionalFormatting sqref="M5:W9">
    <cfRule type="cellIs" dxfId="272" priority="7" stopIfTrue="1" operator="greaterThan">
      <formula>0</formula>
    </cfRule>
    <cfRule type="cellIs" dxfId="271" priority="8" stopIfTrue="1" operator="greaterThan">
      <formula>0</formula>
    </cfRule>
    <cfRule type="cellIs" dxfId="270" priority="9" stopIfTrue="1" operator="greaterThan">
      <formula>0</formula>
    </cfRule>
  </conditionalFormatting>
  <conditionalFormatting sqref="M10:W10">
    <cfRule type="cellIs" dxfId="269" priority="4" stopIfTrue="1" operator="greaterThan">
      <formula>0</formula>
    </cfRule>
    <cfRule type="cellIs" dxfId="268" priority="5" stopIfTrue="1" operator="greaterThan">
      <formula>0</formula>
    </cfRule>
    <cfRule type="cellIs" dxfId="267" priority="6" stopIfTrue="1" operator="greaterThan">
      <formula>0</formula>
    </cfRule>
  </conditionalFormatting>
  <conditionalFormatting sqref="M11:W19">
    <cfRule type="cellIs" dxfId="266" priority="1" stopIfTrue="1" operator="greaterThan">
      <formula>0</formula>
    </cfRule>
    <cfRule type="cellIs" dxfId="265" priority="2" stopIfTrue="1" operator="greaterThan">
      <formula>0</formula>
    </cfRule>
    <cfRule type="cellIs" dxfId="26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33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1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1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18:A19"/>
    <mergeCell ref="B18:B19"/>
    <mergeCell ref="C21:D21"/>
    <mergeCell ref="D1:H1"/>
    <mergeCell ref="I1:K1"/>
    <mergeCell ref="L1:L2"/>
    <mergeCell ref="M1:M2"/>
    <mergeCell ref="A2:K2"/>
    <mergeCell ref="A4:A17"/>
    <mergeCell ref="B4:B17"/>
    <mergeCell ref="A1:C1"/>
    <mergeCell ref="N1:N2"/>
    <mergeCell ref="O1:O2"/>
    <mergeCell ref="P1:P2"/>
    <mergeCell ref="U1:U2"/>
    <mergeCell ref="W1:W2"/>
    <mergeCell ref="Q1:Q2"/>
    <mergeCell ref="R1:R2"/>
    <mergeCell ref="S1:S2"/>
    <mergeCell ref="T1:T2"/>
    <mergeCell ref="V1:V2"/>
  </mergeCells>
  <conditionalFormatting sqref="L4">
    <cfRule type="cellIs" dxfId="263" priority="22" stopIfTrue="1" operator="greaterThan">
      <formula>0</formula>
    </cfRule>
    <cfRule type="cellIs" dxfId="262" priority="23" stopIfTrue="1" operator="greaterThan">
      <formula>0</formula>
    </cfRule>
    <cfRule type="cellIs" dxfId="261" priority="24" stopIfTrue="1" operator="greaterThan">
      <formula>0</formula>
    </cfRule>
  </conditionalFormatting>
  <conditionalFormatting sqref="L5:L9">
    <cfRule type="cellIs" dxfId="260" priority="19" stopIfTrue="1" operator="greaterThan">
      <formula>0</formula>
    </cfRule>
    <cfRule type="cellIs" dxfId="259" priority="20" stopIfTrue="1" operator="greaterThan">
      <formula>0</formula>
    </cfRule>
    <cfRule type="cellIs" dxfId="258" priority="21" stopIfTrue="1" operator="greaterThan">
      <formula>0</formula>
    </cfRule>
  </conditionalFormatting>
  <conditionalFormatting sqref="L10">
    <cfRule type="cellIs" dxfId="257" priority="16" stopIfTrue="1" operator="greaterThan">
      <formula>0</formula>
    </cfRule>
    <cfRule type="cellIs" dxfId="256" priority="17" stopIfTrue="1" operator="greaterThan">
      <formula>0</formula>
    </cfRule>
    <cfRule type="cellIs" dxfId="255" priority="18" stopIfTrue="1" operator="greaterThan">
      <formula>0</formula>
    </cfRule>
  </conditionalFormatting>
  <conditionalFormatting sqref="L11:L19">
    <cfRule type="cellIs" dxfId="254" priority="13" stopIfTrue="1" operator="greaterThan">
      <formula>0</formula>
    </cfRule>
    <cfRule type="cellIs" dxfId="253" priority="14" stopIfTrue="1" operator="greaterThan">
      <formula>0</formula>
    </cfRule>
    <cfRule type="cellIs" dxfId="252" priority="15" stopIfTrue="1" operator="greaterThan">
      <formula>0</formula>
    </cfRule>
  </conditionalFormatting>
  <conditionalFormatting sqref="M4:W4">
    <cfRule type="cellIs" dxfId="251" priority="10" stopIfTrue="1" operator="greaterThan">
      <formula>0</formula>
    </cfRule>
    <cfRule type="cellIs" dxfId="250" priority="11" stopIfTrue="1" operator="greaterThan">
      <formula>0</formula>
    </cfRule>
    <cfRule type="cellIs" dxfId="249" priority="12" stopIfTrue="1" operator="greaterThan">
      <formula>0</formula>
    </cfRule>
  </conditionalFormatting>
  <conditionalFormatting sqref="M5:W9">
    <cfRule type="cellIs" dxfId="248" priority="7" stopIfTrue="1" operator="greaterThan">
      <formula>0</formula>
    </cfRule>
    <cfRule type="cellIs" dxfId="247" priority="8" stopIfTrue="1" operator="greaterThan">
      <formula>0</formula>
    </cfRule>
    <cfRule type="cellIs" dxfId="246" priority="9" stopIfTrue="1" operator="greaterThan">
      <formula>0</formula>
    </cfRule>
  </conditionalFormatting>
  <conditionalFormatting sqref="M10:W10">
    <cfRule type="cellIs" dxfId="245" priority="4" stopIfTrue="1" operator="greaterThan">
      <formula>0</formula>
    </cfRule>
    <cfRule type="cellIs" dxfId="244" priority="5" stopIfTrue="1" operator="greaterThan">
      <formula>0</formula>
    </cfRule>
    <cfRule type="cellIs" dxfId="243" priority="6" stopIfTrue="1" operator="greaterThan">
      <formula>0</formula>
    </cfRule>
  </conditionalFormatting>
  <conditionalFormatting sqref="M11:W19">
    <cfRule type="cellIs" dxfId="242" priority="1" stopIfTrue="1" operator="greaterThan">
      <formula>0</formula>
    </cfRule>
    <cfRule type="cellIs" dxfId="241" priority="2" stopIfTrue="1" operator="greaterThan">
      <formula>0</formula>
    </cfRule>
    <cfRule type="cellIs" dxfId="24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34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1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1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18:A19"/>
    <mergeCell ref="B18:B19"/>
    <mergeCell ref="C21:D21"/>
    <mergeCell ref="D1:H1"/>
    <mergeCell ref="I1:K1"/>
    <mergeCell ref="L1:L2"/>
    <mergeCell ref="M1:M2"/>
    <mergeCell ref="A2:K2"/>
    <mergeCell ref="A4:A17"/>
    <mergeCell ref="B4:B17"/>
    <mergeCell ref="A1:C1"/>
    <mergeCell ref="N1:N2"/>
    <mergeCell ref="O1:O2"/>
    <mergeCell ref="P1:P2"/>
    <mergeCell ref="U1:U2"/>
    <mergeCell ref="W1:W2"/>
    <mergeCell ref="Q1:Q2"/>
    <mergeCell ref="R1:R2"/>
    <mergeCell ref="S1:S2"/>
    <mergeCell ref="T1:T2"/>
    <mergeCell ref="V1:V2"/>
  </mergeCells>
  <conditionalFormatting sqref="L4">
    <cfRule type="cellIs" dxfId="239" priority="22" stopIfTrue="1" operator="greaterThan">
      <formula>0</formula>
    </cfRule>
    <cfRule type="cellIs" dxfId="238" priority="23" stopIfTrue="1" operator="greaterThan">
      <formula>0</formula>
    </cfRule>
    <cfRule type="cellIs" dxfId="237" priority="24" stopIfTrue="1" operator="greaterThan">
      <formula>0</formula>
    </cfRule>
  </conditionalFormatting>
  <conditionalFormatting sqref="L5:L9">
    <cfRule type="cellIs" dxfId="236" priority="19" stopIfTrue="1" operator="greaterThan">
      <formula>0</formula>
    </cfRule>
    <cfRule type="cellIs" dxfId="235" priority="20" stopIfTrue="1" operator="greaterThan">
      <formula>0</formula>
    </cfRule>
    <cfRule type="cellIs" dxfId="234" priority="21" stopIfTrue="1" operator="greaterThan">
      <formula>0</formula>
    </cfRule>
  </conditionalFormatting>
  <conditionalFormatting sqref="L10">
    <cfRule type="cellIs" dxfId="233" priority="16" stopIfTrue="1" operator="greaterThan">
      <formula>0</formula>
    </cfRule>
    <cfRule type="cellIs" dxfId="232" priority="17" stopIfTrue="1" operator="greaterThan">
      <formula>0</formula>
    </cfRule>
    <cfRule type="cellIs" dxfId="231" priority="18" stopIfTrue="1" operator="greaterThan">
      <formula>0</formula>
    </cfRule>
  </conditionalFormatting>
  <conditionalFormatting sqref="L11:L19">
    <cfRule type="cellIs" dxfId="230" priority="13" stopIfTrue="1" operator="greaterThan">
      <formula>0</formula>
    </cfRule>
    <cfRule type="cellIs" dxfId="229" priority="14" stopIfTrue="1" operator="greaterThan">
      <formula>0</formula>
    </cfRule>
    <cfRule type="cellIs" dxfId="228" priority="15" stopIfTrue="1" operator="greaterThan">
      <formula>0</formula>
    </cfRule>
  </conditionalFormatting>
  <conditionalFormatting sqref="M4:W4">
    <cfRule type="cellIs" dxfId="227" priority="10" stopIfTrue="1" operator="greaterThan">
      <formula>0</formula>
    </cfRule>
    <cfRule type="cellIs" dxfId="226" priority="11" stopIfTrue="1" operator="greaterThan">
      <formula>0</formula>
    </cfRule>
    <cfRule type="cellIs" dxfId="225" priority="12" stopIfTrue="1" operator="greaterThan">
      <formula>0</formula>
    </cfRule>
  </conditionalFormatting>
  <conditionalFormatting sqref="M5:W9">
    <cfRule type="cellIs" dxfId="224" priority="7" stopIfTrue="1" operator="greaterThan">
      <formula>0</formula>
    </cfRule>
    <cfRule type="cellIs" dxfId="223" priority="8" stopIfTrue="1" operator="greaterThan">
      <formula>0</formula>
    </cfRule>
    <cfRule type="cellIs" dxfId="222" priority="9" stopIfTrue="1" operator="greaterThan">
      <formula>0</formula>
    </cfRule>
  </conditionalFormatting>
  <conditionalFormatting sqref="M10:W10">
    <cfRule type="cellIs" dxfId="221" priority="4" stopIfTrue="1" operator="greaterThan">
      <formula>0</formula>
    </cfRule>
    <cfRule type="cellIs" dxfId="220" priority="5" stopIfTrue="1" operator="greaterThan">
      <formula>0</formula>
    </cfRule>
    <cfRule type="cellIs" dxfId="219" priority="6" stopIfTrue="1" operator="greaterThan">
      <formula>0</formula>
    </cfRule>
  </conditionalFormatting>
  <conditionalFormatting sqref="M11:W19">
    <cfRule type="cellIs" dxfId="218" priority="1" stopIfTrue="1" operator="greaterThan">
      <formula>0</formula>
    </cfRule>
    <cfRule type="cellIs" dxfId="217" priority="2" stopIfTrue="1" operator="greaterThan">
      <formula>0</formula>
    </cfRule>
    <cfRule type="cellIs" dxfId="21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72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6</v>
      </c>
      <c r="J5" s="31">
        <f t="shared" ref="J5:J19" si="0">I5-(SUM(L5:W5))</f>
        <v>6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6</v>
      </c>
      <c r="J9" s="31">
        <f t="shared" si="0"/>
        <v>6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6</v>
      </c>
      <c r="J10" s="31">
        <f t="shared" si="0"/>
        <v>6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12</v>
      </c>
      <c r="J18" s="31">
        <f t="shared" si="0"/>
        <v>12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12</v>
      </c>
      <c r="J19" s="31">
        <f t="shared" si="0"/>
        <v>12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18:A19"/>
    <mergeCell ref="B18:B19"/>
    <mergeCell ref="C21:D21"/>
    <mergeCell ref="U1:U2"/>
    <mergeCell ref="V1:V2"/>
    <mergeCell ref="W1:W2"/>
    <mergeCell ref="A2:K2"/>
    <mergeCell ref="A4:A17"/>
    <mergeCell ref="B4:B17"/>
    <mergeCell ref="O1:O2"/>
    <mergeCell ref="P1:P2"/>
    <mergeCell ref="Q1:Q2"/>
    <mergeCell ref="R1:R2"/>
    <mergeCell ref="S1:S2"/>
    <mergeCell ref="T1:T2"/>
    <mergeCell ref="A1:C1"/>
    <mergeCell ref="D1:H1"/>
    <mergeCell ref="I1:K1"/>
    <mergeCell ref="L1:L2"/>
    <mergeCell ref="M1:M2"/>
    <mergeCell ref="N1:N2"/>
  </mergeCells>
  <conditionalFormatting sqref="L4">
    <cfRule type="cellIs" dxfId="215" priority="22" stopIfTrue="1" operator="greaterThan">
      <formula>0</formula>
    </cfRule>
    <cfRule type="cellIs" dxfId="214" priority="23" stopIfTrue="1" operator="greaterThan">
      <formula>0</formula>
    </cfRule>
    <cfRule type="cellIs" dxfId="213" priority="24" stopIfTrue="1" operator="greaterThan">
      <formula>0</formula>
    </cfRule>
  </conditionalFormatting>
  <conditionalFormatting sqref="L5:L9">
    <cfRule type="cellIs" dxfId="212" priority="19" stopIfTrue="1" operator="greaterThan">
      <formula>0</formula>
    </cfRule>
    <cfRule type="cellIs" dxfId="211" priority="20" stopIfTrue="1" operator="greaterThan">
      <formula>0</formula>
    </cfRule>
    <cfRule type="cellIs" dxfId="210" priority="21" stopIfTrue="1" operator="greaterThan">
      <formula>0</formula>
    </cfRule>
  </conditionalFormatting>
  <conditionalFormatting sqref="L10">
    <cfRule type="cellIs" dxfId="209" priority="16" stopIfTrue="1" operator="greaterThan">
      <formula>0</formula>
    </cfRule>
    <cfRule type="cellIs" dxfId="208" priority="17" stopIfTrue="1" operator="greaterThan">
      <formula>0</formula>
    </cfRule>
    <cfRule type="cellIs" dxfId="207" priority="18" stopIfTrue="1" operator="greaterThan">
      <formula>0</formula>
    </cfRule>
  </conditionalFormatting>
  <conditionalFormatting sqref="L11:L19">
    <cfRule type="cellIs" dxfId="206" priority="13" stopIfTrue="1" operator="greaterThan">
      <formula>0</formula>
    </cfRule>
    <cfRule type="cellIs" dxfId="205" priority="14" stopIfTrue="1" operator="greaterThan">
      <formula>0</formula>
    </cfRule>
    <cfRule type="cellIs" dxfId="204" priority="15" stopIfTrue="1" operator="greaterThan">
      <formula>0</formula>
    </cfRule>
  </conditionalFormatting>
  <conditionalFormatting sqref="M4:W4">
    <cfRule type="cellIs" dxfId="203" priority="10" stopIfTrue="1" operator="greaterThan">
      <formula>0</formula>
    </cfRule>
    <cfRule type="cellIs" dxfId="202" priority="11" stopIfTrue="1" operator="greaterThan">
      <formula>0</formula>
    </cfRule>
    <cfRule type="cellIs" dxfId="201" priority="12" stopIfTrue="1" operator="greaterThan">
      <formula>0</formula>
    </cfRule>
  </conditionalFormatting>
  <conditionalFormatting sqref="M5:W9">
    <cfRule type="cellIs" dxfId="200" priority="7" stopIfTrue="1" operator="greaterThan">
      <formula>0</formula>
    </cfRule>
    <cfRule type="cellIs" dxfId="199" priority="8" stopIfTrue="1" operator="greaterThan">
      <formula>0</formula>
    </cfRule>
    <cfRule type="cellIs" dxfId="198" priority="9" stopIfTrue="1" operator="greaterThan">
      <formula>0</formula>
    </cfRule>
  </conditionalFormatting>
  <conditionalFormatting sqref="M10:W10">
    <cfRule type="cellIs" dxfId="197" priority="4" stopIfTrue="1" operator="greaterThan">
      <formula>0</formula>
    </cfRule>
    <cfRule type="cellIs" dxfId="196" priority="5" stopIfTrue="1" operator="greaterThan">
      <formula>0</formula>
    </cfRule>
    <cfRule type="cellIs" dxfId="195" priority="6" stopIfTrue="1" operator="greaterThan">
      <formula>0</formula>
    </cfRule>
  </conditionalFormatting>
  <conditionalFormatting sqref="M11:W19">
    <cfRule type="cellIs" dxfId="194" priority="1" stopIfTrue="1" operator="greaterThan">
      <formula>0</formula>
    </cfRule>
    <cfRule type="cellIs" dxfId="193" priority="2" stopIfTrue="1" operator="greaterThan">
      <formula>0</formula>
    </cfRule>
    <cfRule type="cellIs" dxfId="19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35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1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1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18:A19"/>
    <mergeCell ref="B18:B19"/>
    <mergeCell ref="C21:D21"/>
    <mergeCell ref="D1:H1"/>
    <mergeCell ref="I1:K1"/>
    <mergeCell ref="L1:L2"/>
    <mergeCell ref="M1:M2"/>
    <mergeCell ref="A2:K2"/>
    <mergeCell ref="A4:A17"/>
    <mergeCell ref="B4:B17"/>
    <mergeCell ref="A1:C1"/>
    <mergeCell ref="N1:N2"/>
    <mergeCell ref="O1:O2"/>
    <mergeCell ref="P1:P2"/>
    <mergeCell ref="U1:U2"/>
    <mergeCell ref="W1:W2"/>
    <mergeCell ref="Q1:Q2"/>
    <mergeCell ref="R1:R2"/>
    <mergeCell ref="S1:S2"/>
    <mergeCell ref="T1:T2"/>
    <mergeCell ref="V1:V2"/>
  </mergeCells>
  <conditionalFormatting sqref="L4">
    <cfRule type="cellIs" dxfId="191" priority="22" stopIfTrue="1" operator="greaterThan">
      <formula>0</formula>
    </cfRule>
    <cfRule type="cellIs" dxfId="190" priority="23" stopIfTrue="1" operator="greaterThan">
      <formula>0</formula>
    </cfRule>
    <cfRule type="cellIs" dxfId="189" priority="24" stopIfTrue="1" operator="greaterThan">
      <formula>0</formula>
    </cfRule>
  </conditionalFormatting>
  <conditionalFormatting sqref="L5:L9">
    <cfRule type="cellIs" dxfId="188" priority="19" stopIfTrue="1" operator="greaterThan">
      <formula>0</formula>
    </cfRule>
    <cfRule type="cellIs" dxfId="187" priority="20" stopIfTrue="1" operator="greaterThan">
      <formula>0</formula>
    </cfRule>
    <cfRule type="cellIs" dxfId="186" priority="21" stopIfTrue="1" operator="greaterThan">
      <formula>0</formula>
    </cfRule>
  </conditionalFormatting>
  <conditionalFormatting sqref="L10">
    <cfRule type="cellIs" dxfId="185" priority="16" stopIfTrue="1" operator="greaterThan">
      <formula>0</formula>
    </cfRule>
    <cfRule type="cellIs" dxfId="184" priority="17" stopIfTrue="1" operator="greaterThan">
      <formula>0</formula>
    </cfRule>
    <cfRule type="cellIs" dxfId="183" priority="18" stopIfTrue="1" operator="greaterThan">
      <formula>0</formula>
    </cfRule>
  </conditionalFormatting>
  <conditionalFormatting sqref="L11:L19">
    <cfRule type="cellIs" dxfId="182" priority="13" stopIfTrue="1" operator="greaterThan">
      <formula>0</formula>
    </cfRule>
    <cfRule type="cellIs" dxfId="181" priority="14" stopIfTrue="1" operator="greaterThan">
      <formula>0</formula>
    </cfRule>
    <cfRule type="cellIs" dxfId="180" priority="15" stopIfTrue="1" operator="greaterThan">
      <formula>0</formula>
    </cfRule>
  </conditionalFormatting>
  <conditionalFormatting sqref="M4:W4">
    <cfRule type="cellIs" dxfId="179" priority="10" stopIfTrue="1" operator="greaterThan">
      <formula>0</formula>
    </cfRule>
    <cfRule type="cellIs" dxfId="178" priority="11" stopIfTrue="1" operator="greaterThan">
      <formula>0</formula>
    </cfRule>
    <cfRule type="cellIs" dxfId="177" priority="12" stopIfTrue="1" operator="greaterThan">
      <formula>0</formula>
    </cfRule>
  </conditionalFormatting>
  <conditionalFormatting sqref="M5:W9">
    <cfRule type="cellIs" dxfId="176" priority="7" stopIfTrue="1" operator="greaterThan">
      <formula>0</formula>
    </cfRule>
    <cfRule type="cellIs" dxfId="175" priority="8" stopIfTrue="1" operator="greaterThan">
      <formula>0</formula>
    </cfRule>
    <cfRule type="cellIs" dxfId="174" priority="9" stopIfTrue="1" operator="greaterThan">
      <formula>0</formula>
    </cfRule>
  </conditionalFormatting>
  <conditionalFormatting sqref="M10:W10">
    <cfRule type="cellIs" dxfId="173" priority="4" stopIfTrue="1" operator="greaterThan">
      <formula>0</formula>
    </cfRule>
    <cfRule type="cellIs" dxfId="172" priority="5" stopIfTrue="1" operator="greaterThan">
      <formula>0</formula>
    </cfRule>
    <cfRule type="cellIs" dxfId="171" priority="6" stopIfTrue="1" operator="greaterThan">
      <formula>0</formula>
    </cfRule>
  </conditionalFormatting>
  <conditionalFormatting sqref="M11:W19">
    <cfRule type="cellIs" dxfId="170" priority="1" stopIfTrue="1" operator="greaterThan">
      <formula>0</formula>
    </cfRule>
    <cfRule type="cellIs" dxfId="169" priority="2" stopIfTrue="1" operator="greaterThan">
      <formula>0</formula>
    </cfRule>
    <cfRule type="cellIs" dxfId="16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42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1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1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167" priority="22" stopIfTrue="1" operator="greaterThan">
      <formula>0</formula>
    </cfRule>
    <cfRule type="cellIs" dxfId="166" priority="23" stopIfTrue="1" operator="greaterThan">
      <formula>0</formula>
    </cfRule>
    <cfRule type="cellIs" dxfId="165" priority="24" stopIfTrue="1" operator="greaterThan">
      <formula>0</formula>
    </cfRule>
  </conditionalFormatting>
  <conditionalFormatting sqref="L5:L9">
    <cfRule type="cellIs" dxfId="164" priority="19" stopIfTrue="1" operator="greaterThan">
      <formula>0</formula>
    </cfRule>
    <cfRule type="cellIs" dxfId="163" priority="20" stopIfTrue="1" operator="greaterThan">
      <formula>0</formula>
    </cfRule>
    <cfRule type="cellIs" dxfId="162" priority="21" stopIfTrue="1" operator="greaterThan">
      <formula>0</formula>
    </cfRule>
  </conditionalFormatting>
  <conditionalFormatting sqref="L10">
    <cfRule type="cellIs" dxfId="161" priority="16" stopIfTrue="1" operator="greaterThan">
      <formula>0</formula>
    </cfRule>
    <cfRule type="cellIs" dxfId="160" priority="17" stopIfTrue="1" operator="greaterThan">
      <formula>0</formula>
    </cfRule>
    <cfRule type="cellIs" dxfId="159" priority="18" stopIfTrue="1" operator="greaterThan">
      <formula>0</formula>
    </cfRule>
  </conditionalFormatting>
  <conditionalFormatting sqref="L11:L19">
    <cfRule type="cellIs" dxfId="158" priority="13" stopIfTrue="1" operator="greaterThan">
      <formula>0</formula>
    </cfRule>
    <cfRule type="cellIs" dxfId="157" priority="14" stopIfTrue="1" operator="greaterThan">
      <formula>0</formula>
    </cfRule>
    <cfRule type="cellIs" dxfId="156" priority="15" stopIfTrue="1" operator="greaterThan">
      <formula>0</formula>
    </cfRule>
  </conditionalFormatting>
  <conditionalFormatting sqref="M4:W4">
    <cfRule type="cellIs" dxfId="155" priority="10" stopIfTrue="1" operator="greaterThan">
      <formula>0</formula>
    </cfRule>
    <cfRule type="cellIs" dxfId="154" priority="11" stopIfTrue="1" operator="greaterThan">
      <formula>0</formula>
    </cfRule>
    <cfRule type="cellIs" dxfId="153" priority="12" stopIfTrue="1" operator="greaterThan">
      <formula>0</formula>
    </cfRule>
  </conditionalFormatting>
  <conditionalFormatting sqref="M5:W9">
    <cfRule type="cellIs" dxfId="152" priority="7" stopIfTrue="1" operator="greaterThan">
      <formula>0</formula>
    </cfRule>
    <cfRule type="cellIs" dxfId="151" priority="8" stopIfTrue="1" operator="greaterThan">
      <formula>0</formula>
    </cfRule>
    <cfRule type="cellIs" dxfId="150" priority="9" stopIfTrue="1" operator="greaterThan">
      <formula>0</formula>
    </cfRule>
  </conditionalFormatting>
  <conditionalFormatting sqref="M10:W10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conditionalFormatting sqref="M11:W19">
    <cfRule type="cellIs" dxfId="146" priority="1" stopIfTrue="1" operator="greaterThan">
      <formula>0</formula>
    </cfRule>
    <cfRule type="cellIs" dxfId="145" priority="2" stopIfTrue="1" operator="greaterThan">
      <formula>0</formula>
    </cfRule>
    <cfRule type="cellIs" dxfId="14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36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1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1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143" priority="22" stopIfTrue="1" operator="greaterThan">
      <formula>0</formula>
    </cfRule>
    <cfRule type="cellIs" dxfId="142" priority="23" stopIfTrue="1" operator="greaterThan">
      <formula>0</formula>
    </cfRule>
    <cfRule type="cellIs" dxfId="141" priority="24" stopIfTrue="1" operator="greaterThan">
      <formula>0</formula>
    </cfRule>
  </conditionalFormatting>
  <conditionalFormatting sqref="L5:L9">
    <cfRule type="cellIs" dxfId="140" priority="19" stopIfTrue="1" operator="greaterThan">
      <formula>0</formula>
    </cfRule>
    <cfRule type="cellIs" dxfId="139" priority="20" stopIfTrue="1" operator="greaterThan">
      <formula>0</formula>
    </cfRule>
    <cfRule type="cellIs" dxfId="138" priority="21" stopIfTrue="1" operator="greaterThan">
      <formula>0</formula>
    </cfRule>
  </conditionalFormatting>
  <conditionalFormatting sqref="L10">
    <cfRule type="cellIs" dxfId="137" priority="16" stopIfTrue="1" operator="greaterThan">
      <formula>0</formula>
    </cfRule>
    <cfRule type="cellIs" dxfId="136" priority="17" stopIfTrue="1" operator="greaterThan">
      <formula>0</formula>
    </cfRule>
    <cfRule type="cellIs" dxfId="135" priority="18" stopIfTrue="1" operator="greaterThan">
      <formula>0</formula>
    </cfRule>
  </conditionalFormatting>
  <conditionalFormatting sqref="L11:L19">
    <cfRule type="cellIs" dxfId="134" priority="13" stopIfTrue="1" operator="greaterThan">
      <formula>0</formula>
    </cfRule>
    <cfRule type="cellIs" dxfId="133" priority="14" stopIfTrue="1" operator="greaterThan">
      <formula>0</formula>
    </cfRule>
    <cfRule type="cellIs" dxfId="132" priority="15" stopIfTrue="1" operator="greaterThan">
      <formula>0</formula>
    </cfRule>
  </conditionalFormatting>
  <conditionalFormatting sqref="M4:W4">
    <cfRule type="cellIs" dxfId="131" priority="10" stopIfTrue="1" operator="greaterThan">
      <formula>0</formula>
    </cfRule>
    <cfRule type="cellIs" dxfId="130" priority="11" stopIfTrue="1" operator="greaterThan">
      <formula>0</formula>
    </cfRule>
    <cfRule type="cellIs" dxfId="129" priority="12" stopIfTrue="1" operator="greaterThan">
      <formula>0</formula>
    </cfRule>
  </conditionalFormatting>
  <conditionalFormatting sqref="M5:W9">
    <cfRule type="cellIs" dxfId="128" priority="7" stopIfTrue="1" operator="greaterThan">
      <formula>0</formula>
    </cfRule>
    <cfRule type="cellIs" dxfId="127" priority="8" stopIfTrue="1" operator="greaterThan">
      <formula>0</formula>
    </cfRule>
    <cfRule type="cellIs" dxfId="126" priority="9" stopIfTrue="1" operator="greaterThan">
      <formula>0</formula>
    </cfRule>
  </conditionalFormatting>
  <conditionalFormatting sqref="M10:W10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M11:W19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40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2</v>
      </c>
      <c r="J5" s="31">
        <f t="shared" ref="J5:J19" si="0">I5-(SUM(L5:W5))</f>
        <v>2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2</v>
      </c>
      <c r="J9" s="31">
        <f t="shared" si="0"/>
        <v>2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2</v>
      </c>
      <c r="J10" s="31">
        <f t="shared" si="0"/>
        <v>2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4</v>
      </c>
      <c r="J18" s="31">
        <f t="shared" si="0"/>
        <v>4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4</v>
      </c>
      <c r="J19" s="31">
        <f t="shared" si="0"/>
        <v>4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119" priority="22" stopIfTrue="1" operator="greaterThan">
      <formula>0</formula>
    </cfRule>
    <cfRule type="cellIs" dxfId="118" priority="23" stopIfTrue="1" operator="greaterThan">
      <formula>0</formula>
    </cfRule>
    <cfRule type="cellIs" dxfId="117" priority="24" stopIfTrue="1" operator="greaterThan">
      <formula>0</formula>
    </cfRule>
  </conditionalFormatting>
  <conditionalFormatting sqref="L5:L9">
    <cfRule type="cellIs" dxfId="116" priority="19" stopIfTrue="1" operator="greaterThan">
      <formula>0</formula>
    </cfRule>
    <cfRule type="cellIs" dxfId="115" priority="20" stopIfTrue="1" operator="greaterThan">
      <formula>0</formula>
    </cfRule>
    <cfRule type="cellIs" dxfId="114" priority="21" stopIfTrue="1" operator="greaterThan">
      <formula>0</formula>
    </cfRule>
  </conditionalFormatting>
  <conditionalFormatting sqref="L10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L11:L19">
    <cfRule type="cellIs" dxfId="110" priority="13" stopIfTrue="1" operator="greaterThan">
      <formula>0</formula>
    </cfRule>
    <cfRule type="cellIs" dxfId="109" priority="14" stopIfTrue="1" operator="greaterThan">
      <formula>0</formula>
    </cfRule>
    <cfRule type="cellIs" dxfId="108" priority="15" stopIfTrue="1" operator="greaterThan">
      <formula>0</formula>
    </cfRule>
  </conditionalFormatting>
  <conditionalFormatting sqref="M4:W4">
    <cfRule type="cellIs" dxfId="107" priority="10" stopIfTrue="1" operator="greaterThan">
      <formula>0</formula>
    </cfRule>
    <cfRule type="cellIs" dxfId="106" priority="11" stopIfTrue="1" operator="greaterThan">
      <formula>0</formula>
    </cfRule>
    <cfRule type="cellIs" dxfId="105" priority="12" stopIfTrue="1" operator="greaterThan">
      <formula>0</formula>
    </cfRule>
  </conditionalFormatting>
  <conditionalFormatting sqref="M5:W9">
    <cfRule type="cellIs" dxfId="104" priority="7" stopIfTrue="1" operator="greaterThan">
      <formula>0</formula>
    </cfRule>
    <cfRule type="cellIs" dxfId="103" priority="8" stopIfTrue="1" operator="greaterThan">
      <formula>0</formula>
    </cfRule>
    <cfRule type="cellIs" dxfId="102" priority="9" stopIfTrue="1" operator="greaterThan">
      <formula>0</formula>
    </cfRule>
  </conditionalFormatting>
  <conditionalFormatting sqref="M10:W10">
    <cfRule type="cellIs" dxfId="101" priority="4" stopIfTrue="1" operator="greaterThan">
      <formula>0</formula>
    </cfRule>
    <cfRule type="cellIs" dxfId="100" priority="5" stopIfTrue="1" operator="greaterThan">
      <formula>0</formula>
    </cfRule>
    <cfRule type="cellIs" dxfId="99" priority="6" stopIfTrue="1" operator="greaterThan">
      <formula>0</formula>
    </cfRule>
  </conditionalFormatting>
  <conditionalFormatting sqref="M11:W19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41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3</v>
      </c>
      <c r="J5" s="31">
        <f t="shared" ref="J5:J19" si="0">I5-(SUM(L5:W5))</f>
        <v>3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3</v>
      </c>
      <c r="J9" s="31">
        <f t="shared" si="0"/>
        <v>3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3</v>
      </c>
      <c r="J10" s="31">
        <f t="shared" si="0"/>
        <v>3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6</v>
      </c>
      <c r="J18" s="31">
        <f t="shared" si="0"/>
        <v>6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6</v>
      </c>
      <c r="J19" s="31">
        <f t="shared" si="0"/>
        <v>6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95" priority="22" stopIfTrue="1" operator="greaterThan">
      <formula>0</formula>
    </cfRule>
    <cfRule type="cellIs" dxfId="94" priority="23" stopIfTrue="1" operator="greaterThan">
      <formula>0</formula>
    </cfRule>
    <cfRule type="cellIs" dxfId="93" priority="24" stopIfTrue="1" operator="greaterThan">
      <formula>0</formula>
    </cfRule>
  </conditionalFormatting>
  <conditionalFormatting sqref="L5:L9">
    <cfRule type="cellIs" dxfId="92" priority="19" stopIfTrue="1" operator="greaterThan">
      <formula>0</formula>
    </cfRule>
    <cfRule type="cellIs" dxfId="91" priority="20" stopIfTrue="1" operator="greaterThan">
      <formula>0</formula>
    </cfRule>
    <cfRule type="cellIs" dxfId="90" priority="21" stopIfTrue="1" operator="greaterThan">
      <formula>0</formula>
    </cfRule>
  </conditionalFormatting>
  <conditionalFormatting sqref="L10">
    <cfRule type="cellIs" dxfId="89" priority="16" stopIfTrue="1" operator="greaterThan">
      <formula>0</formula>
    </cfRule>
    <cfRule type="cellIs" dxfId="88" priority="17" stopIfTrue="1" operator="greaterThan">
      <formula>0</formula>
    </cfRule>
    <cfRule type="cellIs" dxfId="87" priority="18" stopIfTrue="1" operator="greaterThan">
      <formula>0</formula>
    </cfRule>
  </conditionalFormatting>
  <conditionalFormatting sqref="L11:L19">
    <cfRule type="cellIs" dxfId="86" priority="13" stopIfTrue="1" operator="greaterThan">
      <formula>0</formula>
    </cfRule>
    <cfRule type="cellIs" dxfId="85" priority="14" stopIfTrue="1" operator="greaterThan">
      <formula>0</formula>
    </cfRule>
    <cfRule type="cellIs" dxfId="84" priority="15" stopIfTrue="1" operator="greaterThan">
      <formula>0</formula>
    </cfRule>
  </conditionalFormatting>
  <conditionalFormatting sqref="M4:W4">
    <cfRule type="cellIs" dxfId="83" priority="10" stopIfTrue="1" operator="greaterThan">
      <formula>0</formula>
    </cfRule>
    <cfRule type="cellIs" dxfId="82" priority="11" stopIfTrue="1" operator="greaterThan">
      <formula>0</formula>
    </cfRule>
    <cfRule type="cellIs" dxfId="81" priority="12" stopIfTrue="1" operator="greaterThan">
      <formula>0</formula>
    </cfRule>
  </conditionalFormatting>
  <conditionalFormatting sqref="M5:W9">
    <cfRule type="cellIs" dxfId="80" priority="7" stopIfTrue="1" operator="greaterThan">
      <formula>0</formula>
    </cfRule>
    <cfRule type="cellIs" dxfId="79" priority="8" stopIfTrue="1" operator="greaterThan">
      <formula>0</formula>
    </cfRule>
    <cfRule type="cellIs" dxfId="78" priority="9" stopIfTrue="1" operator="greaterThan">
      <formula>0</formula>
    </cfRule>
  </conditionalFormatting>
  <conditionalFormatting sqref="M10:W10">
    <cfRule type="cellIs" dxfId="77" priority="4" stopIfTrue="1" operator="greaterThan">
      <formula>0</formula>
    </cfRule>
    <cfRule type="cellIs" dxfId="76" priority="5" stopIfTrue="1" operator="greaterThan">
      <formula>0</formula>
    </cfRule>
    <cfRule type="cellIs" dxfId="75" priority="6" stopIfTrue="1" operator="greaterThan">
      <formula>0</formula>
    </cfRule>
  </conditionalFormatting>
  <conditionalFormatting sqref="M11:W19">
    <cfRule type="cellIs" dxfId="74" priority="1" stopIfTrue="1" operator="greaterThan">
      <formula>0</formula>
    </cfRule>
    <cfRule type="cellIs" dxfId="73" priority="2" stopIfTrue="1" operator="greaterThan">
      <formula>0</formula>
    </cfRule>
    <cfRule type="cellIs" dxfId="7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38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2</v>
      </c>
      <c r="J5" s="31">
        <f t="shared" ref="J5:J19" si="0">I5-(SUM(L5:W5))</f>
        <v>2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2</v>
      </c>
      <c r="J9" s="31">
        <f t="shared" si="0"/>
        <v>2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2</v>
      </c>
      <c r="J10" s="31">
        <f t="shared" si="0"/>
        <v>2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4</v>
      </c>
      <c r="J18" s="31">
        <f t="shared" si="0"/>
        <v>4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4</v>
      </c>
      <c r="J19" s="31">
        <f t="shared" si="0"/>
        <v>4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71" priority="22" stopIfTrue="1" operator="greaterThan">
      <formula>0</formula>
    </cfRule>
    <cfRule type="cellIs" dxfId="70" priority="23" stopIfTrue="1" operator="greaterThan">
      <formula>0</formula>
    </cfRule>
    <cfRule type="cellIs" dxfId="69" priority="24" stopIfTrue="1" operator="greaterThan">
      <formula>0</formula>
    </cfRule>
  </conditionalFormatting>
  <conditionalFormatting sqref="L5:L9">
    <cfRule type="cellIs" dxfId="68" priority="19" stopIfTrue="1" operator="greaterThan">
      <formula>0</formula>
    </cfRule>
    <cfRule type="cellIs" dxfId="67" priority="20" stopIfTrue="1" operator="greaterThan">
      <formula>0</formula>
    </cfRule>
    <cfRule type="cellIs" dxfId="66" priority="21" stopIfTrue="1" operator="greaterThan">
      <formula>0</formula>
    </cfRule>
  </conditionalFormatting>
  <conditionalFormatting sqref="L10">
    <cfRule type="cellIs" dxfId="65" priority="16" stopIfTrue="1" operator="greaterThan">
      <formula>0</formula>
    </cfRule>
    <cfRule type="cellIs" dxfId="64" priority="17" stopIfTrue="1" operator="greaterThan">
      <formula>0</formula>
    </cfRule>
    <cfRule type="cellIs" dxfId="63" priority="18" stopIfTrue="1" operator="greaterThan">
      <formula>0</formula>
    </cfRule>
  </conditionalFormatting>
  <conditionalFormatting sqref="L11:L19">
    <cfRule type="cellIs" dxfId="62" priority="13" stopIfTrue="1" operator="greaterThan">
      <formula>0</formula>
    </cfRule>
    <cfRule type="cellIs" dxfId="61" priority="14" stopIfTrue="1" operator="greaterThan">
      <formula>0</formula>
    </cfRule>
    <cfRule type="cellIs" dxfId="60" priority="15" stopIfTrue="1" operator="greaterThan">
      <formula>0</formula>
    </cfRule>
  </conditionalFormatting>
  <conditionalFormatting sqref="M4:W4">
    <cfRule type="cellIs" dxfId="59" priority="10" stopIfTrue="1" operator="greaterThan">
      <formula>0</formula>
    </cfRule>
    <cfRule type="cellIs" dxfId="58" priority="11" stopIfTrue="1" operator="greaterThan">
      <formula>0</formula>
    </cfRule>
    <cfRule type="cellIs" dxfId="57" priority="12" stopIfTrue="1" operator="greaterThan">
      <formula>0</formula>
    </cfRule>
  </conditionalFormatting>
  <conditionalFormatting sqref="M5:W9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M10:W10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M11:W19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I4" sqref="I4:I19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39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1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1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47" priority="22" stopIfTrue="1" operator="greaterThan">
      <formula>0</formula>
    </cfRule>
    <cfRule type="cellIs" dxfId="46" priority="23" stopIfTrue="1" operator="greaterThan">
      <formula>0</formula>
    </cfRule>
    <cfRule type="cellIs" dxfId="45" priority="24" stopIfTrue="1" operator="greaterThan">
      <formula>0</formula>
    </cfRule>
  </conditionalFormatting>
  <conditionalFormatting sqref="L5:L9">
    <cfRule type="cellIs" dxfId="44" priority="19" stopIfTrue="1" operator="greaterThan">
      <formula>0</formula>
    </cfRule>
    <cfRule type="cellIs" dxfId="43" priority="20" stopIfTrue="1" operator="greaterThan">
      <formula>0</formula>
    </cfRule>
    <cfRule type="cellIs" dxfId="42" priority="21" stopIfTrue="1" operator="greaterThan">
      <formula>0</formula>
    </cfRule>
  </conditionalFormatting>
  <conditionalFormatting sqref="L10">
    <cfRule type="cellIs" dxfId="41" priority="16" stopIfTrue="1" operator="greaterThan">
      <formula>0</formula>
    </cfRule>
    <cfRule type="cellIs" dxfId="40" priority="17" stopIfTrue="1" operator="greaterThan">
      <formula>0</formula>
    </cfRule>
    <cfRule type="cellIs" dxfId="39" priority="18" stopIfTrue="1" operator="greaterThan">
      <formula>0</formula>
    </cfRule>
  </conditionalFormatting>
  <conditionalFormatting sqref="L11:L19">
    <cfRule type="cellIs" dxfId="38" priority="13" stopIfTrue="1" operator="greaterThan">
      <formula>0</formula>
    </cfRule>
    <cfRule type="cellIs" dxfId="37" priority="14" stopIfTrue="1" operator="greaterThan">
      <formula>0</formula>
    </cfRule>
    <cfRule type="cellIs" dxfId="36" priority="15" stopIfTrue="1" operator="greaterThan">
      <formula>0</formula>
    </cfRule>
  </conditionalFormatting>
  <conditionalFormatting sqref="M4:W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M5:W9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M10:W10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M11:W19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="90" zoomScaleNormal="90" workbookViewId="0">
      <selection activeCell="G27" sqref="G27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9.42578125" style="44" customWidth="1"/>
    <col min="10" max="10" width="13.28515625" style="6" customWidth="1"/>
    <col min="11" max="11" width="12.5703125" style="45" customWidth="1"/>
    <col min="12" max="23" width="12.140625" style="46" customWidth="1"/>
    <col min="24" max="16384" width="9.7109375" style="37"/>
  </cols>
  <sheetData>
    <row r="1" spans="1:23" ht="32.2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0" t="s">
        <v>71</v>
      </c>
      <c r="M1" s="60" t="s">
        <v>71</v>
      </c>
      <c r="N1" s="60" t="s">
        <v>71</v>
      </c>
      <c r="O1" s="60" t="s">
        <v>71</v>
      </c>
      <c r="P1" s="60" t="s">
        <v>71</v>
      </c>
      <c r="Q1" s="60" t="s">
        <v>71</v>
      </c>
      <c r="R1" s="60" t="s">
        <v>71</v>
      </c>
      <c r="S1" s="60" t="s">
        <v>71</v>
      </c>
      <c r="T1" s="60" t="s">
        <v>71</v>
      </c>
      <c r="U1" s="60" t="s">
        <v>71</v>
      </c>
      <c r="V1" s="60" t="s">
        <v>71</v>
      </c>
      <c r="W1" s="60" t="s">
        <v>71</v>
      </c>
    </row>
    <row r="2" spans="1:23" ht="29.25" customHeight="1" x14ac:dyDescent="0.25">
      <c r="A2" s="61" t="s">
        <v>37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1:23" s="38" customFormat="1" ht="30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28" t="s">
        <v>13</v>
      </c>
      <c r="J3" s="29" t="s">
        <v>0</v>
      </c>
      <c r="K3" s="25" t="s">
        <v>8</v>
      </c>
      <c r="L3" s="30" t="s">
        <v>2</v>
      </c>
      <c r="M3" s="30" t="s">
        <v>2</v>
      </c>
      <c r="N3" s="30" t="s">
        <v>2</v>
      </c>
      <c r="O3" s="30" t="s">
        <v>2</v>
      </c>
      <c r="P3" s="30" t="s">
        <v>2</v>
      </c>
      <c r="Q3" s="30" t="s">
        <v>2</v>
      </c>
      <c r="R3" s="30" t="s">
        <v>2</v>
      </c>
      <c r="S3" s="30" t="s">
        <v>2</v>
      </c>
      <c r="T3" s="30" t="s">
        <v>2</v>
      </c>
      <c r="U3" s="30" t="s">
        <v>2</v>
      </c>
      <c r="V3" s="30" t="s">
        <v>2</v>
      </c>
      <c r="W3" s="30" t="s">
        <v>2</v>
      </c>
    </row>
    <row r="4" spans="1:2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2"/>
      <c r="J4" s="31">
        <f>I4-(SUM(L4:W4))</f>
        <v>0</v>
      </c>
      <c r="K4" s="39" t="str">
        <f>IF(J4&lt;0,"ATENÇÃO","OK")</f>
        <v>OK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</row>
    <row r="5" spans="1:2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2">
        <v>1</v>
      </c>
      <c r="J5" s="31">
        <f t="shared" ref="J5:J19" si="0">I5-(SUM(L5:W5))</f>
        <v>1</v>
      </c>
      <c r="K5" s="39" t="str">
        <f t="shared" ref="K5:K19" si="1">IF(J5&lt;0,"ATENÇÃO","OK")</f>
        <v>OK</v>
      </c>
      <c r="L5" s="40">
        <v>0</v>
      </c>
      <c r="M5" s="40">
        <v>0</v>
      </c>
      <c r="N5" s="40">
        <v>0</v>
      </c>
      <c r="O5" s="40">
        <v>0</v>
      </c>
      <c r="P5" s="40">
        <v>0</v>
      </c>
      <c r="Q5" s="40">
        <v>0</v>
      </c>
      <c r="R5" s="40">
        <v>0</v>
      </c>
      <c r="S5" s="40">
        <v>0</v>
      </c>
      <c r="T5" s="40">
        <v>0</v>
      </c>
      <c r="U5" s="40">
        <v>0</v>
      </c>
      <c r="V5" s="40">
        <v>0</v>
      </c>
      <c r="W5" s="40">
        <v>0</v>
      </c>
    </row>
    <row r="6" spans="1:2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2"/>
      <c r="J6" s="31">
        <f t="shared" si="0"/>
        <v>0</v>
      </c>
      <c r="K6" s="39" t="str">
        <f t="shared" si="1"/>
        <v>OK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0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</row>
    <row r="7" spans="1:2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2"/>
      <c r="J7" s="31">
        <f t="shared" si="0"/>
        <v>0</v>
      </c>
      <c r="K7" s="39" t="str">
        <f t="shared" si="1"/>
        <v>OK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</row>
    <row r="8" spans="1:23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2"/>
      <c r="J8" s="31">
        <f t="shared" si="0"/>
        <v>0</v>
      </c>
      <c r="K8" s="39" t="str">
        <f t="shared" si="1"/>
        <v>OK</v>
      </c>
      <c r="L8" s="40">
        <v>0</v>
      </c>
      <c r="M8" s="40">
        <v>0</v>
      </c>
      <c r="N8" s="40">
        <v>0</v>
      </c>
      <c r="O8" s="40">
        <v>0</v>
      </c>
      <c r="P8" s="40">
        <v>0</v>
      </c>
      <c r="Q8" s="40">
        <v>0</v>
      </c>
      <c r="R8" s="40">
        <v>0</v>
      </c>
      <c r="S8" s="40">
        <v>0</v>
      </c>
      <c r="T8" s="40">
        <v>0</v>
      </c>
      <c r="U8" s="40">
        <v>0</v>
      </c>
      <c r="V8" s="40">
        <v>0</v>
      </c>
      <c r="W8" s="40">
        <v>0</v>
      </c>
    </row>
    <row r="9" spans="1:2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2">
        <v>1</v>
      </c>
      <c r="J9" s="31">
        <f t="shared" si="0"/>
        <v>1</v>
      </c>
      <c r="K9" s="39" t="str">
        <f t="shared" si="1"/>
        <v>OK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</row>
    <row r="10" spans="1:2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2">
        <v>1</v>
      </c>
      <c r="J10" s="31">
        <f t="shared" si="0"/>
        <v>1</v>
      </c>
      <c r="K10" s="39" t="str">
        <f t="shared" si="1"/>
        <v>OK</v>
      </c>
      <c r="L10" s="40">
        <v>0</v>
      </c>
      <c r="M10" s="40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</row>
    <row r="11" spans="1:2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2"/>
      <c r="J11" s="31">
        <f t="shared" si="0"/>
        <v>0</v>
      </c>
      <c r="K11" s="39" t="str">
        <f t="shared" si="1"/>
        <v>OK</v>
      </c>
      <c r="L11" s="40">
        <v>0</v>
      </c>
      <c r="M11" s="40">
        <v>0</v>
      </c>
      <c r="N11" s="40">
        <v>0</v>
      </c>
      <c r="O11" s="40">
        <v>0</v>
      </c>
      <c r="P11" s="40">
        <v>0</v>
      </c>
      <c r="Q11" s="40">
        <v>0</v>
      </c>
      <c r="R11" s="40">
        <v>0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</row>
    <row r="12" spans="1:2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2"/>
      <c r="J12" s="31">
        <f t="shared" si="0"/>
        <v>0</v>
      </c>
      <c r="K12" s="39" t="str">
        <f t="shared" si="1"/>
        <v>OK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0</v>
      </c>
      <c r="R12" s="40">
        <v>0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</row>
    <row r="13" spans="1:2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2"/>
      <c r="J13" s="31">
        <f t="shared" si="0"/>
        <v>0</v>
      </c>
      <c r="K13" s="39" t="str">
        <f t="shared" si="1"/>
        <v>OK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v>0</v>
      </c>
      <c r="S13" s="40">
        <v>0</v>
      </c>
      <c r="T13" s="40">
        <v>0</v>
      </c>
      <c r="U13" s="40">
        <v>0</v>
      </c>
      <c r="V13" s="40">
        <v>0</v>
      </c>
      <c r="W13" s="40">
        <v>0</v>
      </c>
    </row>
    <row r="14" spans="1:2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2"/>
      <c r="J14" s="31">
        <f t="shared" si="0"/>
        <v>0</v>
      </c>
      <c r="K14" s="39" t="str">
        <f t="shared" si="1"/>
        <v>OK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v>0</v>
      </c>
      <c r="S14" s="40">
        <v>0</v>
      </c>
      <c r="T14" s="40">
        <v>0</v>
      </c>
      <c r="U14" s="40">
        <v>0</v>
      </c>
      <c r="V14" s="40">
        <v>0</v>
      </c>
      <c r="W14" s="40">
        <v>0</v>
      </c>
    </row>
    <row r="15" spans="1:2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2"/>
      <c r="J15" s="31">
        <f>I15-(SUM(L15:W15))</f>
        <v>0</v>
      </c>
      <c r="K15" s="39" t="str">
        <f t="shared" si="1"/>
        <v>OK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0</v>
      </c>
      <c r="S15" s="40">
        <v>0</v>
      </c>
      <c r="T15" s="40">
        <v>0</v>
      </c>
      <c r="U15" s="40">
        <v>0</v>
      </c>
      <c r="V15" s="40">
        <v>0</v>
      </c>
      <c r="W15" s="40">
        <v>0</v>
      </c>
    </row>
    <row r="16" spans="1:2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2"/>
      <c r="J16" s="31">
        <f t="shared" si="0"/>
        <v>0</v>
      </c>
      <c r="K16" s="39" t="str">
        <f t="shared" si="1"/>
        <v>OK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0</v>
      </c>
      <c r="T16" s="40">
        <v>0</v>
      </c>
      <c r="U16" s="40">
        <v>0</v>
      </c>
      <c r="V16" s="40">
        <v>0</v>
      </c>
      <c r="W16" s="40">
        <v>0</v>
      </c>
    </row>
    <row r="17" spans="1:2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2"/>
      <c r="J17" s="31">
        <f t="shared" si="0"/>
        <v>0</v>
      </c>
      <c r="K17" s="39" t="str">
        <f t="shared" si="1"/>
        <v>OK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</row>
    <row r="18" spans="1:2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2">
        <v>2</v>
      </c>
      <c r="J18" s="31">
        <f t="shared" si="0"/>
        <v>2</v>
      </c>
      <c r="K18" s="39" t="str">
        <f t="shared" si="1"/>
        <v>OK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</row>
    <row r="19" spans="1:2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2">
        <v>2</v>
      </c>
      <c r="J19" s="31">
        <f t="shared" si="0"/>
        <v>2</v>
      </c>
      <c r="K19" s="39" t="str">
        <f t="shared" si="1"/>
        <v>OK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</row>
    <row r="21" spans="1:23" x14ac:dyDescent="0.25">
      <c r="C21" s="62" t="s">
        <v>70</v>
      </c>
      <c r="D21" s="62"/>
    </row>
  </sheetData>
  <mergeCells count="21">
    <mergeCell ref="A4:A17"/>
    <mergeCell ref="B4:B17"/>
    <mergeCell ref="A18:A19"/>
    <mergeCell ref="B18:B19"/>
    <mergeCell ref="C21:D21"/>
    <mergeCell ref="P1:P2"/>
    <mergeCell ref="D1:H1"/>
    <mergeCell ref="I1:K1"/>
    <mergeCell ref="L1:L2"/>
    <mergeCell ref="M1:M2"/>
    <mergeCell ref="A2:K2"/>
    <mergeCell ref="A1:C1"/>
    <mergeCell ref="N1:N2"/>
    <mergeCell ref="O1:O2"/>
    <mergeCell ref="W1:W2"/>
    <mergeCell ref="Q1:Q2"/>
    <mergeCell ref="R1:R2"/>
    <mergeCell ref="S1:S2"/>
    <mergeCell ref="T1:T2"/>
    <mergeCell ref="U1:U2"/>
    <mergeCell ref="V1:V2"/>
  </mergeCells>
  <conditionalFormatting sqref="L4">
    <cfRule type="cellIs" dxfId="23" priority="22" stopIfTrue="1" operator="greaterThan">
      <formula>0</formula>
    </cfRule>
    <cfRule type="cellIs" dxfId="22" priority="23" stopIfTrue="1" operator="greaterThan">
      <formula>0</formula>
    </cfRule>
    <cfRule type="cellIs" dxfId="21" priority="24" stopIfTrue="1" operator="greaterThan">
      <formula>0</formula>
    </cfRule>
  </conditionalFormatting>
  <conditionalFormatting sqref="L5:L9">
    <cfRule type="cellIs" dxfId="20" priority="19" stopIfTrue="1" operator="greaterThan">
      <formula>0</formula>
    </cfRule>
    <cfRule type="cellIs" dxfId="19" priority="20" stopIfTrue="1" operator="greaterThan">
      <formula>0</formula>
    </cfRule>
    <cfRule type="cellIs" dxfId="18" priority="21" stopIfTrue="1" operator="greaterThan">
      <formula>0</formula>
    </cfRule>
  </conditionalFormatting>
  <conditionalFormatting sqref="L10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L11:L19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M4:W4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M5:W9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M10:W10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11:W1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="80" zoomScaleNormal="80" workbookViewId="0">
      <selection activeCell="I13" sqref="I1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43" bestFit="1" customWidth="1"/>
    <col min="4" max="4" width="69.28515625" style="4" bestFit="1" customWidth="1"/>
    <col min="5" max="5" width="11.28515625" style="4" customWidth="1"/>
    <col min="6" max="6" width="7.7109375" style="3" bestFit="1" customWidth="1"/>
    <col min="7" max="7" width="7.85546875" style="3" customWidth="1"/>
    <col min="8" max="8" width="15" style="38" bestFit="1" customWidth="1"/>
    <col min="9" max="9" width="15" style="5" customWidth="1"/>
    <col min="10" max="10" width="16.28515625" style="6" customWidth="1"/>
    <col min="11" max="11" width="12.5703125" style="7" customWidth="1"/>
    <col min="12" max="13" width="18.85546875" style="1" bestFit="1" customWidth="1"/>
    <col min="14" max="16384" width="9.7109375" style="1"/>
  </cols>
  <sheetData>
    <row r="1" spans="1:13" ht="45.75" customHeight="1" x14ac:dyDescent="0.25">
      <c r="A1" s="61" t="s">
        <v>45</v>
      </c>
      <c r="B1" s="61"/>
      <c r="C1" s="61"/>
      <c r="D1" s="61" t="s">
        <v>47</v>
      </c>
      <c r="E1" s="61"/>
      <c r="F1" s="61"/>
      <c r="G1" s="61"/>
      <c r="H1" s="61"/>
      <c r="I1" s="61" t="s">
        <v>46</v>
      </c>
      <c r="J1" s="61"/>
      <c r="K1" s="61"/>
      <c r="L1" s="61"/>
      <c r="M1" s="61"/>
    </row>
    <row r="2" spans="1:13" s="2" customFormat="1" ht="30.75" customHeight="1" x14ac:dyDescent="0.2">
      <c r="A2" s="61" t="s">
        <v>74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s="2" customFormat="1" ht="45" x14ac:dyDescent="0.2">
      <c r="A3" s="25" t="s">
        <v>3</v>
      </c>
      <c r="B3" s="25" t="s">
        <v>1</v>
      </c>
      <c r="C3" s="24" t="s">
        <v>5</v>
      </c>
      <c r="D3" s="24" t="s">
        <v>7</v>
      </c>
      <c r="E3" s="24" t="s">
        <v>31</v>
      </c>
      <c r="F3" s="25" t="s">
        <v>4</v>
      </c>
      <c r="G3" s="26" t="s">
        <v>12</v>
      </c>
      <c r="H3" s="27" t="s">
        <v>6</v>
      </c>
      <c r="I3" s="48" t="s">
        <v>77</v>
      </c>
      <c r="J3" s="49" t="s">
        <v>43</v>
      </c>
      <c r="K3" s="50" t="s">
        <v>44</v>
      </c>
      <c r="L3" s="50" t="s">
        <v>78</v>
      </c>
      <c r="M3" s="51" t="s">
        <v>79</v>
      </c>
    </row>
    <row r="4" spans="1:13" x14ac:dyDescent="0.25">
      <c r="A4" s="63" t="s">
        <v>68</v>
      </c>
      <c r="B4" s="63">
        <v>1</v>
      </c>
      <c r="C4" s="33">
        <v>1</v>
      </c>
      <c r="D4" s="22" t="s">
        <v>48</v>
      </c>
      <c r="E4" s="33" t="s">
        <v>49</v>
      </c>
      <c r="F4" s="21">
        <v>60</v>
      </c>
      <c r="G4" s="21">
        <v>20</v>
      </c>
      <c r="H4" s="36">
        <v>263107.23</v>
      </c>
      <c r="I4" s="34">
        <f>REIT!I4+ESAG!I4+CEART!I4+FAED!I4+CEAD!I4+CEFID!I4+CERES!I4+CESFI!I4+CAV!I4+CEO!I4+CCT!I4+CEPLAN!I4+CEAVI!I4</f>
        <v>1</v>
      </c>
      <c r="J4" s="23">
        <f>(REIT!I4-REIT!J4)+(ESAG!I4-ESAG!J4)+(CEART!I4-CEART!J4)+(FAED!I4-FAED!J4)+(CEAD!I4-CEAD!J4)+(CEFID!I4-CEFID!J4)+(CERES!I4-CERES!J4)+(CESFI!I4-CESFI!J4)+(CAV!I4-CAV!J4)+(CEO!I4-CEO!J4)+(CCT!I4-CCT!J4)+(CEPLAN!I4-CEPLAN!J4)+(CEAVI!I4-CEAVI!J4)</f>
        <v>0</v>
      </c>
      <c r="K4" s="52">
        <f>I4-J4</f>
        <v>1</v>
      </c>
      <c r="L4" s="53">
        <f>H4*I4</f>
        <v>263107.23</v>
      </c>
      <c r="M4" s="54">
        <f>H4*J4</f>
        <v>0</v>
      </c>
    </row>
    <row r="5" spans="1:13" x14ac:dyDescent="0.25">
      <c r="A5" s="65"/>
      <c r="B5" s="65"/>
      <c r="C5" s="33">
        <v>2</v>
      </c>
      <c r="D5" s="35" t="s">
        <v>50</v>
      </c>
      <c r="E5" s="33" t="s">
        <v>49</v>
      </c>
      <c r="F5" s="21">
        <v>60</v>
      </c>
      <c r="G5" s="21">
        <v>20</v>
      </c>
      <c r="H5" s="36">
        <v>18553.09</v>
      </c>
      <c r="I5" s="34">
        <f>REIT!I5+ESAG!I5+CEART!I5+FAED!I5+CEAD!I5+CEFID!I5+CERES!I5+CESFI!I5+CAV!I5+CEO!I5+CCT!I5+CEPLAN!I5+CEAVI!I5</f>
        <v>25</v>
      </c>
      <c r="J5" s="23">
        <f>(REIT!I5-REIT!J5)+(ESAG!I5-ESAG!J5)+(CEART!I5-CEART!J5)+(FAED!I5-FAED!J5)+(CEAD!I5-CEAD!J5)+(CEFID!I5-CEFID!J5)+(CERES!I5-CERES!J5)+(CESFI!I5-CESFI!J5)+(CAV!I5-CAV!J5)+(CEO!I5-CEO!J5)+(CCT!I5-CCT!J5)+(CEPLAN!I5-CEPLAN!J5)+(CEAVI!I5-CEAVI!J5)</f>
        <v>6</v>
      </c>
      <c r="K5" s="52">
        <f t="shared" ref="K5:K10" si="0">I5-J5</f>
        <v>19</v>
      </c>
      <c r="L5" s="53">
        <f t="shared" ref="L5:L19" si="1">H5*I5</f>
        <v>463827.25</v>
      </c>
      <c r="M5" s="54">
        <f t="shared" ref="M5:M19" si="2">H5*J5</f>
        <v>111318.54000000001</v>
      </c>
    </row>
    <row r="6" spans="1:13" x14ac:dyDescent="0.25">
      <c r="A6" s="65"/>
      <c r="B6" s="65"/>
      <c r="C6" s="33">
        <v>3</v>
      </c>
      <c r="D6" s="35" t="s">
        <v>51</v>
      </c>
      <c r="E6" s="33" t="s">
        <v>49</v>
      </c>
      <c r="F6" s="21">
        <v>60</v>
      </c>
      <c r="G6" s="21">
        <v>20</v>
      </c>
      <c r="H6" s="36">
        <v>31760.19</v>
      </c>
      <c r="I6" s="34">
        <f>REIT!I6+ESAG!I6+CEART!I6+FAED!I6+CEAD!I6+CEFID!I6+CERES!I6+CESFI!I6+CAV!I6+CEO!I6+CCT!I6+CEPLAN!I6+CEAVI!I6</f>
        <v>1</v>
      </c>
      <c r="J6" s="23">
        <f>(REIT!I6-REIT!J6)+(ESAG!I6-ESAG!J6)+(CEART!I6-CEART!J6)+(FAED!I6-FAED!J6)+(CEAD!I6-CEAD!J6)+(CEFID!I6-CEFID!J6)+(CERES!I6-CERES!J6)+(CESFI!I6-CESFI!J6)+(CAV!I6-CAV!J6)+(CEO!I6-CEO!J6)+(CCT!I6-CCT!J6)+(CEPLAN!I6-CEPLAN!J6)+(CEAVI!I6-CEAVI!J6)</f>
        <v>0</v>
      </c>
      <c r="K6" s="52">
        <f t="shared" si="0"/>
        <v>1</v>
      </c>
      <c r="L6" s="53">
        <f t="shared" si="1"/>
        <v>31760.19</v>
      </c>
      <c r="M6" s="54">
        <f t="shared" si="2"/>
        <v>0</v>
      </c>
    </row>
    <row r="7" spans="1:13" ht="30" x14ac:dyDescent="0.25">
      <c r="A7" s="65"/>
      <c r="B7" s="65"/>
      <c r="C7" s="33">
        <v>4</v>
      </c>
      <c r="D7" s="41" t="s">
        <v>52</v>
      </c>
      <c r="E7" s="33" t="s">
        <v>49</v>
      </c>
      <c r="F7" s="21">
        <v>60</v>
      </c>
      <c r="G7" s="21">
        <v>20</v>
      </c>
      <c r="H7" s="36">
        <v>47134</v>
      </c>
      <c r="I7" s="34">
        <f>REIT!I7+ESAG!I7+CEART!I7+FAED!I7+CEAD!I7+CEFID!I7+CERES!I7+CESFI!I7+CAV!I7+CEO!I7+CCT!I7+CEPLAN!I7+CEAVI!I7</f>
        <v>1</v>
      </c>
      <c r="J7" s="23">
        <f>(REIT!I7-REIT!J7)+(ESAG!I7-ESAG!J7)+(CEART!I7-CEART!J7)+(FAED!I7-FAED!J7)+(CEAD!I7-CEAD!J7)+(CEFID!I7-CEFID!J7)+(CERES!I7-CERES!J7)+(CESFI!I7-CESFI!J7)+(CAV!I7-CAV!J7)+(CEO!I7-CEO!J7)+(CCT!I7-CCT!J7)+(CEPLAN!I7-CEPLAN!J7)+(CEAVI!I7-CEAVI!J7)</f>
        <v>0</v>
      </c>
      <c r="K7" s="52">
        <f t="shared" si="0"/>
        <v>1</v>
      </c>
      <c r="L7" s="53">
        <f t="shared" si="1"/>
        <v>47134</v>
      </c>
      <c r="M7" s="54">
        <f t="shared" si="2"/>
        <v>0</v>
      </c>
    </row>
    <row r="8" spans="1:13" ht="15" customHeight="1" x14ac:dyDescent="0.25">
      <c r="A8" s="65"/>
      <c r="B8" s="65"/>
      <c r="C8" s="33">
        <v>5</v>
      </c>
      <c r="D8" s="41" t="s">
        <v>53</v>
      </c>
      <c r="E8" s="33" t="s">
        <v>49</v>
      </c>
      <c r="F8" s="21">
        <v>60</v>
      </c>
      <c r="G8" s="21">
        <v>20</v>
      </c>
      <c r="H8" s="36">
        <v>49990.82</v>
      </c>
      <c r="I8" s="34">
        <f>REIT!I8+ESAG!I8+CEART!I8+FAED!I8+CEAD!I8+CEFID!I8+CERES!I8+CESFI!I8+CAV!I8+CEO!I8+CCT!I8+CEPLAN!I8+CEAVI!I8</f>
        <v>1</v>
      </c>
      <c r="J8" s="23">
        <f>(REIT!I8-REIT!J8)+(ESAG!I8-ESAG!J8)+(CEART!I8-CEART!J8)+(FAED!I8-FAED!J8)+(CEAD!I8-CEAD!J8)+(CEFID!I8-CEFID!J8)+(CERES!I8-CERES!J8)+(CESFI!I8-CESFI!J8)+(CAV!I8-CAV!J8)+(CEO!I8-CEO!J8)+(CCT!I8-CCT!J8)+(CEPLAN!I8-CEPLAN!J8)+(CEAVI!I8-CEAVI!J8)</f>
        <v>0</v>
      </c>
      <c r="K8" s="52">
        <f t="shared" si="0"/>
        <v>1</v>
      </c>
      <c r="L8" s="53">
        <f t="shared" si="1"/>
        <v>49990.82</v>
      </c>
      <c r="M8" s="54">
        <f t="shared" si="2"/>
        <v>0</v>
      </c>
    </row>
    <row r="9" spans="1:13" ht="30" x14ac:dyDescent="0.25">
      <c r="A9" s="65"/>
      <c r="B9" s="65"/>
      <c r="C9" s="33">
        <v>6</v>
      </c>
      <c r="D9" s="35" t="s">
        <v>54</v>
      </c>
      <c r="E9" s="33" t="s">
        <v>49</v>
      </c>
      <c r="F9" s="21">
        <v>60</v>
      </c>
      <c r="G9" s="21">
        <v>20</v>
      </c>
      <c r="H9" s="36">
        <v>407</v>
      </c>
      <c r="I9" s="34">
        <f>REIT!I9+ESAG!I9+CEART!I9+FAED!I9+CEAD!I9+CEFID!I9+CERES!I9+CESFI!I9+CAV!I9+CEO!I9+CCT!I9+CEPLAN!I9+CEAVI!I9</f>
        <v>25</v>
      </c>
      <c r="J9" s="23">
        <f>(REIT!I9-REIT!J9)+(ESAG!I9-ESAG!J9)+(CEART!I9-CEART!J9)+(FAED!I9-FAED!J9)+(CEAD!I9-CEAD!J9)+(CEFID!I9-CEFID!J9)+(CERES!I9-CERES!J9)+(CESFI!I9-CESFI!J9)+(CAV!I9-CAV!J9)+(CEO!I9-CEO!J9)+(CCT!I9-CCT!J9)+(CEPLAN!I9-CEPLAN!J9)+(CEAVI!I9-CEAVI!J9)</f>
        <v>1</v>
      </c>
      <c r="K9" s="52">
        <f t="shared" si="0"/>
        <v>24</v>
      </c>
      <c r="L9" s="53">
        <f t="shared" si="1"/>
        <v>10175</v>
      </c>
      <c r="M9" s="54">
        <f t="shared" si="2"/>
        <v>407</v>
      </c>
    </row>
    <row r="10" spans="1:13" ht="30" x14ac:dyDescent="0.25">
      <c r="A10" s="65"/>
      <c r="B10" s="65"/>
      <c r="C10" s="33">
        <v>7</v>
      </c>
      <c r="D10" s="35" t="s">
        <v>55</v>
      </c>
      <c r="E10" s="33" t="s">
        <v>56</v>
      </c>
      <c r="F10" s="21">
        <v>60</v>
      </c>
      <c r="G10" s="21">
        <v>20</v>
      </c>
      <c r="H10" s="36">
        <v>2184</v>
      </c>
      <c r="I10" s="34">
        <f>REIT!I10+ESAG!I10+CEART!I10+FAED!I10+CEAD!I10+CEFID!I10+CERES!I10+CESFI!I10+CAV!I10+CEO!I10+CCT!I10+CEPLAN!I10+CEAVI!I10</f>
        <v>25</v>
      </c>
      <c r="J10" s="23">
        <f>(REIT!I10-REIT!J10)+(ESAG!I10-ESAG!J10)+(CEART!I10-CEART!J10)+(FAED!I10-FAED!J10)+(CEAD!I10-CEAD!J10)+(CEFID!I10-CEFID!J10)+(CERES!I10-CERES!J10)+(CESFI!I10-CESFI!J10)+(CAV!I10-CAV!J10)+(CEO!I10-CEO!J10)+(CCT!I10-CCT!J10)+(CEPLAN!I10-CEPLAN!J10)+(CEAVI!I10-CEAVI!J10)</f>
        <v>5</v>
      </c>
      <c r="K10" s="52">
        <f t="shared" si="0"/>
        <v>20</v>
      </c>
      <c r="L10" s="53">
        <f t="shared" si="1"/>
        <v>54600</v>
      </c>
      <c r="M10" s="54">
        <f t="shared" si="2"/>
        <v>10920</v>
      </c>
    </row>
    <row r="11" spans="1:13" ht="30" x14ac:dyDescent="0.25">
      <c r="A11" s="65"/>
      <c r="B11" s="65"/>
      <c r="C11" s="33">
        <v>8</v>
      </c>
      <c r="D11" s="35" t="s">
        <v>57</v>
      </c>
      <c r="E11" s="33" t="s">
        <v>56</v>
      </c>
      <c r="F11" s="21">
        <v>60</v>
      </c>
      <c r="G11" s="21">
        <v>20</v>
      </c>
      <c r="H11" s="36">
        <v>4324</v>
      </c>
      <c r="I11" s="34">
        <f>REIT!I11+ESAG!I11+CEART!I11+FAED!I11+CEAD!I11+CEFID!I11+CERES!I11+CESFI!I11+CAV!I11+CEO!I11+CCT!I11+CEPLAN!I11+CEAVI!I11</f>
        <v>1</v>
      </c>
      <c r="J11" s="23">
        <f>(REIT!I11-REIT!J11)+(ESAG!I11-ESAG!J11)+(CEART!I11-CEART!J11)+(FAED!I11-FAED!J11)+(CEAD!I11-CEAD!J11)+(CEFID!I11-CEFID!J11)+(CERES!I11-CERES!J11)+(CESFI!I11-CESFI!J11)+(CAV!I11-CAV!J11)+(CEO!I11-CEO!J11)+(CCT!I11-CCT!J11)+(CEPLAN!I11-CEPLAN!J11)+(CEAVI!I11-CEAVI!J11)</f>
        <v>0</v>
      </c>
      <c r="K11" s="52">
        <f t="shared" ref="K11:K17" si="3">I11-J11</f>
        <v>1</v>
      </c>
      <c r="L11" s="53">
        <f t="shared" si="1"/>
        <v>4324</v>
      </c>
      <c r="M11" s="54">
        <f t="shared" si="2"/>
        <v>0</v>
      </c>
    </row>
    <row r="12" spans="1:13" x14ac:dyDescent="0.25">
      <c r="A12" s="65"/>
      <c r="B12" s="65"/>
      <c r="C12" s="33">
        <v>9</v>
      </c>
      <c r="D12" s="35" t="s">
        <v>58</v>
      </c>
      <c r="E12" s="33" t="s">
        <v>59</v>
      </c>
      <c r="F12" s="21">
        <v>60</v>
      </c>
      <c r="G12" s="21">
        <v>20</v>
      </c>
      <c r="H12" s="36">
        <v>8000</v>
      </c>
      <c r="I12" s="34">
        <f>REIT!I12+ESAG!I12+CEART!I12+FAED!I12+CEAD!I12+CEFID!I12+CERES!I12+CESFI!I12+CAV!I12+CEO!I12+CCT!I12+CEPLAN!I12+CEAVI!I12</f>
        <v>1</v>
      </c>
      <c r="J12" s="23">
        <f>(REIT!I12-REIT!J12)+(ESAG!I12-ESAG!J12)+(CEART!I12-CEART!J12)+(FAED!I12-FAED!J12)+(CEAD!I12-CEAD!J12)+(CEFID!I12-CEFID!J12)+(CERES!I12-CERES!J12)+(CESFI!I12-CESFI!J12)+(CAV!I12-CAV!J12)+(CEO!I12-CEO!J12)+(CCT!I12-CCT!J12)+(CEPLAN!I12-CEPLAN!J12)+(CEAVI!I12-CEAVI!J12)</f>
        <v>0</v>
      </c>
      <c r="K12" s="52">
        <f t="shared" si="3"/>
        <v>1</v>
      </c>
      <c r="L12" s="53">
        <f t="shared" si="1"/>
        <v>8000</v>
      </c>
      <c r="M12" s="54">
        <f t="shared" si="2"/>
        <v>0</v>
      </c>
    </row>
    <row r="13" spans="1:13" ht="30" x14ac:dyDescent="0.25">
      <c r="A13" s="65"/>
      <c r="B13" s="65"/>
      <c r="C13" s="33">
        <v>10</v>
      </c>
      <c r="D13" s="35" t="s">
        <v>60</v>
      </c>
      <c r="E13" s="33" t="s">
        <v>61</v>
      </c>
      <c r="F13" s="21">
        <v>60</v>
      </c>
      <c r="G13" s="21">
        <v>20</v>
      </c>
      <c r="H13" s="42">
        <v>3000</v>
      </c>
      <c r="I13" s="34">
        <f>REIT!I13+ESAG!I13+CEART!I13+FAED!I13+CEAD!I13+CEFID!I13+CERES!I13+CESFI!I13+CAV!I13+CEO!I13+CCT!I13+CEPLAN!I13+CEAVI!I13</f>
        <v>1</v>
      </c>
      <c r="J13" s="23">
        <f>(REIT!I13-REIT!J13)+(ESAG!I13-ESAG!J13)+(CEART!I13-CEART!J13)+(FAED!I13-FAED!J13)+(CEAD!I13-CEAD!J13)+(CEFID!I13-CEFID!J13)+(CERES!I13-CERES!J13)+(CESFI!I13-CESFI!J13)+(CAV!I13-CAV!J13)+(CEO!I13-CEO!J13)+(CCT!I13-CCT!J13)+(CEPLAN!I13-CEPLAN!J13)+(CEAVI!I13-CEAVI!J13)</f>
        <v>0</v>
      </c>
      <c r="K13" s="52">
        <f t="shared" si="3"/>
        <v>1</v>
      </c>
      <c r="L13" s="53">
        <f t="shared" si="1"/>
        <v>3000</v>
      </c>
      <c r="M13" s="54">
        <f t="shared" si="2"/>
        <v>0</v>
      </c>
    </row>
    <row r="14" spans="1:13" x14ac:dyDescent="0.25">
      <c r="A14" s="65"/>
      <c r="B14" s="65"/>
      <c r="C14" s="33">
        <v>11</v>
      </c>
      <c r="D14" s="35" t="s">
        <v>62</v>
      </c>
      <c r="E14" s="33" t="s">
        <v>61</v>
      </c>
      <c r="F14" s="21">
        <v>60</v>
      </c>
      <c r="G14" s="21">
        <v>20</v>
      </c>
      <c r="H14" s="42">
        <v>3000</v>
      </c>
      <c r="I14" s="34">
        <f>REIT!I14+ESAG!I14+CEART!I14+FAED!I14+CEAD!I14+CEFID!I14+CERES!I14+CESFI!I14+CAV!I14+CEO!I14+CCT!I14+CEPLAN!I14+CEAVI!I14</f>
        <v>1</v>
      </c>
      <c r="J14" s="23">
        <f>(REIT!I14-REIT!J14)+(ESAG!I14-ESAG!J14)+(CEART!I14-CEART!J14)+(FAED!I14-FAED!J14)+(CEAD!I14-CEAD!J14)+(CEFID!I14-CEFID!J14)+(CERES!I14-CERES!J14)+(CESFI!I14-CESFI!J14)+(CAV!I14-CAV!J14)+(CEO!I14-CEO!J14)+(CCT!I14-CCT!J14)+(CEPLAN!I14-CEPLAN!J14)+(CEAVI!I14-CEAVI!J14)</f>
        <v>0</v>
      </c>
      <c r="K14" s="52">
        <f t="shared" si="3"/>
        <v>1</v>
      </c>
      <c r="L14" s="53">
        <f t="shared" si="1"/>
        <v>3000</v>
      </c>
      <c r="M14" s="54">
        <f t="shared" si="2"/>
        <v>0</v>
      </c>
    </row>
    <row r="15" spans="1:13" ht="30" x14ac:dyDescent="0.25">
      <c r="A15" s="65"/>
      <c r="B15" s="65"/>
      <c r="C15" s="33">
        <v>12</v>
      </c>
      <c r="D15" s="35" t="s">
        <v>63</v>
      </c>
      <c r="E15" s="33" t="s">
        <v>61</v>
      </c>
      <c r="F15" s="21">
        <v>60</v>
      </c>
      <c r="G15" s="21">
        <v>20</v>
      </c>
      <c r="H15" s="42">
        <v>3047.5</v>
      </c>
      <c r="I15" s="34">
        <f>REIT!I15+ESAG!I15+CEART!I15+FAED!I15+CEAD!I15+CEFID!I15+CERES!I15+CESFI!I15+CAV!I15+CEO!I15+CCT!I15+CEPLAN!I15+CEAVI!I15</f>
        <v>1</v>
      </c>
      <c r="J15" s="23">
        <f>(REIT!I15-REIT!J15)+(ESAG!I15-ESAG!J15)+(CEART!I15-CEART!J15)+(FAED!I15-FAED!J15)+(CEAD!I15-CEAD!J15)+(CEFID!I15-CEFID!J15)+(CERES!I15-CERES!J15)+(CESFI!I15-CESFI!J15)+(CAV!I15-CAV!J15)+(CEO!I15-CEO!J15)+(CCT!I15-CCT!J15)+(CEPLAN!I15-CEPLAN!J15)+(CEAVI!I15-CEAVI!J15)</f>
        <v>0</v>
      </c>
      <c r="K15" s="52">
        <f t="shared" si="3"/>
        <v>1</v>
      </c>
      <c r="L15" s="53">
        <f t="shared" si="1"/>
        <v>3047.5</v>
      </c>
      <c r="M15" s="54">
        <f t="shared" si="2"/>
        <v>0</v>
      </c>
    </row>
    <row r="16" spans="1:13" x14ac:dyDescent="0.25">
      <c r="A16" s="65"/>
      <c r="B16" s="65"/>
      <c r="C16" s="33">
        <v>13</v>
      </c>
      <c r="D16" s="35" t="s">
        <v>64</v>
      </c>
      <c r="E16" s="33" t="s">
        <v>61</v>
      </c>
      <c r="F16" s="21">
        <v>60</v>
      </c>
      <c r="G16" s="21">
        <v>20</v>
      </c>
      <c r="H16" s="42">
        <v>3000</v>
      </c>
      <c r="I16" s="34">
        <f>REIT!I16+ESAG!I16+CEART!I16+FAED!I16+CEAD!I16+CEFID!I16+CERES!I16+CESFI!I16+CAV!I16+CEO!I16+CCT!I16+CEPLAN!I16+CEAVI!I16</f>
        <v>1</v>
      </c>
      <c r="J16" s="23">
        <f>(REIT!I16-REIT!J16)+(ESAG!I16-ESAG!J16)+(CEART!I16-CEART!J16)+(FAED!I16-FAED!J16)+(CEAD!I16-CEAD!J16)+(CEFID!I16-CEFID!J16)+(CERES!I16-CERES!J16)+(CESFI!I16-CESFI!J16)+(CAV!I16-CAV!J16)+(CEO!I16-CEO!J16)+(CCT!I16-CCT!J16)+(CEPLAN!I16-CEPLAN!J16)+(CEAVI!I16-CEAVI!J16)</f>
        <v>0</v>
      </c>
      <c r="K16" s="52">
        <f t="shared" si="3"/>
        <v>1</v>
      </c>
      <c r="L16" s="53">
        <f t="shared" si="1"/>
        <v>3000</v>
      </c>
      <c r="M16" s="54">
        <f t="shared" si="2"/>
        <v>0</v>
      </c>
    </row>
    <row r="17" spans="1:13" ht="30" x14ac:dyDescent="0.25">
      <c r="A17" s="64"/>
      <c r="B17" s="64"/>
      <c r="C17" s="33">
        <v>14</v>
      </c>
      <c r="D17" s="35" t="s">
        <v>65</v>
      </c>
      <c r="E17" s="33" t="s">
        <v>61</v>
      </c>
      <c r="F17" s="21">
        <v>60</v>
      </c>
      <c r="G17" s="21">
        <v>20</v>
      </c>
      <c r="H17" s="42">
        <v>933</v>
      </c>
      <c r="I17" s="34">
        <f>REIT!I17+ESAG!I17+CEART!I17+FAED!I17+CEAD!I17+CEFID!I17+CERES!I17+CESFI!I17+CAV!I17+CEO!I17+CCT!I17+CEPLAN!I17+CEAVI!I17</f>
        <v>1</v>
      </c>
      <c r="J17" s="23">
        <f>(REIT!I17-REIT!J17)+(ESAG!I17-ESAG!J17)+(CEART!I17-CEART!J17)+(FAED!I17-FAED!J17)+(CEAD!I17-CEAD!J17)+(CEFID!I17-CEFID!J17)+(CERES!I17-CERES!J17)+(CESFI!I17-CESFI!J17)+(CAV!I17-CAV!J17)+(CEO!I17-CEO!J17)+(CCT!I17-CCT!J17)+(CEPLAN!I17-CEPLAN!J17)+(CEAVI!I17-CEAVI!J17)</f>
        <v>0</v>
      </c>
      <c r="K17" s="52">
        <f t="shared" si="3"/>
        <v>1</v>
      </c>
      <c r="L17" s="53">
        <f t="shared" si="1"/>
        <v>933</v>
      </c>
      <c r="M17" s="54">
        <f t="shared" si="2"/>
        <v>0</v>
      </c>
    </row>
    <row r="18" spans="1:13" x14ac:dyDescent="0.25">
      <c r="A18" s="66" t="s">
        <v>69</v>
      </c>
      <c r="B18" s="63">
        <v>2</v>
      </c>
      <c r="C18" s="33">
        <v>15</v>
      </c>
      <c r="D18" s="35" t="s">
        <v>66</v>
      </c>
      <c r="E18" s="33" t="s">
        <v>49</v>
      </c>
      <c r="F18" s="21">
        <v>60</v>
      </c>
      <c r="G18" s="21">
        <v>20</v>
      </c>
      <c r="H18" s="42">
        <v>3335</v>
      </c>
      <c r="I18" s="34">
        <f>REIT!I18+ESAG!I18+CEART!I18+FAED!I18+CEAD!I18+CEFID!I18+CERES!I18+CESFI!I18+CAV!I18+CEO!I18+CCT!I18+CEPLAN!I18+CEAVI!I18</f>
        <v>50</v>
      </c>
      <c r="J18" s="23">
        <f>(REIT!I18-REIT!J18)+(ESAG!I18-ESAG!J18)+(CEART!I18-CEART!J18)+(FAED!I18-FAED!J18)+(CEAD!I18-CEAD!J18)+(CEFID!I18-CEFID!J18)+(CERES!I18-CERES!J18)+(CESFI!I18-CESFI!J18)+(CAV!I18-CAV!J18)+(CEO!I18-CEO!J18)+(CCT!I18-CCT!J18)+(CEPLAN!I18-CEPLAN!J18)+(CEAVI!I18-CEAVI!J18)</f>
        <v>12</v>
      </c>
      <c r="K18" s="52">
        <f t="shared" ref="K18:K19" si="4">I18-J18</f>
        <v>38</v>
      </c>
      <c r="L18" s="53">
        <f t="shared" si="1"/>
        <v>166750</v>
      </c>
      <c r="M18" s="54">
        <f t="shared" si="2"/>
        <v>40020</v>
      </c>
    </row>
    <row r="19" spans="1:13" ht="30" x14ac:dyDescent="0.25">
      <c r="A19" s="67"/>
      <c r="B19" s="64"/>
      <c r="C19" s="33">
        <v>16</v>
      </c>
      <c r="D19" s="35" t="s">
        <v>67</v>
      </c>
      <c r="E19" s="33" t="s">
        <v>49</v>
      </c>
      <c r="F19" s="21">
        <v>60</v>
      </c>
      <c r="G19" s="21">
        <v>20</v>
      </c>
      <c r="H19" s="42">
        <v>350</v>
      </c>
      <c r="I19" s="34">
        <f>REIT!I19+ESAG!I19+CEART!I19+FAED!I19+CEAD!I19+CEFID!I19+CERES!I19+CESFI!I19+CAV!I19+CEO!I19+CCT!I19+CEPLAN!I19+CEAVI!I19</f>
        <v>50</v>
      </c>
      <c r="J19" s="23">
        <f>(REIT!I19-REIT!J19)+(ESAG!I19-ESAG!J19)+(CEART!I19-CEART!J19)+(FAED!I19-FAED!J19)+(CEAD!I19-CEAD!J19)+(CEFID!I19-CEFID!J19)+(CERES!I19-CERES!J19)+(CESFI!I19-CESFI!J19)+(CAV!I19-CAV!J19)+(CEO!I19-CEO!J19)+(CCT!I19-CCT!J19)+(CEPLAN!I19-CEPLAN!J19)+(CEAVI!I19-CEAVI!J19)</f>
        <v>2</v>
      </c>
      <c r="K19" s="52">
        <f t="shared" si="4"/>
        <v>48</v>
      </c>
      <c r="L19" s="53">
        <f t="shared" si="1"/>
        <v>17500</v>
      </c>
      <c r="M19" s="54">
        <f t="shared" si="2"/>
        <v>700</v>
      </c>
    </row>
    <row r="20" spans="1:13" ht="15.75" x14ac:dyDescent="0.25">
      <c r="L20" s="55">
        <f>SUM(L4:L19)</f>
        <v>1130148.9899999998</v>
      </c>
      <c r="M20" s="55">
        <f>SUM(M4:M19)</f>
        <v>163365.54</v>
      </c>
    </row>
    <row r="21" spans="1:13" x14ac:dyDescent="0.25">
      <c r="C21" s="62" t="s">
        <v>70</v>
      </c>
      <c r="D21" s="62"/>
    </row>
    <row r="22" spans="1:13" ht="15.75" x14ac:dyDescent="0.25">
      <c r="I22" s="75" t="s">
        <v>85</v>
      </c>
      <c r="J22" s="76"/>
      <c r="K22" s="76"/>
      <c r="L22" s="76"/>
      <c r="M22" s="77"/>
    </row>
    <row r="23" spans="1:13" ht="15.75" x14ac:dyDescent="0.25">
      <c r="I23" s="78" t="s">
        <v>86</v>
      </c>
      <c r="J23" s="79"/>
      <c r="K23" s="79"/>
      <c r="L23" s="79"/>
      <c r="M23" s="80"/>
    </row>
    <row r="24" spans="1:13" ht="15.75" x14ac:dyDescent="0.25">
      <c r="I24" s="81" t="s">
        <v>87</v>
      </c>
      <c r="J24" s="82"/>
      <c r="K24" s="82"/>
      <c r="L24" s="82"/>
      <c r="M24" s="83"/>
    </row>
    <row r="25" spans="1:13" ht="15.75" x14ac:dyDescent="0.25">
      <c r="I25" s="84" t="s">
        <v>80</v>
      </c>
      <c r="J25" s="85"/>
      <c r="K25" s="85"/>
      <c r="L25" s="85"/>
      <c r="M25" s="56">
        <f>L20</f>
        <v>1130148.9899999998</v>
      </c>
    </row>
    <row r="26" spans="1:13" ht="15.75" x14ac:dyDescent="0.25">
      <c r="I26" s="68" t="s">
        <v>81</v>
      </c>
      <c r="J26" s="69"/>
      <c r="K26" s="69"/>
      <c r="L26" s="69"/>
      <c r="M26" s="57">
        <f>M20</f>
        <v>163365.54</v>
      </c>
    </row>
    <row r="27" spans="1:13" ht="15.75" x14ac:dyDescent="0.25">
      <c r="I27" s="68" t="s">
        <v>82</v>
      </c>
      <c r="J27" s="69"/>
      <c r="K27" s="69"/>
      <c r="L27" s="69"/>
      <c r="M27" s="58">
        <v>0</v>
      </c>
    </row>
    <row r="28" spans="1:13" ht="15.75" x14ac:dyDescent="0.25">
      <c r="I28" s="70" t="s">
        <v>83</v>
      </c>
      <c r="J28" s="71"/>
      <c r="K28" s="71"/>
      <c r="L28" s="71"/>
      <c r="M28" s="59">
        <f>M26/M25</f>
        <v>0.14455221519067149</v>
      </c>
    </row>
    <row r="29" spans="1:13" ht="15.75" x14ac:dyDescent="0.25">
      <c r="I29" s="72" t="s">
        <v>84</v>
      </c>
      <c r="J29" s="73"/>
      <c r="K29" s="73"/>
      <c r="L29" s="73"/>
      <c r="M29" s="74"/>
    </row>
  </sheetData>
  <mergeCells count="17">
    <mergeCell ref="I1:M1"/>
    <mergeCell ref="A2:M2"/>
    <mergeCell ref="A18:A19"/>
    <mergeCell ref="B18:B19"/>
    <mergeCell ref="C21:D21"/>
    <mergeCell ref="D1:H1"/>
    <mergeCell ref="A1:C1"/>
    <mergeCell ref="A4:A17"/>
    <mergeCell ref="B4:B17"/>
    <mergeCell ref="I27:L27"/>
    <mergeCell ref="I28:L28"/>
    <mergeCell ref="I29:M29"/>
    <mergeCell ref="I22:M22"/>
    <mergeCell ref="I23:M23"/>
    <mergeCell ref="I24:M24"/>
    <mergeCell ref="I25:L25"/>
    <mergeCell ref="I26:L26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8" customWidth="1"/>
    <col min="2" max="2" width="6.85546875" style="8" customWidth="1"/>
    <col min="3" max="3" width="31" style="8" customWidth="1"/>
    <col min="4" max="4" width="8.5703125" style="8" bestFit="1" customWidth="1"/>
    <col min="5" max="5" width="9.5703125" style="8" customWidth="1"/>
    <col min="6" max="6" width="14.7109375" style="8" customWidth="1"/>
    <col min="7" max="7" width="16" style="8" customWidth="1"/>
    <col min="8" max="8" width="11.140625" style="8" customWidth="1"/>
    <col min="9" max="16384" width="9.140625" style="8"/>
  </cols>
  <sheetData>
    <row r="1" spans="1:8" ht="20.25" customHeight="1" x14ac:dyDescent="0.2">
      <c r="A1" s="87" t="s">
        <v>14</v>
      </c>
      <c r="B1" s="87"/>
      <c r="C1" s="87"/>
      <c r="D1" s="87"/>
      <c r="E1" s="87"/>
      <c r="F1" s="87"/>
      <c r="G1" s="87"/>
      <c r="H1" s="87"/>
    </row>
    <row r="2" spans="1:8" ht="20.25" x14ac:dyDescent="0.2">
      <c r="B2" s="9"/>
    </row>
    <row r="3" spans="1:8" ht="47.25" customHeight="1" x14ac:dyDescent="0.2">
      <c r="A3" s="88" t="s">
        <v>15</v>
      </c>
      <c r="B3" s="88"/>
      <c r="C3" s="88"/>
      <c r="D3" s="88"/>
      <c r="E3" s="88"/>
      <c r="F3" s="88"/>
      <c r="G3" s="88"/>
      <c r="H3" s="88"/>
    </row>
    <row r="4" spans="1:8" ht="35.25" customHeight="1" x14ac:dyDescent="0.2">
      <c r="B4" s="10"/>
    </row>
    <row r="5" spans="1:8" ht="15" customHeight="1" x14ac:dyDescent="0.2">
      <c r="A5" s="89" t="s">
        <v>16</v>
      </c>
      <c r="B5" s="89"/>
      <c r="C5" s="89"/>
      <c r="D5" s="89"/>
      <c r="E5" s="89"/>
      <c r="F5" s="89"/>
      <c r="G5" s="89"/>
      <c r="H5" s="89"/>
    </row>
    <row r="6" spans="1:8" ht="15" customHeight="1" x14ac:dyDescent="0.2">
      <c r="A6" s="89" t="s">
        <v>17</v>
      </c>
      <c r="B6" s="89"/>
      <c r="C6" s="89"/>
      <c r="D6" s="89"/>
      <c r="E6" s="89"/>
      <c r="F6" s="89"/>
      <c r="G6" s="89"/>
      <c r="H6" s="89"/>
    </row>
    <row r="7" spans="1:8" ht="15" customHeight="1" x14ac:dyDescent="0.2">
      <c r="A7" s="89" t="s">
        <v>18</v>
      </c>
      <c r="B7" s="89"/>
      <c r="C7" s="89"/>
      <c r="D7" s="89"/>
      <c r="E7" s="89"/>
      <c r="F7" s="89"/>
      <c r="G7" s="89"/>
      <c r="H7" s="89"/>
    </row>
    <row r="8" spans="1:8" ht="15" customHeight="1" x14ac:dyDescent="0.2">
      <c r="A8" s="89" t="s">
        <v>19</v>
      </c>
      <c r="B8" s="89"/>
      <c r="C8" s="89"/>
      <c r="D8" s="89"/>
      <c r="E8" s="89"/>
      <c r="F8" s="89"/>
      <c r="G8" s="89"/>
      <c r="H8" s="89"/>
    </row>
    <row r="9" spans="1:8" ht="30" customHeight="1" x14ac:dyDescent="0.2">
      <c r="B9" s="11"/>
    </row>
    <row r="10" spans="1:8" ht="105" customHeight="1" x14ac:dyDescent="0.2">
      <c r="A10" s="90" t="s">
        <v>20</v>
      </c>
      <c r="B10" s="90"/>
      <c r="C10" s="90"/>
      <c r="D10" s="90"/>
      <c r="E10" s="90"/>
      <c r="F10" s="90"/>
      <c r="G10" s="90"/>
      <c r="H10" s="90"/>
    </row>
    <row r="11" spans="1:8" ht="15.75" thickBot="1" x14ac:dyDescent="0.25">
      <c r="B11" s="12"/>
    </row>
    <row r="12" spans="1:8" ht="48.75" thickBot="1" x14ac:dyDescent="0.25">
      <c r="A12" s="13" t="s">
        <v>11</v>
      </c>
      <c r="B12" s="13" t="s">
        <v>9</v>
      </c>
      <c r="C12" s="14" t="s">
        <v>21</v>
      </c>
      <c r="D12" s="14" t="s">
        <v>10</v>
      </c>
      <c r="E12" s="14" t="s">
        <v>22</v>
      </c>
      <c r="F12" s="14" t="s">
        <v>23</v>
      </c>
      <c r="G12" s="14" t="s">
        <v>24</v>
      </c>
      <c r="H12" s="14" t="s">
        <v>25</v>
      </c>
    </row>
    <row r="13" spans="1:8" ht="15.75" thickBot="1" x14ac:dyDescent="0.25">
      <c r="A13" s="15"/>
      <c r="B13" s="15"/>
      <c r="C13" s="16"/>
      <c r="D13" s="16"/>
      <c r="E13" s="16"/>
      <c r="F13" s="16"/>
      <c r="G13" s="16"/>
      <c r="H13" s="16"/>
    </row>
    <row r="14" spans="1:8" ht="15.75" thickBot="1" x14ac:dyDescent="0.25">
      <c r="A14" s="15"/>
      <c r="B14" s="15"/>
      <c r="C14" s="16"/>
      <c r="D14" s="16"/>
      <c r="E14" s="16"/>
      <c r="F14" s="16"/>
      <c r="G14" s="16"/>
      <c r="H14" s="16"/>
    </row>
    <row r="15" spans="1:8" ht="15.75" thickBot="1" x14ac:dyDescent="0.25">
      <c r="A15" s="15"/>
      <c r="B15" s="15"/>
      <c r="C15" s="16"/>
      <c r="D15" s="16"/>
      <c r="E15" s="16"/>
      <c r="F15" s="16"/>
      <c r="G15" s="16"/>
      <c r="H15" s="16"/>
    </row>
    <row r="16" spans="1:8" ht="15.75" thickBot="1" x14ac:dyDescent="0.25">
      <c r="A16" s="15"/>
      <c r="B16" s="15"/>
      <c r="C16" s="16"/>
      <c r="D16" s="16"/>
      <c r="E16" s="16"/>
      <c r="F16" s="16"/>
      <c r="G16" s="16"/>
      <c r="H16" s="16"/>
    </row>
    <row r="17" spans="1:8" ht="15.75" thickBot="1" x14ac:dyDescent="0.25">
      <c r="A17" s="17"/>
      <c r="B17" s="17"/>
      <c r="C17" s="18"/>
      <c r="D17" s="18"/>
      <c r="E17" s="18"/>
      <c r="F17" s="18"/>
      <c r="G17" s="18"/>
      <c r="H17" s="18"/>
    </row>
    <row r="18" spans="1:8" ht="42" customHeight="1" x14ac:dyDescent="0.2">
      <c r="B18" s="19"/>
      <c r="C18" s="20"/>
      <c r="D18" s="20"/>
      <c r="E18" s="20"/>
      <c r="F18" s="20"/>
      <c r="G18" s="20"/>
      <c r="H18" s="20"/>
    </row>
    <row r="19" spans="1:8" ht="15" customHeight="1" x14ac:dyDescent="0.2">
      <c r="A19" s="91" t="s">
        <v>26</v>
      </c>
      <c r="B19" s="91"/>
      <c r="C19" s="91"/>
      <c r="D19" s="91"/>
      <c r="E19" s="91"/>
      <c r="F19" s="91"/>
      <c r="G19" s="91"/>
      <c r="H19" s="91"/>
    </row>
    <row r="20" spans="1:8" ht="14.25" x14ac:dyDescent="0.2">
      <c r="A20" s="92" t="s">
        <v>27</v>
      </c>
      <c r="B20" s="92"/>
      <c r="C20" s="92"/>
      <c r="D20" s="92"/>
      <c r="E20" s="92"/>
      <c r="F20" s="92"/>
      <c r="G20" s="92"/>
      <c r="H20" s="92"/>
    </row>
    <row r="21" spans="1:8" ht="15" x14ac:dyDescent="0.2">
      <c r="B21" s="12"/>
    </row>
    <row r="22" spans="1:8" ht="15" x14ac:dyDescent="0.2">
      <c r="B22" s="12"/>
    </row>
    <row r="23" spans="1:8" ht="15" x14ac:dyDescent="0.2">
      <c r="B23" s="12"/>
    </row>
    <row r="24" spans="1:8" ht="15" customHeight="1" x14ac:dyDescent="0.2">
      <c r="A24" s="93" t="s">
        <v>28</v>
      </c>
      <c r="B24" s="93"/>
      <c r="C24" s="93"/>
      <c r="D24" s="93"/>
      <c r="E24" s="93"/>
      <c r="F24" s="93"/>
      <c r="G24" s="93"/>
      <c r="H24" s="93"/>
    </row>
    <row r="25" spans="1:8" ht="15" customHeight="1" x14ac:dyDescent="0.2">
      <c r="A25" s="93" t="s">
        <v>29</v>
      </c>
      <c r="B25" s="93"/>
      <c r="C25" s="93"/>
      <c r="D25" s="93"/>
      <c r="E25" s="93"/>
      <c r="F25" s="93"/>
      <c r="G25" s="93"/>
      <c r="H25" s="93"/>
    </row>
    <row r="26" spans="1:8" ht="15" customHeight="1" x14ac:dyDescent="0.2">
      <c r="A26" s="86" t="s">
        <v>30</v>
      </c>
      <c r="B26" s="86"/>
      <c r="C26" s="86"/>
      <c r="D26" s="86"/>
      <c r="E26" s="86"/>
      <c r="F26" s="86"/>
      <c r="G26" s="86"/>
      <c r="H26" s="8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CERES</vt:lpstr>
      <vt:lpstr>CESFI</vt:lpstr>
      <vt:lpstr>CAV</vt:lpstr>
      <vt:lpstr>CEO</vt:lpstr>
      <vt:lpstr>CCT</vt:lpstr>
      <vt:lpstr>CEPLAN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2014-12-02T16:15:55Z</dcterms:modified>
</cp:coreProperties>
</file>