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0859-2014 - UDESC - Ar Condicionado - Vig 26.08.15\"/>
    </mc:Choice>
  </mc:AlternateContent>
  <bookViews>
    <workbookView xWindow="0" yWindow="0" windowWidth="19200" windowHeight="11595" tabRatio="711" firstSheet="2" activeTab="13"/>
  </bookViews>
  <sheets>
    <sheet name="Reitoria" sheetId="75" r:id="rId1"/>
    <sheet name="Museu" sheetId="91" r:id="rId2"/>
    <sheet name="ESAG" sheetId="92" r:id="rId3"/>
    <sheet name="CEART" sheetId="99" r:id="rId4"/>
    <sheet name="CEAD" sheetId="93" r:id="rId5"/>
    <sheet name="FAED" sheetId="94" r:id="rId6"/>
    <sheet name="CEFID" sheetId="97" r:id="rId7"/>
    <sheet name="CEAVI" sheetId="95" r:id="rId8"/>
    <sheet name="CEPLAN" sheetId="96" r:id="rId9"/>
    <sheet name="CCT" sheetId="101" r:id="rId10"/>
    <sheet name="CERES" sheetId="102" r:id="rId11"/>
    <sheet name="CESFI" sheetId="103" r:id="rId12"/>
    <sheet name="CEO" sheetId="104" r:id="rId13"/>
    <sheet name="GESTOR" sheetId="100" r:id="rId14"/>
    <sheet name="Modelo Anexo II IN 002_2014" sheetId="77" r:id="rId15"/>
  </sheets>
  <definedNames>
    <definedName name="diasuteis" localSheetId="9">#REF!</definedName>
    <definedName name="diasuteis" localSheetId="4">#REF!</definedName>
    <definedName name="diasuteis" localSheetId="3">#REF!</definedName>
    <definedName name="diasuteis" localSheetId="7">#REF!</definedName>
    <definedName name="diasuteis" localSheetId="6">#REF!</definedName>
    <definedName name="diasuteis" localSheetId="12">#REF!</definedName>
    <definedName name="diasuteis" localSheetId="8">#REF!</definedName>
    <definedName name="diasuteis" localSheetId="10">#REF!</definedName>
    <definedName name="diasuteis" localSheetId="11">#REF!</definedName>
    <definedName name="diasuteis" localSheetId="2">#REF!</definedName>
    <definedName name="diasuteis" localSheetId="5">#REF!</definedName>
    <definedName name="diasuteis" localSheetId="13">#REF!</definedName>
    <definedName name="diasuteis" localSheetId="1">#REF!</definedName>
    <definedName name="diasuteis" localSheetId="0">#REF!</definedName>
    <definedName name="diasuteis">#REF!</definedName>
    <definedName name="Ferias" localSheetId="9">#REF!</definedName>
    <definedName name="Ferias" localSheetId="4">#REF!</definedName>
    <definedName name="Ferias" localSheetId="3">#REF!</definedName>
    <definedName name="Ferias" localSheetId="7">#REF!</definedName>
    <definedName name="Ferias" localSheetId="6">#REF!</definedName>
    <definedName name="Ferias" localSheetId="12">#REF!</definedName>
    <definedName name="Ferias" localSheetId="8">#REF!</definedName>
    <definedName name="Ferias" localSheetId="10">#REF!</definedName>
    <definedName name="Ferias" localSheetId="11">#REF!</definedName>
    <definedName name="Ferias" localSheetId="2">#REF!</definedName>
    <definedName name="Ferias" localSheetId="5">#REF!</definedName>
    <definedName name="Ferias" localSheetId="13">#REF!</definedName>
    <definedName name="Ferias" localSheetId="1">#REF!</definedName>
    <definedName name="Ferias">#REF!</definedName>
    <definedName name="RD" localSheetId="9">OFFSET(#REF!,(MATCH(SMALL(#REF!,ROW()-10),#REF!,0)-1),0)</definedName>
    <definedName name="RD" localSheetId="4">OFFSET(#REF!,(MATCH(SMALL(#REF!,ROW()-10),#REF!,0)-1),0)</definedName>
    <definedName name="RD" localSheetId="3">OFFSET(#REF!,(MATCH(SMALL(#REF!,ROW()-10),#REF!,0)-1),0)</definedName>
    <definedName name="RD" localSheetId="7">OFFSET(#REF!,(MATCH(SMALL(#REF!,ROW()-10),#REF!,0)-1),0)</definedName>
    <definedName name="RD" localSheetId="6">OFFSET(#REF!,(MATCH(SMALL(#REF!,ROW()-10),#REF!,0)-1),0)</definedName>
    <definedName name="RD" localSheetId="12">OFFSET(#REF!,(MATCH(SMALL(#REF!,ROW()-10),#REF!,0)-1),0)</definedName>
    <definedName name="RD" localSheetId="8">OFFSET(#REF!,(MATCH(SMALL(#REF!,ROW()-10),#REF!,0)-1),0)</definedName>
    <definedName name="RD" localSheetId="10">OFFSET(#REF!,(MATCH(SMALL(#REF!,ROW()-10),#REF!,0)-1),0)</definedName>
    <definedName name="RD" localSheetId="11">OFFSET(#REF!,(MATCH(SMALL(#REF!,ROW()-10),#REF!,0)-1),0)</definedName>
    <definedName name="RD" localSheetId="2">OFFSET(#REF!,(MATCH(SMALL(#REF!,ROW()-10),#REF!,0)-1),0)</definedName>
    <definedName name="RD" localSheetId="5">OFFSET(#REF!,(MATCH(SMALL(#REF!,ROW()-10),#REF!,0)-1),0)</definedName>
    <definedName name="RD" localSheetId="13">OFFSET(#REF!,(MATCH(SMALL(#REF!,ROW()-10),#REF!,0)-1),0)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O56" i="100" l="1"/>
  <c r="O57" i="100"/>
  <c r="O59" i="100" s="1"/>
  <c r="O51" i="100"/>
  <c r="N51" i="100"/>
  <c r="O5" i="100"/>
  <c r="O6" i="100"/>
  <c r="O7" i="100"/>
  <c r="O8" i="100"/>
  <c r="O9" i="100"/>
  <c r="O10" i="100"/>
  <c r="O11" i="100"/>
  <c r="O12" i="100"/>
  <c r="O13" i="100"/>
  <c r="O14" i="100"/>
  <c r="O15" i="100"/>
  <c r="O16" i="100"/>
  <c r="O17" i="100"/>
  <c r="O18" i="100"/>
  <c r="O19" i="100"/>
  <c r="O20" i="100"/>
  <c r="O21" i="100"/>
  <c r="O22" i="100"/>
  <c r="O23" i="100"/>
  <c r="O24" i="100"/>
  <c r="O25" i="100"/>
  <c r="O26" i="100"/>
  <c r="O27" i="100"/>
  <c r="O28" i="100"/>
  <c r="O29" i="100"/>
  <c r="O30" i="100"/>
  <c r="O31" i="100"/>
  <c r="O32" i="100"/>
  <c r="O33" i="100"/>
  <c r="O34" i="100"/>
  <c r="O35" i="100"/>
  <c r="O36" i="100"/>
  <c r="O37" i="100"/>
  <c r="O38" i="100"/>
  <c r="O39" i="100"/>
  <c r="O40" i="100"/>
  <c r="O41" i="100"/>
  <c r="O42" i="100"/>
  <c r="O43" i="100"/>
  <c r="O44" i="100"/>
  <c r="O45" i="100"/>
  <c r="O46" i="100"/>
  <c r="O47" i="100"/>
  <c r="O48" i="100"/>
  <c r="O49" i="100"/>
  <c r="O50" i="100"/>
  <c r="O4" i="100"/>
  <c r="N5" i="100"/>
  <c r="N6" i="100"/>
  <c r="N7" i="100"/>
  <c r="N8" i="100"/>
  <c r="N9" i="100"/>
  <c r="N10" i="100"/>
  <c r="N11" i="100"/>
  <c r="N12" i="100"/>
  <c r="N13" i="100"/>
  <c r="N14" i="100"/>
  <c r="N15" i="100"/>
  <c r="N16" i="100"/>
  <c r="N17" i="100"/>
  <c r="N18" i="100"/>
  <c r="N19" i="100"/>
  <c r="N20" i="100"/>
  <c r="N21" i="100"/>
  <c r="N22" i="100"/>
  <c r="N23" i="100"/>
  <c r="N24" i="100"/>
  <c r="N25" i="100"/>
  <c r="N26" i="100"/>
  <c r="N27" i="100"/>
  <c r="N28" i="100"/>
  <c r="N29" i="100"/>
  <c r="N30" i="100"/>
  <c r="N31" i="100"/>
  <c r="N32" i="100"/>
  <c r="N33" i="100"/>
  <c r="N34" i="100"/>
  <c r="N35" i="100"/>
  <c r="N36" i="100"/>
  <c r="N37" i="100"/>
  <c r="N38" i="100"/>
  <c r="N39" i="100"/>
  <c r="N40" i="100"/>
  <c r="N41" i="100"/>
  <c r="N42" i="100"/>
  <c r="N43" i="100"/>
  <c r="N44" i="100"/>
  <c r="N45" i="100"/>
  <c r="N46" i="100"/>
  <c r="N47" i="100"/>
  <c r="N48" i="100"/>
  <c r="N49" i="100"/>
  <c r="N50" i="100"/>
  <c r="N4" i="100"/>
  <c r="K5" i="100" l="1"/>
  <c r="K6" i="100"/>
  <c r="K7" i="100"/>
  <c r="K8" i="100"/>
  <c r="K9" i="100"/>
  <c r="K10" i="100"/>
  <c r="K11" i="100"/>
  <c r="K12" i="100"/>
  <c r="K13" i="100"/>
  <c r="K14" i="100"/>
  <c r="K15" i="100"/>
  <c r="K16" i="100"/>
  <c r="K17" i="100"/>
  <c r="K18" i="100"/>
  <c r="K19" i="100"/>
  <c r="K20" i="100"/>
  <c r="K21" i="100"/>
  <c r="K22" i="100"/>
  <c r="K23" i="100"/>
  <c r="K24" i="100"/>
  <c r="K25" i="100"/>
  <c r="K26" i="100"/>
  <c r="K27" i="100"/>
  <c r="K28" i="100"/>
  <c r="K29" i="100"/>
  <c r="K30" i="100"/>
  <c r="K31" i="100"/>
  <c r="K32" i="100"/>
  <c r="K33" i="100"/>
  <c r="K34" i="100"/>
  <c r="K35" i="100"/>
  <c r="K36" i="100"/>
  <c r="K37" i="100"/>
  <c r="K38" i="100"/>
  <c r="K39" i="100"/>
  <c r="K40" i="100"/>
  <c r="K41" i="100"/>
  <c r="K42" i="100"/>
  <c r="K43" i="100"/>
  <c r="K44" i="100"/>
  <c r="K45" i="100"/>
  <c r="K46" i="100"/>
  <c r="K47" i="100"/>
  <c r="K48" i="100"/>
  <c r="K49" i="100"/>
  <c r="K50" i="100"/>
  <c r="K4" i="100"/>
  <c r="L50" i="104"/>
  <c r="M50" i="104" s="1"/>
  <c r="L49" i="104"/>
  <c r="M49" i="104" s="1"/>
  <c r="L48" i="104"/>
  <c r="M48" i="104" s="1"/>
  <c r="L47" i="104"/>
  <c r="M47" i="104" s="1"/>
  <c r="L46" i="104"/>
  <c r="M46" i="104" s="1"/>
  <c r="L45" i="104"/>
  <c r="M45" i="104" s="1"/>
  <c r="L44" i="104"/>
  <c r="M44" i="104" s="1"/>
  <c r="L43" i="104"/>
  <c r="M43" i="104" s="1"/>
  <c r="L42" i="104"/>
  <c r="M42" i="104" s="1"/>
  <c r="L41" i="104"/>
  <c r="M41" i="104" s="1"/>
  <c r="L40" i="104"/>
  <c r="M40" i="104" s="1"/>
  <c r="L39" i="104"/>
  <c r="M39" i="104" s="1"/>
  <c r="L38" i="104"/>
  <c r="M38" i="104" s="1"/>
  <c r="L37" i="104"/>
  <c r="M37" i="104" s="1"/>
  <c r="L36" i="104"/>
  <c r="M36" i="104" s="1"/>
  <c r="L35" i="104"/>
  <c r="M35" i="104" s="1"/>
  <c r="L34" i="104"/>
  <c r="M34" i="104" s="1"/>
  <c r="L33" i="104"/>
  <c r="M33" i="104" s="1"/>
  <c r="L32" i="104"/>
  <c r="M32" i="104" s="1"/>
  <c r="L31" i="104"/>
  <c r="M31" i="104" s="1"/>
  <c r="L30" i="104"/>
  <c r="M30" i="104" s="1"/>
  <c r="L29" i="104"/>
  <c r="M29" i="104" s="1"/>
  <c r="L28" i="104"/>
  <c r="M28" i="104" s="1"/>
  <c r="L27" i="104"/>
  <c r="M27" i="104" s="1"/>
  <c r="L26" i="104"/>
  <c r="M26" i="104" s="1"/>
  <c r="L25" i="104"/>
  <c r="M25" i="104" s="1"/>
  <c r="L24" i="104"/>
  <c r="M24" i="104" s="1"/>
  <c r="L23" i="104"/>
  <c r="M23" i="104" s="1"/>
  <c r="L22" i="104"/>
  <c r="M22" i="104" s="1"/>
  <c r="L21" i="104"/>
  <c r="M21" i="104" s="1"/>
  <c r="L20" i="104"/>
  <c r="M20" i="104" s="1"/>
  <c r="L19" i="104"/>
  <c r="M19" i="104" s="1"/>
  <c r="L18" i="104"/>
  <c r="M18" i="104" s="1"/>
  <c r="L17" i="104"/>
  <c r="M17" i="104" s="1"/>
  <c r="L16" i="104"/>
  <c r="M16" i="104" s="1"/>
  <c r="L15" i="104"/>
  <c r="M15" i="104" s="1"/>
  <c r="L14" i="104"/>
  <c r="M14" i="104" s="1"/>
  <c r="L13" i="104"/>
  <c r="M13" i="104" s="1"/>
  <c r="L12" i="104"/>
  <c r="M12" i="104" s="1"/>
  <c r="L11" i="104"/>
  <c r="M11" i="104" s="1"/>
  <c r="L10" i="104"/>
  <c r="M10" i="104" s="1"/>
  <c r="L9" i="104"/>
  <c r="M9" i="104" s="1"/>
  <c r="L8" i="104"/>
  <c r="L7" i="104"/>
  <c r="M7" i="104" s="1"/>
  <c r="L6" i="104"/>
  <c r="M6" i="104" s="1"/>
  <c r="L5" i="104"/>
  <c r="M5" i="104" s="1"/>
  <c r="L4" i="104"/>
  <c r="M4" i="104" s="1"/>
  <c r="L50" i="103"/>
  <c r="M50" i="103" s="1"/>
  <c r="L49" i="103"/>
  <c r="M49" i="103" s="1"/>
  <c r="L48" i="103"/>
  <c r="M48" i="103" s="1"/>
  <c r="L47" i="103"/>
  <c r="M47" i="103" s="1"/>
  <c r="L46" i="103"/>
  <c r="M46" i="103" s="1"/>
  <c r="L45" i="103"/>
  <c r="M45" i="103" s="1"/>
  <c r="L44" i="103"/>
  <c r="M44" i="103" s="1"/>
  <c r="L43" i="103"/>
  <c r="M43" i="103" s="1"/>
  <c r="L42" i="103"/>
  <c r="M42" i="103" s="1"/>
  <c r="L41" i="103"/>
  <c r="M41" i="103" s="1"/>
  <c r="L40" i="103"/>
  <c r="M40" i="103" s="1"/>
  <c r="L39" i="103"/>
  <c r="M39" i="103" s="1"/>
  <c r="L38" i="103"/>
  <c r="M38" i="103" s="1"/>
  <c r="L37" i="103"/>
  <c r="M37" i="103" s="1"/>
  <c r="L36" i="103"/>
  <c r="M36" i="103" s="1"/>
  <c r="L35" i="103"/>
  <c r="M35" i="103" s="1"/>
  <c r="L34" i="103"/>
  <c r="M34" i="103" s="1"/>
  <c r="L33" i="103"/>
  <c r="M33" i="103" s="1"/>
  <c r="L32" i="103"/>
  <c r="M32" i="103" s="1"/>
  <c r="L31" i="103"/>
  <c r="M31" i="103" s="1"/>
  <c r="L30" i="103"/>
  <c r="M30" i="103" s="1"/>
  <c r="L29" i="103"/>
  <c r="M29" i="103" s="1"/>
  <c r="L28" i="103"/>
  <c r="M28" i="103" s="1"/>
  <c r="L27" i="103"/>
  <c r="M27" i="103" s="1"/>
  <c r="L26" i="103"/>
  <c r="M26" i="103" s="1"/>
  <c r="L25" i="103"/>
  <c r="M25" i="103" s="1"/>
  <c r="L24" i="103"/>
  <c r="M24" i="103" s="1"/>
  <c r="L23" i="103"/>
  <c r="M23" i="103" s="1"/>
  <c r="L22" i="103"/>
  <c r="M22" i="103" s="1"/>
  <c r="L21" i="103"/>
  <c r="M21" i="103" s="1"/>
  <c r="L20" i="103"/>
  <c r="M20" i="103" s="1"/>
  <c r="L19" i="103"/>
  <c r="M19" i="103" s="1"/>
  <c r="L18" i="103"/>
  <c r="M18" i="103" s="1"/>
  <c r="L17" i="103"/>
  <c r="M17" i="103" s="1"/>
  <c r="L16" i="103"/>
  <c r="M16" i="103" s="1"/>
  <c r="L15" i="103"/>
  <c r="M15" i="103" s="1"/>
  <c r="L14" i="103"/>
  <c r="M14" i="103" s="1"/>
  <c r="L13" i="103"/>
  <c r="M13" i="103" s="1"/>
  <c r="L12" i="103"/>
  <c r="M12" i="103" s="1"/>
  <c r="L11" i="103"/>
  <c r="M11" i="103" s="1"/>
  <c r="L10" i="103"/>
  <c r="M10" i="103" s="1"/>
  <c r="L9" i="103"/>
  <c r="M9" i="103" s="1"/>
  <c r="L8" i="103"/>
  <c r="M8" i="103" s="1"/>
  <c r="L7" i="103"/>
  <c r="M7" i="103" s="1"/>
  <c r="L6" i="103"/>
  <c r="M6" i="103" s="1"/>
  <c r="L5" i="103"/>
  <c r="M5" i="103" s="1"/>
  <c r="L4" i="103"/>
  <c r="M4" i="103" s="1"/>
  <c r="L50" i="102"/>
  <c r="M50" i="102" s="1"/>
  <c r="L49" i="102"/>
  <c r="M49" i="102" s="1"/>
  <c r="L48" i="102"/>
  <c r="M48" i="102" s="1"/>
  <c r="L47" i="102"/>
  <c r="M47" i="102" s="1"/>
  <c r="L46" i="102"/>
  <c r="M46" i="102" s="1"/>
  <c r="L45" i="102"/>
  <c r="M45" i="102" s="1"/>
  <c r="L44" i="102"/>
  <c r="M44" i="102" s="1"/>
  <c r="L43" i="102"/>
  <c r="M43" i="102" s="1"/>
  <c r="L42" i="102"/>
  <c r="M42" i="102" s="1"/>
  <c r="L41" i="102"/>
  <c r="M41" i="102" s="1"/>
  <c r="L40" i="102"/>
  <c r="M40" i="102" s="1"/>
  <c r="L39" i="102"/>
  <c r="M39" i="102" s="1"/>
  <c r="L38" i="102"/>
  <c r="M38" i="102" s="1"/>
  <c r="L37" i="102"/>
  <c r="M37" i="102" s="1"/>
  <c r="L36" i="102"/>
  <c r="M36" i="102" s="1"/>
  <c r="L35" i="102"/>
  <c r="M35" i="102" s="1"/>
  <c r="L34" i="102"/>
  <c r="M34" i="102" s="1"/>
  <c r="L33" i="102"/>
  <c r="M33" i="102" s="1"/>
  <c r="L32" i="102"/>
  <c r="M32" i="102" s="1"/>
  <c r="L31" i="102"/>
  <c r="M31" i="102" s="1"/>
  <c r="L30" i="102"/>
  <c r="M30" i="102" s="1"/>
  <c r="L29" i="102"/>
  <c r="M29" i="102" s="1"/>
  <c r="L28" i="102"/>
  <c r="M28" i="102" s="1"/>
  <c r="L27" i="102"/>
  <c r="M27" i="102" s="1"/>
  <c r="L26" i="102"/>
  <c r="M26" i="102" s="1"/>
  <c r="L25" i="102"/>
  <c r="M25" i="102" s="1"/>
  <c r="L24" i="102"/>
  <c r="M24" i="102" s="1"/>
  <c r="L23" i="102"/>
  <c r="M23" i="102" s="1"/>
  <c r="L22" i="102"/>
  <c r="M22" i="102" s="1"/>
  <c r="L21" i="102"/>
  <c r="M21" i="102" s="1"/>
  <c r="L20" i="102"/>
  <c r="M20" i="102" s="1"/>
  <c r="L19" i="102"/>
  <c r="M19" i="102" s="1"/>
  <c r="L18" i="102"/>
  <c r="M18" i="102" s="1"/>
  <c r="L17" i="102"/>
  <c r="M17" i="102" s="1"/>
  <c r="L16" i="102"/>
  <c r="M16" i="102" s="1"/>
  <c r="L15" i="102"/>
  <c r="M15" i="102" s="1"/>
  <c r="L14" i="102"/>
  <c r="M14" i="102" s="1"/>
  <c r="L13" i="102"/>
  <c r="M13" i="102" s="1"/>
  <c r="L12" i="102"/>
  <c r="M12" i="102" s="1"/>
  <c r="L11" i="102"/>
  <c r="M11" i="102" s="1"/>
  <c r="L10" i="102"/>
  <c r="M10" i="102" s="1"/>
  <c r="L9" i="102"/>
  <c r="M9" i="102" s="1"/>
  <c r="L8" i="102"/>
  <c r="M8" i="102" s="1"/>
  <c r="L7" i="102"/>
  <c r="M7" i="102" s="1"/>
  <c r="L6" i="102"/>
  <c r="M6" i="102" s="1"/>
  <c r="L5" i="102"/>
  <c r="M5" i="102" s="1"/>
  <c r="L4" i="102"/>
  <c r="M4" i="102" s="1"/>
  <c r="L4" i="101"/>
  <c r="L50" i="101"/>
  <c r="L49" i="101"/>
  <c r="L48" i="101"/>
  <c r="L47" i="101"/>
  <c r="L46" i="101"/>
  <c r="L45" i="101"/>
  <c r="L44" i="101"/>
  <c r="L43" i="101"/>
  <c r="L42" i="101"/>
  <c r="L41" i="101"/>
  <c r="L40" i="101"/>
  <c r="L39" i="101"/>
  <c r="L38" i="101"/>
  <c r="L37" i="101"/>
  <c r="L36" i="101"/>
  <c r="L35" i="101"/>
  <c r="L34" i="101"/>
  <c r="L33" i="101"/>
  <c r="L32" i="101"/>
  <c r="L31" i="101"/>
  <c r="L30" i="101"/>
  <c r="L29" i="101"/>
  <c r="L28" i="101"/>
  <c r="L27" i="101"/>
  <c r="L26" i="101"/>
  <c r="L25" i="101"/>
  <c r="L24" i="101"/>
  <c r="L23" i="101"/>
  <c r="L22" i="101"/>
  <c r="L21" i="101"/>
  <c r="L20" i="101"/>
  <c r="L19" i="101"/>
  <c r="L18" i="101"/>
  <c r="L17" i="101"/>
  <c r="L16" i="101"/>
  <c r="L15" i="101"/>
  <c r="L14" i="101"/>
  <c r="L13" i="101"/>
  <c r="L12" i="101"/>
  <c r="L11" i="101"/>
  <c r="L10" i="101"/>
  <c r="L9" i="101"/>
  <c r="L8" i="101"/>
  <c r="M8" i="101" s="1"/>
  <c r="L7" i="101"/>
  <c r="L6" i="101"/>
  <c r="L5" i="101"/>
  <c r="L50" i="96"/>
  <c r="M50" i="96" s="1"/>
  <c r="L49" i="96"/>
  <c r="M49" i="96" s="1"/>
  <c r="L48" i="96"/>
  <c r="M48" i="96" s="1"/>
  <c r="L47" i="96"/>
  <c r="M47" i="96" s="1"/>
  <c r="L46" i="96"/>
  <c r="M46" i="96" s="1"/>
  <c r="L45" i="96"/>
  <c r="M45" i="96" s="1"/>
  <c r="L44" i="96"/>
  <c r="M44" i="96" s="1"/>
  <c r="L43" i="96"/>
  <c r="M43" i="96" s="1"/>
  <c r="L42" i="96"/>
  <c r="M42" i="96" s="1"/>
  <c r="L41" i="96"/>
  <c r="M41" i="96" s="1"/>
  <c r="L40" i="96"/>
  <c r="M40" i="96" s="1"/>
  <c r="L39" i="96"/>
  <c r="M39" i="96" s="1"/>
  <c r="L38" i="96"/>
  <c r="M38" i="96" s="1"/>
  <c r="L37" i="96"/>
  <c r="M37" i="96" s="1"/>
  <c r="L36" i="96"/>
  <c r="M36" i="96" s="1"/>
  <c r="L35" i="96"/>
  <c r="M35" i="96" s="1"/>
  <c r="L34" i="96"/>
  <c r="M34" i="96" s="1"/>
  <c r="L33" i="96"/>
  <c r="M33" i="96" s="1"/>
  <c r="L32" i="96"/>
  <c r="M32" i="96" s="1"/>
  <c r="L31" i="96"/>
  <c r="M31" i="96" s="1"/>
  <c r="L30" i="96"/>
  <c r="M30" i="96" s="1"/>
  <c r="L29" i="96"/>
  <c r="M29" i="96" s="1"/>
  <c r="L28" i="96"/>
  <c r="M28" i="96" s="1"/>
  <c r="L27" i="96"/>
  <c r="M27" i="96" s="1"/>
  <c r="L26" i="96"/>
  <c r="M26" i="96" s="1"/>
  <c r="L25" i="96"/>
  <c r="M25" i="96" s="1"/>
  <c r="L24" i="96"/>
  <c r="M24" i="96" s="1"/>
  <c r="L23" i="96"/>
  <c r="M23" i="96" s="1"/>
  <c r="L22" i="96"/>
  <c r="M22" i="96" s="1"/>
  <c r="L21" i="96"/>
  <c r="M21" i="96" s="1"/>
  <c r="L20" i="96"/>
  <c r="M20" i="96" s="1"/>
  <c r="L19" i="96"/>
  <c r="M19" i="96" s="1"/>
  <c r="L18" i="96"/>
  <c r="M18" i="96" s="1"/>
  <c r="L17" i="96"/>
  <c r="M17" i="96" s="1"/>
  <c r="L16" i="96"/>
  <c r="M16" i="96" s="1"/>
  <c r="L15" i="96"/>
  <c r="M15" i="96" s="1"/>
  <c r="L14" i="96"/>
  <c r="M14" i="96" s="1"/>
  <c r="L13" i="96"/>
  <c r="M13" i="96" s="1"/>
  <c r="L12" i="96"/>
  <c r="M12" i="96" s="1"/>
  <c r="L11" i="96"/>
  <c r="M11" i="96" s="1"/>
  <c r="L10" i="96"/>
  <c r="M10" i="96" s="1"/>
  <c r="L9" i="96"/>
  <c r="M9" i="96" s="1"/>
  <c r="L8" i="96"/>
  <c r="M8" i="96" s="1"/>
  <c r="L7" i="96"/>
  <c r="M7" i="96" s="1"/>
  <c r="L6" i="96"/>
  <c r="M6" i="96" s="1"/>
  <c r="L5" i="96"/>
  <c r="M5" i="96" s="1"/>
  <c r="L4" i="96"/>
  <c r="M4" i="96" s="1"/>
  <c r="L50" i="95"/>
  <c r="M50" i="95" s="1"/>
  <c r="L49" i="95"/>
  <c r="M49" i="95" s="1"/>
  <c r="L48" i="95"/>
  <c r="M48" i="95" s="1"/>
  <c r="L47" i="95"/>
  <c r="M47" i="95" s="1"/>
  <c r="L46" i="95"/>
  <c r="M46" i="95" s="1"/>
  <c r="L45" i="95"/>
  <c r="M45" i="95" s="1"/>
  <c r="L44" i="95"/>
  <c r="M44" i="95" s="1"/>
  <c r="L43" i="95"/>
  <c r="M43" i="95" s="1"/>
  <c r="L42" i="95"/>
  <c r="M42" i="95" s="1"/>
  <c r="L41" i="95"/>
  <c r="M41" i="95" s="1"/>
  <c r="L40" i="95"/>
  <c r="M40" i="95" s="1"/>
  <c r="L39" i="95"/>
  <c r="M39" i="95" s="1"/>
  <c r="L38" i="95"/>
  <c r="M38" i="95" s="1"/>
  <c r="L37" i="95"/>
  <c r="M37" i="95" s="1"/>
  <c r="L36" i="95"/>
  <c r="M36" i="95" s="1"/>
  <c r="L35" i="95"/>
  <c r="M35" i="95" s="1"/>
  <c r="L34" i="95"/>
  <c r="M34" i="95" s="1"/>
  <c r="L33" i="95"/>
  <c r="M33" i="95" s="1"/>
  <c r="L32" i="95"/>
  <c r="M32" i="95" s="1"/>
  <c r="L31" i="95"/>
  <c r="M31" i="95" s="1"/>
  <c r="L30" i="95"/>
  <c r="M30" i="95" s="1"/>
  <c r="L29" i="95"/>
  <c r="M29" i="95" s="1"/>
  <c r="L28" i="95"/>
  <c r="M28" i="95" s="1"/>
  <c r="L27" i="95"/>
  <c r="M27" i="95" s="1"/>
  <c r="L26" i="95"/>
  <c r="M26" i="95" s="1"/>
  <c r="L25" i="95"/>
  <c r="M25" i="95" s="1"/>
  <c r="L24" i="95"/>
  <c r="M24" i="95" s="1"/>
  <c r="L23" i="95"/>
  <c r="M23" i="95" s="1"/>
  <c r="L22" i="95"/>
  <c r="M22" i="95" s="1"/>
  <c r="L21" i="95"/>
  <c r="M21" i="95" s="1"/>
  <c r="L20" i="95"/>
  <c r="M20" i="95" s="1"/>
  <c r="L19" i="95"/>
  <c r="M19" i="95" s="1"/>
  <c r="L18" i="95"/>
  <c r="M18" i="95" s="1"/>
  <c r="L17" i="95"/>
  <c r="M17" i="95" s="1"/>
  <c r="L16" i="95"/>
  <c r="M16" i="95" s="1"/>
  <c r="L15" i="95"/>
  <c r="M15" i="95" s="1"/>
  <c r="L14" i="95"/>
  <c r="M14" i="95" s="1"/>
  <c r="L13" i="95"/>
  <c r="M13" i="95" s="1"/>
  <c r="L12" i="95"/>
  <c r="M12" i="95" s="1"/>
  <c r="L11" i="95"/>
  <c r="M11" i="95" s="1"/>
  <c r="L10" i="95"/>
  <c r="M10" i="95" s="1"/>
  <c r="L9" i="95"/>
  <c r="M9" i="95" s="1"/>
  <c r="L8" i="95"/>
  <c r="M8" i="95" s="1"/>
  <c r="L7" i="95"/>
  <c r="M7" i="95" s="1"/>
  <c r="L6" i="95"/>
  <c r="M6" i="95" s="1"/>
  <c r="L5" i="95"/>
  <c r="M5" i="95" s="1"/>
  <c r="L4" i="95"/>
  <c r="M4" i="95" s="1"/>
  <c r="L50" i="97"/>
  <c r="M50" i="97" s="1"/>
  <c r="L49" i="97"/>
  <c r="M49" i="97" s="1"/>
  <c r="L48" i="97"/>
  <c r="M48" i="97" s="1"/>
  <c r="L47" i="97"/>
  <c r="M47" i="97" s="1"/>
  <c r="L46" i="97"/>
  <c r="M46" i="97" s="1"/>
  <c r="L45" i="97"/>
  <c r="M45" i="97" s="1"/>
  <c r="L44" i="97"/>
  <c r="M44" i="97" s="1"/>
  <c r="L43" i="97"/>
  <c r="M43" i="97" s="1"/>
  <c r="L42" i="97"/>
  <c r="M42" i="97" s="1"/>
  <c r="L41" i="97"/>
  <c r="M41" i="97" s="1"/>
  <c r="L40" i="97"/>
  <c r="M40" i="97" s="1"/>
  <c r="L39" i="97"/>
  <c r="M39" i="97" s="1"/>
  <c r="L38" i="97"/>
  <c r="M38" i="97" s="1"/>
  <c r="L37" i="97"/>
  <c r="M37" i="97" s="1"/>
  <c r="L36" i="97"/>
  <c r="M36" i="97" s="1"/>
  <c r="L35" i="97"/>
  <c r="M35" i="97" s="1"/>
  <c r="L34" i="97"/>
  <c r="M34" i="97" s="1"/>
  <c r="L33" i="97"/>
  <c r="M33" i="97" s="1"/>
  <c r="L32" i="97"/>
  <c r="M32" i="97" s="1"/>
  <c r="L31" i="97"/>
  <c r="M31" i="97" s="1"/>
  <c r="L30" i="97"/>
  <c r="M30" i="97" s="1"/>
  <c r="L29" i="97"/>
  <c r="M29" i="97" s="1"/>
  <c r="L28" i="97"/>
  <c r="M28" i="97" s="1"/>
  <c r="L27" i="97"/>
  <c r="M27" i="97" s="1"/>
  <c r="L26" i="97"/>
  <c r="M26" i="97" s="1"/>
  <c r="L25" i="97"/>
  <c r="M25" i="97" s="1"/>
  <c r="L24" i="97"/>
  <c r="M24" i="97" s="1"/>
  <c r="L23" i="97"/>
  <c r="M23" i="97" s="1"/>
  <c r="L22" i="97"/>
  <c r="M22" i="97" s="1"/>
  <c r="L21" i="97"/>
  <c r="M21" i="97" s="1"/>
  <c r="L20" i="97"/>
  <c r="M20" i="97" s="1"/>
  <c r="L19" i="97"/>
  <c r="M19" i="97" s="1"/>
  <c r="L18" i="97"/>
  <c r="M18" i="97" s="1"/>
  <c r="L17" i="97"/>
  <c r="M17" i="97" s="1"/>
  <c r="L16" i="97"/>
  <c r="M16" i="97" s="1"/>
  <c r="L15" i="97"/>
  <c r="M15" i="97" s="1"/>
  <c r="L14" i="97"/>
  <c r="M14" i="97" s="1"/>
  <c r="L13" i="97"/>
  <c r="M13" i="97" s="1"/>
  <c r="L12" i="97"/>
  <c r="M12" i="97" s="1"/>
  <c r="L11" i="97"/>
  <c r="M11" i="97" s="1"/>
  <c r="L10" i="97"/>
  <c r="M10" i="97" s="1"/>
  <c r="L9" i="97"/>
  <c r="M9" i="97" s="1"/>
  <c r="L8" i="97"/>
  <c r="M8" i="97" s="1"/>
  <c r="L7" i="97"/>
  <c r="M7" i="97" s="1"/>
  <c r="L6" i="97"/>
  <c r="M6" i="97" s="1"/>
  <c r="L5" i="97"/>
  <c r="M5" i="97" s="1"/>
  <c r="L4" i="97"/>
  <c r="M4" i="97" s="1"/>
  <c r="L50" i="94"/>
  <c r="M50" i="94" s="1"/>
  <c r="L49" i="94"/>
  <c r="M49" i="94" s="1"/>
  <c r="L48" i="94"/>
  <c r="M48" i="94" s="1"/>
  <c r="L47" i="94"/>
  <c r="M47" i="94" s="1"/>
  <c r="L46" i="94"/>
  <c r="M46" i="94" s="1"/>
  <c r="L45" i="94"/>
  <c r="M45" i="94" s="1"/>
  <c r="L44" i="94"/>
  <c r="M44" i="94" s="1"/>
  <c r="L43" i="94"/>
  <c r="M43" i="94" s="1"/>
  <c r="L42" i="94"/>
  <c r="M42" i="94" s="1"/>
  <c r="L41" i="94"/>
  <c r="M41" i="94" s="1"/>
  <c r="L40" i="94"/>
  <c r="M40" i="94" s="1"/>
  <c r="L39" i="94"/>
  <c r="M39" i="94" s="1"/>
  <c r="L38" i="94"/>
  <c r="M38" i="94" s="1"/>
  <c r="L37" i="94"/>
  <c r="M37" i="94" s="1"/>
  <c r="L36" i="94"/>
  <c r="M36" i="94" s="1"/>
  <c r="L35" i="94"/>
  <c r="M35" i="94" s="1"/>
  <c r="L34" i="94"/>
  <c r="M34" i="94" s="1"/>
  <c r="L33" i="94"/>
  <c r="M33" i="94" s="1"/>
  <c r="L32" i="94"/>
  <c r="M32" i="94" s="1"/>
  <c r="L31" i="94"/>
  <c r="M31" i="94" s="1"/>
  <c r="L30" i="94"/>
  <c r="M30" i="94" s="1"/>
  <c r="L29" i="94"/>
  <c r="M29" i="94" s="1"/>
  <c r="L28" i="94"/>
  <c r="M28" i="94" s="1"/>
  <c r="L27" i="94"/>
  <c r="M27" i="94" s="1"/>
  <c r="L26" i="94"/>
  <c r="M26" i="94" s="1"/>
  <c r="L25" i="94"/>
  <c r="M25" i="94" s="1"/>
  <c r="L24" i="94"/>
  <c r="M24" i="94" s="1"/>
  <c r="L23" i="94"/>
  <c r="M23" i="94" s="1"/>
  <c r="L22" i="94"/>
  <c r="M22" i="94" s="1"/>
  <c r="L21" i="94"/>
  <c r="M21" i="94" s="1"/>
  <c r="L20" i="94"/>
  <c r="M20" i="94" s="1"/>
  <c r="L19" i="94"/>
  <c r="M19" i="94" s="1"/>
  <c r="L18" i="94"/>
  <c r="M18" i="94" s="1"/>
  <c r="L17" i="94"/>
  <c r="M17" i="94" s="1"/>
  <c r="L16" i="94"/>
  <c r="M16" i="94" s="1"/>
  <c r="L15" i="94"/>
  <c r="M15" i="94" s="1"/>
  <c r="L14" i="94"/>
  <c r="M14" i="94" s="1"/>
  <c r="L13" i="94"/>
  <c r="M13" i="94" s="1"/>
  <c r="L12" i="94"/>
  <c r="M12" i="94" s="1"/>
  <c r="L11" i="94"/>
  <c r="M11" i="94" s="1"/>
  <c r="L10" i="94"/>
  <c r="M10" i="94" s="1"/>
  <c r="L9" i="94"/>
  <c r="M9" i="94" s="1"/>
  <c r="L8" i="94"/>
  <c r="M8" i="94" s="1"/>
  <c r="L7" i="94"/>
  <c r="M7" i="94" s="1"/>
  <c r="L6" i="94"/>
  <c r="M6" i="94" s="1"/>
  <c r="L5" i="94"/>
  <c r="M5" i="94" s="1"/>
  <c r="L4" i="94"/>
  <c r="M4" i="94" s="1"/>
  <c r="L50" i="93"/>
  <c r="M50" i="93" s="1"/>
  <c r="L49" i="93"/>
  <c r="M49" i="93" s="1"/>
  <c r="L48" i="93"/>
  <c r="M48" i="93" s="1"/>
  <c r="L47" i="93"/>
  <c r="M47" i="93" s="1"/>
  <c r="L46" i="93"/>
  <c r="M46" i="93" s="1"/>
  <c r="L45" i="93"/>
  <c r="M45" i="93" s="1"/>
  <c r="L44" i="93"/>
  <c r="M44" i="93" s="1"/>
  <c r="L43" i="93"/>
  <c r="M43" i="93" s="1"/>
  <c r="L42" i="93"/>
  <c r="M42" i="93" s="1"/>
  <c r="L41" i="93"/>
  <c r="M41" i="93" s="1"/>
  <c r="L40" i="93"/>
  <c r="M40" i="93" s="1"/>
  <c r="L39" i="93"/>
  <c r="M39" i="93" s="1"/>
  <c r="L38" i="93"/>
  <c r="M38" i="93" s="1"/>
  <c r="L37" i="93"/>
  <c r="M37" i="93" s="1"/>
  <c r="L36" i="93"/>
  <c r="M36" i="93" s="1"/>
  <c r="L35" i="93"/>
  <c r="M35" i="93" s="1"/>
  <c r="L34" i="93"/>
  <c r="M34" i="93" s="1"/>
  <c r="L33" i="93"/>
  <c r="M33" i="93" s="1"/>
  <c r="L32" i="93"/>
  <c r="M32" i="93" s="1"/>
  <c r="L31" i="93"/>
  <c r="M31" i="93" s="1"/>
  <c r="L30" i="93"/>
  <c r="M30" i="93" s="1"/>
  <c r="L29" i="93"/>
  <c r="M29" i="93" s="1"/>
  <c r="L28" i="93"/>
  <c r="M28" i="93" s="1"/>
  <c r="L27" i="93"/>
  <c r="M27" i="93" s="1"/>
  <c r="L26" i="93"/>
  <c r="M26" i="93" s="1"/>
  <c r="L25" i="93"/>
  <c r="M25" i="93" s="1"/>
  <c r="L24" i="93"/>
  <c r="M24" i="93" s="1"/>
  <c r="L23" i="93"/>
  <c r="M23" i="93" s="1"/>
  <c r="L22" i="93"/>
  <c r="M22" i="93" s="1"/>
  <c r="L21" i="93"/>
  <c r="M21" i="93" s="1"/>
  <c r="L20" i="93"/>
  <c r="M20" i="93" s="1"/>
  <c r="L19" i="93"/>
  <c r="M19" i="93" s="1"/>
  <c r="L18" i="93"/>
  <c r="M18" i="93" s="1"/>
  <c r="L17" i="93"/>
  <c r="M17" i="93" s="1"/>
  <c r="L16" i="93"/>
  <c r="M16" i="93" s="1"/>
  <c r="L15" i="93"/>
  <c r="M15" i="93" s="1"/>
  <c r="L14" i="93"/>
  <c r="M14" i="93" s="1"/>
  <c r="L13" i="93"/>
  <c r="M13" i="93" s="1"/>
  <c r="L12" i="93"/>
  <c r="M12" i="93" s="1"/>
  <c r="L11" i="93"/>
  <c r="M11" i="93" s="1"/>
  <c r="L10" i="93"/>
  <c r="M10" i="93" s="1"/>
  <c r="L9" i="93"/>
  <c r="M9" i="93" s="1"/>
  <c r="L8" i="93"/>
  <c r="M8" i="93" s="1"/>
  <c r="L7" i="93"/>
  <c r="M7" i="93" s="1"/>
  <c r="L6" i="93"/>
  <c r="M6" i="93" s="1"/>
  <c r="L5" i="93"/>
  <c r="M5" i="93" s="1"/>
  <c r="L4" i="93"/>
  <c r="M4" i="93" s="1"/>
  <c r="L50" i="99"/>
  <c r="M50" i="99" s="1"/>
  <c r="L49" i="99"/>
  <c r="M49" i="99" s="1"/>
  <c r="L48" i="99"/>
  <c r="M48" i="99" s="1"/>
  <c r="L47" i="99"/>
  <c r="M47" i="99" s="1"/>
  <c r="L46" i="99"/>
  <c r="M46" i="99" s="1"/>
  <c r="L45" i="99"/>
  <c r="M45" i="99" s="1"/>
  <c r="L44" i="99"/>
  <c r="M44" i="99" s="1"/>
  <c r="L43" i="99"/>
  <c r="M43" i="99" s="1"/>
  <c r="L42" i="99"/>
  <c r="M42" i="99" s="1"/>
  <c r="L41" i="99"/>
  <c r="M41" i="99" s="1"/>
  <c r="L40" i="99"/>
  <c r="M40" i="99" s="1"/>
  <c r="L39" i="99"/>
  <c r="M39" i="99" s="1"/>
  <c r="L38" i="99"/>
  <c r="M38" i="99" s="1"/>
  <c r="L37" i="99"/>
  <c r="M37" i="99" s="1"/>
  <c r="L36" i="99"/>
  <c r="M36" i="99" s="1"/>
  <c r="L35" i="99"/>
  <c r="M35" i="99" s="1"/>
  <c r="L34" i="99"/>
  <c r="M34" i="99" s="1"/>
  <c r="L33" i="99"/>
  <c r="M33" i="99" s="1"/>
  <c r="L32" i="99"/>
  <c r="M32" i="99" s="1"/>
  <c r="L31" i="99"/>
  <c r="M31" i="99" s="1"/>
  <c r="L30" i="99"/>
  <c r="M30" i="99" s="1"/>
  <c r="L29" i="99"/>
  <c r="M29" i="99" s="1"/>
  <c r="L28" i="99"/>
  <c r="M28" i="99" s="1"/>
  <c r="L27" i="99"/>
  <c r="M27" i="99" s="1"/>
  <c r="L26" i="99"/>
  <c r="M26" i="99" s="1"/>
  <c r="L25" i="99"/>
  <c r="M25" i="99" s="1"/>
  <c r="L24" i="99"/>
  <c r="M24" i="99" s="1"/>
  <c r="L23" i="99"/>
  <c r="M23" i="99" s="1"/>
  <c r="L22" i="99"/>
  <c r="M22" i="99" s="1"/>
  <c r="L21" i="99"/>
  <c r="M21" i="99" s="1"/>
  <c r="L20" i="99"/>
  <c r="M20" i="99" s="1"/>
  <c r="L19" i="99"/>
  <c r="M19" i="99" s="1"/>
  <c r="L18" i="99"/>
  <c r="M18" i="99" s="1"/>
  <c r="L17" i="99"/>
  <c r="M17" i="99" s="1"/>
  <c r="L16" i="99"/>
  <c r="M16" i="99" s="1"/>
  <c r="L15" i="99"/>
  <c r="M15" i="99" s="1"/>
  <c r="L14" i="99"/>
  <c r="M14" i="99" s="1"/>
  <c r="L13" i="99"/>
  <c r="M13" i="99" s="1"/>
  <c r="L12" i="99"/>
  <c r="M12" i="99" s="1"/>
  <c r="L11" i="99"/>
  <c r="M11" i="99" s="1"/>
  <c r="L10" i="99"/>
  <c r="M10" i="99" s="1"/>
  <c r="L9" i="99"/>
  <c r="M9" i="99" s="1"/>
  <c r="L8" i="99"/>
  <c r="M8" i="99" s="1"/>
  <c r="L7" i="99"/>
  <c r="M7" i="99" s="1"/>
  <c r="L6" i="99"/>
  <c r="M6" i="99" s="1"/>
  <c r="L5" i="99"/>
  <c r="M5" i="99" s="1"/>
  <c r="L4" i="99"/>
  <c r="M4" i="99" s="1"/>
  <c r="L50" i="92"/>
  <c r="M50" i="92" s="1"/>
  <c r="L49" i="92"/>
  <c r="M49" i="92" s="1"/>
  <c r="L48" i="92"/>
  <c r="M48" i="92" s="1"/>
  <c r="L47" i="92"/>
  <c r="M47" i="92" s="1"/>
  <c r="L46" i="92"/>
  <c r="M46" i="92" s="1"/>
  <c r="L45" i="92"/>
  <c r="M45" i="92" s="1"/>
  <c r="L44" i="92"/>
  <c r="M44" i="92" s="1"/>
  <c r="L43" i="92"/>
  <c r="M43" i="92" s="1"/>
  <c r="L42" i="92"/>
  <c r="M42" i="92" s="1"/>
  <c r="L41" i="92"/>
  <c r="M41" i="92" s="1"/>
  <c r="L40" i="92"/>
  <c r="M40" i="92" s="1"/>
  <c r="L39" i="92"/>
  <c r="M39" i="92" s="1"/>
  <c r="L38" i="92"/>
  <c r="M38" i="92" s="1"/>
  <c r="L37" i="92"/>
  <c r="M37" i="92" s="1"/>
  <c r="L36" i="92"/>
  <c r="M36" i="92" s="1"/>
  <c r="L35" i="92"/>
  <c r="M35" i="92" s="1"/>
  <c r="L34" i="92"/>
  <c r="M34" i="92" s="1"/>
  <c r="L33" i="92"/>
  <c r="M33" i="92" s="1"/>
  <c r="L32" i="92"/>
  <c r="M32" i="92" s="1"/>
  <c r="L31" i="92"/>
  <c r="M31" i="92" s="1"/>
  <c r="L30" i="92"/>
  <c r="M30" i="92" s="1"/>
  <c r="L29" i="92"/>
  <c r="M29" i="92" s="1"/>
  <c r="L28" i="92"/>
  <c r="M28" i="92" s="1"/>
  <c r="L27" i="92"/>
  <c r="M27" i="92" s="1"/>
  <c r="L26" i="92"/>
  <c r="M26" i="92" s="1"/>
  <c r="L25" i="92"/>
  <c r="M25" i="92" s="1"/>
  <c r="L24" i="92"/>
  <c r="M24" i="92" s="1"/>
  <c r="L23" i="92"/>
  <c r="M23" i="92" s="1"/>
  <c r="L22" i="92"/>
  <c r="M22" i="92" s="1"/>
  <c r="L21" i="92"/>
  <c r="M21" i="92" s="1"/>
  <c r="L20" i="92"/>
  <c r="M20" i="92" s="1"/>
  <c r="L19" i="92"/>
  <c r="M19" i="92" s="1"/>
  <c r="L18" i="92"/>
  <c r="M18" i="92" s="1"/>
  <c r="L17" i="92"/>
  <c r="M17" i="92" s="1"/>
  <c r="L16" i="92"/>
  <c r="M16" i="92" s="1"/>
  <c r="L15" i="92"/>
  <c r="M15" i="92" s="1"/>
  <c r="L14" i="92"/>
  <c r="M14" i="92" s="1"/>
  <c r="L13" i="92"/>
  <c r="M13" i="92" s="1"/>
  <c r="L12" i="92"/>
  <c r="M12" i="92" s="1"/>
  <c r="L11" i="92"/>
  <c r="M11" i="92" s="1"/>
  <c r="L10" i="92"/>
  <c r="M10" i="92" s="1"/>
  <c r="L9" i="92"/>
  <c r="M9" i="92" s="1"/>
  <c r="L8" i="92"/>
  <c r="M8" i="92" s="1"/>
  <c r="L7" i="92"/>
  <c r="M7" i="92" s="1"/>
  <c r="L6" i="92"/>
  <c r="M6" i="92" s="1"/>
  <c r="L5" i="92"/>
  <c r="M5" i="92" s="1"/>
  <c r="L4" i="92"/>
  <c r="M4" i="92" s="1"/>
  <c r="L50" i="91"/>
  <c r="M50" i="91" s="1"/>
  <c r="L49" i="91"/>
  <c r="M49" i="91" s="1"/>
  <c r="L48" i="91"/>
  <c r="M48" i="91" s="1"/>
  <c r="L47" i="91"/>
  <c r="M47" i="91" s="1"/>
  <c r="L46" i="91"/>
  <c r="M46" i="91" s="1"/>
  <c r="L45" i="91"/>
  <c r="M45" i="91" s="1"/>
  <c r="L44" i="91"/>
  <c r="M44" i="91" s="1"/>
  <c r="L43" i="91"/>
  <c r="M43" i="91" s="1"/>
  <c r="L42" i="91"/>
  <c r="M42" i="91" s="1"/>
  <c r="L41" i="91"/>
  <c r="M41" i="91" s="1"/>
  <c r="L40" i="91"/>
  <c r="M40" i="91" s="1"/>
  <c r="L39" i="91"/>
  <c r="M39" i="91" s="1"/>
  <c r="L38" i="91"/>
  <c r="M38" i="91" s="1"/>
  <c r="L37" i="91"/>
  <c r="M37" i="91" s="1"/>
  <c r="L36" i="91"/>
  <c r="M36" i="91" s="1"/>
  <c r="L35" i="91"/>
  <c r="M35" i="91" s="1"/>
  <c r="L34" i="91"/>
  <c r="M34" i="91" s="1"/>
  <c r="L33" i="91"/>
  <c r="M33" i="91" s="1"/>
  <c r="L32" i="91"/>
  <c r="M32" i="91" s="1"/>
  <c r="L31" i="91"/>
  <c r="M31" i="91" s="1"/>
  <c r="L30" i="91"/>
  <c r="M30" i="91" s="1"/>
  <c r="L29" i="91"/>
  <c r="M29" i="91" s="1"/>
  <c r="L28" i="91"/>
  <c r="M28" i="91" s="1"/>
  <c r="L27" i="91"/>
  <c r="M27" i="91" s="1"/>
  <c r="L26" i="91"/>
  <c r="M26" i="91" s="1"/>
  <c r="L25" i="91"/>
  <c r="M25" i="91" s="1"/>
  <c r="L24" i="91"/>
  <c r="M24" i="91" s="1"/>
  <c r="L23" i="91"/>
  <c r="M23" i="91" s="1"/>
  <c r="L22" i="91"/>
  <c r="M22" i="91" s="1"/>
  <c r="L21" i="91"/>
  <c r="M21" i="91" s="1"/>
  <c r="L20" i="91"/>
  <c r="M20" i="91" s="1"/>
  <c r="L19" i="91"/>
  <c r="M19" i="91" s="1"/>
  <c r="L18" i="91"/>
  <c r="M18" i="91" s="1"/>
  <c r="L17" i="91"/>
  <c r="M17" i="91" s="1"/>
  <c r="L16" i="91"/>
  <c r="M16" i="91" s="1"/>
  <c r="L15" i="91"/>
  <c r="M15" i="91" s="1"/>
  <c r="L14" i="91"/>
  <c r="M14" i="91" s="1"/>
  <c r="L13" i="91"/>
  <c r="M13" i="91" s="1"/>
  <c r="L12" i="91"/>
  <c r="M12" i="91" s="1"/>
  <c r="L11" i="91"/>
  <c r="M11" i="91" s="1"/>
  <c r="L10" i="91"/>
  <c r="M10" i="91" s="1"/>
  <c r="L9" i="91"/>
  <c r="M9" i="91" s="1"/>
  <c r="L8" i="91"/>
  <c r="M8" i="91" s="1"/>
  <c r="L7" i="91"/>
  <c r="M7" i="91" s="1"/>
  <c r="L6" i="91"/>
  <c r="M6" i="91" s="1"/>
  <c r="L5" i="91"/>
  <c r="M5" i="91" s="1"/>
  <c r="L4" i="91"/>
  <c r="M4" i="91" s="1"/>
  <c r="M6" i="101" l="1"/>
  <c r="L6" i="100"/>
  <c r="M6" i="100" s="1"/>
  <c r="M10" i="101"/>
  <c r="L10" i="100"/>
  <c r="M10" i="100" s="1"/>
  <c r="M12" i="101"/>
  <c r="L12" i="100"/>
  <c r="M12" i="100" s="1"/>
  <c r="M14" i="101"/>
  <c r="L14" i="100"/>
  <c r="M14" i="100" s="1"/>
  <c r="M16" i="101"/>
  <c r="L16" i="100"/>
  <c r="M16" i="100" s="1"/>
  <c r="M18" i="101"/>
  <c r="L18" i="100"/>
  <c r="M18" i="100" s="1"/>
  <c r="M20" i="101"/>
  <c r="L20" i="100"/>
  <c r="M20" i="100" s="1"/>
  <c r="M22" i="101"/>
  <c r="L22" i="100"/>
  <c r="M22" i="100" s="1"/>
  <c r="M24" i="101"/>
  <c r="L24" i="100"/>
  <c r="M24" i="100" s="1"/>
  <c r="M26" i="101"/>
  <c r="L26" i="100"/>
  <c r="M26" i="100" s="1"/>
  <c r="M28" i="101"/>
  <c r="L28" i="100"/>
  <c r="M28" i="100" s="1"/>
  <c r="M30" i="101"/>
  <c r="L30" i="100"/>
  <c r="M30" i="100" s="1"/>
  <c r="M32" i="101"/>
  <c r="L32" i="100"/>
  <c r="M32" i="100" s="1"/>
  <c r="M34" i="101"/>
  <c r="L34" i="100"/>
  <c r="M34" i="100" s="1"/>
  <c r="M36" i="101"/>
  <c r="L36" i="100"/>
  <c r="M36" i="100" s="1"/>
  <c r="M38" i="101"/>
  <c r="L38" i="100"/>
  <c r="M38" i="100" s="1"/>
  <c r="M40" i="101"/>
  <c r="L40" i="100"/>
  <c r="M40" i="100" s="1"/>
  <c r="M42" i="101"/>
  <c r="L42" i="100"/>
  <c r="M42" i="100" s="1"/>
  <c r="M44" i="101"/>
  <c r="L44" i="100"/>
  <c r="M44" i="100" s="1"/>
  <c r="M46" i="101"/>
  <c r="L46" i="100"/>
  <c r="M46" i="100" s="1"/>
  <c r="M48" i="101"/>
  <c r="L48" i="100"/>
  <c r="M48" i="100" s="1"/>
  <c r="M50" i="101"/>
  <c r="L50" i="100"/>
  <c r="M50" i="100" s="1"/>
  <c r="M5" i="101"/>
  <c r="L5" i="100"/>
  <c r="M5" i="100" s="1"/>
  <c r="M7" i="101"/>
  <c r="L7" i="100"/>
  <c r="M7" i="100" s="1"/>
  <c r="M9" i="101"/>
  <c r="L9" i="100"/>
  <c r="M9" i="100" s="1"/>
  <c r="M11" i="101"/>
  <c r="L11" i="100"/>
  <c r="M11" i="100" s="1"/>
  <c r="M13" i="101"/>
  <c r="L13" i="100"/>
  <c r="M13" i="100" s="1"/>
  <c r="M15" i="101"/>
  <c r="L15" i="100"/>
  <c r="M15" i="100" s="1"/>
  <c r="M17" i="101"/>
  <c r="L17" i="100"/>
  <c r="M17" i="100" s="1"/>
  <c r="M19" i="101"/>
  <c r="L19" i="100"/>
  <c r="M19" i="100" s="1"/>
  <c r="M21" i="101"/>
  <c r="L21" i="100"/>
  <c r="M21" i="100" s="1"/>
  <c r="M23" i="101"/>
  <c r="L23" i="100"/>
  <c r="M23" i="100" s="1"/>
  <c r="M25" i="101"/>
  <c r="L25" i="100"/>
  <c r="M25" i="100" s="1"/>
  <c r="M27" i="101"/>
  <c r="L27" i="100"/>
  <c r="M27" i="100" s="1"/>
  <c r="M29" i="101"/>
  <c r="L29" i="100"/>
  <c r="M29" i="100" s="1"/>
  <c r="M31" i="101"/>
  <c r="L31" i="100"/>
  <c r="M31" i="100" s="1"/>
  <c r="M33" i="101"/>
  <c r="L33" i="100"/>
  <c r="M33" i="100" s="1"/>
  <c r="M35" i="101"/>
  <c r="L35" i="100"/>
  <c r="M35" i="100" s="1"/>
  <c r="M37" i="101"/>
  <c r="L37" i="100"/>
  <c r="M37" i="100" s="1"/>
  <c r="M39" i="101"/>
  <c r="L39" i="100"/>
  <c r="M39" i="100" s="1"/>
  <c r="M41" i="101"/>
  <c r="L41" i="100"/>
  <c r="M41" i="100" s="1"/>
  <c r="M43" i="101"/>
  <c r="L43" i="100"/>
  <c r="M43" i="100" s="1"/>
  <c r="M45" i="101"/>
  <c r="L45" i="100"/>
  <c r="M45" i="100" s="1"/>
  <c r="M47" i="101"/>
  <c r="L47" i="100"/>
  <c r="M47" i="100" s="1"/>
  <c r="M49" i="101"/>
  <c r="L49" i="100"/>
  <c r="M49" i="100" s="1"/>
  <c r="M4" i="101"/>
  <c r="L4" i="100"/>
  <c r="M4" i="100" s="1"/>
  <c r="M8" i="104"/>
  <c r="L8" i="100"/>
  <c r="M8" i="100" s="1"/>
  <c r="L11" i="75" l="1"/>
  <c r="L12" i="75"/>
  <c r="L13" i="75"/>
  <c r="L14" i="75"/>
  <c r="L15" i="75"/>
  <c r="L16" i="75"/>
  <c r="L17" i="75"/>
  <c r="L18" i="75"/>
  <c r="L19" i="75"/>
  <c r="L20" i="75"/>
  <c r="L21" i="75"/>
  <c r="L22" i="75"/>
  <c r="L23" i="75"/>
  <c r="L24" i="75"/>
  <c r="L25" i="75"/>
  <c r="L26" i="75"/>
  <c r="L27" i="75"/>
  <c r="L28" i="75"/>
  <c r="L29" i="75"/>
  <c r="L30" i="75"/>
  <c r="L31" i="75"/>
  <c r="L32" i="75"/>
  <c r="L33" i="75"/>
  <c r="L34" i="75"/>
  <c r="L35" i="75"/>
  <c r="L36" i="75"/>
  <c r="L37" i="75"/>
  <c r="L38" i="75"/>
  <c r="L39" i="75"/>
  <c r="L40" i="75"/>
  <c r="L41" i="75"/>
  <c r="L42" i="75"/>
  <c r="L43" i="75"/>
  <c r="L44" i="75"/>
  <c r="L45" i="75"/>
  <c r="L46" i="75"/>
  <c r="L47" i="75"/>
  <c r="L48" i="75"/>
  <c r="L49" i="75"/>
  <c r="L50" i="75"/>
  <c r="M44" i="75" l="1"/>
  <c r="M34" i="75"/>
  <c r="M22" i="75"/>
  <c r="M50" i="75"/>
  <c r="M48" i="75"/>
  <c r="M46" i="75"/>
  <c r="M42" i="75"/>
  <c r="M40" i="75"/>
  <c r="M38" i="75"/>
  <c r="M36" i="75"/>
  <c r="M32" i="75"/>
  <c r="M30" i="75"/>
  <c r="M28" i="75"/>
  <c r="M26" i="75"/>
  <c r="M24" i="75"/>
  <c r="M49" i="75"/>
  <c r="M47" i="75"/>
  <c r="M45" i="75"/>
  <c r="M43" i="75"/>
  <c r="M41" i="75"/>
  <c r="M39" i="75"/>
  <c r="M37" i="75"/>
  <c r="M35" i="75"/>
  <c r="M33" i="75"/>
  <c r="M31" i="75"/>
  <c r="M29" i="75"/>
  <c r="M27" i="75"/>
  <c r="M25" i="75"/>
  <c r="M23" i="75"/>
  <c r="M20" i="75"/>
  <c r="M18" i="75"/>
  <c r="M16" i="75"/>
  <c r="M14" i="75"/>
  <c r="M12" i="75"/>
  <c r="M21" i="75"/>
  <c r="M19" i="75"/>
  <c r="M17" i="75"/>
  <c r="M15" i="75"/>
  <c r="M13" i="75"/>
  <c r="M11" i="75"/>
  <c r="L10" i="75"/>
  <c r="M10" i="75" l="1"/>
  <c r="L9" i="75"/>
  <c r="L8" i="75"/>
  <c r="L7" i="75"/>
  <c r="L6" i="75"/>
  <c r="L5" i="75"/>
  <c r="M6" i="75" l="1"/>
  <c r="M8" i="75"/>
  <c r="M5" i="75"/>
  <c r="M7" i="75"/>
  <c r="M9" i="75"/>
  <c r="L4" i="75"/>
  <c r="M4" i="75" l="1"/>
</calcChain>
</file>

<file path=xl/sharedStrings.xml><?xml version="1.0" encoding="utf-8"?>
<sst xmlns="http://schemas.openxmlformats.org/spreadsheetml/2006/main" count="4010" uniqueCount="132">
  <si>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</si>
  <si>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</si>
  <si>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</si>
  <si>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</si>
  <si>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</si>
  <si>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</si>
  <si>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</si>
  <si>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</si>
  <si>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</si>
  <si>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</si>
  <si>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</si>
  <si>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</si>
  <si>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</si>
  <si>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</si>
  <si>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</si>
  <si>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</si>
  <si>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</si>
  <si>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</si>
  <si>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</si>
  <si>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</si>
  <si>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</si>
  <si>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</si>
  <si>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</si>
  <si>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</si>
  <si>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</si>
  <si>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</si>
  <si>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</si>
  <si>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</si>
  <si>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</si>
  <si>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</si>
  <si>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</si>
  <si>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</si>
  <si>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</si>
  <si>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DETALHAMENTO</t>
  </si>
  <si>
    <t>MARCA/MODELO</t>
  </si>
  <si>
    <t>SALDO</t>
  </si>
  <si>
    <t>PROCESSO: 859/2014</t>
  </si>
  <si>
    <t>OBJETO: Aquisição e instalação de aparelhos de ar condicionado</t>
  </si>
  <si>
    <t>VIGÊNCIA DA ATA: 27/08/2014 até 26/08/2014</t>
  </si>
  <si>
    <t xml:space="preserve">Aparelho de ar condicionado tipo Split High Wall (para parede), capacidade frigorífica nominal de 9.000 btu’s, 220 V, somente frio, com controle remoto (individual) sem fio e filtro de ar lavável. Selo PROCEL “A” . </t>
  </si>
  <si>
    <t>Aparelho de ar condicionado tipo Split High Wall (para parede), ciclo somente frio, 220 V, capacidade frigorífica nominal de 12.000 btu’s somente frio, com controle remoto (individual) sem fio e filtro de ar lavável. Selo PROCEL “A”.</t>
  </si>
  <si>
    <t xml:space="preserve">Aparelho de ar condicionado tipo Split High Wall,  (para parede),  ciclo somente frio, capacidade frigorífica nominal de 18.000 btu’s, 220 V, com controle remoto (individual) sem fio e filtro de ar lavável. </t>
  </si>
  <si>
    <t>Aparelho de ar condicionado tipo Split High Wall (para parede), ciclo quente e frio: controle remoto sem fio, capacidade  nominal de no mínimo 9.000 btus; capacidade de desumidificar o ambiente e filtro de ar lavável, tensão 220 Volts, frequência 60 Hz.  Selo PROCEL “A”.</t>
  </si>
  <si>
    <t>Aparelho de ar condicionado tipo Split High Wall (para parede),  ciclo quente e frio, capacidade frigorífica nominal de 12.000 btu’s, 220 V,com controle remoto (individual) sem fio e filtro de ar lavável. Selo PROCEL “A”.</t>
  </si>
  <si>
    <t xml:space="preserve">Aparelho de ar condicionado tipo Split High Wall (para parede),  ciclo quente e frio, capacidade frigorífica nominal de 18.000 btu’s, 220 V,com controle remoto (individual) sem fio e filtro de ar lavável. </t>
  </si>
  <si>
    <t xml:space="preserve">Aparelho de ar condicionado tipo Split High Wall (para parede),  ciclo quente e frio, capacidade frigorífica nominal de 24.000 btu’s, 220 V, com controle remoto (individual) sem fio e filtro de ar lavável. </t>
  </si>
  <si>
    <t>Aparelho de ar condicionado tipo Split High Wall (para parede),  ciclo quente e frio, capacidade frigorífica nominal de 30.000 btu’s, 220 V, com controle remoto (individual) sem fio e filtro de ar lavável.</t>
  </si>
  <si>
    <t xml:space="preserve">Aparelho de ar condicionado tipo Split Piso Teto, capacidade frigorífica nominal 24.000 BTU’s, ciclo somente frio, 220 V,  com controle remoto (individual), sem fio e filtro de ar lavável.  </t>
  </si>
  <si>
    <t xml:space="preserve">Aparelho de ar condicionado tipo Split Piso Teto, ciclo somente frio, capacidade frigorífica nominal de 30.000 btu’s somente frio, 220 V, com controle remoto (individual) sem fio e filtro de ar lavável.  </t>
  </si>
  <si>
    <t xml:space="preserve">Condicionador de Ar tipo Split Piso Teto – de 36.000 BTU’s ciclo somente frio, com controle remoto (individual) sem fio. </t>
  </si>
  <si>
    <t>Condicionador de Ar tipo Split Piso Teto – de 48.000 BTU’s ciclo somente frio, com controle remoto (individual) sem fio e filtro de ar lavável.</t>
  </si>
  <si>
    <t>Condicionador de Ar ti Split Piso Teto, ciclo somente frio, 60.000 BTU´s, com controle remoto (individual sem fio). Trifásico 380V, com pressotato de alta e baixa, rele contra inversão de fase. Selo PROCEL até "E".</t>
  </si>
  <si>
    <t>Condicionado de Ar tipo Split Piso Teto/Parede, capacidade frigorífica nominal de 36.000 btu’s,   ciclos quente e frio, 220 V, com controle remoto  sem fio e filtro de ar lavável.</t>
  </si>
  <si>
    <t>Condicionador de Ar tipo Split Piso Teto/Parede  – de 60.000 BTU’s ciclos quente e frio, com controle remoto - trifásico 380 V, com pressotato de alta e baixa, rele contra inversão de fase. Selo PROCEL até "E".</t>
  </si>
  <si>
    <t>Aparelho de ar condicionado tipo Split Cassete, ciclo FRIO: controle remoto sem fio, capacidade nominal de no mínimo 18.000 btus; tensão 220 Volts.</t>
  </si>
  <si>
    <t>Aparelho de ar condicionado tipo Split Cassete, ciclo FRIO: controle remoto sem fio, capacidade nominal de no mínimo 24.000 btus; tensão 220 Volts.</t>
  </si>
  <si>
    <t>Aparelho de ar condicionado tipo Split Cassete, ciclo FRIO: controle remoto sem fio, capacidade nominal de no mínimo 36.000 btus; tensão 220 Volts.</t>
  </si>
  <si>
    <t>Aparelho de ar condicionado tipo Split Cassete, capacidade nominal de no mínimo 60.000 BTU’s  ciclo frio, com controle remoto - trifásico 380 V, com pressotato de alta e baixa, rele contra inversão de fase.</t>
  </si>
  <si>
    <t xml:space="preserve">Cortina de Ar. Dimensões aproximadas: (L X A XP): 150 x 23 x 22cm , podendo ter pequena variação de tamanho, dependendo da marca do produto. Monofásico, 220 Volts. Potência (c/v) mínimo de 1/5. Nível máximo de ruído (db): menor que 60db. Modos de operação: ventila. Velocidades (m/s) mínimo de 11. Vazão de ar: mínimo de 1300 m3/h. Temperatura somente ventilação. Recursos função automática. Saída de ar frontal e vertical. Entrada superior de ar. Direcionadores de ar vertical. Recirculação de ar (m3/m) maior que 25. Prazo de garantia de 01 ano. Item incluso: controle remoto. Cor branco. </t>
  </si>
  <si>
    <t xml:space="preserve">Instalação completa de equipamento de ar-condicionado tipo "split" até 24.000 BTU/h incluindo até 3 metros de distância entre evaporadora e condensadora – Composto de 01 (uma) unidade evaporadora e 01 (uma) unidade condensadora. </t>
  </si>
  <si>
    <t xml:space="preserve">Instalação completa de equipamento de ar-condicionado tipo "split" de 25.000 a 48.000 BTU/h incluindo até 3 metros de distância entre evaporadora e condensadora – Composto de 01 (uma) unidade evaporadora e 01 (uma) unidade condensadora. </t>
  </si>
  <si>
    <t xml:space="preserve">Instalação completa de equipamento de ar-condicionado tipo "split" acima de 48.000 BTU/h incluindo até 3 metros de distância entre evaporadora e condensadora – Composto de 01 (uma) unidade evaporadora e 01 (uma) unidade condensadora. </t>
  </si>
  <si>
    <t xml:space="preserve">Metro adicional de linha para instalação de split até 24.000 BTU/h. </t>
  </si>
  <si>
    <t xml:space="preserve">Metro adicional de linha para instalação de split de 25.000 a 48.000 BTU/h. </t>
  </si>
  <si>
    <t xml:space="preserve">Metro adicional de linha para instalação de split acima de 48.000 BTU/h. </t>
  </si>
  <si>
    <t xml:space="preserve">Desinstalação de equipamento de ar-condicionado. </t>
  </si>
  <si>
    <t>Reposição de equipamento de ar condicionado.</t>
  </si>
  <si>
    <t>Instalação de Cortina de Ar.</t>
  </si>
  <si>
    <t>449052-34</t>
  </si>
  <si>
    <t>339039-25</t>
  </si>
  <si>
    <t>Peça</t>
  </si>
  <si>
    <t>Serviço</t>
  </si>
  <si>
    <t>Metro</t>
  </si>
  <si>
    <t>W &amp; Z Comércio e Serviços Hospitalares Ltda</t>
  </si>
  <si>
    <t>LS Climatizações Ltda</t>
  </si>
  <si>
    <t>Frimac Refrigeração Eireli ME</t>
  </si>
  <si>
    <t>Tecnoponto Ltda EPP</t>
  </si>
  <si>
    <t>DSM Distribuidora de Móveis e Suprimentos Eireli EPP</t>
  </si>
  <si>
    <t>Akon Ltda ME</t>
  </si>
  <si>
    <t>CENTRO PARTICIPANTE: Reitoria</t>
  </si>
  <si>
    <t>AKON</t>
  </si>
  <si>
    <t>CONFORME MEMORIAL</t>
  </si>
  <si>
    <t>XX</t>
  </si>
  <si>
    <t>ELUMA</t>
  </si>
  <si>
    <t>KOMECO</t>
  </si>
  <si>
    <t>ELGIN</t>
  </si>
  <si>
    <t>CARRIER</t>
  </si>
  <si>
    <t>MIDEA</t>
  </si>
  <si>
    <t>W&amp;Z</t>
  </si>
  <si>
    <t>CENTRO PARTICIPANTE: Museu</t>
  </si>
  <si>
    <t>CENTRO PARTICIPANTE: ESAG</t>
  </si>
  <si>
    <t>CENTRO PARTICIPANTE: CEART</t>
  </si>
  <si>
    <t>CENTRO PARTICIPANTE: CEAD</t>
  </si>
  <si>
    <t>CENTRO PARTICIPANTE: FAED</t>
  </si>
  <si>
    <t>CENTRO PARTICIPANTE: CEFID</t>
  </si>
  <si>
    <t>CENTRO PARTICIPANTE: CEAVI</t>
  </si>
  <si>
    <t>MARCA</t>
  </si>
  <si>
    <t>CENTRO PARTICIPANTE: CEPLAN</t>
  </si>
  <si>
    <t>CENTRO PARTICIPANTE: CCT</t>
  </si>
  <si>
    <t>CENTRO PARTICIPANTE: CERES</t>
  </si>
  <si>
    <t>CENTRO PARTICIPANTE: CESFI</t>
  </si>
  <si>
    <t>CENTRO PARTICIPANTE: CEO</t>
  </si>
  <si>
    <t>CENTRO PARTICIPANTE: GESTOR</t>
  </si>
  <si>
    <t xml:space="preserve"> AF/OS nº  1474/2014 Qtde. DT</t>
  </si>
  <si>
    <t xml:space="preserve"> AF/OS nº  1378/2014 Qtde. DT</t>
  </si>
  <si>
    <t>AF 1367/2014</t>
  </si>
  <si>
    <t>AF 1368/2014</t>
  </si>
  <si>
    <t>AF 1406/2014</t>
  </si>
  <si>
    <t>26/09/20414</t>
  </si>
  <si>
    <t xml:space="preserve"> AF/OS nº  1257/2014 Qtde. DT</t>
  </si>
  <si>
    <t xml:space="preserve"> AF/OS nº  1466/2014 Qtde. DT</t>
  </si>
  <si>
    <t xml:space="preserve"> AF/OS nº  1562/2014 Qtde. DT</t>
  </si>
  <si>
    <t xml:space="preserve"> AF/OS nº  1310/2014 Qtde. DT</t>
  </si>
  <si>
    <t xml:space="preserve"> AF/OS nº  1311/2014 Qtde. DT</t>
  </si>
  <si>
    <t xml:space="preserve"> OS nº  1312/2014 Qtde. DT</t>
  </si>
  <si>
    <t xml:space="preserve"> OS nº  1411/2014 Qtde. DT</t>
  </si>
  <si>
    <t xml:space="preserve"> AF/OS nº  1410/2014 Qtde. DT</t>
  </si>
  <si>
    <t xml:space="preserve"> OS nº  1795/2014 Qtde. DT</t>
  </si>
  <si>
    <t xml:space="preserve"> AF nº  1794/2014 Qtde. DT</t>
  </si>
  <si>
    <t xml:space="preserve"> AF/OS nº  1844/2014 Qtde. DT</t>
  </si>
  <si>
    <t>Qtde Registrada + Aditivos</t>
  </si>
  <si>
    <t>Quantidade Utilizada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</si>
  <si>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</si>
  <si>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</si>
  <si>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</si>
  <si>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</si>
  <si>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</si>
  <si>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</si>
  <si>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Resumo Atualizado em 27/11/2014</t>
  </si>
  <si>
    <t>Pregão 0859/2014/UDESC - SRP</t>
  </si>
  <si>
    <t>Aquisição e instalação de aparelhos de ar condicionado</t>
  </si>
  <si>
    <t>Vigência  27/08/2014 até 26/08/2014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</si>
</sst>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4" fillId="0" borderId="0" xfId="1" applyFont="1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0" fontId="4" fillId="0" borderId="0" xfId="1" applyFont="1" applyProtection="1">
      <protection locked="0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wrapText="1"/>
    </xf>
    <xf numFmtId="0" fontId="5" fillId="0" borderId="0" xfId="1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44" fontId="15" fillId="0" borderId="1" xfId="0" applyNumberFormat="1" applyFont="1" applyBorder="1" applyAlignment="1">
      <alignment horizontal="center" vertical="center"/>
    </xf>
    <xf numFmtId="44" fontId="15" fillId="0" borderId="1" xfId="0" quotePrefix="1" applyNumberFormat="1" applyFont="1" applyBorder="1" applyAlignment="1">
      <alignment horizontal="center" vertical="center"/>
    </xf>
    <xf numFmtId="44" fontId="4" fillId="0" borderId="0" xfId="1" applyNumberFormat="1" applyFont="1" applyFill="1" applyAlignment="1">
      <alignment vertical="center"/>
    </xf>
    <xf numFmtId="0" fontId="16" fillId="0" borderId="1" xfId="0" applyNumberFormat="1" applyFont="1" applyBorder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44" fontId="5" fillId="2" borderId="1" xfId="3" applyNumberFormat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center" vertical="center" wrapText="1"/>
    </xf>
    <xf numFmtId="0" fontId="5" fillId="7" borderId="6" xfId="0" applyNumberFormat="1" applyFont="1" applyFill="1" applyBorder="1" applyAlignment="1">
      <alignment horizontal="left" vertical="center" wrapText="1"/>
    </xf>
    <xf numFmtId="0" fontId="5" fillId="7" borderId="7" xfId="0" applyNumberFormat="1" applyFont="1" applyFill="1" applyBorder="1" applyAlignment="1">
      <alignment horizontal="left" vertical="center" wrapText="1"/>
    </xf>
    <xf numFmtId="0" fontId="5" fillId="7" borderId="8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0" xfId="1" applyNumberFormat="1" applyFont="1" applyProtection="1">
      <protection locked="0"/>
    </xf>
    <xf numFmtId="14" fontId="4" fillId="0" borderId="0" xfId="1" applyNumberFormat="1" applyFont="1" applyProtection="1">
      <protection locked="0"/>
    </xf>
    <xf numFmtId="0" fontId="5" fillId="2" borderId="6" xfId="1" applyFont="1" applyFill="1" applyBorder="1" applyAlignment="1" applyProtection="1">
      <alignment horizontal="center" vertical="center" wrapText="1"/>
      <protection locked="0"/>
    </xf>
    <xf numFmtId="3" fontId="5" fillId="9" borderId="6" xfId="1" applyNumberFormat="1" applyFont="1" applyFill="1" applyBorder="1" applyAlignment="1" applyProtection="1">
      <alignment horizontal="center" vertical="center"/>
      <protection locked="0"/>
    </xf>
    <xf numFmtId="44" fontId="4" fillId="10" borderId="1" xfId="1" applyNumberFormat="1" applyFont="1" applyFill="1" applyBorder="1" applyAlignment="1">
      <alignment vertical="center"/>
    </xf>
    <xf numFmtId="44" fontId="19" fillId="10" borderId="1" xfId="1" applyNumberFormat="1" applyFont="1" applyFill="1" applyBorder="1"/>
    <xf numFmtId="0" fontId="18" fillId="11" borderId="12" xfId="1" applyFont="1" applyFill="1" applyBorder="1" applyAlignment="1">
      <alignment horizontal="left" vertical="center" wrapText="1"/>
    </xf>
    <xf numFmtId="0" fontId="18" fillId="11" borderId="13" xfId="1" applyFont="1" applyFill="1" applyBorder="1" applyAlignment="1">
      <alignment horizontal="left" vertical="center" wrapText="1"/>
    </xf>
    <xf numFmtId="0" fontId="18" fillId="11" borderId="14" xfId="1" applyFont="1" applyFill="1" applyBorder="1" applyAlignment="1">
      <alignment horizontal="left" vertical="center" wrapText="1"/>
    </xf>
    <xf numFmtId="0" fontId="18" fillId="11" borderId="15" xfId="1" applyFont="1" applyFill="1" applyBorder="1" applyAlignment="1">
      <alignment horizontal="left" vertical="center" wrapText="1"/>
    </xf>
    <xf numFmtId="0" fontId="18" fillId="11" borderId="0" xfId="1" applyFont="1" applyFill="1" applyBorder="1" applyAlignment="1">
      <alignment horizontal="left" vertical="center" wrapText="1"/>
    </xf>
    <xf numFmtId="0" fontId="18" fillId="11" borderId="16" xfId="1" applyFont="1" applyFill="1" applyBorder="1" applyAlignment="1">
      <alignment horizontal="left" vertical="center" wrapText="1"/>
    </xf>
    <xf numFmtId="0" fontId="18" fillId="11" borderId="17" xfId="1" applyFont="1" applyFill="1" applyBorder="1" applyAlignment="1">
      <alignment horizontal="left" vertical="center" wrapText="1"/>
    </xf>
    <xf numFmtId="0" fontId="18" fillId="11" borderId="18" xfId="1" applyFont="1" applyFill="1" applyBorder="1" applyAlignment="1">
      <alignment horizontal="left" vertical="center" wrapText="1"/>
    </xf>
    <xf numFmtId="0" fontId="18" fillId="11" borderId="19" xfId="1" applyFont="1" applyFill="1" applyBorder="1" applyAlignment="1">
      <alignment horizontal="left" vertical="center" wrapText="1"/>
    </xf>
    <xf numFmtId="0" fontId="18" fillId="11" borderId="12" xfId="1" applyFont="1" applyFill="1" applyBorder="1" applyAlignment="1" applyProtection="1">
      <alignment horizontal="left"/>
      <protection locked="0"/>
    </xf>
    <xf numFmtId="0" fontId="18" fillId="11" borderId="13" xfId="1" applyFont="1" applyFill="1" applyBorder="1" applyAlignment="1" applyProtection="1">
      <alignment horizontal="left"/>
      <protection locked="0"/>
    </xf>
    <xf numFmtId="168" fontId="18" fillId="11" borderId="9" xfId="1" applyNumberFormat="1" applyFont="1" applyFill="1" applyBorder="1" applyAlignment="1" applyProtection="1">
      <alignment horizontal="right"/>
      <protection locked="0"/>
    </xf>
    <xf numFmtId="0" fontId="18" fillId="11" borderId="15" xfId="1" applyFont="1" applyFill="1" applyBorder="1" applyAlignment="1" applyProtection="1">
      <alignment horizontal="left"/>
      <protection locked="0"/>
    </xf>
    <xf numFmtId="0" fontId="18" fillId="11" borderId="0" xfId="1" applyFont="1" applyFill="1" applyBorder="1" applyAlignment="1" applyProtection="1">
      <alignment horizontal="left"/>
      <protection locked="0"/>
    </xf>
    <xf numFmtId="168" fontId="18" fillId="11" borderId="11" xfId="1" applyNumberFormat="1" applyFont="1" applyFill="1" applyBorder="1" applyAlignment="1" applyProtection="1">
      <alignment horizontal="right"/>
      <protection locked="0"/>
    </xf>
    <xf numFmtId="9" fontId="18" fillId="11" borderId="11" xfId="1" applyNumberFormat="1" applyFont="1" applyFill="1" applyBorder="1" applyAlignment="1">
      <alignment horizontal="right"/>
    </xf>
    <xf numFmtId="0" fontId="18" fillId="11" borderId="17" xfId="1" applyFont="1" applyFill="1" applyBorder="1" applyAlignment="1" applyProtection="1">
      <alignment horizontal="left"/>
      <protection locked="0"/>
    </xf>
    <xf numFmtId="0" fontId="18" fillId="11" borderId="18" xfId="1" applyFont="1" applyFill="1" applyBorder="1" applyAlignment="1" applyProtection="1">
      <alignment horizontal="left"/>
      <protection locked="0"/>
    </xf>
    <xf numFmtId="9" fontId="18" fillId="11" borderId="10" xfId="6" applyFont="1" applyFill="1" applyBorder="1" applyAlignment="1" applyProtection="1">
      <alignment horizontal="right"/>
      <protection locked="0"/>
    </xf>
    <xf numFmtId="0" fontId="18" fillId="11" borderId="6" xfId="1" applyFont="1" applyFill="1" applyBorder="1" applyAlignment="1" applyProtection="1">
      <alignment horizontal="left"/>
      <protection locked="0"/>
    </xf>
    <xf numFmtId="0" fontId="18" fillId="11" borderId="7" xfId="1" applyFont="1" applyFill="1" applyBorder="1" applyAlignment="1" applyProtection="1">
      <alignment horizontal="left"/>
      <protection locked="0"/>
    </xf>
    <xf numFmtId="0" fontId="18" fillId="11" borderId="8" xfId="1" applyFont="1" applyFill="1" applyBorder="1" applyAlignment="1" applyProtection="1">
      <alignment horizontal="left"/>
      <protection locked="0"/>
    </xf>
  </cellXfs>
  <cellStyles count="7">
    <cellStyle name="Moeda 2" xfId="5"/>
    <cellStyle name="Normal" xfId="0" builtinId="0"/>
    <cellStyle name="Normal 2" xfId="1"/>
    <cellStyle name="Porcentagem 2" xfId="6"/>
    <cellStyle name="Separador de milhares 2" xfId="2"/>
    <cellStyle name="Separador de milhares 3" xfId="3"/>
    <cellStyle name="Título 5" xfId="4"/>
  </cellStyles>
  <dxfs count="120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Y50"/>
  <sheetViews>
    <sheetView zoomScale="90" zoomScaleNormal="90" workbookViewId="0">
      <selection activeCell="D9" sqref="D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32</v>
      </c>
      <c r="O1" s="62" t="s">
        <v>32</v>
      </c>
      <c r="P1" s="62" t="s">
        <v>32</v>
      </c>
      <c r="Q1" s="62" t="s">
        <v>32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79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34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2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>
        <v>1</v>
      </c>
      <c r="L4" s="39">
        <f>K4-(SUM(N4:Y4))</f>
        <v>1</v>
      </c>
      <c r="M4" s="50" t="str">
        <f>IF(L4&lt;0,"ATENÇÃO","OK")</f>
        <v>OK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>
        <v>6</v>
      </c>
      <c r="L5" s="39">
        <f t="shared" ref="L5:L9" si="0">K5-(SUM(N5:Y5))</f>
        <v>6</v>
      </c>
      <c r="M5" s="50" t="str">
        <f t="shared" ref="M5:M9" si="1">IF(L5&lt;0,"ATENÇÃO","OK")</f>
        <v>OK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>
        <v>1</v>
      </c>
      <c r="L6" s="39">
        <f t="shared" si="0"/>
        <v>1</v>
      </c>
      <c r="M6" s="50" t="str">
        <f t="shared" si="1"/>
        <v>OK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>
        <v>3</v>
      </c>
      <c r="L7" s="39">
        <f t="shared" si="0"/>
        <v>3</v>
      </c>
      <c r="M7" s="50" t="str">
        <f t="shared" si="1"/>
        <v>OK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/>
      <c r="L8" s="39">
        <f t="shared" si="0"/>
        <v>0</v>
      </c>
      <c r="M8" s="50" t="str">
        <f t="shared" si="1"/>
        <v>OK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>
        <v>1</v>
      </c>
      <c r="L9" s="39">
        <f t="shared" si="0"/>
        <v>1</v>
      </c>
      <c r="M9" s="50" t="str">
        <f t="shared" si="1"/>
        <v>OK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>
        <v>1</v>
      </c>
      <c r="L10" s="39">
        <f t="shared" ref="L10" si="2">K10-(SUM(N10:Y10))</f>
        <v>1</v>
      </c>
      <c r="M10" s="50" t="str">
        <f t="shared" ref="M10" si="3">IF(L10&lt;0,"ATENÇÃO","OK")</f>
        <v>OK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/>
      <c r="L11" s="39">
        <f t="shared" ref="L11:L40" si="4">K11-(SUM(N11:Y11))</f>
        <v>0</v>
      </c>
      <c r="M11" s="50" t="str">
        <f t="shared" ref="M11:M40" si="5">IF(L11&lt;0,"ATENÇÃO","OK")</f>
        <v>OK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/>
      <c r="L12" s="39">
        <f t="shared" si="4"/>
        <v>0</v>
      </c>
      <c r="M12" s="50" t="str">
        <f t="shared" si="5"/>
        <v>OK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/>
      <c r="L13" s="39">
        <f t="shared" si="4"/>
        <v>0</v>
      </c>
      <c r="M13" s="50" t="str">
        <f t="shared" si="5"/>
        <v>OK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/>
      <c r="L14" s="39">
        <f t="shared" si="4"/>
        <v>0</v>
      </c>
      <c r="M14" s="50" t="str">
        <f t="shared" si="5"/>
        <v>OK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/>
      <c r="L15" s="39">
        <f t="shared" si="4"/>
        <v>0</v>
      </c>
      <c r="M15" s="50" t="str">
        <f t="shared" si="5"/>
        <v>OK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39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>
        <v>12</v>
      </c>
      <c r="L16" s="39">
        <f t="shared" si="4"/>
        <v>12</v>
      </c>
      <c r="M16" s="50" t="str">
        <f t="shared" si="5"/>
        <v>OK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/>
      <c r="L17" s="39">
        <f t="shared" si="4"/>
        <v>0</v>
      </c>
      <c r="M17" s="50" t="str">
        <f t="shared" si="5"/>
        <v>OK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/>
      <c r="L18" s="39">
        <f t="shared" si="4"/>
        <v>0</v>
      </c>
      <c r="M18" s="50" t="str">
        <f t="shared" si="5"/>
        <v>OK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>
        <v>2</v>
      </c>
      <c r="L19" s="39">
        <f t="shared" si="4"/>
        <v>2</v>
      </c>
      <c r="M19" s="50" t="str">
        <f t="shared" si="5"/>
        <v>OK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>
        <v>1</v>
      </c>
      <c r="L20" s="39">
        <f t="shared" si="4"/>
        <v>1</v>
      </c>
      <c r="M20" s="50" t="str">
        <f t="shared" si="5"/>
        <v>OK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>
        <v>2</v>
      </c>
      <c r="L21" s="39">
        <f t="shared" si="4"/>
        <v>2</v>
      </c>
      <c r="M21" s="50" t="str">
        <f t="shared" si="5"/>
        <v>OK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2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>
        <v>2</v>
      </c>
      <c r="L22" s="39">
        <f t="shared" si="4"/>
        <v>2</v>
      </c>
      <c r="M22" s="50" t="str">
        <f t="shared" si="5"/>
        <v>OK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2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>
        <v>4</v>
      </c>
      <c r="L23" s="39">
        <f t="shared" si="4"/>
        <v>4</v>
      </c>
      <c r="M23" s="50" t="str">
        <f t="shared" si="5"/>
        <v>OK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>
        <v>13</v>
      </c>
      <c r="L24" s="39">
        <f t="shared" si="4"/>
        <v>13</v>
      </c>
      <c r="M24" s="50" t="str">
        <f t="shared" si="5"/>
        <v>OK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>
        <v>2</v>
      </c>
      <c r="L25" s="39">
        <f t="shared" si="4"/>
        <v>2</v>
      </c>
      <c r="M25" s="50" t="str">
        <f t="shared" si="5"/>
        <v>OK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>
        <v>13</v>
      </c>
      <c r="L26" s="39">
        <f t="shared" si="4"/>
        <v>13</v>
      </c>
      <c r="M26" s="50" t="str">
        <f t="shared" si="5"/>
        <v>OK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>
        <v>53</v>
      </c>
      <c r="L27" s="39">
        <f t="shared" si="4"/>
        <v>53</v>
      </c>
      <c r="M27" s="50" t="str">
        <f t="shared" si="5"/>
        <v>OK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>
        <v>18</v>
      </c>
      <c r="L28" s="39">
        <f t="shared" si="4"/>
        <v>18</v>
      </c>
      <c r="M28" s="50" t="str">
        <f t="shared" si="5"/>
        <v>OK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>
        <v>221</v>
      </c>
      <c r="L29" s="39">
        <f t="shared" si="4"/>
        <v>221</v>
      </c>
      <c r="M29" s="50" t="str">
        <f t="shared" si="5"/>
        <v>OK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>
        <v>2</v>
      </c>
      <c r="L30" s="39">
        <f t="shared" si="4"/>
        <v>2</v>
      </c>
      <c r="M30" s="50" t="str">
        <f t="shared" si="5"/>
        <v>OK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/>
      <c r="L31" s="39">
        <f t="shared" si="4"/>
        <v>0</v>
      </c>
      <c r="M31" s="50" t="str">
        <f t="shared" si="5"/>
        <v>OK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>
        <v>4</v>
      </c>
      <c r="L32" s="39">
        <f t="shared" si="4"/>
        <v>4</v>
      </c>
      <c r="M32" s="50" t="str">
        <f t="shared" si="5"/>
        <v>OK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/>
      <c r="L33" s="39">
        <f t="shared" si="4"/>
        <v>0</v>
      </c>
      <c r="M33" s="50" t="str">
        <f t="shared" si="5"/>
        <v>OK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/>
      <c r="L34" s="39">
        <f t="shared" si="4"/>
        <v>0</v>
      </c>
      <c r="M34" s="50" t="str">
        <f t="shared" si="5"/>
        <v>OK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/>
      <c r="L35" s="39">
        <f t="shared" si="4"/>
        <v>0</v>
      </c>
      <c r="M35" s="50" t="str">
        <f t="shared" si="5"/>
        <v>OK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/>
      <c r="L36" s="39">
        <f t="shared" si="4"/>
        <v>0</v>
      </c>
      <c r="M36" s="50" t="str">
        <f t="shared" si="5"/>
        <v>OK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/>
      <c r="L37" s="39">
        <f t="shared" si="4"/>
        <v>0</v>
      </c>
      <c r="M37" s="50" t="str">
        <f t="shared" si="5"/>
        <v>OK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/>
      <c r="L38" s="39">
        <f t="shared" si="4"/>
        <v>0</v>
      </c>
      <c r="M38" s="50" t="str">
        <f t="shared" si="5"/>
        <v>OK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/>
      <c r="L39" s="39">
        <f t="shared" si="4"/>
        <v>0</v>
      </c>
      <c r="M39" s="50" t="str">
        <f t="shared" si="5"/>
        <v>OK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/>
      <c r="L40" s="39">
        <f t="shared" si="4"/>
        <v>0</v>
      </c>
      <c r="M40" s="50" t="str">
        <f t="shared" si="5"/>
        <v>OK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/>
      <c r="L41" s="39">
        <f t="shared" ref="L41:L50" si="6">K41-(SUM(N41:Y41))</f>
        <v>0</v>
      </c>
      <c r="M41" s="50" t="str">
        <f t="shared" ref="M41:M50" si="7">IF(L41&lt;0,"ATENÇÃO","OK")</f>
        <v>OK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/>
      <c r="L42" s="39">
        <f t="shared" si="6"/>
        <v>0</v>
      </c>
      <c r="M42" s="50" t="str">
        <f t="shared" si="7"/>
        <v>OK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/>
      <c r="L43" s="39">
        <f t="shared" si="6"/>
        <v>0</v>
      </c>
      <c r="M43" s="50" t="str">
        <f t="shared" si="7"/>
        <v>OK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/>
      <c r="L44" s="39">
        <f t="shared" si="6"/>
        <v>0</v>
      </c>
      <c r="M44" s="50" t="str">
        <f t="shared" si="7"/>
        <v>OK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/>
      <c r="L45" s="39">
        <f t="shared" si="6"/>
        <v>0</v>
      </c>
      <c r="M45" s="50" t="str">
        <f t="shared" si="7"/>
        <v>OK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/>
      <c r="L46" s="39">
        <f t="shared" si="6"/>
        <v>0</v>
      </c>
      <c r="M46" s="50" t="str">
        <f t="shared" si="7"/>
        <v>OK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/>
      <c r="L47" s="39">
        <f t="shared" si="6"/>
        <v>0</v>
      </c>
      <c r="M47" s="50" t="str">
        <f t="shared" si="7"/>
        <v>OK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/>
      <c r="L48" s="39">
        <f t="shared" si="6"/>
        <v>0</v>
      </c>
      <c r="M48" s="50" t="str">
        <f t="shared" si="7"/>
        <v>OK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/>
      <c r="L49" s="39">
        <f t="shared" si="6"/>
        <v>0</v>
      </c>
      <c r="M49" s="50" t="str">
        <f t="shared" si="7"/>
        <v>OK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/>
      <c r="L50" s="39">
        <f t="shared" si="6"/>
        <v>0</v>
      </c>
      <c r="M50" s="50" t="str">
        <f t="shared" si="7"/>
        <v>OK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</sheetData>
  <mergeCells count="29">
    <mergeCell ref="A1:C1"/>
    <mergeCell ref="N1:N2"/>
    <mergeCell ref="Y1:Y2"/>
    <mergeCell ref="S1:S2"/>
    <mergeCell ref="T1:T2"/>
    <mergeCell ref="U1:U2"/>
    <mergeCell ref="V1:V2"/>
    <mergeCell ref="W1:W2"/>
    <mergeCell ref="O1:O2"/>
    <mergeCell ref="P1:P2"/>
    <mergeCell ref="Q1:Q2"/>
    <mergeCell ref="R1:R2"/>
    <mergeCell ref="X1:X2"/>
    <mergeCell ref="J1:M1"/>
    <mergeCell ref="D1:I1"/>
    <mergeCell ref="B33:B39"/>
    <mergeCell ref="B40:B42"/>
    <mergeCell ref="B43:B50"/>
    <mergeCell ref="A2:M2"/>
    <mergeCell ref="B14:B15"/>
    <mergeCell ref="B24:B32"/>
    <mergeCell ref="A40:A42"/>
    <mergeCell ref="A33:A39"/>
    <mergeCell ref="A24:A32"/>
    <mergeCell ref="A5:A12"/>
    <mergeCell ref="A19:A21"/>
    <mergeCell ref="A16:A18"/>
    <mergeCell ref="A13:A15"/>
    <mergeCell ref="A43:A50"/>
  </mergeCells>
  <phoneticPr fontId="0" type="noConversion"/>
  <conditionalFormatting sqref="N4:Y4 N10:Y50">
    <cfRule type="cellIs" dxfId="119" priority="37" stopIfTrue="1" operator="greaterThan">
      <formula>0</formula>
    </cfRule>
    <cfRule type="cellIs" dxfId="118" priority="38" stopIfTrue="1" operator="greaterThan">
      <formula>0</formula>
    </cfRule>
    <cfRule type="cellIs" dxfId="117" priority="39" stopIfTrue="1" operator="greaterThan">
      <formula>0</formula>
    </cfRule>
  </conditionalFormatting>
  <conditionalFormatting sqref="N5:Y9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zoomScale="80" zoomScaleNormal="80" workbookViewId="0">
      <selection activeCell="H11" sqref="H11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32</v>
      </c>
      <c r="O1" s="62" t="s">
        <v>32</v>
      </c>
      <c r="P1" s="62" t="s">
        <v>32</v>
      </c>
      <c r="Q1" s="62" t="s">
        <v>32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89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34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/>
      <c r="L4" s="39">
        <f>K4-(SUM(N4:Y4))</f>
        <v>0</v>
      </c>
      <c r="M4" s="50" t="str">
        <f>IF(L4&lt;0,"ATENÇÃO","OK")</f>
        <v>OK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/>
      <c r="L5" s="39">
        <f t="shared" ref="L5:L50" si="0">K5-(SUM(N5:Y5))</f>
        <v>0</v>
      </c>
      <c r="M5" s="50" t="str">
        <f t="shared" ref="M5:M50" si="1">IF(L5&lt;0,"ATENÇÃO","OK")</f>
        <v>OK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/>
      <c r="L6" s="39">
        <f t="shared" si="0"/>
        <v>0</v>
      </c>
      <c r="M6" s="50" t="str">
        <f t="shared" si="1"/>
        <v>OK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/>
      <c r="L7" s="39">
        <f t="shared" si="0"/>
        <v>0</v>
      </c>
      <c r="M7" s="50" t="str">
        <f t="shared" si="1"/>
        <v>OK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/>
      <c r="L8" s="39">
        <f t="shared" si="0"/>
        <v>0</v>
      </c>
      <c r="M8" s="50" t="str">
        <f t="shared" si="1"/>
        <v>OK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/>
      <c r="L9" s="39">
        <f t="shared" si="0"/>
        <v>0</v>
      </c>
      <c r="M9" s="50" t="str">
        <f t="shared" si="1"/>
        <v>OK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/>
      <c r="L10" s="39">
        <f t="shared" si="0"/>
        <v>0</v>
      </c>
      <c r="M10" s="50" t="str">
        <f t="shared" si="1"/>
        <v>OK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/>
      <c r="L11" s="39">
        <f t="shared" si="0"/>
        <v>0</v>
      </c>
      <c r="M11" s="50" t="str">
        <f t="shared" si="1"/>
        <v>OK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/>
      <c r="L12" s="39">
        <f t="shared" si="0"/>
        <v>0</v>
      </c>
      <c r="M12" s="50" t="str">
        <f t="shared" si="1"/>
        <v>OK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/>
      <c r="L13" s="39">
        <f t="shared" si="0"/>
        <v>0</v>
      </c>
      <c r="M13" s="50" t="str">
        <f t="shared" si="1"/>
        <v>OK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/>
      <c r="L14" s="39">
        <f t="shared" si="0"/>
        <v>0</v>
      </c>
      <c r="M14" s="50" t="str">
        <f t="shared" si="1"/>
        <v>OK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>
        <v>3</v>
      </c>
      <c r="L15" s="39">
        <f t="shared" si="0"/>
        <v>3</v>
      </c>
      <c r="M15" s="50" t="str">
        <f t="shared" si="1"/>
        <v>OK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/>
      <c r="L16" s="39">
        <f t="shared" si="0"/>
        <v>0</v>
      </c>
      <c r="M16" s="50" t="str">
        <f t="shared" si="1"/>
        <v>OK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/>
      <c r="L17" s="39">
        <f t="shared" si="0"/>
        <v>0</v>
      </c>
      <c r="M17" s="50" t="str">
        <f t="shared" si="1"/>
        <v>OK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/>
      <c r="L18" s="39">
        <f t="shared" si="0"/>
        <v>0</v>
      </c>
      <c r="M18" s="50" t="str">
        <f t="shared" si="1"/>
        <v>OK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/>
      <c r="L19" s="39">
        <f t="shared" si="0"/>
        <v>0</v>
      </c>
      <c r="M19" s="50" t="str">
        <f t="shared" si="1"/>
        <v>OK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/>
      <c r="L20" s="39">
        <f t="shared" si="0"/>
        <v>0</v>
      </c>
      <c r="M20" s="50" t="str">
        <f t="shared" si="1"/>
        <v>OK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/>
      <c r="L21" s="39">
        <f t="shared" si="0"/>
        <v>0</v>
      </c>
      <c r="M21" s="50" t="str">
        <f t="shared" si="1"/>
        <v>OK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/>
      <c r="L22" s="39">
        <f t="shared" si="0"/>
        <v>0</v>
      </c>
      <c r="M22" s="50" t="str">
        <f t="shared" si="1"/>
        <v>OK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/>
      <c r="L23" s="39">
        <f t="shared" si="0"/>
        <v>0</v>
      </c>
      <c r="M23" s="50" t="str">
        <f t="shared" si="1"/>
        <v>OK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>
        <v>1</v>
      </c>
      <c r="L24" s="39">
        <f t="shared" si="0"/>
        <v>1</v>
      </c>
      <c r="M24" s="50" t="str">
        <f t="shared" si="1"/>
        <v>OK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>
        <v>3</v>
      </c>
      <c r="L25" s="39">
        <f t="shared" si="0"/>
        <v>3</v>
      </c>
      <c r="M25" s="50" t="str">
        <f t="shared" si="1"/>
        <v>OK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/>
      <c r="L26" s="39">
        <f t="shared" si="0"/>
        <v>0</v>
      </c>
      <c r="M26" s="50" t="str">
        <f t="shared" si="1"/>
        <v>OK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>
        <v>10</v>
      </c>
      <c r="L27" s="39">
        <f t="shared" si="0"/>
        <v>10</v>
      </c>
      <c r="M27" s="50" t="str">
        <f t="shared" si="1"/>
        <v>OK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/>
      <c r="L28" s="39">
        <f t="shared" si="0"/>
        <v>0</v>
      </c>
      <c r="M28" s="50" t="str">
        <f t="shared" si="1"/>
        <v>OK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>
        <v>60</v>
      </c>
      <c r="L29" s="39">
        <f t="shared" si="0"/>
        <v>60</v>
      </c>
      <c r="M29" s="50" t="str">
        <f t="shared" si="1"/>
        <v>OK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>
        <v>1</v>
      </c>
      <c r="L30" s="39">
        <f t="shared" si="0"/>
        <v>1</v>
      </c>
      <c r="M30" s="50" t="str">
        <f t="shared" si="1"/>
        <v>OK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/>
      <c r="L31" s="39">
        <f t="shared" si="0"/>
        <v>0</v>
      </c>
      <c r="M31" s="50" t="str">
        <f t="shared" si="1"/>
        <v>OK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/>
      <c r="L32" s="39">
        <f t="shared" si="0"/>
        <v>0</v>
      </c>
      <c r="M32" s="50" t="str">
        <f t="shared" si="1"/>
        <v>OK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/>
      <c r="L33" s="39">
        <f t="shared" si="0"/>
        <v>0</v>
      </c>
      <c r="M33" s="50" t="str">
        <f t="shared" si="1"/>
        <v>OK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/>
      <c r="L34" s="39">
        <f t="shared" si="0"/>
        <v>0</v>
      </c>
      <c r="M34" s="50" t="str">
        <f t="shared" si="1"/>
        <v>OK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/>
      <c r="L35" s="39">
        <f t="shared" si="0"/>
        <v>0</v>
      </c>
      <c r="M35" s="50" t="str">
        <f t="shared" si="1"/>
        <v>OK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/>
      <c r="L36" s="39">
        <f t="shared" si="0"/>
        <v>0</v>
      </c>
      <c r="M36" s="50" t="str">
        <f t="shared" si="1"/>
        <v>OK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/>
      <c r="L37" s="39">
        <f t="shared" si="0"/>
        <v>0</v>
      </c>
      <c r="M37" s="50" t="str">
        <f t="shared" si="1"/>
        <v>OK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/>
      <c r="L38" s="39">
        <f t="shared" si="0"/>
        <v>0</v>
      </c>
      <c r="M38" s="50" t="str">
        <f t="shared" si="1"/>
        <v>OK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/>
      <c r="L39" s="39">
        <f t="shared" si="0"/>
        <v>0</v>
      </c>
      <c r="M39" s="50" t="str">
        <f t="shared" si="1"/>
        <v>OK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/>
      <c r="L40" s="39">
        <f t="shared" si="0"/>
        <v>0</v>
      </c>
      <c r="M40" s="50" t="str">
        <f t="shared" si="1"/>
        <v>OK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/>
      <c r="L41" s="39">
        <f t="shared" si="0"/>
        <v>0</v>
      </c>
      <c r="M41" s="50" t="str">
        <f t="shared" si="1"/>
        <v>OK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/>
      <c r="L42" s="39">
        <f t="shared" si="0"/>
        <v>0</v>
      </c>
      <c r="M42" s="50" t="str">
        <f t="shared" si="1"/>
        <v>OK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/>
      <c r="L43" s="39">
        <f t="shared" si="0"/>
        <v>0</v>
      </c>
      <c r="M43" s="50" t="str">
        <f t="shared" si="1"/>
        <v>OK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/>
      <c r="L44" s="39">
        <f t="shared" si="0"/>
        <v>0</v>
      </c>
      <c r="M44" s="50" t="str">
        <f t="shared" si="1"/>
        <v>OK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/>
      <c r="L45" s="39">
        <f t="shared" si="0"/>
        <v>0</v>
      </c>
      <c r="M45" s="50" t="str">
        <f t="shared" si="1"/>
        <v>OK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/>
      <c r="L46" s="39">
        <f t="shared" si="0"/>
        <v>0</v>
      </c>
      <c r="M46" s="50" t="str">
        <f t="shared" si="1"/>
        <v>OK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/>
      <c r="L47" s="39">
        <f t="shared" si="0"/>
        <v>0</v>
      </c>
      <c r="M47" s="50" t="str">
        <f t="shared" si="1"/>
        <v>OK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/>
      <c r="L48" s="39">
        <f t="shared" si="0"/>
        <v>0</v>
      </c>
      <c r="M48" s="50" t="str">
        <f t="shared" si="1"/>
        <v>OK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/>
      <c r="L49" s="39">
        <f t="shared" si="0"/>
        <v>0</v>
      </c>
      <c r="M49" s="50" t="str">
        <f t="shared" si="1"/>
        <v>OK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/>
      <c r="L50" s="39">
        <f t="shared" si="0"/>
        <v>0</v>
      </c>
      <c r="M50" s="50" t="str">
        <f t="shared" si="1"/>
        <v>OK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</sheetData>
  <mergeCells count="29">
    <mergeCell ref="X1:X2"/>
    <mergeCell ref="Y1:Y2"/>
    <mergeCell ref="A2:M2"/>
    <mergeCell ref="V1:V2"/>
    <mergeCell ref="W1:W2"/>
    <mergeCell ref="T1:T2"/>
    <mergeCell ref="U1:U2"/>
    <mergeCell ref="A1:C1"/>
    <mergeCell ref="J1:M1"/>
    <mergeCell ref="N1:N2"/>
    <mergeCell ref="O1:O2"/>
    <mergeCell ref="P1:P2"/>
    <mergeCell ref="Q1:Q2"/>
    <mergeCell ref="D1:I1"/>
    <mergeCell ref="A33:A39"/>
    <mergeCell ref="A40:A42"/>
    <mergeCell ref="A43:A50"/>
    <mergeCell ref="R1:R2"/>
    <mergeCell ref="S1:S2"/>
    <mergeCell ref="A5:A12"/>
    <mergeCell ref="A13:A15"/>
    <mergeCell ref="B14:B15"/>
    <mergeCell ref="A16:A18"/>
    <mergeCell ref="A19:A21"/>
    <mergeCell ref="A24:A32"/>
    <mergeCell ref="B24:B32"/>
    <mergeCell ref="B33:B39"/>
    <mergeCell ref="B40:B42"/>
    <mergeCell ref="B43:B50"/>
  </mergeCells>
  <conditionalFormatting sqref="N4:Y4 N10:Y50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N5:Y9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opLeftCell="B1" zoomScale="80" zoomScaleNormal="80" workbookViewId="0">
      <selection activeCell="N4" sqref="N4:N50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119</v>
      </c>
      <c r="O1" s="62" t="s">
        <v>32</v>
      </c>
      <c r="P1" s="62" t="s">
        <v>32</v>
      </c>
      <c r="Q1" s="62" t="s">
        <v>32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90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34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>
        <v>1</v>
      </c>
      <c r="L4" s="39">
        <f>K4-(SUM(N4:Y4))</f>
        <v>1</v>
      </c>
      <c r="M4" s="50" t="str">
        <f>IF(L4&lt;0,"ATENÇÃO","OK")</f>
        <v>OK</v>
      </c>
      <c r="N4" s="51"/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>
        <v>7</v>
      </c>
      <c r="L5" s="39">
        <f t="shared" ref="L5:L50" si="0">K5-(SUM(N5:Y5))</f>
        <v>7</v>
      </c>
      <c r="M5" s="50" t="str">
        <f t="shared" ref="M5:M50" si="1">IF(L5&lt;0,"ATENÇÃO","OK")</f>
        <v>OK</v>
      </c>
      <c r="N5" s="51"/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>
        <v>2</v>
      </c>
      <c r="L6" s="39">
        <f t="shared" si="0"/>
        <v>2</v>
      </c>
      <c r="M6" s="50" t="str">
        <f t="shared" si="1"/>
        <v>OK</v>
      </c>
      <c r="N6" s="51"/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/>
      <c r="L7" s="39">
        <f t="shared" si="0"/>
        <v>0</v>
      </c>
      <c r="M7" s="50" t="str">
        <f t="shared" si="1"/>
        <v>OK</v>
      </c>
      <c r="N7" s="51"/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/>
      <c r="L8" s="39">
        <f t="shared" si="0"/>
        <v>0</v>
      </c>
      <c r="M8" s="50" t="str">
        <f t="shared" si="1"/>
        <v>OK</v>
      </c>
      <c r="N8" s="51"/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/>
      <c r="L9" s="39">
        <f t="shared" si="0"/>
        <v>0</v>
      </c>
      <c r="M9" s="50" t="str">
        <f t="shared" si="1"/>
        <v>OK</v>
      </c>
      <c r="N9" s="51"/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/>
      <c r="L10" s="39">
        <f t="shared" si="0"/>
        <v>0</v>
      </c>
      <c r="M10" s="50" t="str">
        <f t="shared" si="1"/>
        <v>OK</v>
      </c>
      <c r="N10" s="51"/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/>
      <c r="L11" s="39">
        <f t="shared" si="0"/>
        <v>0</v>
      </c>
      <c r="M11" s="50" t="str">
        <f t="shared" si="1"/>
        <v>OK</v>
      </c>
      <c r="N11" s="51"/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>
        <v>1</v>
      </c>
      <c r="L12" s="39">
        <f t="shared" si="0"/>
        <v>1</v>
      </c>
      <c r="M12" s="50" t="str">
        <f t="shared" si="1"/>
        <v>OK</v>
      </c>
      <c r="N12" s="51"/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/>
      <c r="L13" s="39">
        <f t="shared" si="0"/>
        <v>0</v>
      </c>
      <c r="M13" s="50" t="str">
        <f t="shared" si="1"/>
        <v>OK</v>
      </c>
      <c r="N13" s="51"/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>
        <v>3</v>
      </c>
      <c r="L14" s="39">
        <f t="shared" si="0"/>
        <v>3</v>
      </c>
      <c r="M14" s="50" t="str">
        <f t="shared" si="1"/>
        <v>OK</v>
      </c>
      <c r="N14" s="51"/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/>
      <c r="L15" s="39">
        <f t="shared" si="0"/>
        <v>0</v>
      </c>
      <c r="M15" s="50" t="str">
        <f t="shared" si="1"/>
        <v>OK</v>
      </c>
      <c r="N15" s="51"/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>
        <v>5</v>
      </c>
      <c r="L16" s="39">
        <f t="shared" si="0"/>
        <v>5</v>
      </c>
      <c r="M16" s="50" t="str">
        <f t="shared" si="1"/>
        <v>OK</v>
      </c>
      <c r="N16" s="51"/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/>
      <c r="L17" s="39">
        <f t="shared" si="0"/>
        <v>0</v>
      </c>
      <c r="M17" s="50" t="str">
        <f t="shared" si="1"/>
        <v>OK</v>
      </c>
      <c r="N17" s="51"/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/>
      <c r="L18" s="39">
        <f t="shared" si="0"/>
        <v>0</v>
      </c>
      <c r="M18" s="50" t="str">
        <f t="shared" si="1"/>
        <v>OK</v>
      </c>
      <c r="N18" s="51"/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/>
      <c r="L19" s="39">
        <f t="shared" si="0"/>
        <v>0</v>
      </c>
      <c r="M19" s="50" t="str">
        <f t="shared" si="1"/>
        <v>OK</v>
      </c>
      <c r="N19" s="51"/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/>
      <c r="L20" s="39">
        <f t="shared" si="0"/>
        <v>0</v>
      </c>
      <c r="M20" s="50" t="str">
        <f t="shared" si="1"/>
        <v>OK</v>
      </c>
      <c r="N20" s="51"/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>
        <v>1</v>
      </c>
      <c r="L21" s="39">
        <f t="shared" si="0"/>
        <v>1</v>
      </c>
      <c r="M21" s="50" t="str">
        <f t="shared" si="1"/>
        <v>OK</v>
      </c>
      <c r="N21" s="51"/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>
        <v>11</v>
      </c>
      <c r="L22" s="39">
        <f t="shared" si="0"/>
        <v>11</v>
      </c>
      <c r="M22" s="50" t="str">
        <f t="shared" si="1"/>
        <v>OK</v>
      </c>
      <c r="N22" s="51"/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>
        <v>5</v>
      </c>
      <c r="L23" s="39">
        <f t="shared" si="0"/>
        <v>5</v>
      </c>
      <c r="M23" s="50" t="str">
        <f t="shared" si="1"/>
        <v>OK</v>
      </c>
      <c r="N23" s="51"/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>
        <v>11</v>
      </c>
      <c r="L24" s="39">
        <f t="shared" si="0"/>
        <v>11</v>
      </c>
      <c r="M24" s="50" t="str">
        <f t="shared" si="1"/>
        <v>OK</v>
      </c>
      <c r="N24" s="51"/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>
        <v>6</v>
      </c>
      <c r="L25" s="39">
        <f t="shared" si="0"/>
        <v>5</v>
      </c>
      <c r="M25" s="50" t="str">
        <f t="shared" si="1"/>
        <v>OK</v>
      </c>
      <c r="N25" s="51">
        <v>1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>
        <v>27</v>
      </c>
      <c r="L26" s="39">
        <f t="shared" si="0"/>
        <v>24</v>
      </c>
      <c r="M26" s="50" t="str">
        <f t="shared" si="1"/>
        <v>OK</v>
      </c>
      <c r="N26" s="51">
        <v>3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>
        <v>55</v>
      </c>
      <c r="L27" s="39">
        <f t="shared" si="0"/>
        <v>55</v>
      </c>
      <c r="M27" s="50" t="str">
        <f t="shared" si="1"/>
        <v>OK</v>
      </c>
      <c r="N27" s="51"/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>
        <v>30</v>
      </c>
      <c r="L28" s="39">
        <f t="shared" si="0"/>
        <v>30</v>
      </c>
      <c r="M28" s="50" t="str">
        <f t="shared" si="1"/>
        <v>OK</v>
      </c>
      <c r="N28" s="51"/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>
        <v>135</v>
      </c>
      <c r="L29" s="39">
        <f t="shared" si="0"/>
        <v>135</v>
      </c>
      <c r="M29" s="50" t="str">
        <f t="shared" si="1"/>
        <v>OK</v>
      </c>
      <c r="N29" s="51"/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>
        <v>44</v>
      </c>
      <c r="L30" s="39">
        <f t="shared" si="0"/>
        <v>41</v>
      </c>
      <c r="M30" s="50" t="str">
        <f t="shared" si="1"/>
        <v>OK</v>
      </c>
      <c r="N30" s="51">
        <v>3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>
        <v>31</v>
      </c>
      <c r="L31" s="39">
        <f t="shared" si="0"/>
        <v>31</v>
      </c>
      <c r="M31" s="50" t="str">
        <f t="shared" si="1"/>
        <v>OK</v>
      </c>
      <c r="N31" s="51"/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>
        <v>5</v>
      </c>
      <c r="L32" s="39">
        <f t="shared" si="0"/>
        <v>4</v>
      </c>
      <c r="M32" s="50" t="str">
        <f t="shared" si="1"/>
        <v>OK</v>
      </c>
      <c r="N32" s="51">
        <v>1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/>
      <c r="L33" s="39">
        <f t="shared" si="0"/>
        <v>0</v>
      </c>
      <c r="M33" s="50" t="str">
        <f t="shared" si="1"/>
        <v>OK</v>
      </c>
      <c r="N33" s="51"/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/>
      <c r="L34" s="39">
        <f t="shared" si="0"/>
        <v>0</v>
      </c>
      <c r="M34" s="50" t="str">
        <f t="shared" si="1"/>
        <v>OK</v>
      </c>
      <c r="N34" s="51"/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/>
      <c r="L35" s="39">
        <f t="shared" si="0"/>
        <v>0</v>
      </c>
      <c r="M35" s="50" t="str">
        <f t="shared" si="1"/>
        <v>OK</v>
      </c>
      <c r="N35" s="51"/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/>
      <c r="L36" s="39">
        <f t="shared" si="0"/>
        <v>0</v>
      </c>
      <c r="M36" s="50" t="str">
        <f t="shared" si="1"/>
        <v>OK</v>
      </c>
      <c r="N36" s="51"/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/>
      <c r="L37" s="39">
        <f t="shared" si="0"/>
        <v>0</v>
      </c>
      <c r="M37" s="50" t="str">
        <f t="shared" si="1"/>
        <v>OK</v>
      </c>
      <c r="N37" s="51"/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/>
      <c r="L38" s="39">
        <f t="shared" si="0"/>
        <v>0</v>
      </c>
      <c r="M38" s="50" t="str">
        <f t="shared" si="1"/>
        <v>OK</v>
      </c>
      <c r="N38" s="51"/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/>
      <c r="L39" s="39">
        <f t="shared" si="0"/>
        <v>0</v>
      </c>
      <c r="M39" s="50" t="str">
        <f t="shared" si="1"/>
        <v>OK</v>
      </c>
      <c r="N39" s="51"/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/>
      <c r="L40" s="39">
        <f t="shared" si="0"/>
        <v>0</v>
      </c>
      <c r="M40" s="50" t="str">
        <f t="shared" si="1"/>
        <v>OK</v>
      </c>
      <c r="N40" s="51"/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/>
      <c r="L41" s="39">
        <f t="shared" si="0"/>
        <v>0</v>
      </c>
      <c r="M41" s="50" t="str">
        <f t="shared" si="1"/>
        <v>OK</v>
      </c>
      <c r="N41" s="51"/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/>
      <c r="L42" s="39">
        <f t="shared" si="0"/>
        <v>0</v>
      </c>
      <c r="M42" s="50" t="str">
        <f t="shared" si="1"/>
        <v>OK</v>
      </c>
      <c r="N42" s="51"/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/>
      <c r="L43" s="39">
        <f t="shared" si="0"/>
        <v>0</v>
      </c>
      <c r="M43" s="50" t="str">
        <f t="shared" si="1"/>
        <v>OK</v>
      </c>
      <c r="N43" s="51"/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/>
      <c r="L44" s="39">
        <f t="shared" si="0"/>
        <v>0</v>
      </c>
      <c r="M44" s="50" t="str">
        <f t="shared" si="1"/>
        <v>OK</v>
      </c>
      <c r="N44" s="51"/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/>
      <c r="L45" s="39">
        <f t="shared" si="0"/>
        <v>0</v>
      </c>
      <c r="M45" s="50" t="str">
        <f t="shared" si="1"/>
        <v>OK</v>
      </c>
      <c r="N45" s="51"/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/>
      <c r="L46" s="39">
        <f t="shared" si="0"/>
        <v>0</v>
      </c>
      <c r="M46" s="50" t="str">
        <f t="shared" si="1"/>
        <v>OK</v>
      </c>
      <c r="N46" s="51"/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/>
      <c r="L47" s="39">
        <f t="shared" si="0"/>
        <v>0</v>
      </c>
      <c r="M47" s="50" t="str">
        <f t="shared" si="1"/>
        <v>OK</v>
      </c>
      <c r="N47" s="51"/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/>
      <c r="L48" s="39">
        <f t="shared" si="0"/>
        <v>0</v>
      </c>
      <c r="M48" s="50" t="str">
        <f t="shared" si="1"/>
        <v>OK</v>
      </c>
      <c r="N48" s="51"/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/>
      <c r="L49" s="39">
        <f t="shared" si="0"/>
        <v>0</v>
      </c>
      <c r="M49" s="50" t="str">
        <f t="shared" si="1"/>
        <v>OK</v>
      </c>
      <c r="N49" s="51"/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/>
      <c r="L50" s="39">
        <f t="shared" si="0"/>
        <v>0</v>
      </c>
      <c r="M50" s="50" t="str">
        <f t="shared" si="1"/>
        <v>OK</v>
      </c>
      <c r="N50" s="51"/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</sheetData>
  <mergeCells count="29">
    <mergeCell ref="X1:X2"/>
    <mergeCell ref="Y1:Y2"/>
    <mergeCell ref="A2:M2"/>
    <mergeCell ref="V1:V2"/>
    <mergeCell ref="W1:W2"/>
    <mergeCell ref="T1:T2"/>
    <mergeCell ref="U1:U2"/>
    <mergeCell ref="A1:C1"/>
    <mergeCell ref="J1:M1"/>
    <mergeCell ref="N1:N2"/>
    <mergeCell ref="O1:O2"/>
    <mergeCell ref="P1:P2"/>
    <mergeCell ref="Q1:Q2"/>
    <mergeCell ref="D1:I1"/>
    <mergeCell ref="A33:A39"/>
    <mergeCell ref="A40:A42"/>
    <mergeCell ref="A43:A50"/>
    <mergeCell ref="R1:R2"/>
    <mergeCell ref="S1:S2"/>
    <mergeCell ref="A5:A12"/>
    <mergeCell ref="A13:A15"/>
    <mergeCell ref="B14:B15"/>
    <mergeCell ref="A16:A18"/>
    <mergeCell ref="A19:A21"/>
    <mergeCell ref="A24:A32"/>
    <mergeCell ref="B24:B32"/>
    <mergeCell ref="B33:B39"/>
    <mergeCell ref="B40:B42"/>
    <mergeCell ref="B43:B50"/>
  </mergeCells>
  <conditionalFormatting sqref="N4:Y4 N10:Y50">
    <cfRule type="cellIs" dxfId="107" priority="4" stopIfTrue="1" operator="greaterThan">
      <formula>0</formula>
    </cfRule>
    <cfRule type="cellIs" dxfId="106" priority="5" stopIfTrue="1" operator="greaterThan">
      <formula>0</formula>
    </cfRule>
    <cfRule type="cellIs" dxfId="105" priority="6" stopIfTrue="1" operator="greaterThan">
      <formula>0</formula>
    </cfRule>
  </conditionalFormatting>
  <conditionalFormatting sqref="N5:Y9">
    <cfRule type="cellIs" dxfId="104" priority="1" stopIfTrue="1" operator="greaterThan">
      <formula>0</formula>
    </cfRule>
    <cfRule type="cellIs" dxfId="103" priority="2" stopIfTrue="1" operator="greaterThan">
      <formula>0</formula>
    </cfRule>
    <cfRule type="cellIs" dxfId="10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topLeftCell="F1" zoomScale="80" zoomScaleNormal="80" workbookViewId="0">
      <selection activeCell="N1" sqref="N1:P104857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8.140625" style="8" bestFit="1" customWidth="1"/>
    <col min="15" max="15" width="15.7109375" style="8" customWidth="1"/>
    <col min="16" max="16" width="17.7109375" style="8" bestFit="1" customWidth="1"/>
    <col min="17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105</v>
      </c>
      <c r="O1" s="62" t="s">
        <v>106</v>
      </c>
      <c r="P1" s="62" t="s">
        <v>107</v>
      </c>
      <c r="Q1" s="62" t="s">
        <v>32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91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34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75">
        <v>41908</v>
      </c>
      <c r="O3" s="49" t="s">
        <v>108</v>
      </c>
      <c r="P3" s="75">
        <v>41914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>
        <v>2</v>
      </c>
      <c r="L4" s="39">
        <f>K4-(SUM(N4:Y4))</f>
        <v>0</v>
      </c>
      <c r="M4" s="50" t="str">
        <f>IF(L4&lt;0,"ATENÇÃO","OK")</f>
        <v>OK</v>
      </c>
      <c r="N4" s="51">
        <v>2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>
        <v>4</v>
      </c>
      <c r="L5" s="39">
        <f t="shared" ref="L5:L50" si="0">K5-(SUM(N5:Y5))</f>
        <v>1</v>
      </c>
      <c r="M5" s="50" t="str">
        <f t="shared" ref="M5:M50" si="1">IF(L5&lt;0,"ATENÇÃO","OK")</f>
        <v>OK</v>
      </c>
      <c r="N5" s="51">
        <v>0</v>
      </c>
      <c r="O5" s="51">
        <v>3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>
        <v>3</v>
      </c>
      <c r="L6" s="39">
        <f t="shared" si="0"/>
        <v>1</v>
      </c>
      <c r="M6" s="50" t="str">
        <f t="shared" si="1"/>
        <v>OK</v>
      </c>
      <c r="N6" s="51">
        <v>0</v>
      </c>
      <c r="O6" s="51">
        <v>2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/>
      <c r="L7" s="39">
        <f t="shared" si="0"/>
        <v>0</v>
      </c>
      <c r="M7" s="50" t="str">
        <f t="shared" si="1"/>
        <v>OK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/>
      <c r="L8" s="39">
        <f t="shared" si="0"/>
        <v>0</v>
      </c>
      <c r="M8" s="50" t="str">
        <f t="shared" si="1"/>
        <v>OK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/>
      <c r="L9" s="39">
        <f t="shared" si="0"/>
        <v>0</v>
      </c>
      <c r="M9" s="50" t="str">
        <f t="shared" si="1"/>
        <v>OK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/>
      <c r="L10" s="39">
        <f t="shared" si="0"/>
        <v>0</v>
      </c>
      <c r="M10" s="50" t="str">
        <f t="shared" si="1"/>
        <v>OK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/>
      <c r="L11" s="39">
        <f t="shared" si="0"/>
        <v>0</v>
      </c>
      <c r="M11" s="50" t="str">
        <f t="shared" si="1"/>
        <v>OK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>
        <v>8</v>
      </c>
      <c r="L12" s="39">
        <f t="shared" si="0"/>
        <v>3</v>
      </c>
      <c r="M12" s="50" t="str">
        <f t="shared" si="1"/>
        <v>OK</v>
      </c>
      <c r="N12" s="51">
        <v>0</v>
      </c>
      <c r="O12" s="51">
        <v>5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>
        <v>1</v>
      </c>
      <c r="L13" s="39">
        <f t="shared" si="0"/>
        <v>0</v>
      </c>
      <c r="M13" s="50" t="str">
        <f t="shared" si="1"/>
        <v>OK</v>
      </c>
      <c r="N13" s="51">
        <v>1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/>
      <c r="L14" s="39">
        <f t="shared" si="0"/>
        <v>0</v>
      </c>
      <c r="M14" s="50" t="str">
        <f t="shared" si="1"/>
        <v>OK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/>
      <c r="L15" s="39">
        <f t="shared" si="0"/>
        <v>0</v>
      </c>
      <c r="M15" s="50" t="str">
        <f t="shared" si="1"/>
        <v>OK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/>
      <c r="L16" s="39">
        <f t="shared" si="0"/>
        <v>0</v>
      </c>
      <c r="M16" s="50" t="str">
        <f t="shared" si="1"/>
        <v>OK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/>
      <c r="L17" s="39">
        <f t="shared" si="0"/>
        <v>0</v>
      </c>
      <c r="M17" s="50" t="str">
        <f t="shared" si="1"/>
        <v>OK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/>
      <c r="L18" s="39">
        <f t="shared" si="0"/>
        <v>0</v>
      </c>
      <c r="M18" s="50" t="str">
        <f t="shared" si="1"/>
        <v>OK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/>
      <c r="L19" s="39">
        <f t="shared" si="0"/>
        <v>0</v>
      </c>
      <c r="M19" s="50" t="str">
        <f t="shared" si="1"/>
        <v>OK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/>
      <c r="L20" s="39">
        <f t="shared" si="0"/>
        <v>0</v>
      </c>
      <c r="M20" s="50" t="str">
        <f t="shared" si="1"/>
        <v>OK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/>
      <c r="L21" s="39">
        <f t="shared" si="0"/>
        <v>0</v>
      </c>
      <c r="M21" s="50" t="str">
        <f t="shared" si="1"/>
        <v>OK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/>
      <c r="L22" s="39">
        <f t="shared" si="0"/>
        <v>0</v>
      </c>
      <c r="M22" s="50" t="str">
        <f t="shared" si="1"/>
        <v>OK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/>
      <c r="L23" s="39">
        <f t="shared" si="0"/>
        <v>0</v>
      </c>
      <c r="M23" s="50" t="str">
        <f t="shared" si="1"/>
        <v>OK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/>
      <c r="L24" s="39">
        <f t="shared" si="0"/>
        <v>0</v>
      </c>
      <c r="M24" s="50" t="str">
        <f t="shared" si="1"/>
        <v>OK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>
        <v>4</v>
      </c>
      <c r="L25" s="39">
        <f t="shared" si="0"/>
        <v>3</v>
      </c>
      <c r="M25" s="50" t="str">
        <f t="shared" si="1"/>
        <v>OK</v>
      </c>
      <c r="N25" s="51">
        <v>0</v>
      </c>
      <c r="O25" s="51">
        <v>0</v>
      </c>
      <c r="P25" s="51">
        <v>1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>
        <v>1</v>
      </c>
      <c r="L26" s="39">
        <f t="shared" si="0"/>
        <v>1</v>
      </c>
      <c r="M26" s="50" t="str">
        <f t="shared" si="1"/>
        <v>OK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>
        <v>30</v>
      </c>
      <c r="L27" s="39">
        <f t="shared" si="0"/>
        <v>30</v>
      </c>
      <c r="M27" s="50" t="str">
        <f t="shared" si="1"/>
        <v>OK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>
        <v>30</v>
      </c>
      <c r="L28" s="39">
        <f t="shared" si="0"/>
        <v>30</v>
      </c>
      <c r="M28" s="50" t="str">
        <f t="shared" si="1"/>
        <v>OK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>
        <v>20</v>
      </c>
      <c r="L29" s="39">
        <f t="shared" si="0"/>
        <v>20</v>
      </c>
      <c r="M29" s="50" t="str">
        <f t="shared" si="1"/>
        <v>OK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>
        <v>10</v>
      </c>
      <c r="L30" s="39">
        <f t="shared" si="0"/>
        <v>10</v>
      </c>
      <c r="M30" s="50" t="str">
        <f t="shared" si="1"/>
        <v>OK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/>
      <c r="L31" s="39">
        <f t="shared" si="0"/>
        <v>0</v>
      </c>
      <c r="M31" s="50" t="str">
        <f t="shared" si="1"/>
        <v>OK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/>
      <c r="L32" s="39">
        <f t="shared" si="0"/>
        <v>0</v>
      </c>
      <c r="M32" s="50" t="str">
        <f t="shared" si="1"/>
        <v>OK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/>
      <c r="L33" s="39">
        <f t="shared" si="0"/>
        <v>0</v>
      </c>
      <c r="M33" s="50" t="str">
        <f t="shared" si="1"/>
        <v>OK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/>
      <c r="L34" s="39">
        <f t="shared" si="0"/>
        <v>0</v>
      </c>
      <c r="M34" s="50" t="str">
        <f t="shared" si="1"/>
        <v>OK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/>
      <c r="L35" s="39">
        <f t="shared" si="0"/>
        <v>0</v>
      </c>
      <c r="M35" s="50" t="str">
        <f t="shared" si="1"/>
        <v>OK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/>
      <c r="L36" s="39">
        <f t="shared" si="0"/>
        <v>0</v>
      </c>
      <c r="M36" s="50" t="str">
        <f t="shared" si="1"/>
        <v>OK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/>
      <c r="L37" s="39">
        <f t="shared" si="0"/>
        <v>0</v>
      </c>
      <c r="M37" s="50" t="str">
        <f t="shared" si="1"/>
        <v>OK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/>
      <c r="L38" s="39">
        <f t="shared" si="0"/>
        <v>0</v>
      </c>
      <c r="M38" s="50" t="str">
        <f t="shared" si="1"/>
        <v>OK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/>
      <c r="L39" s="39">
        <f t="shared" si="0"/>
        <v>0</v>
      </c>
      <c r="M39" s="50" t="str">
        <f t="shared" si="1"/>
        <v>OK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/>
      <c r="L40" s="39">
        <f t="shared" si="0"/>
        <v>0</v>
      </c>
      <c r="M40" s="50" t="str">
        <f t="shared" si="1"/>
        <v>OK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/>
      <c r="L41" s="39">
        <f t="shared" si="0"/>
        <v>0</v>
      </c>
      <c r="M41" s="50" t="str">
        <f t="shared" si="1"/>
        <v>OK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/>
      <c r="L42" s="39">
        <f t="shared" si="0"/>
        <v>0</v>
      </c>
      <c r="M42" s="50" t="str">
        <f t="shared" si="1"/>
        <v>OK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/>
      <c r="L43" s="39">
        <f t="shared" si="0"/>
        <v>0</v>
      </c>
      <c r="M43" s="50" t="str">
        <f t="shared" si="1"/>
        <v>OK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/>
      <c r="L44" s="39">
        <f t="shared" si="0"/>
        <v>0</v>
      </c>
      <c r="M44" s="50" t="str">
        <f t="shared" si="1"/>
        <v>OK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/>
      <c r="L45" s="39">
        <f t="shared" si="0"/>
        <v>0</v>
      </c>
      <c r="M45" s="50" t="str">
        <f t="shared" si="1"/>
        <v>OK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/>
      <c r="L46" s="39">
        <f t="shared" si="0"/>
        <v>0</v>
      </c>
      <c r="M46" s="50" t="str">
        <f t="shared" si="1"/>
        <v>OK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/>
      <c r="L47" s="39">
        <f t="shared" si="0"/>
        <v>0</v>
      </c>
      <c r="M47" s="50" t="str">
        <f t="shared" si="1"/>
        <v>OK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/>
      <c r="L48" s="39">
        <f t="shared" si="0"/>
        <v>0</v>
      </c>
      <c r="M48" s="50" t="str">
        <f t="shared" si="1"/>
        <v>OK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/>
      <c r="L49" s="39">
        <f t="shared" si="0"/>
        <v>0</v>
      </c>
      <c r="M49" s="50" t="str">
        <f t="shared" si="1"/>
        <v>OK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/>
      <c r="L50" s="39">
        <f t="shared" si="0"/>
        <v>0</v>
      </c>
      <c r="M50" s="50" t="str">
        <f t="shared" si="1"/>
        <v>OK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  <row r="54" spans="1:25" x14ac:dyDescent="0.25">
      <c r="N54" s="76"/>
    </row>
    <row r="55" spans="1:25" x14ac:dyDescent="0.25">
      <c r="P55" s="77"/>
    </row>
    <row r="56" spans="1:25" x14ac:dyDescent="0.25">
      <c r="P56" s="77"/>
    </row>
    <row r="57" spans="1:25" x14ac:dyDescent="0.25">
      <c r="P57" s="77"/>
    </row>
  </sheetData>
  <mergeCells count="29">
    <mergeCell ref="X1:X2"/>
    <mergeCell ref="Y1:Y2"/>
    <mergeCell ref="A2:M2"/>
    <mergeCell ref="V1:V2"/>
    <mergeCell ref="W1:W2"/>
    <mergeCell ref="T1:T2"/>
    <mergeCell ref="U1:U2"/>
    <mergeCell ref="A1:C1"/>
    <mergeCell ref="J1:M1"/>
    <mergeCell ref="N1:N2"/>
    <mergeCell ref="O1:O2"/>
    <mergeCell ref="P1:P2"/>
    <mergeCell ref="Q1:Q2"/>
    <mergeCell ref="D1:I1"/>
    <mergeCell ref="A33:A39"/>
    <mergeCell ref="A40:A42"/>
    <mergeCell ref="A43:A50"/>
    <mergeCell ref="R1:R2"/>
    <mergeCell ref="S1:S2"/>
    <mergeCell ref="A5:A12"/>
    <mergeCell ref="A13:A15"/>
    <mergeCell ref="B14:B15"/>
    <mergeCell ref="A16:A18"/>
    <mergeCell ref="A19:A21"/>
    <mergeCell ref="A24:A32"/>
    <mergeCell ref="B24:B32"/>
    <mergeCell ref="B33:B39"/>
    <mergeCell ref="B40:B42"/>
    <mergeCell ref="B43:B50"/>
  </mergeCells>
  <conditionalFormatting sqref="Q4:Y4 Q10:Y50">
    <cfRule type="cellIs" dxfId="101" priority="10" stopIfTrue="1" operator="greaterThan">
      <formula>0</formula>
    </cfRule>
    <cfRule type="cellIs" dxfId="100" priority="11" stopIfTrue="1" operator="greaterThan">
      <formula>0</formula>
    </cfRule>
    <cfRule type="cellIs" dxfId="99" priority="12" stopIfTrue="1" operator="greaterThan">
      <formula>0</formula>
    </cfRule>
  </conditionalFormatting>
  <conditionalFormatting sqref="Q5:Y9">
    <cfRule type="cellIs" dxfId="98" priority="7" stopIfTrue="1" operator="greaterThan">
      <formula>0</formula>
    </cfRule>
    <cfRule type="cellIs" dxfId="97" priority="8" stopIfTrue="1" operator="greaterThan">
      <formula>0</formula>
    </cfRule>
    <cfRule type="cellIs" dxfId="96" priority="9" stopIfTrue="1" operator="greaterThan">
      <formula>0</formula>
    </cfRule>
  </conditionalFormatting>
  <conditionalFormatting sqref="N4:P4 N10:P50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N5:P9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opLeftCell="F1" zoomScale="80" zoomScaleNormal="80" workbookViewId="0">
      <selection activeCell="N1" sqref="N1:N104857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104</v>
      </c>
      <c r="O1" s="62" t="s">
        <v>32</v>
      </c>
      <c r="P1" s="62" t="s">
        <v>32</v>
      </c>
      <c r="Q1" s="62" t="s">
        <v>32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92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34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75">
        <v>41912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/>
      <c r="L4" s="39">
        <f>K4-(SUM(N4:Y4))</f>
        <v>0</v>
      </c>
      <c r="M4" s="50" t="str">
        <f>IF(L4&lt;0,"ATENÇÃO","OK")</f>
        <v>OK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/>
      <c r="L5" s="39">
        <f t="shared" ref="L5:L50" si="0">K5-(SUM(N5:Y5))</f>
        <v>0</v>
      </c>
      <c r="M5" s="50" t="str">
        <f t="shared" ref="M5:M50" si="1">IF(L5&lt;0,"ATENÇÃO","OK")</f>
        <v>OK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>
        <v>4</v>
      </c>
      <c r="L6" s="39">
        <f t="shared" si="0"/>
        <v>0</v>
      </c>
      <c r="M6" s="50" t="str">
        <f t="shared" si="1"/>
        <v>OK</v>
      </c>
      <c r="N6" s="51">
        <v>4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/>
      <c r="L7" s="39">
        <f t="shared" si="0"/>
        <v>0</v>
      </c>
      <c r="M7" s="50" t="str">
        <f t="shared" si="1"/>
        <v>OK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/>
      <c r="L8" s="39">
        <f t="shared" si="0"/>
        <v>0</v>
      </c>
      <c r="M8" s="50" t="str">
        <f t="shared" si="1"/>
        <v>OK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/>
      <c r="L9" s="39">
        <f t="shared" si="0"/>
        <v>0</v>
      </c>
      <c r="M9" s="50" t="str">
        <f t="shared" si="1"/>
        <v>OK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/>
      <c r="L10" s="39">
        <f t="shared" si="0"/>
        <v>0</v>
      </c>
      <c r="M10" s="50" t="str">
        <f t="shared" si="1"/>
        <v>OK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/>
      <c r="L11" s="39">
        <f t="shared" si="0"/>
        <v>0</v>
      </c>
      <c r="M11" s="50" t="str">
        <f t="shared" si="1"/>
        <v>OK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/>
      <c r="L12" s="39">
        <f t="shared" si="0"/>
        <v>0</v>
      </c>
      <c r="M12" s="50" t="str">
        <f t="shared" si="1"/>
        <v>OK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/>
      <c r="L13" s="39">
        <f t="shared" si="0"/>
        <v>0</v>
      </c>
      <c r="M13" s="50" t="str">
        <f t="shared" si="1"/>
        <v>OK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/>
      <c r="L14" s="39">
        <f t="shared" si="0"/>
        <v>0</v>
      </c>
      <c r="M14" s="50" t="str">
        <f t="shared" si="1"/>
        <v>OK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/>
      <c r="L15" s="39">
        <f t="shared" si="0"/>
        <v>0</v>
      </c>
      <c r="M15" s="50" t="str">
        <f t="shared" si="1"/>
        <v>OK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/>
      <c r="L16" s="39">
        <f t="shared" si="0"/>
        <v>0</v>
      </c>
      <c r="M16" s="50" t="str">
        <f t="shared" si="1"/>
        <v>OK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/>
      <c r="L17" s="39">
        <f t="shared" si="0"/>
        <v>0</v>
      </c>
      <c r="M17" s="50" t="str">
        <f t="shared" si="1"/>
        <v>OK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/>
      <c r="L18" s="39">
        <f t="shared" si="0"/>
        <v>0</v>
      </c>
      <c r="M18" s="50" t="str">
        <f t="shared" si="1"/>
        <v>OK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/>
      <c r="L19" s="39">
        <f t="shared" si="0"/>
        <v>0</v>
      </c>
      <c r="M19" s="50" t="str">
        <f t="shared" si="1"/>
        <v>OK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/>
      <c r="L20" s="39">
        <f t="shared" si="0"/>
        <v>0</v>
      </c>
      <c r="M20" s="50" t="str">
        <f t="shared" si="1"/>
        <v>OK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/>
      <c r="L21" s="39">
        <f t="shared" si="0"/>
        <v>0</v>
      </c>
      <c r="M21" s="50" t="str">
        <f t="shared" si="1"/>
        <v>OK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/>
      <c r="L22" s="39">
        <f t="shared" si="0"/>
        <v>0</v>
      </c>
      <c r="M22" s="50" t="str">
        <f t="shared" si="1"/>
        <v>OK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/>
      <c r="L23" s="39">
        <f t="shared" si="0"/>
        <v>0</v>
      </c>
      <c r="M23" s="50" t="str">
        <f t="shared" si="1"/>
        <v>OK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>
        <v>4</v>
      </c>
      <c r="L24" s="39">
        <f t="shared" si="0"/>
        <v>4</v>
      </c>
      <c r="M24" s="50" t="str">
        <f t="shared" si="1"/>
        <v>OK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/>
      <c r="L25" s="39">
        <f t="shared" si="0"/>
        <v>0</v>
      </c>
      <c r="M25" s="50" t="str">
        <f t="shared" si="1"/>
        <v>OK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/>
      <c r="L26" s="39">
        <f t="shared" si="0"/>
        <v>0</v>
      </c>
      <c r="M26" s="50" t="str">
        <f t="shared" si="1"/>
        <v>OK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/>
      <c r="L27" s="39">
        <f t="shared" si="0"/>
        <v>0</v>
      </c>
      <c r="M27" s="50" t="str">
        <f t="shared" si="1"/>
        <v>OK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/>
      <c r="L28" s="39">
        <f t="shared" si="0"/>
        <v>0</v>
      </c>
      <c r="M28" s="50" t="str">
        <f t="shared" si="1"/>
        <v>OK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/>
      <c r="L29" s="39">
        <f t="shared" si="0"/>
        <v>0</v>
      </c>
      <c r="M29" s="50" t="str">
        <f t="shared" si="1"/>
        <v>OK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>
        <v>1</v>
      </c>
      <c r="L30" s="39">
        <f t="shared" si="0"/>
        <v>1</v>
      </c>
      <c r="M30" s="50" t="str">
        <f t="shared" si="1"/>
        <v>OK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>
        <v>1</v>
      </c>
      <c r="L31" s="39">
        <f t="shared" si="0"/>
        <v>1</v>
      </c>
      <c r="M31" s="50" t="str">
        <f t="shared" si="1"/>
        <v>OK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/>
      <c r="L32" s="39">
        <f t="shared" si="0"/>
        <v>0</v>
      </c>
      <c r="M32" s="50" t="str">
        <f t="shared" si="1"/>
        <v>OK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/>
      <c r="L33" s="39">
        <f t="shared" si="0"/>
        <v>0</v>
      </c>
      <c r="M33" s="50" t="str">
        <f t="shared" si="1"/>
        <v>OK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/>
      <c r="L34" s="39">
        <f t="shared" si="0"/>
        <v>0</v>
      </c>
      <c r="M34" s="50" t="str">
        <f t="shared" si="1"/>
        <v>OK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/>
      <c r="L35" s="39">
        <f t="shared" si="0"/>
        <v>0</v>
      </c>
      <c r="M35" s="50" t="str">
        <f t="shared" si="1"/>
        <v>OK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/>
      <c r="L36" s="39">
        <f t="shared" si="0"/>
        <v>0</v>
      </c>
      <c r="M36" s="50" t="str">
        <f t="shared" si="1"/>
        <v>OK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/>
      <c r="L37" s="39">
        <f t="shared" si="0"/>
        <v>0</v>
      </c>
      <c r="M37" s="50" t="str">
        <f t="shared" si="1"/>
        <v>OK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/>
      <c r="L38" s="39">
        <f t="shared" si="0"/>
        <v>0</v>
      </c>
      <c r="M38" s="50" t="str">
        <f t="shared" si="1"/>
        <v>OK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/>
      <c r="L39" s="39">
        <f t="shared" si="0"/>
        <v>0</v>
      </c>
      <c r="M39" s="50" t="str">
        <f t="shared" si="1"/>
        <v>OK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/>
      <c r="L40" s="39">
        <f t="shared" si="0"/>
        <v>0</v>
      </c>
      <c r="M40" s="50" t="str">
        <f t="shared" si="1"/>
        <v>OK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/>
      <c r="L41" s="39">
        <f t="shared" si="0"/>
        <v>0</v>
      </c>
      <c r="M41" s="50" t="str">
        <f t="shared" si="1"/>
        <v>OK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/>
      <c r="L42" s="39">
        <f t="shared" si="0"/>
        <v>0</v>
      </c>
      <c r="M42" s="50" t="str">
        <f t="shared" si="1"/>
        <v>OK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/>
      <c r="L43" s="39">
        <f t="shared" si="0"/>
        <v>0</v>
      </c>
      <c r="M43" s="50" t="str">
        <f t="shared" si="1"/>
        <v>OK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/>
      <c r="L44" s="39">
        <f t="shared" si="0"/>
        <v>0</v>
      </c>
      <c r="M44" s="50" t="str">
        <f t="shared" si="1"/>
        <v>OK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/>
      <c r="L45" s="39">
        <f t="shared" si="0"/>
        <v>0</v>
      </c>
      <c r="M45" s="50" t="str">
        <f t="shared" si="1"/>
        <v>OK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/>
      <c r="L46" s="39">
        <f t="shared" si="0"/>
        <v>0</v>
      </c>
      <c r="M46" s="50" t="str">
        <f t="shared" si="1"/>
        <v>OK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/>
      <c r="L47" s="39">
        <f t="shared" si="0"/>
        <v>0</v>
      </c>
      <c r="M47" s="50" t="str">
        <f t="shared" si="1"/>
        <v>OK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/>
      <c r="L48" s="39">
        <f t="shared" si="0"/>
        <v>0</v>
      </c>
      <c r="M48" s="50" t="str">
        <f t="shared" si="1"/>
        <v>OK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/>
      <c r="L49" s="39">
        <f t="shared" si="0"/>
        <v>0</v>
      </c>
      <c r="M49" s="50" t="str">
        <f t="shared" si="1"/>
        <v>OK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/>
      <c r="L50" s="39">
        <f t="shared" si="0"/>
        <v>0</v>
      </c>
      <c r="M50" s="50" t="str">
        <f t="shared" si="1"/>
        <v>OK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</sheetData>
  <mergeCells count="29">
    <mergeCell ref="X1:X2"/>
    <mergeCell ref="Y1:Y2"/>
    <mergeCell ref="A2:M2"/>
    <mergeCell ref="V1:V2"/>
    <mergeCell ref="W1:W2"/>
    <mergeCell ref="T1:T2"/>
    <mergeCell ref="U1:U2"/>
    <mergeCell ref="A1:C1"/>
    <mergeCell ref="J1:M1"/>
    <mergeCell ref="N1:N2"/>
    <mergeCell ref="O1:O2"/>
    <mergeCell ref="P1:P2"/>
    <mergeCell ref="Q1:Q2"/>
    <mergeCell ref="D1:I1"/>
    <mergeCell ref="A33:A39"/>
    <mergeCell ref="A40:A42"/>
    <mergeCell ref="A43:A50"/>
    <mergeCell ref="R1:R2"/>
    <mergeCell ref="S1:S2"/>
    <mergeCell ref="A5:A12"/>
    <mergeCell ref="A13:A15"/>
    <mergeCell ref="B14:B15"/>
    <mergeCell ref="A16:A18"/>
    <mergeCell ref="A19:A21"/>
    <mergeCell ref="A24:A32"/>
    <mergeCell ref="B24:B32"/>
    <mergeCell ref="B33:B39"/>
    <mergeCell ref="B40:B42"/>
    <mergeCell ref="B43:B50"/>
  </mergeCells>
  <conditionalFormatting sqref="O4:Y4 O10:Y50">
    <cfRule type="cellIs" dxfId="95" priority="10" stopIfTrue="1" operator="greaterThan">
      <formula>0</formula>
    </cfRule>
    <cfRule type="cellIs" dxfId="94" priority="11" stopIfTrue="1" operator="greaterThan">
      <formula>0</formula>
    </cfRule>
    <cfRule type="cellIs" dxfId="93" priority="12" stopIfTrue="1" operator="greaterThan">
      <formula>0</formula>
    </cfRule>
  </conditionalFormatting>
  <conditionalFormatting sqref="O5:Y9">
    <cfRule type="cellIs" dxfId="92" priority="7" stopIfTrue="1" operator="greaterThan">
      <formula>0</formula>
    </cfRule>
    <cfRule type="cellIs" dxfId="91" priority="8" stopIfTrue="1" operator="greaterThan">
      <formula>0</formula>
    </cfRule>
    <cfRule type="cellIs" dxfId="90" priority="9" stopIfTrue="1" operator="greaterThan">
      <formula>0</formula>
    </cfRule>
  </conditionalFormatting>
  <conditionalFormatting sqref="N4 N10:N50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N5:N9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32</v>
      </c>
      <c r="O1" s="62" t="s">
        <v>32</v>
      </c>
      <c r="P1" s="62" t="s">
        <v>32</v>
      </c>
      <c r="Q1" s="62" t="s">
        <v>32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34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>
        <v>4</v>
      </c>
      <c r="L4" s="39">
        <f>K4-(SUM(N4:Y4))</f>
        <v>4</v>
      </c>
      <c r="M4" s="50" t="str">
        <f>IF(L4&lt;0,"ATENÇÃO","OK")</f>
        <v>OK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>
        <v>3</v>
      </c>
      <c r="L5" s="39">
        <f t="shared" ref="L5:L50" si="0">K5-(SUM(N5:Y5))</f>
        <v>3</v>
      </c>
      <c r="M5" s="50" t="str">
        <f t="shared" ref="M5:M50" si="1">IF(L5&lt;0,"ATENÇÃO","OK")</f>
        <v>OK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>
        <v>9</v>
      </c>
      <c r="L6" s="39">
        <f t="shared" si="0"/>
        <v>9</v>
      </c>
      <c r="M6" s="50" t="str">
        <f t="shared" si="1"/>
        <v>OK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>
        <v>4</v>
      </c>
      <c r="L7" s="39">
        <f t="shared" si="0"/>
        <v>4</v>
      </c>
      <c r="M7" s="50" t="str">
        <f t="shared" si="1"/>
        <v>OK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>
        <v>3</v>
      </c>
      <c r="L8" s="39">
        <f t="shared" si="0"/>
        <v>3</v>
      </c>
      <c r="M8" s="50" t="str">
        <f t="shared" si="1"/>
        <v>OK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>
        <v>4</v>
      </c>
      <c r="L9" s="39">
        <f t="shared" si="0"/>
        <v>4</v>
      </c>
      <c r="M9" s="50" t="str">
        <f t="shared" si="1"/>
        <v>OK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>
        <v>2</v>
      </c>
      <c r="L10" s="39">
        <f t="shared" si="0"/>
        <v>2</v>
      </c>
      <c r="M10" s="50" t="str">
        <f t="shared" si="1"/>
        <v>OK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>
        <v>13</v>
      </c>
      <c r="L11" s="39">
        <f t="shared" si="0"/>
        <v>13</v>
      </c>
      <c r="M11" s="50" t="str">
        <f t="shared" si="1"/>
        <v>OK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/>
      <c r="L12" s="39">
        <f t="shared" si="0"/>
        <v>0</v>
      </c>
      <c r="M12" s="50" t="str">
        <f t="shared" si="1"/>
        <v>OK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/>
      <c r="L13" s="39">
        <f t="shared" si="0"/>
        <v>0</v>
      </c>
      <c r="M13" s="50" t="str">
        <f t="shared" si="1"/>
        <v>OK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/>
      <c r="L14" s="39">
        <f t="shared" si="0"/>
        <v>0</v>
      </c>
      <c r="M14" s="50" t="str">
        <f t="shared" si="1"/>
        <v>OK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/>
      <c r="L15" s="39">
        <f t="shared" si="0"/>
        <v>0</v>
      </c>
      <c r="M15" s="50" t="str">
        <f t="shared" si="1"/>
        <v>OK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/>
      <c r="L16" s="39">
        <f t="shared" si="0"/>
        <v>0</v>
      </c>
      <c r="M16" s="50" t="str">
        <f t="shared" si="1"/>
        <v>OK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/>
      <c r="L17" s="39">
        <f t="shared" si="0"/>
        <v>0</v>
      </c>
      <c r="M17" s="50" t="str">
        <f t="shared" si="1"/>
        <v>OK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/>
      <c r="L18" s="39">
        <f t="shared" si="0"/>
        <v>0</v>
      </c>
      <c r="M18" s="50" t="str">
        <f t="shared" si="1"/>
        <v>OK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/>
      <c r="L19" s="39">
        <f t="shared" si="0"/>
        <v>0</v>
      </c>
      <c r="M19" s="50" t="str">
        <f t="shared" si="1"/>
        <v>OK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/>
      <c r="L20" s="39">
        <f t="shared" si="0"/>
        <v>0</v>
      </c>
      <c r="M20" s="50" t="str">
        <f t="shared" si="1"/>
        <v>OK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/>
      <c r="L21" s="39">
        <f t="shared" si="0"/>
        <v>0</v>
      </c>
      <c r="M21" s="50" t="str">
        <f t="shared" si="1"/>
        <v>OK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/>
      <c r="L22" s="39">
        <f t="shared" si="0"/>
        <v>0</v>
      </c>
      <c r="M22" s="50" t="str">
        <f t="shared" si="1"/>
        <v>OK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/>
      <c r="L23" s="39">
        <f t="shared" si="0"/>
        <v>0</v>
      </c>
      <c r="M23" s="50" t="str">
        <f t="shared" si="1"/>
        <v>OK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>
        <v>20</v>
      </c>
      <c r="L24" s="39">
        <f t="shared" si="0"/>
        <v>20</v>
      </c>
      <c r="M24" s="50" t="str">
        <f t="shared" si="1"/>
        <v>OK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>
        <v>10</v>
      </c>
      <c r="L25" s="39">
        <f t="shared" si="0"/>
        <v>10</v>
      </c>
      <c r="M25" s="50" t="str">
        <f t="shared" si="1"/>
        <v>OK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/>
      <c r="L26" s="39">
        <f t="shared" si="0"/>
        <v>0</v>
      </c>
      <c r="M26" s="50" t="str">
        <f t="shared" si="1"/>
        <v>OK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>
        <v>10</v>
      </c>
      <c r="L27" s="39">
        <f t="shared" si="0"/>
        <v>10</v>
      </c>
      <c r="M27" s="50" t="str">
        <f t="shared" si="1"/>
        <v>OK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>
        <v>10</v>
      </c>
      <c r="L28" s="39">
        <f t="shared" si="0"/>
        <v>10</v>
      </c>
      <c r="M28" s="50" t="str">
        <f t="shared" si="1"/>
        <v>OK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/>
      <c r="L29" s="39">
        <f t="shared" si="0"/>
        <v>0</v>
      </c>
      <c r="M29" s="50" t="str">
        <f t="shared" si="1"/>
        <v>OK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>
        <v>15</v>
      </c>
      <c r="L30" s="39">
        <f t="shared" si="0"/>
        <v>15</v>
      </c>
      <c r="M30" s="50" t="str">
        <f t="shared" si="1"/>
        <v>OK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/>
      <c r="L31" s="39">
        <f t="shared" si="0"/>
        <v>0</v>
      </c>
      <c r="M31" s="50" t="str">
        <f t="shared" si="1"/>
        <v>OK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/>
      <c r="L32" s="39">
        <f t="shared" si="0"/>
        <v>0</v>
      </c>
      <c r="M32" s="50" t="str">
        <f t="shared" si="1"/>
        <v>OK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/>
      <c r="L33" s="39">
        <f t="shared" si="0"/>
        <v>0</v>
      </c>
      <c r="M33" s="50" t="str">
        <f t="shared" si="1"/>
        <v>OK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/>
      <c r="L34" s="39">
        <f t="shared" si="0"/>
        <v>0</v>
      </c>
      <c r="M34" s="50" t="str">
        <f t="shared" si="1"/>
        <v>OK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/>
      <c r="L35" s="39">
        <f t="shared" si="0"/>
        <v>0</v>
      </c>
      <c r="M35" s="50" t="str">
        <f t="shared" si="1"/>
        <v>OK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/>
      <c r="L36" s="39">
        <f t="shared" si="0"/>
        <v>0</v>
      </c>
      <c r="M36" s="50" t="str">
        <f t="shared" si="1"/>
        <v>OK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/>
      <c r="L37" s="39">
        <f t="shared" si="0"/>
        <v>0</v>
      </c>
      <c r="M37" s="50" t="str">
        <f t="shared" si="1"/>
        <v>OK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/>
      <c r="L38" s="39">
        <f t="shared" si="0"/>
        <v>0</v>
      </c>
      <c r="M38" s="50" t="str">
        <f t="shared" si="1"/>
        <v>OK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/>
      <c r="L39" s="39">
        <f t="shared" si="0"/>
        <v>0</v>
      </c>
      <c r="M39" s="50" t="str">
        <f t="shared" si="1"/>
        <v>OK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/>
      <c r="L40" s="39">
        <f t="shared" si="0"/>
        <v>0</v>
      </c>
      <c r="M40" s="50" t="str">
        <f t="shared" si="1"/>
        <v>OK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/>
      <c r="L41" s="39">
        <f t="shared" si="0"/>
        <v>0</v>
      </c>
      <c r="M41" s="50" t="str">
        <f t="shared" si="1"/>
        <v>OK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/>
      <c r="L42" s="39">
        <f t="shared" si="0"/>
        <v>0</v>
      </c>
      <c r="M42" s="50" t="str">
        <f t="shared" si="1"/>
        <v>OK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/>
      <c r="L43" s="39">
        <f t="shared" si="0"/>
        <v>0</v>
      </c>
      <c r="M43" s="50" t="str">
        <f t="shared" si="1"/>
        <v>OK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/>
      <c r="L44" s="39">
        <f t="shared" si="0"/>
        <v>0</v>
      </c>
      <c r="M44" s="50" t="str">
        <f t="shared" si="1"/>
        <v>OK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/>
      <c r="L45" s="39">
        <f t="shared" si="0"/>
        <v>0</v>
      </c>
      <c r="M45" s="50" t="str">
        <f t="shared" si="1"/>
        <v>OK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/>
      <c r="L46" s="39">
        <f t="shared" si="0"/>
        <v>0</v>
      </c>
      <c r="M46" s="50" t="str">
        <f t="shared" si="1"/>
        <v>OK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/>
      <c r="L47" s="39">
        <f t="shared" si="0"/>
        <v>0</v>
      </c>
      <c r="M47" s="50" t="str">
        <f t="shared" si="1"/>
        <v>OK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/>
      <c r="L48" s="39">
        <f t="shared" si="0"/>
        <v>0</v>
      </c>
      <c r="M48" s="50" t="str">
        <f t="shared" si="1"/>
        <v>OK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/>
      <c r="L49" s="39">
        <f t="shared" si="0"/>
        <v>0</v>
      </c>
      <c r="M49" s="50" t="str">
        <f t="shared" si="1"/>
        <v>OK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/>
      <c r="L50" s="39">
        <f t="shared" si="0"/>
        <v>0</v>
      </c>
      <c r="M50" s="50" t="str">
        <f t="shared" si="1"/>
        <v>OK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</sheetData>
  <mergeCells count="29">
    <mergeCell ref="X1:X2"/>
    <mergeCell ref="Y1:Y2"/>
    <mergeCell ref="A2:M2"/>
    <mergeCell ref="V1:V2"/>
    <mergeCell ref="W1:W2"/>
    <mergeCell ref="T1:T2"/>
    <mergeCell ref="U1:U2"/>
    <mergeCell ref="A1:C1"/>
    <mergeCell ref="J1:M1"/>
    <mergeCell ref="N1:N2"/>
    <mergeCell ref="O1:O2"/>
    <mergeCell ref="P1:P2"/>
    <mergeCell ref="Q1:Q2"/>
    <mergeCell ref="D1:I1"/>
    <mergeCell ref="A33:A39"/>
    <mergeCell ref="A40:A42"/>
    <mergeCell ref="A43:A50"/>
    <mergeCell ref="R1:R2"/>
    <mergeCell ref="S1:S2"/>
    <mergeCell ref="A5:A12"/>
    <mergeCell ref="A13:A15"/>
    <mergeCell ref="B14:B15"/>
    <mergeCell ref="A16:A18"/>
    <mergeCell ref="A19:A21"/>
    <mergeCell ref="A24:A32"/>
    <mergeCell ref="B24:B32"/>
    <mergeCell ref="B33:B39"/>
    <mergeCell ref="B40:B42"/>
    <mergeCell ref="B43:B50"/>
  </mergeCells>
  <conditionalFormatting sqref="N4:Y4 N10:Y50">
    <cfRule type="cellIs" dxfId="89" priority="4" stopIfTrue="1" operator="greaterThan">
      <formula>0</formula>
    </cfRule>
    <cfRule type="cellIs" dxfId="88" priority="5" stopIfTrue="1" operator="greaterThan">
      <formula>0</formula>
    </cfRule>
    <cfRule type="cellIs" dxfId="87" priority="6" stopIfTrue="1" operator="greaterThan">
      <formula>0</formula>
    </cfRule>
  </conditionalFormatting>
  <conditionalFormatting sqref="N5:Y9">
    <cfRule type="cellIs" dxfId="86" priority="1" stopIfTrue="1" operator="greaterThan">
      <formula>0</formula>
    </cfRule>
    <cfRule type="cellIs" dxfId="85" priority="2" stopIfTrue="1" operator="greaterThan">
      <formula>0</formula>
    </cfRule>
    <cfRule type="cellIs" dxfId="8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opLeftCell="F1" zoomScale="80" zoomScaleNormal="80" workbookViewId="0">
      <selection activeCell="O13" sqref="O13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111</v>
      </c>
      <c r="O1" s="62" t="s">
        <v>32</v>
      </c>
      <c r="P1" s="62" t="s">
        <v>32</v>
      </c>
      <c r="Q1" s="62" t="s">
        <v>32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94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34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75">
        <v>41932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/>
      <c r="L4" s="39">
        <f>K4-(SUM(N4:Y4))</f>
        <v>0</v>
      </c>
      <c r="M4" s="50" t="str">
        <f>IF(L4&lt;0,"ATENÇÃO","OK")</f>
        <v>OK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/>
      <c r="L5" s="39">
        <f t="shared" ref="L5:L50" si="0">K5-(SUM(N5:Y5))</f>
        <v>0</v>
      </c>
      <c r="M5" s="50" t="str">
        <f t="shared" ref="M5:M50" si="1">IF(L5&lt;0,"ATENÇÃO","OK")</f>
        <v>OK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/>
      <c r="L6" s="39">
        <f t="shared" si="0"/>
        <v>0</v>
      </c>
      <c r="M6" s="50" t="str">
        <f t="shared" si="1"/>
        <v>OK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>
        <v>2</v>
      </c>
      <c r="L7" s="39">
        <f t="shared" si="0"/>
        <v>1</v>
      </c>
      <c r="M7" s="50" t="str">
        <f t="shared" si="1"/>
        <v>OK</v>
      </c>
      <c r="N7" s="51">
        <v>1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>
        <v>3</v>
      </c>
      <c r="L8" s="39">
        <f t="shared" si="0"/>
        <v>2</v>
      </c>
      <c r="M8" s="50" t="str">
        <f t="shared" si="1"/>
        <v>OK</v>
      </c>
      <c r="N8" s="51">
        <v>1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/>
      <c r="L9" s="39">
        <f t="shared" si="0"/>
        <v>0</v>
      </c>
      <c r="M9" s="50" t="str">
        <f t="shared" si="1"/>
        <v>OK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/>
      <c r="L10" s="39">
        <f t="shared" si="0"/>
        <v>0</v>
      </c>
      <c r="M10" s="50" t="str">
        <f t="shared" si="1"/>
        <v>OK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/>
      <c r="L11" s="39">
        <f t="shared" si="0"/>
        <v>0</v>
      </c>
      <c r="M11" s="50" t="str">
        <f t="shared" si="1"/>
        <v>OK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>
        <v>1</v>
      </c>
      <c r="L12" s="39">
        <f t="shared" si="0"/>
        <v>1</v>
      </c>
      <c r="M12" s="50" t="str">
        <f t="shared" si="1"/>
        <v>OK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/>
      <c r="L13" s="39">
        <f t="shared" si="0"/>
        <v>0</v>
      </c>
      <c r="M13" s="50" t="str">
        <f t="shared" si="1"/>
        <v>OK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/>
      <c r="L14" s="39">
        <f t="shared" si="0"/>
        <v>0</v>
      </c>
      <c r="M14" s="50" t="str">
        <f t="shared" si="1"/>
        <v>OK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/>
      <c r="L15" s="39">
        <f t="shared" si="0"/>
        <v>0</v>
      </c>
      <c r="M15" s="50" t="str">
        <f t="shared" si="1"/>
        <v>OK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/>
      <c r="L16" s="39">
        <f t="shared" si="0"/>
        <v>0</v>
      </c>
      <c r="M16" s="50" t="str">
        <f t="shared" si="1"/>
        <v>OK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/>
      <c r="L17" s="39">
        <f t="shared" si="0"/>
        <v>0</v>
      </c>
      <c r="M17" s="50" t="str">
        <f t="shared" si="1"/>
        <v>OK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/>
      <c r="L18" s="39">
        <f t="shared" si="0"/>
        <v>0</v>
      </c>
      <c r="M18" s="50" t="str">
        <f t="shared" si="1"/>
        <v>OK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/>
      <c r="L19" s="39">
        <f t="shared" si="0"/>
        <v>0</v>
      </c>
      <c r="M19" s="50" t="str">
        <f t="shared" si="1"/>
        <v>OK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/>
      <c r="L20" s="39">
        <f t="shared" si="0"/>
        <v>0</v>
      </c>
      <c r="M20" s="50" t="str">
        <f t="shared" si="1"/>
        <v>OK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/>
      <c r="L21" s="39">
        <f t="shared" si="0"/>
        <v>0</v>
      </c>
      <c r="M21" s="50" t="str">
        <f t="shared" si="1"/>
        <v>OK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/>
      <c r="L22" s="39">
        <f t="shared" si="0"/>
        <v>0</v>
      </c>
      <c r="M22" s="50" t="str">
        <f t="shared" si="1"/>
        <v>OK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/>
      <c r="L23" s="39">
        <f t="shared" si="0"/>
        <v>0</v>
      </c>
      <c r="M23" s="50" t="str">
        <f t="shared" si="1"/>
        <v>OK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>
        <v>6</v>
      </c>
      <c r="L24" s="39">
        <f t="shared" si="0"/>
        <v>6</v>
      </c>
      <c r="M24" s="50" t="str">
        <f t="shared" si="1"/>
        <v>OK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/>
      <c r="L25" s="39">
        <f t="shared" si="0"/>
        <v>0</v>
      </c>
      <c r="M25" s="50" t="str">
        <f t="shared" si="1"/>
        <v>OK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/>
      <c r="L26" s="39">
        <f t="shared" si="0"/>
        <v>0</v>
      </c>
      <c r="M26" s="50" t="str">
        <f t="shared" si="1"/>
        <v>OK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>
        <v>10</v>
      </c>
      <c r="L27" s="39">
        <f t="shared" si="0"/>
        <v>10</v>
      </c>
      <c r="M27" s="50" t="str">
        <f t="shared" si="1"/>
        <v>OK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/>
      <c r="L28" s="39">
        <f t="shared" si="0"/>
        <v>0</v>
      </c>
      <c r="M28" s="50" t="str">
        <f t="shared" si="1"/>
        <v>OK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/>
      <c r="L29" s="39">
        <f t="shared" si="0"/>
        <v>0</v>
      </c>
      <c r="M29" s="50" t="str">
        <f t="shared" si="1"/>
        <v>OK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/>
      <c r="L30" s="39">
        <f t="shared" si="0"/>
        <v>0</v>
      </c>
      <c r="M30" s="50" t="str">
        <f t="shared" si="1"/>
        <v>OK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/>
      <c r="L31" s="39">
        <f t="shared" si="0"/>
        <v>0</v>
      </c>
      <c r="M31" s="50" t="str">
        <f t="shared" si="1"/>
        <v>OK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/>
      <c r="L32" s="39">
        <f t="shared" si="0"/>
        <v>0</v>
      </c>
      <c r="M32" s="50" t="str">
        <f t="shared" si="1"/>
        <v>OK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/>
      <c r="L33" s="39">
        <f t="shared" si="0"/>
        <v>0</v>
      </c>
      <c r="M33" s="50" t="str">
        <f t="shared" si="1"/>
        <v>OK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/>
      <c r="L34" s="39">
        <f t="shared" si="0"/>
        <v>0</v>
      </c>
      <c r="M34" s="50" t="str">
        <f t="shared" si="1"/>
        <v>OK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/>
      <c r="L35" s="39">
        <f t="shared" si="0"/>
        <v>0</v>
      </c>
      <c r="M35" s="50" t="str">
        <f t="shared" si="1"/>
        <v>OK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/>
      <c r="L36" s="39">
        <f t="shared" si="0"/>
        <v>0</v>
      </c>
      <c r="M36" s="50" t="str">
        <f t="shared" si="1"/>
        <v>OK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/>
      <c r="L37" s="39">
        <f t="shared" si="0"/>
        <v>0</v>
      </c>
      <c r="M37" s="50" t="str">
        <f t="shared" si="1"/>
        <v>OK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/>
      <c r="L38" s="39">
        <f t="shared" si="0"/>
        <v>0</v>
      </c>
      <c r="M38" s="50" t="str">
        <f t="shared" si="1"/>
        <v>OK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/>
      <c r="L39" s="39">
        <f t="shared" si="0"/>
        <v>0</v>
      </c>
      <c r="M39" s="50" t="str">
        <f t="shared" si="1"/>
        <v>OK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/>
      <c r="L40" s="39">
        <f t="shared" si="0"/>
        <v>0</v>
      </c>
      <c r="M40" s="50" t="str">
        <f t="shared" si="1"/>
        <v>OK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/>
      <c r="L41" s="39">
        <f t="shared" si="0"/>
        <v>0</v>
      </c>
      <c r="M41" s="50" t="str">
        <f t="shared" si="1"/>
        <v>OK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/>
      <c r="L42" s="39">
        <f t="shared" si="0"/>
        <v>0</v>
      </c>
      <c r="M42" s="50" t="str">
        <f t="shared" si="1"/>
        <v>OK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/>
      <c r="L43" s="39">
        <f t="shared" si="0"/>
        <v>0</v>
      </c>
      <c r="M43" s="50" t="str">
        <f t="shared" si="1"/>
        <v>OK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/>
      <c r="L44" s="39">
        <f t="shared" si="0"/>
        <v>0</v>
      </c>
      <c r="M44" s="50" t="str">
        <f t="shared" si="1"/>
        <v>OK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/>
      <c r="L45" s="39">
        <f t="shared" si="0"/>
        <v>0</v>
      </c>
      <c r="M45" s="50" t="str">
        <f t="shared" si="1"/>
        <v>OK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/>
      <c r="L46" s="39">
        <f t="shared" si="0"/>
        <v>0</v>
      </c>
      <c r="M46" s="50" t="str">
        <f t="shared" si="1"/>
        <v>OK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/>
      <c r="L47" s="39">
        <f t="shared" si="0"/>
        <v>0</v>
      </c>
      <c r="M47" s="50" t="str">
        <f t="shared" si="1"/>
        <v>OK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/>
      <c r="L48" s="39">
        <f t="shared" si="0"/>
        <v>0</v>
      </c>
      <c r="M48" s="50" t="str">
        <f t="shared" si="1"/>
        <v>OK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/>
      <c r="L49" s="39">
        <f t="shared" si="0"/>
        <v>0</v>
      </c>
      <c r="M49" s="50" t="str">
        <f t="shared" si="1"/>
        <v>OK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/>
      <c r="L50" s="39">
        <f t="shared" si="0"/>
        <v>0</v>
      </c>
      <c r="M50" s="50" t="str">
        <f t="shared" si="1"/>
        <v>OK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</sheetData>
  <mergeCells count="29">
    <mergeCell ref="X1:X2"/>
    <mergeCell ref="Y1:Y2"/>
    <mergeCell ref="A2:M2"/>
    <mergeCell ref="V1:V2"/>
    <mergeCell ref="W1:W2"/>
    <mergeCell ref="D1:I1"/>
    <mergeCell ref="T1:T2"/>
    <mergeCell ref="U1:U2"/>
    <mergeCell ref="A1:C1"/>
    <mergeCell ref="J1:M1"/>
    <mergeCell ref="N1:N2"/>
    <mergeCell ref="O1:O2"/>
    <mergeCell ref="P1:P2"/>
    <mergeCell ref="Q1:Q2"/>
    <mergeCell ref="A33:A39"/>
    <mergeCell ref="A40:A42"/>
    <mergeCell ref="A43:A50"/>
    <mergeCell ref="R1:R2"/>
    <mergeCell ref="S1:S2"/>
    <mergeCell ref="A5:A12"/>
    <mergeCell ref="A13:A15"/>
    <mergeCell ref="B14:B15"/>
    <mergeCell ref="A16:A18"/>
    <mergeCell ref="A19:A21"/>
    <mergeCell ref="A24:A32"/>
    <mergeCell ref="B24:B32"/>
    <mergeCell ref="B33:B39"/>
    <mergeCell ref="B40:B42"/>
    <mergeCell ref="B43:B50"/>
  </mergeCells>
  <conditionalFormatting sqref="O4:Y4 O10:Y50">
    <cfRule type="cellIs" dxfId="83" priority="10" stopIfTrue="1" operator="greaterThan">
      <formula>0</formula>
    </cfRule>
    <cfRule type="cellIs" dxfId="82" priority="11" stopIfTrue="1" operator="greaterThan">
      <formula>0</formula>
    </cfRule>
    <cfRule type="cellIs" dxfId="81" priority="12" stopIfTrue="1" operator="greaterThan">
      <formula>0</formula>
    </cfRule>
  </conditionalFormatting>
  <conditionalFormatting sqref="O5:Y9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N4 N10:N50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N5:N9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opLeftCell="F1" zoomScale="80" zoomScaleNormal="80" workbookViewId="0">
      <selection activeCell="J7" sqref="J6:J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5" width="11.5703125" style="8" bestFit="1" customWidth="1"/>
    <col min="16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109</v>
      </c>
      <c r="O1" s="62" t="s">
        <v>110</v>
      </c>
      <c r="P1" s="62" t="s">
        <v>32</v>
      </c>
      <c r="Q1" s="62" t="s">
        <v>32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95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96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75">
        <v>41895</v>
      </c>
      <c r="O3" s="75">
        <v>41925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/>
      <c r="L4" s="39">
        <f>K4-(SUM(N4:Y4))</f>
        <v>0</v>
      </c>
      <c r="M4" s="50" t="str">
        <f>IF(L4&lt;0,"ATENÇÃO","OK")</f>
        <v>OK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>
        <v>30</v>
      </c>
      <c r="L5" s="39">
        <f t="shared" ref="L5:L50" si="0">K5-(SUM(N5:Y5))</f>
        <v>30</v>
      </c>
      <c r="M5" s="50" t="str">
        <f t="shared" ref="M5:M50" si="1">IF(L5&lt;0,"ATENÇÃO","OK")</f>
        <v>OK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/>
      <c r="L6" s="39">
        <f t="shared" si="0"/>
        <v>0</v>
      </c>
      <c r="M6" s="50" t="str">
        <f t="shared" si="1"/>
        <v>OK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/>
      <c r="L7" s="39">
        <f t="shared" si="0"/>
        <v>0</v>
      </c>
      <c r="M7" s="50" t="str">
        <f t="shared" si="1"/>
        <v>OK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/>
      <c r="L8" s="39">
        <f t="shared" si="0"/>
        <v>0</v>
      </c>
      <c r="M8" s="50" t="str">
        <f t="shared" si="1"/>
        <v>OK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/>
      <c r="L9" s="39">
        <f t="shared" si="0"/>
        <v>0</v>
      </c>
      <c r="M9" s="50" t="str">
        <f t="shared" si="1"/>
        <v>OK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/>
      <c r="L10" s="39">
        <f t="shared" si="0"/>
        <v>0</v>
      </c>
      <c r="M10" s="50" t="str">
        <f t="shared" si="1"/>
        <v>OK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/>
      <c r="L11" s="39">
        <f t="shared" si="0"/>
        <v>0</v>
      </c>
      <c r="M11" s="50" t="str">
        <f t="shared" si="1"/>
        <v>OK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>
        <v>30</v>
      </c>
      <c r="L12" s="39">
        <f t="shared" si="0"/>
        <v>30</v>
      </c>
      <c r="M12" s="50" t="str">
        <f t="shared" si="1"/>
        <v>OK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/>
      <c r="L13" s="39">
        <f t="shared" si="0"/>
        <v>0</v>
      </c>
      <c r="M13" s="50" t="str">
        <f t="shared" si="1"/>
        <v>OK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/>
      <c r="L14" s="39">
        <f t="shared" si="0"/>
        <v>0</v>
      </c>
      <c r="M14" s="50" t="str">
        <f t="shared" si="1"/>
        <v>OK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/>
      <c r="L15" s="39">
        <f t="shared" si="0"/>
        <v>0</v>
      </c>
      <c r="M15" s="50" t="str">
        <f t="shared" si="1"/>
        <v>OK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/>
      <c r="L16" s="39">
        <f t="shared" si="0"/>
        <v>0</v>
      </c>
      <c r="M16" s="50" t="str">
        <f t="shared" si="1"/>
        <v>OK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/>
      <c r="L17" s="39">
        <f t="shared" si="0"/>
        <v>0</v>
      </c>
      <c r="M17" s="50" t="str">
        <f t="shared" si="1"/>
        <v>OK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/>
      <c r="L18" s="39">
        <f t="shared" si="0"/>
        <v>0</v>
      </c>
      <c r="M18" s="50" t="str">
        <f t="shared" si="1"/>
        <v>OK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/>
      <c r="L19" s="39">
        <f t="shared" si="0"/>
        <v>0</v>
      </c>
      <c r="M19" s="50" t="str">
        <f t="shared" si="1"/>
        <v>OK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/>
      <c r="L20" s="39">
        <f t="shared" si="0"/>
        <v>0</v>
      </c>
      <c r="M20" s="50" t="str">
        <f t="shared" si="1"/>
        <v>OK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/>
      <c r="L21" s="39">
        <f t="shared" si="0"/>
        <v>0</v>
      </c>
      <c r="M21" s="50" t="str">
        <f t="shared" si="1"/>
        <v>OK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/>
      <c r="L22" s="39">
        <f t="shared" si="0"/>
        <v>0</v>
      </c>
      <c r="M22" s="50" t="str">
        <f t="shared" si="1"/>
        <v>OK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/>
      <c r="L23" s="39">
        <f t="shared" si="0"/>
        <v>0</v>
      </c>
      <c r="M23" s="50" t="str">
        <f t="shared" si="1"/>
        <v>OK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/>
      <c r="L24" s="39">
        <f t="shared" si="0"/>
        <v>0</v>
      </c>
      <c r="M24" s="50" t="str">
        <f t="shared" si="1"/>
        <v>OK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/>
      <c r="L25" s="39">
        <f t="shared" si="0"/>
        <v>0</v>
      </c>
      <c r="M25" s="50" t="str">
        <f t="shared" si="1"/>
        <v>OK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/>
      <c r="L26" s="39">
        <f t="shared" si="0"/>
        <v>0</v>
      </c>
      <c r="M26" s="50" t="str">
        <f t="shared" si="1"/>
        <v>OK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/>
      <c r="L27" s="39">
        <f t="shared" si="0"/>
        <v>0</v>
      </c>
      <c r="M27" s="50" t="str">
        <f t="shared" si="1"/>
        <v>OK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/>
      <c r="L28" s="39">
        <f t="shared" si="0"/>
        <v>0</v>
      </c>
      <c r="M28" s="50" t="str">
        <f t="shared" si="1"/>
        <v>OK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/>
      <c r="L29" s="39">
        <f t="shared" si="0"/>
        <v>0</v>
      </c>
      <c r="M29" s="50" t="str">
        <f t="shared" si="1"/>
        <v>OK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/>
      <c r="L30" s="39">
        <f t="shared" si="0"/>
        <v>0</v>
      </c>
      <c r="M30" s="50" t="str">
        <f t="shared" si="1"/>
        <v>OK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/>
      <c r="L31" s="39">
        <f t="shared" si="0"/>
        <v>0</v>
      </c>
      <c r="M31" s="50" t="str">
        <f t="shared" si="1"/>
        <v>OK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/>
      <c r="L32" s="39">
        <f t="shared" si="0"/>
        <v>0</v>
      </c>
      <c r="M32" s="50" t="str">
        <f t="shared" si="1"/>
        <v>OK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>
        <v>60</v>
      </c>
      <c r="L33" s="39">
        <f t="shared" si="0"/>
        <v>60</v>
      </c>
      <c r="M33" s="50" t="str">
        <f t="shared" si="1"/>
        <v>OK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>
        <v>16</v>
      </c>
      <c r="L34" s="39">
        <f t="shared" si="0"/>
        <v>16</v>
      </c>
      <c r="M34" s="50" t="str">
        <f t="shared" si="1"/>
        <v>OK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>
        <v>600</v>
      </c>
      <c r="L35" s="39">
        <f t="shared" si="0"/>
        <v>600</v>
      </c>
      <c r="M35" s="50" t="str">
        <f t="shared" si="1"/>
        <v>OK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>
        <v>200</v>
      </c>
      <c r="L36" s="39">
        <f t="shared" si="0"/>
        <v>200</v>
      </c>
      <c r="M36" s="50" t="str">
        <f t="shared" si="1"/>
        <v>OK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>
        <v>30</v>
      </c>
      <c r="L37" s="39">
        <f t="shared" si="0"/>
        <v>27</v>
      </c>
      <c r="M37" s="50" t="str">
        <f t="shared" si="1"/>
        <v>OK</v>
      </c>
      <c r="N37" s="51">
        <v>2</v>
      </c>
      <c r="O37" s="51">
        <v>1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/>
      <c r="L38" s="39">
        <f t="shared" si="0"/>
        <v>0</v>
      </c>
      <c r="M38" s="50" t="str">
        <f t="shared" si="1"/>
        <v>OK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/>
      <c r="L39" s="39">
        <f t="shared" si="0"/>
        <v>0</v>
      </c>
      <c r="M39" s="50" t="str">
        <f t="shared" si="1"/>
        <v>OK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/>
      <c r="L40" s="39">
        <f t="shared" si="0"/>
        <v>0</v>
      </c>
      <c r="M40" s="50" t="str">
        <f t="shared" si="1"/>
        <v>OK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/>
      <c r="L41" s="39">
        <f t="shared" si="0"/>
        <v>0</v>
      </c>
      <c r="M41" s="50" t="str">
        <f t="shared" si="1"/>
        <v>OK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/>
      <c r="L42" s="39">
        <f t="shared" si="0"/>
        <v>0</v>
      </c>
      <c r="M42" s="50" t="str">
        <f t="shared" si="1"/>
        <v>OK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/>
      <c r="L43" s="39">
        <f t="shared" si="0"/>
        <v>0</v>
      </c>
      <c r="M43" s="50" t="str">
        <f t="shared" si="1"/>
        <v>OK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/>
      <c r="L44" s="39">
        <f t="shared" si="0"/>
        <v>0</v>
      </c>
      <c r="M44" s="50" t="str">
        <f t="shared" si="1"/>
        <v>OK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/>
      <c r="L45" s="39">
        <f t="shared" si="0"/>
        <v>0</v>
      </c>
      <c r="M45" s="50" t="str">
        <f t="shared" si="1"/>
        <v>OK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/>
      <c r="L46" s="39">
        <f t="shared" si="0"/>
        <v>0</v>
      </c>
      <c r="M46" s="50" t="str">
        <f t="shared" si="1"/>
        <v>OK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/>
      <c r="L47" s="39">
        <f t="shared" si="0"/>
        <v>0</v>
      </c>
      <c r="M47" s="50" t="str">
        <f t="shared" si="1"/>
        <v>OK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/>
      <c r="L48" s="39">
        <f t="shared" si="0"/>
        <v>0</v>
      </c>
      <c r="M48" s="50" t="str">
        <f t="shared" si="1"/>
        <v>OK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/>
      <c r="L49" s="39">
        <f t="shared" si="0"/>
        <v>0</v>
      </c>
      <c r="M49" s="50" t="str">
        <f t="shared" si="1"/>
        <v>OK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/>
      <c r="L50" s="39">
        <f t="shared" si="0"/>
        <v>0</v>
      </c>
      <c r="M50" s="50" t="str">
        <f t="shared" si="1"/>
        <v>OK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</sheetData>
  <mergeCells count="29">
    <mergeCell ref="X1:X2"/>
    <mergeCell ref="Y1:Y2"/>
    <mergeCell ref="A2:M2"/>
    <mergeCell ref="V1:V2"/>
    <mergeCell ref="W1:W2"/>
    <mergeCell ref="T1:T2"/>
    <mergeCell ref="U1:U2"/>
    <mergeCell ref="A1:C1"/>
    <mergeCell ref="J1:M1"/>
    <mergeCell ref="N1:N2"/>
    <mergeCell ref="O1:O2"/>
    <mergeCell ref="P1:P2"/>
    <mergeCell ref="Q1:Q2"/>
    <mergeCell ref="D1:I1"/>
    <mergeCell ref="A33:A39"/>
    <mergeCell ref="A40:A42"/>
    <mergeCell ref="A43:A50"/>
    <mergeCell ref="R1:R2"/>
    <mergeCell ref="S1:S2"/>
    <mergeCell ref="A5:A12"/>
    <mergeCell ref="A13:A15"/>
    <mergeCell ref="B14:B15"/>
    <mergeCell ref="A16:A18"/>
    <mergeCell ref="A19:A21"/>
    <mergeCell ref="A24:A32"/>
    <mergeCell ref="B24:B32"/>
    <mergeCell ref="B33:B39"/>
    <mergeCell ref="B40:B42"/>
    <mergeCell ref="B43:B50"/>
  </mergeCells>
  <conditionalFormatting sqref="P4:Y4 P10:Y50">
    <cfRule type="cellIs" dxfId="77" priority="10" stopIfTrue="1" operator="greaterThan">
      <formula>0</formula>
    </cfRule>
    <cfRule type="cellIs" dxfId="76" priority="11" stopIfTrue="1" operator="greaterThan">
      <formula>0</formula>
    </cfRule>
    <cfRule type="cellIs" dxfId="75" priority="12" stopIfTrue="1" operator="greaterThan">
      <formula>0</formula>
    </cfRule>
  </conditionalFormatting>
  <conditionalFormatting sqref="P5:Y9">
    <cfRule type="cellIs" dxfId="74" priority="7" stopIfTrue="1" operator="greaterThan">
      <formula>0</formula>
    </cfRule>
    <cfRule type="cellIs" dxfId="73" priority="8" stopIfTrue="1" operator="greaterThan">
      <formula>0</formula>
    </cfRule>
    <cfRule type="cellIs" dxfId="72" priority="9" stopIfTrue="1" operator="greaterThan">
      <formula>0</formula>
    </cfRule>
  </conditionalFormatting>
  <conditionalFormatting sqref="N4:O4 N10:O50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5:O9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32</v>
      </c>
      <c r="O1" s="62" t="s">
        <v>32</v>
      </c>
      <c r="P1" s="62" t="s">
        <v>32</v>
      </c>
      <c r="Q1" s="62" t="s">
        <v>32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97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96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/>
      <c r="L4" s="39">
        <f>K4-(SUM(N4:Y4))</f>
        <v>0</v>
      </c>
      <c r="M4" s="50" t="str">
        <f>IF(L4&lt;0,"ATENÇÃO","OK")</f>
        <v>OK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/>
      <c r="L5" s="39">
        <f t="shared" ref="L5:L50" si="0">K5-(SUM(N5:Y5))</f>
        <v>0</v>
      </c>
      <c r="M5" s="50" t="str">
        <f t="shared" ref="M5:M50" si="1">IF(L5&lt;0,"ATENÇÃO","OK")</f>
        <v>OK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/>
      <c r="L6" s="39">
        <f t="shared" si="0"/>
        <v>0</v>
      </c>
      <c r="M6" s="50" t="str">
        <f t="shared" si="1"/>
        <v>OK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/>
      <c r="L7" s="39">
        <f t="shared" si="0"/>
        <v>0</v>
      </c>
      <c r="M7" s="50" t="str">
        <f t="shared" si="1"/>
        <v>OK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/>
      <c r="L8" s="39">
        <f t="shared" si="0"/>
        <v>0</v>
      </c>
      <c r="M8" s="50" t="str">
        <f t="shared" si="1"/>
        <v>OK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/>
      <c r="L9" s="39">
        <f t="shared" si="0"/>
        <v>0</v>
      </c>
      <c r="M9" s="50" t="str">
        <f t="shared" si="1"/>
        <v>OK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/>
      <c r="L10" s="39">
        <f t="shared" si="0"/>
        <v>0</v>
      </c>
      <c r="M10" s="50" t="str">
        <f t="shared" si="1"/>
        <v>OK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>
        <v>7</v>
      </c>
      <c r="L11" s="39">
        <f t="shared" si="0"/>
        <v>7</v>
      </c>
      <c r="M11" s="50" t="str">
        <f t="shared" si="1"/>
        <v>OK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/>
      <c r="L12" s="39">
        <f t="shared" si="0"/>
        <v>0</v>
      </c>
      <c r="M12" s="50" t="str">
        <f t="shared" si="1"/>
        <v>OK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/>
      <c r="L13" s="39">
        <f t="shared" si="0"/>
        <v>0</v>
      </c>
      <c r="M13" s="50" t="str">
        <f t="shared" si="1"/>
        <v>OK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/>
      <c r="L14" s="39">
        <f t="shared" si="0"/>
        <v>0</v>
      </c>
      <c r="M14" s="50" t="str">
        <f t="shared" si="1"/>
        <v>OK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/>
      <c r="L15" s="39">
        <f t="shared" si="0"/>
        <v>0</v>
      </c>
      <c r="M15" s="50" t="str">
        <f t="shared" si="1"/>
        <v>OK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/>
      <c r="L16" s="39">
        <f t="shared" si="0"/>
        <v>0</v>
      </c>
      <c r="M16" s="50" t="str">
        <f t="shared" si="1"/>
        <v>OK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/>
      <c r="L17" s="39">
        <f t="shared" si="0"/>
        <v>0</v>
      </c>
      <c r="M17" s="50" t="str">
        <f t="shared" si="1"/>
        <v>OK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/>
      <c r="L18" s="39">
        <f t="shared" si="0"/>
        <v>0</v>
      </c>
      <c r="M18" s="50" t="str">
        <f t="shared" si="1"/>
        <v>OK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/>
      <c r="L19" s="39">
        <f t="shared" si="0"/>
        <v>0</v>
      </c>
      <c r="M19" s="50" t="str">
        <f t="shared" si="1"/>
        <v>OK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/>
      <c r="L20" s="39">
        <f t="shared" si="0"/>
        <v>0</v>
      </c>
      <c r="M20" s="50" t="str">
        <f t="shared" si="1"/>
        <v>OK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/>
      <c r="L21" s="39">
        <f t="shared" si="0"/>
        <v>0</v>
      </c>
      <c r="M21" s="50" t="str">
        <f t="shared" si="1"/>
        <v>OK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/>
      <c r="L22" s="39">
        <f t="shared" si="0"/>
        <v>0</v>
      </c>
      <c r="M22" s="50" t="str">
        <f t="shared" si="1"/>
        <v>OK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/>
      <c r="L23" s="39">
        <f t="shared" si="0"/>
        <v>0</v>
      </c>
      <c r="M23" s="50" t="str">
        <f t="shared" si="1"/>
        <v>OK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/>
      <c r="L24" s="39">
        <f t="shared" si="0"/>
        <v>0</v>
      </c>
      <c r="M24" s="50" t="str">
        <f t="shared" si="1"/>
        <v>OK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/>
      <c r="L25" s="39">
        <f t="shared" si="0"/>
        <v>0</v>
      </c>
      <c r="M25" s="50" t="str">
        <f t="shared" si="1"/>
        <v>OK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/>
      <c r="L26" s="39">
        <f t="shared" si="0"/>
        <v>0</v>
      </c>
      <c r="M26" s="50" t="str">
        <f t="shared" si="1"/>
        <v>OK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/>
      <c r="L27" s="39">
        <f t="shared" si="0"/>
        <v>0</v>
      </c>
      <c r="M27" s="50" t="str">
        <f t="shared" si="1"/>
        <v>OK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/>
      <c r="L28" s="39">
        <f t="shared" si="0"/>
        <v>0</v>
      </c>
      <c r="M28" s="50" t="str">
        <f t="shared" si="1"/>
        <v>OK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/>
      <c r="L29" s="39">
        <f t="shared" si="0"/>
        <v>0</v>
      </c>
      <c r="M29" s="50" t="str">
        <f t="shared" si="1"/>
        <v>OK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/>
      <c r="L30" s="39">
        <f t="shared" si="0"/>
        <v>0</v>
      </c>
      <c r="M30" s="50" t="str">
        <f t="shared" si="1"/>
        <v>OK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/>
      <c r="L31" s="39">
        <f t="shared" si="0"/>
        <v>0</v>
      </c>
      <c r="M31" s="50" t="str">
        <f t="shared" si="1"/>
        <v>OK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/>
      <c r="L32" s="39">
        <f t="shared" si="0"/>
        <v>0</v>
      </c>
      <c r="M32" s="50" t="str">
        <f t="shared" si="1"/>
        <v>OK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/>
      <c r="L33" s="39">
        <f t="shared" si="0"/>
        <v>0</v>
      </c>
      <c r="M33" s="50" t="str">
        <f t="shared" si="1"/>
        <v>OK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/>
      <c r="L34" s="39">
        <f t="shared" si="0"/>
        <v>0</v>
      </c>
      <c r="M34" s="50" t="str">
        <f t="shared" si="1"/>
        <v>OK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/>
      <c r="L35" s="39">
        <f t="shared" si="0"/>
        <v>0</v>
      </c>
      <c r="M35" s="50" t="str">
        <f t="shared" si="1"/>
        <v>OK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/>
      <c r="L36" s="39">
        <f t="shared" si="0"/>
        <v>0</v>
      </c>
      <c r="M36" s="50" t="str">
        <f t="shared" si="1"/>
        <v>OK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/>
      <c r="L37" s="39">
        <f t="shared" si="0"/>
        <v>0</v>
      </c>
      <c r="M37" s="50" t="str">
        <f t="shared" si="1"/>
        <v>OK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/>
      <c r="L38" s="39">
        <f t="shared" si="0"/>
        <v>0</v>
      </c>
      <c r="M38" s="50" t="str">
        <f t="shared" si="1"/>
        <v>OK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/>
      <c r="L39" s="39">
        <f t="shared" si="0"/>
        <v>0</v>
      </c>
      <c r="M39" s="50" t="str">
        <f t="shared" si="1"/>
        <v>OK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>
        <v>5</v>
      </c>
      <c r="L40" s="39">
        <f t="shared" si="0"/>
        <v>5</v>
      </c>
      <c r="M40" s="50" t="str">
        <f t="shared" si="1"/>
        <v>OK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>
        <v>7</v>
      </c>
      <c r="L41" s="39">
        <f t="shared" si="0"/>
        <v>7</v>
      </c>
      <c r="M41" s="50" t="str">
        <f t="shared" si="1"/>
        <v>OK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/>
      <c r="L42" s="39">
        <f t="shared" si="0"/>
        <v>0</v>
      </c>
      <c r="M42" s="50" t="str">
        <f t="shared" si="1"/>
        <v>OK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/>
      <c r="L43" s="39">
        <f t="shared" si="0"/>
        <v>0</v>
      </c>
      <c r="M43" s="50" t="str">
        <f t="shared" si="1"/>
        <v>OK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/>
      <c r="L44" s="39">
        <f t="shared" si="0"/>
        <v>0</v>
      </c>
      <c r="M44" s="50" t="str">
        <f t="shared" si="1"/>
        <v>OK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/>
      <c r="L45" s="39">
        <f t="shared" si="0"/>
        <v>0</v>
      </c>
      <c r="M45" s="50" t="str">
        <f t="shared" si="1"/>
        <v>OK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/>
      <c r="L46" s="39">
        <f t="shared" si="0"/>
        <v>0</v>
      </c>
      <c r="M46" s="50" t="str">
        <f t="shared" si="1"/>
        <v>OK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/>
      <c r="L47" s="39">
        <f t="shared" si="0"/>
        <v>0</v>
      </c>
      <c r="M47" s="50" t="str">
        <f t="shared" si="1"/>
        <v>OK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/>
      <c r="L48" s="39">
        <f t="shared" si="0"/>
        <v>0</v>
      </c>
      <c r="M48" s="50" t="str">
        <f t="shared" si="1"/>
        <v>OK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/>
      <c r="L49" s="39">
        <f t="shared" si="0"/>
        <v>0</v>
      </c>
      <c r="M49" s="50" t="str">
        <f t="shared" si="1"/>
        <v>OK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/>
      <c r="L50" s="39">
        <f t="shared" si="0"/>
        <v>0</v>
      </c>
      <c r="M50" s="50" t="str">
        <f t="shared" si="1"/>
        <v>OK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</sheetData>
  <mergeCells count="29">
    <mergeCell ref="X1:X2"/>
    <mergeCell ref="Y1:Y2"/>
    <mergeCell ref="A2:M2"/>
    <mergeCell ref="V1:V2"/>
    <mergeCell ref="W1:W2"/>
    <mergeCell ref="T1:T2"/>
    <mergeCell ref="U1:U2"/>
    <mergeCell ref="A1:C1"/>
    <mergeCell ref="J1:M1"/>
    <mergeCell ref="N1:N2"/>
    <mergeCell ref="O1:O2"/>
    <mergeCell ref="P1:P2"/>
    <mergeCell ref="Q1:Q2"/>
    <mergeCell ref="D1:I1"/>
    <mergeCell ref="A33:A39"/>
    <mergeCell ref="A40:A42"/>
    <mergeCell ref="A43:A50"/>
    <mergeCell ref="R1:R2"/>
    <mergeCell ref="S1:S2"/>
    <mergeCell ref="A5:A12"/>
    <mergeCell ref="A13:A15"/>
    <mergeCell ref="B14:B15"/>
    <mergeCell ref="A16:A18"/>
    <mergeCell ref="A19:A21"/>
    <mergeCell ref="A24:A32"/>
    <mergeCell ref="B24:B32"/>
    <mergeCell ref="B33:B39"/>
    <mergeCell ref="B40:B42"/>
    <mergeCell ref="B43:B50"/>
  </mergeCells>
  <conditionalFormatting sqref="N4:Y4 N10:Y50">
    <cfRule type="cellIs" dxfId="71" priority="4" stopIfTrue="1" operator="greaterThan">
      <formula>0</formula>
    </cfRule>
    <cfRule type="cellIs" dxfId="70" priority="5" stopIfTrue="1" operator="greaterThan">
      <formula>0</formula>
    </cfRule>
    <cfRule type="cellIs" dxfId="69" priority="6" stopIfTrue="1" operator="greaterThan">
      <formula>0</formula>
    </cfRule>
  </conditionalFormatting>
  <conditionalFormatting sqref="N5:Y9">
    <cfRule type="cellIs" dxfId="68" priority="1" stopIfTrue="1" operator="greaterThan">
      <formula>0</formula>
    </cfRule>
    <cfRule type="cellIs" dxfId="67" priority="2" stopIfTrue="1" operator="greaterThan">
      <formula>0</formula>
    </cfRule>
    <cfRule type="cellIs" dxfId="6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opLeftCell="F1" zoomScale="80" zoomScaleNormal="80" workbookViewId="0">
      <selection activeCell="N1" sqref="N1:N104857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103</v>
      </c>
      <c r="O1" s="62" t="s">
        <v>32</v>
      </c>
      <c r="P1" s="62" t="s">
        <v>32</v>
      </c>
      <c r="Q1" s="62" t="s">
        <v>32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98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96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75">
        <v>41925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>
        <v>10</v>
      </c>
      <c r="L4" s="39">
        <f>K4-(SUM(N4:Y4))</f>
        <v>10</v>
      </c>
      <c r="M4" s="50" t="str">
        <f>IF(L4&lt;0,"ATENÇÃO","OK")</f>
        <v>OK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>
        <v>56</v>
      </c>
      <c r="L5" s="39">
        <f t="shared" ref="L5:L50" si="0">K5-(SUM(N5:Y5))</f>
        <v>35</v>
      </c>
      <c r="M5" s="50" t="str">
        <f t="shared" ref="M5:M50" si="1">IF(L5&lt;0,"ATENÇÃO","OK")</f>
        <v>OK</v>
      </c>
      <c r="N5" s="51">
        <v>21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>
        <v>82</v>
      </c>
      <c r="L6" s="39">
        <f t="shared" si="0"/>
        <v>72</v>
      </c>
      <c r="M6" s="50" t="str">
        <f t="shared" si="1"/>
        <v>OK</v>
      </c>
      <c r="N6" s="51">
        <v>10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/>
      <c r="L7" s="39">
        <f t="shared" si="0"/>
        <v>0</v>
      </c>
      <c r="M7" s="50" t="str">
        <f t="shared" si="1"/>
        <v>OK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/>
      <c r="L8" s="39">
        <f t="shared" si="0"/>
        <v>0</v>
      </c>
      <c r="M8" s="50" t="str">
        <f t="shared" si="1"/>
        <v>OK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/>
      <c r="L9" s="39">
        <f t="shared" si="0"/>
        <v>0</v>
      </c>
      <c r="M9" s="50" t="str">
        <f t="shared" si="1"/>
        <v>OK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/>
      <c r="L10" s="39">
        <f t="shared" si="0"/>
        <v>0</v>
      </c>
      <c r="M10" s="50" t="str">
        <f t="shared" si="1"/>
        <v>OK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/>
      <c r="L11" s="39">
        <f t="shared" si="0"/>
        <v>0</v>
      </c>
      <c r="M11" s="50" t="str">
        <f t="shared" si="1"/>
        <v>OK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/>
      <c r="L12" s="39">
        <f t="shared" si="0"/>
        <v>0</v>
      </c>
      <c r="M12" s="50" t="str">
        <f t="shared" si="1"/>
        <v>OK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/>
      <c r="L13" s="39">
        <f t="shared" si="0"/>
        <v>0</v>
      </c>
      <c r="M13" s="50" t="str">
        <f t="shared" si="1"/>
        <v>OK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/>
      <c r="L14" s="39">
        <f t="shared" si="0"/>
        <v>0</v>
      </c>
      <c r="M14" s="50" t="str">
        <f t="shared" si="1"/>
        <v>OK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/>
      <c r="L15" s="39">
        <f t="shared" si="0"/>
        <v>0</v>
      </c>
      <c r="M15" s="50" t="str">
        <f t="shared" si="1"/>
        <v>OK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/>
      <c r="L16" s="39">
        <f t="shared" si="0"/>
        <v>0</v>
      </c>
      <c r="M16" s="50" t="str">
        <f t="shared" si="1"/>
        <v>OK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/>
      <c r="L17" s="39">
        <f t="shared" si="0"/>
        <v>0</v>
      </c>
      <c r="M17" s="50" t="str">
        <f t="shared" si="1"/>
        <v>OK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/>
      <c r="L18" s="39">
        <f t="shared" si="0"/>
        <v>0</v>
      </c>
      <c r="M18" s="50" t="str">
        <f t="shared" si="1"/>
        <v>OK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/>
      <c r="L19" s="39">
        <f t="shared" si="0"/>
        <v>0</v>
      </c>
      <c r="M19" s="50" t="str">
        <f t="shared" si="1"/>
        <v>OK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/>
      <c r="L20" s="39">
        <f t="shared" si="0"/>
        <v>0</v>
      </c>
      <c r="M20" s="50" t="str">
        <f t="shared" si="1"/>
        <v>OK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/>
      <c r="L21" s="39">
        <f t="shared" si="0"/>
        <v>0</v>
      </c>
      <c r="M21" s="50" t="str">
        <f t="shared" si="1"/>
        <v>OK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/>
      <c r="L22" s="39">
        <f t="shared" si="0"/>
        <v>0</v>
      </c>
      <c r="M22" s="50" t="str">
        <f t="shared" si="1"/>
        <v>OK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/>
      <c r="L23" s="39">
        <f t="shared" si="0"/>
        <v>0</v>
      </c>
      <c r="M23" s="50" t="str">
        <f t="shared" si="1"/>
        <v>OK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/>
      <c r="L24" s="39">
        <f t="shared" si="0"/>
        <v>0</v>
      </c>
      <c r="M24" s="50" t="str">
        <f t="shared" si="1"/>
        <v>OK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/>
      <c r="L25" s="39">
        <f t="shared" si="0"/>
        <v>0</v>
      </c>
      <c r="M25" s="50" t="str">
        <f t="shared" si="1"/>
        <v>OK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/>
      <c r="L26" s="39">
        <f t="shared" si="0"/>
        <v>0</v>
      </c>
      <c r="M26" s="50" t="str">
        <f t="shared" si="1"/>
        <v>OK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/>
      <c r="L27" s="39">
        <f t="shared" si="0"/>
        <v>0</v>
      </c>
      <c r="M27" s="50" t="str">
        <f t="shared" si="1"/>
        <v>OK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/>
      <c r="L28" s="39">
        <f t="shared" si="0"/>
        <v>0</v>
      </c>
      <c r="M28" s="50" t="str">
        <f t="shared" si="1"/>
        <v>OK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/>
      <c r="L29" s="39">
        <f t="shared" si="0"/>
        <v>0</v>
      </c>
      <c r="M29" s="50" t="str">
        <f t="shared" si="1"/>
        <v>OK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/>
      <c r="L30" s="39">
        <f t="shared" si="0"/>
        <v>0</v>
      </c>
      <c r="M30" s="50" t="str">
        <f t="shared" si="1"/>
        <v>OK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/>
      <c r="L31" s="39">
        <f t="shared" si="0"/>
        <v>0</v>
      </c>
      <c r="M31" s="50" t="str">
        <f t="shared" si="1"/>
        <v>OK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/>
      <c r="L32" s="39">
        <f t="shared" si="0"/>
        <v>0</v>
      </c>
      <c r="M32" s="50" t="str">
        <f t="shared" si="1"/>
        <v>OK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/>
      <c r="L33" s="39">
        <f t="shared" si="0"/>
        <v>0</v>
      </c>
      <c r="M33" s="50" t="str">
        <f t="shared" si="1"/>
        <v>OK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/>
      <c r="L34" s="39">
        <f t="shared" si="0"/>
        <v>0</v>
      </c>
      <c r="M34" s="50" t="str">
        <f t="shared" si="1"/>
        <v>OK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/>
      <c r="L35" s="39">
        <f t="shared" si="0"/>
        <v>0</v>
      </c>
      <c r="M35" s="50" t="str">
        <f t="shared" si="1"/>
        <v>OK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/>
      <c r="L36" s="39">
        <f t="shared" si="0"/>
        <v>0</v>
      </c>
      <c r="M36" s="50" t="str">
        <f t="shared" si="1"/>
        <v>OK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/>
      <c r="L37" s="39">
        <f t="shared" si="0"/>
        <v>0</v>
      </c>
      <c r="M37" s="50" t="str">
        <f t="shared" si="1"/>
        <v>OK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/>
      <c r="L38" s="39">
        <f t="shared" si="0"/>
        <v>0</v>
      </c>
      <c r="M38" s="50" t="str">
        <f t="shared" si="1"/>
        <v>OK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/>
      <c r="L39" s="39">
        <f t="shared" si="0"/>
        <v>0</v>
      </c>
      <c r="M39" s="50" t="str">
        <f t="shared" si="1"/>
        <v>OK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>
        <v>98</v>
      </c>
      <c r="L40" s="39">
        <f t="shared" si="0"/>
        <v>98</v>
      </c>
      <c r="M40" s="50" t="str">
        <f t="shared" si="1"/>
        <v>OK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/>
      <c r="L41" s="39">
        <f t="shared" si="0"/>
        <v>0</v>
      </c>
      <c r="M41" s="50" t="str">
        <f t="shared" si="1"/>
        <v>OK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>
        <v>294</v>
      </c>
      <c r="L42" s="39">
        <f t="shared" si="0"/>
        <v>294</v>
      </c>
      <c r="M42" s="50" t="str">
        <f t="shared" si="1"/>
        <v>OK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/>
      <c r="L43" s="39">
        <f t="shared" si="0"/>
        <v>0</v>
      </c>
      <c r="M43" s="50" t="str">
        <f t="shared" si="1"/>
        <v>OK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/>
      <c r="L44" s="39">
        <f t="shared" si="0"/>
        <v>0</v>
      </c>
      <c r="M44" s="50" t="str">
        <f t="shared" si="1"/>
        <v>OK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/>
      <c r="L45" s="39">
        <f t="shared" si="0"/>
        <v>0</v>
      </c>
      <c r="M45" s="50" t="str">
        <f t="shared" si="1"/>
        <v>OK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/>
      <c r="L46" s="39">
        <f t="shared" si="0"/>
        <v>0</v>
      </c>
      <c r="M46" s="50" t="str">
        <f t="shared" si="1"/>
        <v>OK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/>
      <c r="L47" s="39">
        <f t="shared" si="0"/>
        <v>0</v>
      </c>
      <c r="M47" s="50" t="str">
        <f t="shared" si="1"/>
        <v>OK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/>
      <c r="L48" s="39">
        <f t="shared" si="0"/>
        <v>0</v>
      </c>
      <c r="M48" s="50" t="str">
        <f t="shared" si="1"/>
        <v>OK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/>
      <c r="L49" s="39">
        <f t="shared" si="0"/>
        <v>0</v>
      </c>
      <c r="M49" s="50" t="str">
        <f t="shared" si="1"/>
        <v>OK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/>
      <c r="L50" s="39">
        <f t="shared" si="0"/>
        <v>0</v>
      </c>
      <c r="M50" s="50" t="str">
        <f t="shared" si="1"/>
        <v>OK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</sheetData>
  <mergeCells count="29">
    <mergeCell ref="A13:A15"/>
    <mergeCell ref="B14:B15"/>
    <mergeCell ref="Q1:Q2"/>
    <mergeCell ref="R1:R2"/>
    <mergeCell ref="S1:S2"/>
    <mergeCell ref="A1:C1"/>
    <mergeCell ref="D1:I1"/>
    <mergeCell ref="J1:M1"/>
    <mergeCell ref="N1:N2"/>
    <mergeCell ref="O1:O2"/>
    <mergeCell ref="P1:P2"/>
    <mergeCell ref="W1:W2"/>
    <mergeCell ref="X1:X2"/>
    <mergeCell ref="Y1:Y2"/>
    <mergeCell ref="A2:M2"/>
    <mergeCell ref="A5:A12"/>
    <mergeCell ref="T1:T2"/>
    <mergeCell ref="U1:U2"/>
    <mergeCell ref="V1:V2"/>
    <mergeCell ref="A40:A42"/>
    <mergeCell ref="B40:B42"/>
    <mergeCell ref="A43:A50"/>
    <mergeCell ref="B43:B50"/>
    <mergeCell ref="A16:A18"/>
    <mergeCell ref="A19:A21"/>
    <mergeCell ref="A24:A32"/>
    <mergeCell ref="B24:B32"/>
    <mergeCell ref="A33:A39"/>
    <mergeCell ref="B33:B39"/>
  </mergeCells>
  <conditionalFormatting sqref="O4:Y4 O10:Y50">
    <cfRule type="cellIs" dxfId="65" priority="10" stopIfTrue="1" operator="greaterThan">
      <formula>0</formula>
    </cfRule>
    <cfRule type="cellIs" dxfId="64" priority="11" stopIfTrue="1" operator="greaterThan">
      <formula>0</formula>
    </cfRule>
    <cfRule type="cellIs" dxfId="63" priority="12" stopIfTrue="1" operator="greaterThan">
      <formula>0</formula>
    </cfRule>
  </conditionalFormatting>
  <conditionalFormatting sqref="O5:Y9">
    <cfRule type="cellIs" dxfId="62" priority="7" stopIfTrue="1" operator="greaterThan">
      <formula>0</formula>
    </cfRule>
    <cfRule type="cellIs" dxfId="61" priority="8" stopIfTrue="1" operator="greaterThan">
      <formula>0</formula>
    </cfRule>
    <cfRule type="cellIs" dxfId="60" priority="9" stopIfTrue="1" operator="greaterThan">
      <formula>0</formula>
    </cfRule>
  </conditionalFormatting>
  <conditionalFormatting sqref="N4 N10:N50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N5:N9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zoomScale="80" zoomScaleNormal="80" workbookViewId="0">
      <selection activeCell="H14" sqref="H14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32</v>
      </c>
      <c r="O1" s="62" t="s">
        <v>32</v>
      </c>
      <c r="P1" s="62" t="s">
        <v>32</v>
      </c>
      <c r="Q1" s="62" t="s">
        <v>32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99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96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49" t="s">
        <v>2</v>
      </c>
      <c r="O3" s="49" t="s">
        <v>2</v>
      </c>
      <c r="P3" s="49" t="s">
        <v>2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/>
      <c r="L4" s="39">
        <f>K4-(SUM(N4:Y4))</f>
        <v>0</v>
      </c>
      <c r="M4" s="50" t="str">
        <f>IF(L4&lt;0,"ATENÇÃO","OK")</f>
        <v>OK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/>
      <c r="L5" s="39">
        <f t="shared" ref="L5:L50" si="0">K5-(SUM(N5:Y5))</f>
        <v>0</v>
      </c>
      <c r="M5" s="50" t="str">
        <f t="shared" ref="M5:M50" si="1">IF(L5&lt;0,"ATENÇÃO","OK")</f>
        <v>OK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>
        <v>7</v>
      </c>
      <c r="L6" s="39">
        <f t="shared" si="0"/>
        <v>7</v>
      </c>
      <c r="M6" s="50" t="str">
        <f t="shared" si="1"/>
        <v>OK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>
        <v>4</v>
      </c>
      <c r="L7" s="39">
        <f t="shared" si="0"/>
        <v>4</v>
      </c>
      <c r="M7" s="50" t="str">
        <f t="shared" si="1"/>
        <v>OK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/>
      <c r="L8" s="39">
        <f t="shared" si="0"/>
        <v>0</v>
      </c>
      <c r="M8" s="50" t="str">
        <f t="shared" si="1"/>
        <v>OK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/>
      <c r="L9" s="39">
        <f t="shared" si="0"/>
        <v>0</v>
      </c>
      <c r="M9" s="50" t="str">
        <f t="shared" si="1"/>
        <v>OK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/>
      <c r="L10" s="39">
        <f t="shared" si="0"/>
        <v>0</v>
      </c>
      <c r="M10" s="50" t="str">
        <f t="shared" si="1"/>
        <v>OK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>
        <v>7</v>
      </c>
      <c r="L11" s="39">
        <f t="shared" si="0"/>
        <v>7</v>
      </c>
      <c r="M11" s="50" t="str">
        <f t="shared" si="1"/>
        <v>OK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/>
      <c r="L12" s="39">
        <f t="shared" si="0"/>
        <v>0</v>
      </c>
      <c r="M12" s="50" t="str">
        <f t="shared" si="1"/>
        <v>OK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/>
      <c r="L13" s="39">
        <f t="shared" si="0"/>
        <v>0</v>
      </c>
      <c r="M13" s="50" t="str">
        <f t="shared" si="1"/>
        <v>OK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/>
      <c r="L14" s="39">
        <f t="shared" si="0"/>
        <v>0</v>
      </c>
      <c r="M14" s="50" t="str">
        <f t="shared" si="1"/>
        <v>OK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/>
      <c r="L15" s="39">
        <f t="shared" si="0"/>
        <v>0</v>
      </c>
      <c r="M15" s="50" t="str">
        <f t="shared" si="1"/>
        <v>OK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/>
      <c r="L16" s="39">
        <f t="shared" si="0"/>
        <v>0</v>
      </c>
      <c r="M16" s="50" t="str">
        <f t="shared" si="1"/>
        <v>OK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/>
      <c r="L17" s="39">
        <f t="shared" si="0"/>
        <v>0</v>
      </c>
      <c r="M17" s="50" t="str">
        <f t="shared" si="1"/>
        <v>OK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/>
      <c r="L18" s="39">
        <f t="shared" si="0"/>
        <v>0</v>
      </c>
      <c r="M18" s="50" t="str">
        <f t="shared" si="1"/>
        <v>OK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/>
      <c r="L19" s="39">
        <f t="shared" si="0"/>
        <v>0</v>
      </c>
      <c r="M19" s="50" t="str">
        <f t="shared" si="1"/>
        <v>OK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/>
      <c r="L20" s="39">
        <f t="shared" si="0"/>
        <v>0</v>
      </c>
      <c r="M20" s="50" t="str">
        <f t="shared" si="1"/>
        <v>OK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/>
      <c r="L21" s="39">
        <f t="shared" si="0"/>
        <v>0</v>
      </c>
      <c r="M21" s="50" t="str">
        <f t="shared" si="1"/>
        <v>OK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/>
      <c r="L22" s="39">
        <f t="shared" si="0"/>
        <v>0</v>
      </c>
      <c r="M22" s="50" t="str">
        <f t="shared" si="1"/>
        <v>OK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/>
      <c r="L23" s="39">
        <f t="shared" si="0"/>
        <v>0</v>
      </c>
      <c r="M23" s="50" t="str">
        <f t="shared" si="1"/>
        <v>OK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>
        <v>11</v>
      </c>
      <c r="L24" s="39">
        <f t="shared" si="0"/>
        <v>11</v>
      </c>
      <c r="M24" s="50" t="str">
        <f t="shared" si="1"/>
        <v>OK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>
        <v>7</v>
      </c>
      <c r="L25" s="39">
        <f t="shared" si="0"/>
        <v>7</v>
      </c>
      <c r="M25" s="50" t="str">
        <f t="shared" si="1"/>
        <v>OK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/>
      <c r="L26" s="39">
        <f t="shared" si="0"/>
        <v>0</v>
      </c>
      <c r="M26" s="50" t="str">
        <f t="shared" si="1"/>
        <v>OK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>
        <v>15</v>
      </c>
      <c r="L27" s="39">
        <f t="shared" si="0"/>
        <v>15</v>
      </c>
      <c r="M27" s="50" t="str">
        <f t="shared" si="1"/>
        <v>OK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>
        <v>15</v>
      </c>
      <c r="L28" s="39">
        <f t="shared" si="0"/>
        <v>15</v>
      </c>
      <c r="M28" s="50" t="str">
        <f t="shared" si="1"/>
        <v>OK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/>
      <c r="L29" s="39">
        <f t="shared" si="0"/>
        <v>0</v>
      </c>
      <c r="M29" s="50" t="str">
        <f t="shared" si="1"/>
        <v>OK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>
        <v>6</v>
      </c>
      <c r="L30" s="39">
        <f t="shared" si="0"/>
        <v>6</v>
      </c>
      <c r="M30" s="50" t="str">
        <f t="shared" si="1"/>
        <v>OK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>
        <v>4</v>
      </c>
      <c r="L31" s="39">
        <f t="shared" si="0"/>
        <v>4</v>
      </c>
      <c r="M31" s="50" t="str">
        <f t="shared" si="1"/>
        <v>OK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/>
      <c r="L32" s="39">
        <f t="shared" si="0"/>
        <v>0</v>
      </c>
      <c r="M32" s="50" t="str">
        <f t="shared" si="1"/>
        <v>OK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/>
      <c r="L33" s="39">
        <f t="shared" si="0"/>
        <v>0</v>
      </c>
      <c r="M33" s="50" t="str">
        <f t="shared" si="1"/>
        <v>OK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/>
      <c r="L34" s="39">
        <f t="shared" si="0"/>
        <v>0</v>
      </c>
      <c r="M34" s="50" t="str">
        <f t="shared" si="1"/>
        <v>OK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/>
      <c r="L35" s="39">
        <f t="shared" si="0"/>
        <v>0</v>
      </c>
      <c r="M35" s="50" t="str">
        <f t="shared" si="1"/>
        <v>OK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/>
      <c r="L36" s="39">
        <f t="shared" si="0"/>
        <v>0</v>
      </c>
      <c r="M36" s="50" t="str">
        <f t="shared" si="1"/>
        <v>OK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/>
      <c r="L37" s="39">
        <f t="shared" si="0"/>
        <v>0</v>
      </c>
      <c r="M37" s="50" t="str">
        <f t="shared" si="1"/>
        <v>OK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/>
      <c r="L38" s="39">
        <f t="shared" si="0"/>
        <v>0</v>
      </c>
      <c r="M38" s="50" t="str">
        <f t="shared" si="1"/>
        <v>OK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/>
      <c r="L39" s="39">
        <f t="shared" si="0"/>
        <v>0</v>
      </c>
      <c r="M39" s="50" t="str">
        <f t="shared" si="1"/>
        <v>OK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/>
      <c r="L40" s="39">
        <f t="shared" si="0"/>
        <v>0</v>
      </c>
      <c r="M40" s="50" t="str">
        <f t="shared" si="1"/>
        <v>OK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/>
      <c r="L41" s="39">
        <f t="shared" si="0"/>
        <v>0</v>
      </c>
      <c r="M41" s="50" t="str">
        <f t="shared" si="1"/>
        <v>OK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/>
      <c r="L42" s="39">
        <f t="shared" si="0"/>
        <v>0</v>
      </c>
      <c r="M42" s="50" t="str">
        <f t="shared" si="1"/>
        <v>OK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/>
      <c r="L43" s="39">
        <f t="shared" si="0"/>
        <v>0</v>
      </c>
      <c r="M43" s="50" t="str">
        <f t="shared" si="1"/>
        <v>OK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/>
      <c r="L44" s="39">
        <f t="shared" si="0"/>
        <v>0</v>
      </c>
      <c r="M44" s="50" t="str">
        <f t="shared" si="1"/>
        <v>OK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/>
      <c r="L45" s="39">
        <f t="shared" si="0"/>
        <v>0</v>
      </c>
      <c r="M45" s="50" t="str">
        <f t="shared" si="1"/>
        <v>OK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/>
      <c r="L46" s="39">
        <f t="shared" si="0"/>
        <v>0</v>
      </c>
      <c r="M46" s="50" t="str">
        <f t="shared" si="1"/>
        <v>OK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/>
      <c r="L47" s="39">
        <f t="shared" si="0"/>
        <v>0</v>
      </c>
      <c r="M47" s="50" t="str">
        <f t="shared" si="1"/>
        <v>OK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/>
      <c r="L48" s="39">
        <f t="shared" si="0"/>
        <v>0</v>
      </c>
      <c r="M48" s="50" t="str">
        <f t="shared" si="1"/>
        <v>OK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/>
      <c r="L49" s="39">
        <f t="shared" si="0"/>
        <v>0</v>
      </c>
      <c r="M49" s="50" t="str">
        <f t="shared" si="1"/>
        <v>OK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/>
      <c r="L50" s="39">
        <f t="shared" si="0"/>
        <v>0</v>
      </c>
      <c r="M50" s="50" t="str">
        <f t="shared" si="1"/>
        <v>OK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</sheetData>
  <mergeCells count="29">
    <mergeCell ref="A13:A15"/>
    <mergeCell ref="B14:B15"/>
    <mergeCell ref="Q1:Q2"/>
    <mergeCell ref="R1:R2"/>
    <mergeCell ref="S1:S2"/>
    <mergeCell ref="A1:C1"/>
    <mergeCell ref="D1:I1"/>
    <mergeCell ref="J1:M1"/>
    <mergeCell ref="N1:N2"/>
    <mergeCell ref="O1:O2"/>
    <mergeCell ref="P1:P2"/>
    <mergeCell ref="W1:W2"/>
    <mergeCell ref="X1:X2"/>
    <mergeCell ref="Y1:Y2"/>
    <mergeCell ref="A2:M2"/>
    <mergeCell ref="A5:A12"/>
    <mergeCell ref="T1:T2"/>
    <mergeCell ref="U1:U2"/>
    <mergeCell ref="V1:V2"/>
    <mergeCell ref="A40:A42"/>
    <mergeCell ref="B40:B42"/>
    <mergeCell ref="A43:A50"/>
    <mergeCell ref="B43:B50"/>
    <mergeCell ref="A16:A18"/>
    <mergeCell ref="A19:A21"/>
    <mergeCell ref="A24:A32"/>
    <mergeCell ref="B24:B32"/>
    <mergeCell ref="A33:A39"/>
    <mergeCell ref="B33:B39"/>
  </mergeCells>
  <conditionalFormatting sqref="N4:Y4 N10:Y50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N5:Y9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opLeftCell="F1" zoomScale="80" zoomScaleNormal="80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7" width="15.140625" style="8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115</v>
      </c>
      <c r="O1" s="62" t="s">
        <v>116</v>
      </c>
      <c r="P1" s="62" t="s">
        <v>117</v>
      </c>
      <c r="Q1" s="62" t="s">
        <v>118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100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96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75">
        <v>41915</v>
      </c>
      <c r="O3" s="75">
        <v>41915</v>
      </c>
      <c r="P3" s="75">
        <v>41947</v>
      </c>
      <c r="Q3" s="75">
        <v>41947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/>
      <c r="L4" s="39">
        <f>K4-(SUM(N4:Y4))</f>
        <v>0</v>
      </c>
      <c r="M4" s="50" t="str">
        <f>IF(L4&lt;0,"ATENÇÃO","OK")</f>
        <v>OK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/>
      <c r="L5" s="39">
        <f t="shared" ref="L5:L50" si="0">K5-(SUM(N5:Y5))</f>
        <v>0</v>
      </c>
      <c r="M5" s="50" t="str">
        <f t="shared" ref="M5:M50" si="1">IF(L5&lt;0,"ATENÇÃO","OK")</f>
        <v>OK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/>
      <c r="L6" s="39">
        <f t="shared" si="0"/>
        <v>0</v>
      </c>
      <c r="M6" s="50" t="str">
        <f t="shared" si="1"/>
        <v>OK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>
        <v>15</v>
      </c>
      <c r="L7" s="39">
        <f t="shared" si="0"/>
        <v>8</v>
      </c>
      <c r="M7" s="50" t="str">
        <f t="shared" si="1"/>
        <v>OK</v>
      </c>
      <c r="N7" s="51">
        <v>0</v>
      </c>
      <c r="O7" s="51">
        <v>7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>
        <v>30</v>
      </c>
      <c r="L8" s="39">
        <f t="shared" si="0"/>
        <v>27</v>
      </c>
      <c r="M8" s="50" t="str">
        <f t="shared" si="1"/>
        <v>OK</v>
      </c>
      <c r="N8" s="51">
        <v>0</v>
      </c>
      <c r="O8" s="51">
        <v>3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>
        <v>15</v>
      </c>
      <c r="L9" s="39">
        <f t="shared" si="0"/>
        <v>13</v>
      </c>
      <c r="M9" s="50" t="str">
        <f t="shared" si="1"/>
        <v>OK</v>
      </c>
      <c r="N9" s="51">
        <v>0</v>
      </c>
      <c r="O9" s="51">
        <v>2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>
        <v>10</v>
      </c>
      <c r="L10" s="39">
        <f t="shared" si="0"/>
        <v>2</v>
      </c>
      <c r="M10" s="50" t="str">
        <f t="shared" si="1"/>
        <v>OK</v>
      </c>
      <c r="N10" s="51">
        <v>0</v>
      </c>
      <c r="O10" s="51">
        <v>3</v>
      </c>
      <c r="P10" s="51">
        <v>0</v>
      </c>
      <c r="Q10" s="51">
        <v>5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/>
      <c r="L11" s="39">
        <f t="shared" si="0"/>
        <v>0</v>
      </c>
      <c r="M11" s="50" t="str">
        <f t="shared" si="1"/>
        <v>OK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/>
      <c r="L12" s="39">
        <f t="shared" si="0"/>
        <v>0</v>
      </c>
      <c r="M12" s="50" t="str">
        <f t="shared" si="1"/>
        <v>OK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/>
      <c r="L13" s="39">
        <f t="shared" si="0"/>
        <v>0</v>
      </c>
      <c r="M13" s="50" t="str">
        <f t="shared" si="1"/>
        <v>OK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/>
      <c r="L14" s="39">
        <f t="shared" si="0"/>
        <v>0</v>
      </c>
      <c r="M14" s="50" t="str">
        <f t="shared" si="1"/>
        <v>OK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/>
      <c r="L15" s="39">
        <f t="shared" si="0"/>
        <v>0</v>
      </c>
      <c r="M15" s="50" t="str">
        <f t="shared" si="1"/>
        <v>OK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/>
      <c r="L16" s="39">
        <f t="shared" si="0"/>
        <v>0</v>
      </c>
      <c r="M16" s="50" t="str">
        <f t="shared" si="1"/>
        <v>OK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/>
      <c r="L17" s="39">
        <f t="shared" si="0"/>
        <v>0</v>
      </c>
      <c r="M17" s="50" t="str">
        <f t="shared" si="1"/>
        <v>OK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/>
      <c r="L18" s="39">
        <f t="shared" si="0"/>
        <v>0</v>
      </c>
      <c r="M18" s="50" t="str">
        <f t="shared" si="1"/>
        <v>OK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/>
      <c r="L19" s="39">
        <f t="shared" si="0"/>
        <v>0</v>
      </c>
      <c r="M19" s="50" t="str">
        <f t="shared" si="1"/>
        <v>OK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/>
      <c r="L20" s="39">
        <f t="shared" si="0"/>
        <v>0</v>
      </c>
      <c r="M20" s="50" t="str">
        <f t="shared" si="1"/>
        <v>OK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/>
      <c r="L21" s="39">
        <f t="shared" si="0"/>
        <v>0</v>
      </c>
      <c r="M21" s="50" t="str">
        <f t="shared" si="1"/>
        <v>OK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/>
      <c r="L22" s="39">
        <f t="shared" si="0"/>
        <v>0</v>
      </c>
      <c r="M22" s="50" t="str">
        <f t="shared" si="1"/>
        <v>OK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>
        <v>5</v>
      </c>
      <c r="L23" s="39">
        <f t="shared" si="0"/>
        <v>5</v>
      </c>
      <c r="M23" s="50" t="str">
        <f t="shared" si="1"/>
        <v>OK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/>
      <c r="L24" s="39">
        <f t="shared" si="0"/>
        <v>0</v>
      </c>
      <c r="M24" s="50" t="str">
        <f t="shared" si="1"/>
        <v>OK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/>
      <c r="L25" s="39">
        <f t="shared" si="0"/>
        <v>0</v>
      </c>
      <c r="M25" s="50" t="str">
        <f t="shared" si="1"/>
        <v>OK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/>
      <c r="L26" s="39">
        <f t="shared" si="0"/>
        <v>0</v>
      </c>
      <c r="M26" s="50" t="str">
        <f t="shared" si="1"/>
        <v>OK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/>
      <c r="L27" s="39">
        <f t="shared" si="0"/>
        <v>0</v>
      </c>
      <c r="M27" s="50" t="str">
        <f t="shared" si="1"/>
        <v>OK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/>
      <c r="L28" s="39">
        <f t="shared" si="0"/>
        <v>0</v>
      </c>
      <c r="M28" s="50" t="str">
        <f t="shared" si="1"/>
        <v>OK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/>
      <c r="L29" s="39">
        <f t="shared" si="0"/>
        <v>0</v>
      </c>
      <c r="M29" s="50" t="str">
        <f t="shared" si="1"/>
        <v>OK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/>
      <c r="L30" s="39">
        <f t="shared" si="0"/>
        <v>0</v>
      </c>
      <c r="M30" s="50" t="str">
        <f t="shared" si="1"/>
        <v>OK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/>
      <c r="L31" s="39">
        <f t="shared" si="0"/>
        <v>0</v>
      </c>
      <c r="M31" s="50" t="str">
        <f t="shared" si="1"/>
        <v>OK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/>
      <c r="L32" s="39">
        <f t="shared" si="0"/>
        <v>0</v>
      </c>
      <c r="M32" s="50" t="str">
        <f t="shared" si="1"/>
        <v>OK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>
        <v>70</v>
      </c>
      <c r="L33" s="39">
        <f t="shared" si="0"/>
        <v>47</v>
      </c>
      <c r="M33" s="50" t="str">
        <f t="shared" si="1"/>
        <v>OK</v>
      </c>
      <c r="N33" s="51">
        <v>18</v>
      </c>
      <c r="O33" s="51">
        <v>0</v>
      </c>
      <c r="P33" s="51">
        <v>5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/>
      <c r="L34" s="39">
        <f t="shared" si="0"/>
        <v>0</v>
      </c>
      <c r="M34" s="50" t="str">
        <f t="shared" si="1"/>
        <v>OK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>
        <v>150</v>
      </c>
      <c r="L35" s="39">
        <f t="shared" si="0"/>
        <v>150</v>
      </c>
      <c r="M35" s="50" t="str">
        <f t="shared" si="1"/>
        <v>OK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/>
      <c r="L36" s="39">
        <f t="shared" si="0"/>
        <v>0</v>
      </c>
      <c r="M36" s="50" t="str">
        <f t="shared" si="1"/>
        <v>OK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>
        <v>30</v>
      </c>
      <c r="L37" s="39">
        <f t="shared" si="0"/>
        <v>27</v>
      </c>
      <c r="M37" s="50" t="str">
        <f t="shared" si="1"/>
        <v>OK</v>
      </c>
      <c r="N37" s="51">
        <v>3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>
        <v>30</v>
      </c>
      <c r="L38" s="39">
        <f t="shared" si="0"/>
        <v>30</v>
      </c>
      <c r="M38" s="50" t="str">
        <f t="shared" si="1"/>
        <v>OK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>
        <v>5</v>
      </c>
      <c r="L39" s="39">
        <f t="shared" si="0"/>
        <v>5</v>
      </c>
      <c r="M39" s="50" t="str">
        <f t="shared" si="1"/>
        <v>OK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/>
      <c r="L40" s="39">
        <f t="shared" si="0"/>
        <v>0</v>
      </c>
      <c r="M40" s="50" t="str">
        <f t="shared" si="1"/>
        <v>OK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/>
      <c r="L41" s="39">
        <f t="shared" si="0"/>
        <v>0</v>
      </c>
      <c r="M41" s="50" t="str">
        <f t="shared" si="1"/>
        <v>OK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/>
      <c r="L42" s="39">
        <f t="shared" si="0"/>
        <v>0</v>
      </c>
      <c r="M42" s="50" t="str">
        <f t="shared" si="1"/>
        <v>OK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/>
      <c r="L43" s="39">
        <f t="shared" si="0"/>
        <v>0</v>
      </c>
      <c r="M43" s="50" t="str">
        <f t="shared" si="1"/>
        <v>OK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/>
      <c r="L44" s="39">
        <f t="shared" si="0"/>
        <v>0</v>
      </c>
      <c r="M44" s="50" t="str">
        <f t="shared" si="1"/>
        <v>OK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/>
      <c r="L45" s="39">
        <f t="shared" si="0"/>
        <v>0</v>
      </c>
      <c r="M45" s="50" t="str">
        <f t="shared" si="1"/>
        <v>OK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/>
      <c r="L46" s="39">
        <f t="shared" si="0"/>
        <v>0</v>
      </c>
      <c r="M46" s="50" t="str">
        <f t="shared" si="1"/>
        <v>OK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/>
      <c r="L47" s="39">
        <f t="shared" si="0"/>
        <v>0</v>
      </c>
      <c r="M47" s="50" t="str">
        <f t="shared" si="1"/>
        <v>OK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/>
      <c r="L48" s="39">
        <f t="shared" si="0"/>
        <v>0</v>
      </c>
      <c r="M48" s="50" t="str">
        <f t="shared" si="1"/>
        <v>OK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/>
      <c r="L49" s="39">
        <f t="shared" si="0"/>
        <v>0</v>
      </c>
      <c r="M49" s="50" t="str">
        <f t="shared" si="1"/>
        <v>OK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/>
      <c r="L50" s="39">
        <f t="shared" si="0"/>
        <v>0</v>
      </c>
      <c r="M50" s="50" t="str">
        <f t="shared" si="1"/>
        <v>OK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</sheetData>
  <mergeCells count="29">
    <mergeCell ref="A13:A15"/>
    <mergeCell ref="B14:B15"/>
    <mergeCell ref="Q1:Q2"/>
    <mergeCell ref="R1:R2"/>
    <mergeCell ref="S1:S2"/>
    <mergeCell ref="A1:C1"/>
    <mergeCell ref="D1:I1"/>
    <mergeCell ref="J1:M1"/>
    <mergeCell ref="N1:N2"/>
    <mergeCell ref="O1:O2"/>
    <mergeCell ref="P1:P2"/>
    <mergeCell ref="W1:W2"/>
    <mergeCell ref="X1:X2"/>
    <mergeCell ref="Y1:Y2"/>
    <mergeCell ref="A2:M2"/>
    <mergeCell ref="A5:A12"/>
    <mergeCell ref="T1:T2"/>
    <mergeCell ref="U1:U2"/>
    <mergeCell ref="V1:V2"/>
    <mergeCell ref="A40:A42"/>
    <mergeCell ref="B40:B42"/>
    <mergeCell ref="A43:A50"/>
    <mergeCell ref="B43:B50"/>
    <mergeCell ref="A16:A18"/>
    <mergeCell ref="A19:A21"/>
    <mergeCell ref="A24:A32"/>
    <mergeCell ref="B24:B32"/>
    <mergeCell ref="A33:A39"/>
    <mergeCell ref="B33:B39"/>
  </mergeCells>
  <conditionalFormatting sqref="R4:Y4 R10:Y50">
    <cfRule type="cellIs" dxfId="53" priority="10" stopIfTrue="1" operator="greaterThan">
      <formula>0</formula>
    </cfRule>
    <cfRule type="cellIs" dxfId="52" priority="11" stopIfTrue="1" operator="greaterThan">
      <formula>0</formula>
    </cfRule>
    <cfRule type="cellIs" dxfId="51" priority="12" stopIfTrue="1" operator="greaterThan">
      <formula>0</formula>
    </cfRule>
  </conditionalFormatting>
  <conditionalFormatting sqref="R5:Y9">
    <cfRule type="cellIs" dxfId="50" priority="7" stopIfTrue="1" operator="greaterThan">
      <formula>0</formula>
    </cfRule>
    <cfRule type="cellIs" dxfId="49" priority="8" stopIfTrue="1" operator="greaterThan">
      <formula>0</formula>
    </cfRule>
    <cfRule type="cellIs" dxfId="48" priority="9" stopIfTrue="1" operator="greaterThan">
      <formula>0</formula>
    </cfRule>
  </conditionalFormatting>
  <conditionalFormatting sqref="N4:Q4 N10:Q50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N5:Q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opLeftCell="D1" zoomScale="80" zoomScaleNormal="80" workbookViewId="0">
      <selection activeCell="N4" sqref="N4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12.7109375" style="26" customWidth="1"/>
    <col min="9" max="9" width="7.85546875" style="26" customWidth="1"/>
    <col min="10" max="10" width="20.5703125" style="35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5" width="12.42578125" style="8" customWidth="1"/>
    <col min="16" max="16" width="11.85546875" style="8" customWidth="1"/>
    <col min="17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63" t="s">
        <v>38</v>
      </c>
      <c r="K1" s="63"/>
      <c r="L1" s="63"/>
      <c r="M1" s="63"/>
      <c r="N1" s="62" t="s">
        <v>112</v>
      </c>
      <c r="O1" s="62" t="s">
        <v>113</v>
      </c>
      <c r="P1" s="62" t="s">
        <v>114</v>
      </c>
      <c r="Q1" s="62" t="s">
        <v>32</v>
      </c>
      <c r="R1" s="62" t="s">
        <v>32</v>
      </c>
      <c r="S1" s="62" t="s">
        <v>32</v>
      </c>
      <c r="T1" s="62" t="s">
        <v>32</v>
      </c>
      <c r="U1" s="62" t="s">
        <v>32</v>
      </c>
      <c r="V1" s="62" t="s">
        <v>32</v>
      </c>
      <c r="W1" s="62" t="s">
        <v>32</v>
      </c>
      <c r="X1" s="62" t="s">
        <v>32</v>
      </c>
      <c r="Y1" s="62" t="s">
        <v>32</v>
      </c>
    </row>
    <row r="2" spans="1:25" ht="30" customHeight="1" x14ac:dyDescent="0.25">
      <c r="A2" s="58" t="s">
        <v>101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s="2" customFormat="1" ht="30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96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14</v>
      </c>
      <c r="L3" s="48" t="s">
        <v>0</v>
      </c>
      <c r="M3" s="44" t="s">
        <v>9</v>
      </c>
      <c r="N3" s="75">
        <v>41915</v>
      </c>
      <c r="O3" s="75">
        <v>41915</v>
      </c>
      <c r="P3" s="75">
        <v>41936</v>
      </c>
      <c r="Q3" s="49" t="s">
        <v>2</v>
      </c>
      <c r="R3" s="49" t="s">
        <v>2</v>
      </c>
      <c r="S3" s="49" t="s">
        <v>2</v>
      </c>
      <c r="T3" s="49" t="s">
        <v>2</v>
      </c>
      <c r="U3" s="49" t="s">
        <v>2</v>
      </c>
      <c r="V3" s="49" t="s">
        <v>2</v>
      </c>
      <c r="W3" s="49" t="s">
        <v>2</v>
      </c>
      <c r="X3" s="49" t="s">
        <v>2</v>
      </c>
      <c r="Y3" s="49" t="s">
        <v>2</v>
      </c>
    </row>
    <row r="4" spans="1:2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/>
      <c r="L4" s="39">
        <f>K4-(SUM(N4:Y4))</f>
        <v>0</v>
      </c>
      <c r="M4" s="50" t="str">
        <f>IF(L4&lt;0,"ATENÇÃO","OK")</f>
        <v>OK</v>
      </c>
      <c r="N4" s="51">
        <v>0</v>
      </c>
      <c r="O4" s="51">
        <v>0</v>
      </c>
      <c r="P4" s="51">
        <v>0</v>
      </c>
      <c r="Q4" s="51">
        <v>0</v>
      </c>
      <c r="R4" s="51">
        <v>0</v>
      </c>
      <c r="S4" s="51">
        <v>0</v>
      </c>
      <c r="T4" s="51">
        <v>0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</row>
    <row r="5" spans="1:2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/>
      <c r="L5" s="39">
        <f t="shared" ref="L5:L50" si="0">K5-(SUM(N5:Y5))</f>
        <v>0</v>
      </c>
      <c r="M5" s="50" t="str">
        <f t="shared" ref="M5:M50" si="1">IF(L5&lt;0,"ATENÇÃO","OK")</f>
        <v>OK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</row>
    <row r="6" spans="1:2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/>
      <c r="L6" s="39">
        <f t="shared" si="0"/>
        <v>0</v>
      </c>
      <c r="M6" s="50" t="str">
        <f t="shared" si="1"/>
        <v>OK</v>
      </c>
      <c r="N6" s="51">
        <v>0</v>
      </c>
      <c r="O6" s="51">
        <v>0</v>
      </c>
      <c r="P6" s="51">
        <v>0</v>
      </c>
      <c r="Q6" s="51">
        <v>0</v>
      </c>
      <c r="R6" s="51">
        <v>0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</row>
    <row r="7" spans="1:2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/>
      <c r="L7" s="39">
        <f t="shared" si="0"/>
        <v>0</v>
      </c>
      <c r="M7" s="50" t="str">
        <f t="shared" si="1"/>
        <v>OK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</row>
    <row r="8" spans="1:2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>
        <v>30</v>
      </c>
      <c r="L8" s="39">
        <f t="shared" si="0"/>
        <v>7</v>
      </c>
      <c r="M8" s="50" t="str">
        <f t="shared" si="1"/>
        <v>OK</v>
      </c>
      <c r="N8" s="51">
        <v>23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</row>
    <row r="9" spans="1:2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/>
      <c r="L9" s="39">
        <f t="shared" si="0"/>
        <v>0</v>
      </c>
      <c r="M9" s="50" t="str">
        <f t="shared" si="1"/>
        <v>OK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</row>
    <row r="10" spans="1:2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>
        <v>30</v>
      </c>
      <c r="L10" s="39">
        <f t="shared" si="0"/>
        <v>25</v>
      </c>
      <c r="M10" s="50" t="str">
        <f t="shared" si="1"/>
        <v>OK</v>
      </c>
      <c r="N10" s="51">
        <v>5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</row>
    <row r="11" spans="1:2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/>
      <c r="L11" s="39">
        <f t="shared" si="0"/>
        <v>0</v>
      </c>
      <c r="M11" s="50" t="str">
        <f t="shared" si="1"/>
        <v>OK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</row>
    <row r="12" spans="1:2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/>
      <c r="L12" s="39">
        <f t="shared" si="0"/>
        <v>0</v>
      </c>
      <c r="M12" s="50" t="str">
        <f t="shared" si="1"/>
        <v>OK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</row>
    <row r="13" spans="1:2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/>
      <c r="L13" s="39">
        <f t="shared" si="0"/>
        <v>0</v>
      </c>
      <c r="M13" s="50" t="str">
        <f t="shared" si="1"/>
        <v>OK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</row>
    <row r="14" spans="1:2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/>
      <c r="L14" s="39">
        <f t="shared" si="0"/>
        <v>0</v>
      </c>
      <c r="M14" s="50" t="str">
        <f t="shared" si="1"/>
        <v>OK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</row>
    <row r="15" spans="1:2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/>
      <c r="L15" s="39">
        <f t="shared" si="0"/>
        <v>0</v>
      </c>
      <c r="M15" s="50" t="str">
        <f t="shared" si="1"/>
        <v>OK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</row>
    <row r="16" spans="1:2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/>
      <c r="L16" s="39">
        <f t="shared" si="0"/>
        <v>0</v>
      </c>
      <c r="M16" s="50" t="str">
        <f t="shared" si="1"/>
        <v>OK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>
        <v>20</v>
      </c>
      <c r="L17" s="39">
        <f t="shared" si="0"/>
        <v>4</v>
      </c>
      <c r="M17" s="50" t="str">
        <f t="shared" si="1"/>
        <v>OK</v>
      </c>
      <c r="N17" s="51">
        <v>0</v>
      </c>
      <c r="O17" s="51">
        <v>16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</row>
    <row r="18" spans="1:2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>
        <v>10</v>
      </c>
      <c r="L18" s="39">
        <f t="shared" si="0"/>
        <v>1</v>
      </c>
      <c r="M18" s="50" t="str">
        <f t="shared" si="1"/>
        <v>OK</v>
      </c>
      <c r="N18" s="51">
        <v>0</v>
      </c>
      <c r="O18" s="51">
        <v>9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</row>
    <row r="19" spans="1:2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/>
      <c r="L19" s="39">
        <f t="shared" si="0"/>
        <v>0</v>
      </c>
      <c r="M19" s="50" t="str">
        <f t="shared" si="1"/>
        <v>OK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</row>
    <row r="20" spans="1:2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/>
      <c r="L20" s="39">
        <f t="shared" si="0"/>
        <v>0</v>
      </c>
      <c r="M20" s="50" t="str">
        <f t="shared" si="1"/>
        <v>OK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</row>
    <row r="21" spans="1:2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/>
      <c r="L21" s="39">
        <f t="shared" si="0"/>
        <v>0</v>
      </c>
      <c r="M21" s="50" t="str">
        <f t="shared" si="1"/>
        <v>OK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</row>
    <row r="22" spans="1:2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/>
      <c r="L22" s="39">
        <f t="shared" si="0"/>
        <v>0</v>
      </c>
      <c r="M22" s="50" t="str">
        <f t="shared" si="1"/>
        <v>OK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</row>
    <row r="23" spans="1:2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/>
      <c r="L23" s="39">
        <f t="shared" si="0"/>
        <v>0</v>
      </c>
      <c r="M23" s="50" t="str">
        <f t="shared" si="1"/>
        <v>OK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</row>
    <row r="24" spans="1:2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/>
      <c r="L24" s="39">
        <f t="shared" si="0"/>
        <v>0</v>
      </c>
      <c r="M24" s="50" t="str">
        <f t="shared" si="1"/>
        <v>OK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</row>
    <row r="25" spans="1:2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/>
      <c r="L25" s="39">
        <f t="shared" si="0"/>
        <v>0</v>
      </c>
      <c r="M25" s="50" t="str">
        <f t="shared" si="1"/>
        <v>OK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</row>
    <row r="26" spans="1:2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/>
      <c r="L26" s="39">
        <f t="shared" si="0"/>
        <v>0</v>
      </c>
      <c r="M26" s="50" t="str">
        <f t="shared" si="1"/>
        <v>OK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</row>
    <row r="27" spans="1:2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/>
      <c r="L27" s="39">
        <f t="shared" si="0"/>
        <v>0</v>
      </c>
      <c r="M27" s="50" t="str">
        <f t="shared" si="1"/>
        <v>OK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</row>
    <row r="28" spans="1:2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/>
      <c r="L28" s="39">
        <f t="shared" si="0"/>
        <v>0</v>
      </c>
      <c r="M28" s="50" t="str">
        <f t="shared" si="1"/>
        <v>OK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/>
      <c r="L29" s="39">
        <f t="shared" si="0"/>
        <v>0</v>
      </c>
      <c r="M29" s="50" t="str">
        <f t="shared" si="1"/>
        <v>OK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</row>
    <row r="30" spans="1:2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/>
      <c r="L30" s="39">
        <f t="shared" si="0"/>
        <v>0</v>
      </c>
      <c r="M30" s="50" t="str">
        <f t="shared" si="1"/>
        <v>OK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/>
      <c r="L31" s="39">
        <f t="shared" si="0"/>
        <v>0</v>
      </c>
      <c r="M31" s="50" t="str">
        <f t="shared" si="1"/>
        <v>OK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</row>
    <row r="32" spans="1:2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/>
      <c r="L32" s="39">
        <f t="shared" si="0"/>
        <v>0</v>
      </c>
      <c r="M32" s="50" t="str">
        <f t="shared" si="1"/>
        <v>OK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</row>
    <row r="33" spans="1:2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/>
      <c r="L33" s="39">
        <f t="shared" si="0"/>
        <v>0</v>
      </c>
      <c r="M33" s="50" t="str">
        <f t="shared" si="1"/>
        <v>OK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/>
      <c r="L34" s="39">
        <f t="shared" si="0"/>
        <v>0</v>
      </c>
      <c r="M34" s="50" t="str">
        <f t="shared" si="1"/>
        <v>OK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</row>
    <row r="35" spans="1:2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/>
      <c r="L35" s="39">
        <f t="shared" si="0"/>
        <v>0</v>
      </c>
      <c r="M35" s="50" t="str">
        <f t="shared" si="1"/>
        <v>OK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</row>
    <row r="36" spans="1:2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/>
      <c r="L36" s="39">
        <f t="shared" si="0"/>
        <v>0</v>
      </c>
      <c r="M36" s="50" t="str">
        <f t="shared" si="1"/>
        <v>OK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</row>
    <row r="37" spans="1:2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/>
      <c r="L37" s="39">
        <f t="shared" si="0"/>
        <v>0</v>
      </c>
      <c r="M37" s="50" t="str">
        <f t="shared" si="1"/>
        <v>OK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</row>
    <row r="38" spans="1:2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/>
      <c r="L38" s="39">
        <f t="shared" si="0"/>
        <v>0</v>
      </c>
      <c r="M38" s="50" t="str">
        <f t="shared" si="1"/>
        <v>OK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</row>
    <row r="39" spans="1:2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/>
      <c r="L39" s="39">
        <f t="shared" si="0"/>
        <v>0</v>
      </c>
      <c r="M39" s="50" t="str">
        <f t="shared" si="1"/>
        <v>OK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</row>
    <row r="40" spans="1:2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/>
      <c r="L40" s="39">
        <f t="shared" si="0"/>
        <v>0</v>
      </c>
      <c r="M40" s="50" t="str">
        <f t="shared" si="1"/>
        <v>OK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</row>
    <row r="41" spans="1:2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/>
      <c r="L41" s="39">
        <f t="shared" si="0"/>
        <v>0</v>
      </c>
      <c r="M41" s="50" t="str">
        <f t="shared" si="1"/>
        <v>OK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</row>
    <row r="42" spans="1:2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/>
      <c r="L42" s="39">
        <f t="shared" si="0"/>
        <v>0</v>
      </c>
      <c r="M42" s="50" t="str">
        <f t="shared" si="1"/>
        <v>OK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</row>
    <row r="43" spans="1:2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>
        <v>80</v>
      </c>
      <c r="L43" s="39">
        <f t="shared" si="0"/>
        <v>80</v>
      </c>
      <c r="M43" s="50" t="str">
        <f t="shared" si="1"/>
        <v>OK</v>
      </c>
      <c r="N43" s="51">
        <v>0</v>
      </c>
      <c r="O43" s="51">
        <v>0</v>
      </c>
      <c r="P43" s="51"/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>
        <v>50</v>
      </c>
      <c r="L44" s="39">
        <f t="shared" si="0"/>
        <v>34</v>
      </c>
      <c r="M44" s="50" t="str">
        <f t="shared" si="1"/>
        <v>OK</v>
      </c>
      <c r="N44" s="51">
        <v>0</v>
      </c>
      <c r="O44" s="51">
        <v>0</v>
      </c>
      <c r="P44" s="51">
        <v>16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</row>
    <row r="45" spans="1:2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>
        <v>10</v>
      </c>
      <c r="L45" s="39">
        <f t="shared" si="0"/>
        <v>1</v>
      </c>
      <c r="M45" s="50" t="str">
        <f t="shared" si="1"/>
        <v>OK</v>
      </c>
      <c r="N45" s="51">
        <v>0</v>
      </c>
      <c r="O45" s="51">
        <v>0</v>
      </c>
      <c r="P45" s="51">
        <v>9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</row>
    <row r="46" spans="1:2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>
        <v>1600</v>
      </c>
      <c r="L46" s="39">
        <f t="shared" si="0"/>
        <v>1600</v>
      </c>
      <c r="M46" s="50" t="str">
        <f t="shared" si="1"/>
        <v>OK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</row>
    <row r="47" spans="1:2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>
        <v>1000</v>
      </c>
      <c r="L47" s="39">
        <f t="shared" si="0"/>
        <v>1000</v>
      </c>
      <c r="M47" s="50" t="str">
        <f t="shared" si="1"/>
        <v>OK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</row>
    <row r="48" spans="1:2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>
        <v>200</v>
      </c>
      <c r="L48" s="39">
        <f t="shared" si="0"/>
        <v>200</v>
      </c>
      <c r="M48" s="50" t="str">
        <f t="shared" si="1"/>
        <v>OK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</row>
    <row r="49" spans="1:2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>
        <v>15</v>
      </c>
      <c r="L49" s="39">
        <f t="shared" si="0"/>
        <v>15</v>
      </c>
      <c r="M49" s="50" t="str">
        <f t="shared" si="1"/>
        <v>OK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</row>
    <row r="50" spans="1:2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>
        <v>10</v>
      </c>
      <c r="L50" s="39">
        <f t="shared" si="0"/>
        <v>10</v>
      </c>
      <c r="M50" s="50" t="str">
        <f t="shared" si="1"/>
        <v>OK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</row>
  </sheetData>
  <mergeCells count="29">
    <mergeCell ref="A13:A15"/>
    <mergeCell ref="B14:B15"/>
    <mergeCell ref="Q1:Q2"/>
    <mergeCell ref="R1:R2"/>
    <mergeCell ref="S1:S2"/>
    <mergeCell ref="A1:C1"/>
    <mergeCell ref="D1:I1"/>
    <mergeCell ref="J1:M1"/>
    <mergeCell ref="N1:N2"/>
    <mergeCell ref="O1:O2"/>
    <mergeCell ref="P1:P2"/>
    <mergeCell ref="W1:W2"/>
    <mergeCell ref="X1:X2"/>
    <mergeCell ref="Y1:Y2"/>
    <mergeCell ref="A2:M2"/>
    <mergeCell ref="A5:A12"/>
    <mergeCell ref="T1:T2"/>
    <mergeCell ref="U1:U2"/>
    <mergeCell ref="V1:V2"/>
    <mergeCell ref="A40:A42"/>
    <mergeCell ref="B40:B42"/>
    <mergeCell ref="A43:A50"/>
    <mergeCell ref="B43:B50"/>
    <mergeCell ref="A16:A18"/>
    <mergeCell ref="A19:A21"/>
    <mergeCell ref="A24:A32"/>
    <mergeCell ref="B24:B32"/>
    <mergeCell ref="A33:A39"/>
    <mergeCell ref="B33:B39"/>
  </mergeCells>
  <conditionalFormatting sqref="Q4:Y4 Q10:Y50">
    <cfRule type="cellIs" dxfId="47" priority="10" stopIfTrue="1" operator="greaterThan">
      <formula>0</formula>
    </cfRule>
    <cfRule type="cellIs" dxfId="46" priority="11" stopIfTrue="1" operator="greaterThan">
      <formula>0</formula>
    </cfRule>
    <cfRule type="cellIs" dxfId="45" priority="12" stopIfTrue="1" operator="greaterThan">
      <formula>0</formula>
    </cfRule>
  </conditionalFormatting>
  <conditionalFormatting sqref="Q5:Y9">
    <cfRule type="cellIs" dxfId="44" priority="7" stopIfTrue="1" operator="greaterThan">
      <formula>0</formula>
    </cfRule>
    <cfRule type="cellIs" dxfId="43" priority="8" stopIfTrue="1" operator="greaterThan">
      <formula>0</formula>
    </cfRule>
    <cfRule type="cellIs" dxfId="42" priority="9" stopIfTrue="1" operator="greaterThan">
      <formula>0</formula>
    </cfRule>
  </conditionalFormatting>
  <conditionalFormatting sqref="N4:P4 N10:P50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N5:P9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6"/>
  <sheetViews>
    <sheetView tabSelected="1" topLeftCell="C1" zoomScale="80" zoomScaleNormal="80" workbookViewId="0">
      <selection activeCell="N68" sqref="N6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8.42578125" style="37" bestFit="1" customWidth="1"/>
    <col min="4" max="4" width="60.140625" style="30" customWidth="1"/>
    <col min="5" max="5" width="11.28515625" style="10" customWidth="1"/>
    <col min="6" max="6" width="9.140625" style="10" bestFit="1" customWidth="1"/>
    <col min="7" max="7" width="9.85546875" style="9" bestFit="1" customWidth="1"/>
    <col min="8" max="8" width="12.7109375" style="26" customWidth="1"/>
    <col min="9" max="9" width="7.85546875" style="26" customWidth="1"/>
    <col min="10" max="10" width="20.7109375" style="35" bestFit="1" customWidth="1"/>
    <col min="11" max="11" width="11.7109375" style="7" customWidth="1"/>
    <col min="12" max="12" width="13.28515625" style="11" customWidth="1"/>
    <col min="13" max="13" width="12.5703125" style="12" customWidth="1"/>
    <col min="14" max="14" width="18.85546875" style="1" bestFit="1" customWidth="1"/>
    <col min="15" max="15" width="20.140625" style="1" bestFit="1" customWidth="1"/>
    <col min="16" max="16384" width="9.7109375" style="1"/>
  </cols>
  <sheetData>
    <row r="1" spans="1:15" ht="33" customHeight="1" x14ac:dyDescent="0.25">
      <c r="A1" s="58" t="s">
        <v>36</v>
      </c>
      <c r="B1" s="58"/>
      <c r="C1" s="58"/>
      <c r="D1" s="64" t="s">
        <v>37</v>
      </c>
      <c r="E1" s="65"/>
      <c r="F1" s="65"/>
      <c r="G1" s="65"/>
      <c r="H1" s="65"/>
      <c r="I1" s="66"/>
      <c r="J1" s="58" t="s">
        <v>38</v>
      </c>
      <c r="K1" s="58"/>
      <c r="L1" s="58"/>
      <c r="M1" s="58"/>
      <c r="N1" s="58"/>
      <c r="O1" s="58"/>
    </row>
    <row r="2" spans="1:15" ht="30" customHeight="1" x14ac:dyDescent="0.25">
      <c r="A2" s="58" t="s">
        <v>102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s="2" customFormat="1" ht="45" x14ac:dyDescent="0.2">
      <c r="A3" s="40" t="s">
        <v>3</v>
      </c>
      <c r="B3" s="40" t="s">
        <v>1</v>
      </c>
      <c r="C3" s="41" t="s">
        <v>5</v>
      </c>
      <c r="D3" s="42" t="s">
        <v>7</v>
      </c>
      <c r="E3" s="43" t="s">
        <v>33</v>
      </c>
      <c r="F3" s="42" t="s">
        <v>96</v>
      </c>
      <c r="G3" s="42" t="s">
        <v>8</v>
      </c>
      <c r="H3" s="44" t="s">
        <v>4</v>
      </c>
      <c r="I3" s="45" t="s">
        <v>13</v>
      </c>
      <c r="J3" s="46" t="s">
        <v>6</v>
      </c>
      <c r="K3" s="47" t="s">
        <v>120</v>
      </c>
      <c r="L3" s="48" t="s">
        <v>121</v>
      </c>
      <c r="M3" s="78" t="s">
        <v>35</v>
      </c>
      <c r="N3" s="78" t="s">
        <v>122</v>
      </c>
      <c r="O3" s="44" t="s">
        <v>123</v>
      </c>
    </row>
    <row r="4" spans="1:15" ht="63.75" x14ac:dyDescent="0.25">
      <c r="A4" s="54" t="s">
        <v>77</v>
      </c>
      <c r="B4" s="53">
        <v>1</v>
      </c>
      <c r="C4" s="36">
        <v>1</v>
      </c>
      <c r="D4" s="29" t="s">
        <v>39</v>
      </c>
      <c r="E4" s="31" t="s">
        <v>68</v>
      </c>
      <c r="F4" s="27" t="s">
        <v>85</v>
      </c>
      <c r="G4" s="27" t="s">
        <v>70</v>
      </c>
      <c r="H4" s="27" t="s">
        <v>81</v>
      </c>
      <c r="I4" s="27">
        <v>20</v>
      </c>
      <c r="J4" s="33">
        <v>1137.77</v>
      </c>
      <c r="K4" s="38">
        <f>Reitoria!K4+Museu!K4+ESAG!K4+CEART!K4+CEAD!K4+FAED!K4+CEFID!K4+CEAVI!K4+CEPLAN!K4+CCT!K4+CERES!K4+CESFI!K4+CEO!K4</f>
        <v>18</v>
      </c>
      <c r="L4" s="39">
        <f>(Reitoria!K4-Reitoria!L4)+(Museu!K4-Museu!L4)+(ESAG!K4-ESAG!L4)+(CEART!K4-CEART!L4)+(CEAD!K4-CEAD!L4)+(FAED!K4-FAED!L4)+(CEFID!K4-CEFID!L4)+(CEAVI!K4-CEAVI!L4)+(CEPLAN!K4-CEPLAN!L4)+(CCT!K4-CCT!L4)+(CERES!K4-CERES!L4)+(CESFI!K4-CESFI!L4)+(CEO!K4-CEO!L4)</f>
        <v>2</v>
      </c>
      <c r="M4" s="79">
        <f>K4-L4</f>
        <v>16</v>
      </c>
      <c r="N4" s="80">
        <f>J4*K4</f>
        <v>20479.86</v>
      </c>
      <c r="O4" s="80">
        <f>J4*L4</f>
        <v>2275.54</v>
      </c>
    </row>
    <row r="5" spans="1:15" ht="51.75" x14ac:dyDescent="0.25">
      <c r="A5" s="59" t="s">
        <v>74</v>
      </c>
      <c r="B5" s="53">
        <v>2</v>
      </c>
      <c r="C5" s="36">
        <v>2</v>
      </c>
      <c r="D5" s="29" t="s">
        <v>40</v>
      </c>
      <c r="E5" s="28" t="s">
        <v>68</v>
      </c>
      <c r="F5" s="27" t="s">
        <v>84</v>
      </c>
      <c r="G5" s="27" t="s">
        <v>70</v>
      </c>
      <c r="H5" s="27" t="s">
        <v>81</v>
      </c>
      <c r="I5" s="27">
        <v>20</v>
      </c>
      <c r="J5" s="33">
        <v>1197.26</v>
      </c>
      <c r="K5" s="38">
        <f>Reitoria!K5+Museu!K5+ESAG!K5+CEART!K5+CEAD!K5+FAED!K5+CEFID!K5+CEAVI!K5+CEPLAN!K5+CCT!K5+CERES!K5+CESFI!K5+CEO!K5</f>
        <v>106</v>
      </c>
      <c r="L5" s="39">
        <f>(Reitoria!K5-Reitoria!L5)+(Museu!K5-Museu!L5)+(ESAG!K5-ESAG!L5)+(CEART!K5-CEART!L5)+(CEAD!K5-CEAD!L5)+(FAED!K5-FAED!L5)+(CEFID!K5-CEFID!L5)+(CEAVI!K5-CEAVI!L5)+(CEPLAN!K5-CEPLAN!L5)+(CCT!K5-CCT!L5)+(CERES!K5-CERES!L5)+(CESFI!K5-CESFI!L5)+(CEO!K5-CEO!L5)</f>
        <v>24</v>
      </c>
      <c r="M5" s="79">
        <f t="shared" ref="M5:M50" si="0">K5-L5</f>
        <v>82</v>
      </c>
      <c r="N5" s="80">
        <f t="shared" ref="N5:N50" si="1">J5*K5</f>
        <v>126909.56</v>
      </c>
      <c r="O5" s="80">
        <f t="shared" ref="O5:O50" si="2">J5*L5</f>
        <v>28734.239999999998</v>
      </c>
    </row>
    <row r="6" spans="1:15" ht="39" x14ac:dyDescent="0.25">
      <c r="A6" s="60"/>
      <c r="B6" s="53">
        <v>3</v>
      </c>
      <c r="C6" s="36">
        <v>3</v>
      </c>
      <c r="D6" s="29" t="s">
        <v>41</v>
      </c>
      <c r="E6" s="28" t="s">
        <v>68</v>
      </c>
      <c r="F6" s="27" t="s">
        <v>85</v>
      </c>
      <c r="G6" s="27" t="s">
        <v>70</v>
      </c>
      <c r="H6" s="27" t="s">
        <v>81</v>
      </c>
      <c r="I6" s="27">
        <v>20</v>
      </c>
      <c r="J6" s="33">
        <v>1590.41</v>
      </c>
      <c r="K6" s="38">
        <f>Reitoria!K6+Museu!K6+ESAG!K6+CEART!K6+CEAD!K6+FAED!K6+CEFID!K6+CEAVI!K6+CEPLAN!K6+CCT!K6+CERES!K6+CESFI!K6+CEO!K6</f>
        <v>108</v>
      </c>
      <c r="L6" s="39">
        <f>(Reitoria!K6-Reitoria!L6)+(Museu!K6-Museu!L6)+(ESAG!K6-ESAG!L6)+(CEART!K6-CEART!L6)+(CEAD!K6-CEAD!L6)+(FAED!K6-FAED!L6)+(CEFID!K6-CEFID!L6)+(CEAVI!K6-CEAVI!L6)+(CEPLAN!K6-CEPLAN!L6)+(CCT!K6-CCT!L6)+(CERES!K6-CERES!L6)+(CESFI!K6-CESFI!L6)+(CEO!K6-CEO!L6)</f>
        <v>16</v>
      </c>
      <c r="M6" s="79">
        <f t="shared" si="0"/>
        <v>92</v>
      </c>
      <c r="N6" s="80">
        <f t="shared" si="1"/>
        <v>171764.28</v>
      </c>
      <c r="O6" s="80">
        <f t="shared" si="2"/>
        <v>25446.560000000001</v>
      </c>
    </row>
    <row r="7" spans="1:15" ht="51.75" x14ac:dyDescent="0.25">
      <c r="A7" s="60"/>
      <c r="B7" s="53">
        <v>4</v>
      </c>
      <c r="C7" s="36">
        <v>4</v>
      </c>
      <c r="D7" s="29" t="s">
        <v>42</v>
      </c>
      <c r="E7" s="28" t="s">
        <v>68</v>
      </c>
      <c r="F7" s="27" t="s">
        <v>84</v>
      </c>
      <c r="G7" s="27" t="s">
        <v>70</v>
      </c>
      <c r="H7" s="27" t="s">
        <v>81</v>
      </c>
      <c r="I7" s="27">
        <v>20</v>
      </c>
      <c r="J7" s="33">
        <v>1198.6300000000001</v>
      </c>
      <c r="K7" s="38">
        <f>Reitoria!K7+Museu!K7+ESAG!K7+CEART!K7+CEAD!K7+FAED!K7+CEFID!K7+CEAVI!K7+CEPLAN!K7+CCT!K7+CERES!K7+CESFI!K7+CEO!K7</f>
        <v>28</v>
      </c>
      <c r="L7" s="39">
        <f>(Reitoria!K7-Reitoria!L7)+(Museu!K7-Museu!L7)+(ESAG!K7-ESAG!L7)+(CEART!K7-CEART!L7)+(CEAD!K7-CEAD!L7)+(FAED!K7-FAED!L7)+(CEFID!K7-CEFID!L7)+(CEAVI!K7-CEAVI!L7)+(CEPLAN!K7-CEPLAN!L7)+(CCT!K7-CCT!L7)+(CERES!K7-CERES!L7)+(CESFI!K7-CESFI!L7)+(CEO!K7-CEO!L7)</f>
        <v>8</v>
      </c>
      <c r="M7" s="79">
        <f t="shared" si="0"/>
        <v>20</v>
      </c>
      <c r="N7" s="80">
        <f t="shared" si="1"/>
        <v>33561.64</v>
      </c>
      <c r="O7" s="80">
        <f t="shared" si="2"/>
        <v>9589.0400000000009</v>
      </c>
    </row>
    <row r="8" spans="1:15" ht="51.75" x14ac:dyDescent="0.25">
      <c r="A8" s="60"/>
      <c r="B8" s="53">
        <v>5</v>
      </c>
      <c r="C8" s="36">
        <v>5</v>
      </c>
      <c r="D8" s="29" t="s">
        <v>43</v>
      </c>
      <c r="E8" s="28" t="s">
        <v>68</v>
      </c>
      <c r="F8" s="27" t="s">
        <v>84</v>
      </c>
      <c r="G8" s="27" t="s">
        <v>70</v>
      </c>
      <c r="H8" s="27" t="s">
        <v>81</v>
      </c>
      <c r="I8" s="27">
        <v>20</v>
      </c>
      <c r="J8" s="33">
        <v>1269.8599999999999</v>
      </c>
      <c r="K8" s="38">
        <f>Reitoria!K8+Museu!K8+ESAG!K8+CEART!K8+CEAD!K8+FAED!K8+CEFID!K8+CEAVI!K8+CEPLAN!K8+CCT!K8+CERES!K8+CESFI!K8+CEO!K8</f>
        <v>66</v>
      </c>
      <c r="L8" s="39">
        <f>(Reitoria!K8-Reitoria!L8)+(Museu!K8-Museu!L8)+(ESAG!K8-ESAG!L8)+(CEART!K8-CEART!L8)+(CEAD!K8-CEAD!L8)+(FAED!K8-FAED!L8)+(CEFID!K8-CEFID!L8)+(CEAVI!K8-CEAVI!L8)+(CEPLAN!K8-CEPLAN!L8)+(CCT!K8-CCT!L8)+(CERES!K8-CERES!L8)+(CESFI!K8-CESFI!L8)+(CEO!K8-CEO!L8)</f>
        <v>27</v>
      </c>
      <c r="M8" s="79">
        <f t="shared" si="0"/>
        <v>39</v>
      </c>
      <c r="N8" s="80">
        <f t="shared" si="1"/>
        <v>83810.759999999995</v>
      </c>
      <c r="O8" s="80">
        <f t="shared" si="2"/>
        <v>34286.219999999994</v>
      </c>
    </row>
    <row r="9" spans="1:15" ht="39" x14ac:dyDescent="0.25">
      <c r="A9" s="60"/>
      <c r="B9" s="53">
        <v>6</v>
      </c>
      <c r="C9" s="36">
        <v>6</v>
      </c>
      <c r="D9" s="29" t="s">
        <v>44</v>
      </c>
      <c r="E9" s="28" t="s">
        <v>68</v>
      </c>
      <c r="F9" s="27" t="s">
        <v>85</v>
      </c>
      <c r="G9" s="27" t="s">
        <v>70</v>
      </c>
      <c r="H9" s="27" t="s">
        <v>81</v>
      </c>
      <c r="I9" s="27">
        <v>20</v>
      </c>
      <c r="J9" s="33">
        <v>1713.7</v>
      </c>
      <c r="K9" s="38">
        <f>Reitoria!K9+Museu!K9+ESAG!K9+CEART!K9+CEAD!K9+FAED!K9+CEFID!K9+CEAVI!K9+CEPLAN!K9+CCT!K9+CERES!K9+CESFI!K9+CEO!K9</f>
        <v>20</v>
      </c>
      <c r="L9" s="39">
        <f>(Reitoria!K9-Reitoria!L9)+(Museu!K9-Museu!L9)+(ESAG!K9-ESAG!L9)+(CEART!K9-CEART!L9)+(CEAD!K9-CEAD!L9)+(FAED!K9-FAED!L9)+(CEFID!K9-CEFID!L9)+(CEAVI!K9-CEAVI!L9)+(CEPLAN!K9-CEPLAN!L9)+(CCT!K9-CCT!L9)+(CERES!K9-CERES!L9)+(CESFI!K9-CESFI!L9)+(CEO!K9-CEO!L9)</f>
        <v>2</v>
      </c>
      <c r="M9" s="79">
        <f t="shared" si="0"/>
        <v>18</v>
      </c>
      <c r="N9" s="80">
        <f t="shared" si="1"/>
        <v>34274</v>
      </c>
      <c r="O9" s="80">
        <f t="shared" si="2"/>
        <v>3427.4</v>
      </c>
    </row>
    <row r="10" spans="1:15" ht="39" x14ac:dyDescent="0.25">
      <c r="A10" s="60"/>
      <c r="B10" s="53">
        <v>7</v>
      </c>
      <c r="C10" s="36">
        <v>7</v>
      </c>
      <c r="D10" s="29" t="s">
        <v>45</v>
      </c>
      <c r="E10" s="28" t="s">
        <v>68</v>
      </c>
      <c r="F10" s="27" t="s">
        <v>84</v>
      </c>
      <c r="G10" s="27" t="s">
        <v>70</v>
      </c>
      <c r="H10" s="27" t="s">
        <v>81</v>
      </c>
      <c r="I10" s="27">
        <v>20</v>
      </c>
      <c r="J10" s="33">
        <v>2241.1</v>
      </c>
      <c r="K10" s="38">
        <f>Reitoria!K10+Museu!K10+ESAG!K10+CEART!K10+CEAD!K10+FAED!K10+CEFID!K10+CEAVI!K10+CEPLAN!K10+CCT!K10+CERES!K10+CESFI!K10+CEO!K10</f>
        <v>43</v>
      </c>
      <c r="L10" s="39">
        <f>(Reitoria!K10-Reitoria!L10)+(Museu!K10-Museu!L10)+(ESAG!K10-ESAG!L10)+(CEART!K10-CEART!L10)+(CEAD!K10-CEAD!L10)+(FAED!K10-FAED!L10)+(CEFID!K10-CEFID!L10)+(CEAVI!K10-CEAVI!L10)+(CEPLAN!K10-CEPLAN!L10)+(CCT!K10-CCT!L10)+(CERES!K10-CERES!L10)+(CESFI!K10-CESFI!L10)+(CEO!K10-CEO!L10)</f>
        <v>13</v>
      </c>
      <c r="M10" s="79">
        <f t="shared" si="0"/>
        <v>30</v>
      </c>
      <c r="N10" s="80">
        <f t="shared" si="1"/>
        <v>96367.3</v>
      </c>
      <c r="O10" s="80">
        <f t="shared" si="2"/>
        <v>29134.3</v>
      </c>
    </row>
    <row r="11" spans="1:15" ht="39" x14ac:dyDescent="0.25">
      <c r="A11" s="60"/>
      <c r="B11" s="53">
        <v>8</v>
      </c>
      <c r="C11" s="36">
        <v>8</v>
      </c>
      <c r="D11" s="29" t="s">
        <v>46</v>
      </c>
      <c r="E11" s="32" t="s">
        <v>68</v>
      </c>
      <c r="F11" s="27" t="s">
        <v>85</v>
      </c>
      <c r="G11" s="27" t="s">
        <v>70</v>
      </c>
      <c r="H11" s="27" t="s">
        <v>81</v>
      </c>
      <c r="I11" s="27">
        <v>20</v>
      </c>
      <c r="J11" s="33">
        <v>3107.86</v>
      </c>
      <c r="K11" s="38">
        <f>Reitoria!K11+Museu!K11+ESAG!K11+CEART!K11+CEAD!K11+FAED!K11+CEFID!K11+CEAVI!K11+CEPLAN!K11+CCT!K11+CERES!K11+CESFI!K11+CEO!K11</f>
        <v>27</v>
      </c>
      <c r="L11" s="39">
        <f>(Reitoria!K11-Reitoria!L11)+(Museu!K11-Museu!L11)+(ESAG!K11-ESAG!L11)+(CEART!K11-CEART!L11)+(CEAD!K11-CEAD!L11)+(FAED!K11-FAED!L11)+(CEFID!K11-CEFID!L11)+(CEAVI!K11-CEAVI!L11)+(CEPLAN!K11-CEPLAN!L11)+(CCT!K11-CCT!L11)+(CERES!K11-CERES!L11)+(CESFI!K11-CESFI!L11)+(CEO!K11-CEO!L11)</f>
        <v>0</v>
      </c>
      <c r="M11" s="79">
        <f t="shared" si="0"/>
        <v>27</v>
      </c>
      <c r="N11" s="80">
        <f t="shared" si="1"/>
        <v>83912.22</v>
      </c>
      <c r="O11" s="80">
        <f t="shared" si="2"/>
        <v>0</v>
      </c>
    </row>
    <row r="12" spans="1:15" ht="39" x14ac:dyDescent="0.25">
      <c r="A12" s="61"/>
      <c r="B12" s="53">
        <v>9</v>
      </c>
      <c r="C12" s="36">
        <v>9</v>
      </c>
      <c r="D12" s="29" t="s">
        <v>47</v>
      </c>
      <c r="E12" s="32" t="s">
        <v>68</v>
      </c>
      <c r="F12" s="27" t="s">
        <v>86</v>
      </c>
      <c r="G12" s="27" t="s">
        <v>70</v>
      </c>
      <c r="H12" s="27" t="s">
        <v>81</v>
      </c>
      <c r="I12" s="27">
        <v>20</v>
      </c>
      <c r="J12" s="33">
        <v>3472.6</v>
      </c>
      <c r="K12" s="38">
        <f>Reitoria!K12+Museu!K12+ESAG!K12+CEART!K12+CEAD!K12+FAED!K12+CEFID!K12+CEAVI!K12+CEPLAN!K12+CCT!K12+CERES!K12+CESFI!K12+CEO!K12</f>
        <v>40</v>
      </c>
      <c r="L12" s="39">
        <f>(Reitoria!K12-Reitoria!L12)+(Museu!K12-Museu!L12)+(ESAG!K12-ESAG!L12)+(CEART!K12-CEART!L12)+(CEAD!K12-CEAD!L12)+(FAED!K12-FAED!L12)+(CEFID!K12-CEFID!L12)+(CEAVI!K12-CEAVI!L12)+(CEPLAN!K12-CEPLAN!L12)+(CCT!K12-CCT!L12)+(CERES!K12-CERES!L12)+(CESFI!K12-CESFI!L12)+(CEO!K12-CEO!L12)</f>
        <v>5</v>
      </c>
      <c r="M12" s="79">
        <f t="shared" si="0"/>
        <v>35</v>
      </c>
      <c r="N12" s="80">
        <f t="shared" si="1"/>
        <v>138904</v>
      </c>
      <c r="O12" s="80">
        <f t="shared" si="2"/>
        <v>17363</v>
      </c>
    </row>
    <row r="13" spans="1:15" ht="39" x14ac:dyDescent="0.25">
      <c r="A13" s="59" t="s">
        <v>77</v>
      </c>
      <c r="B13" s="53">
        <v>10</v>
      </c>
      <c r="C13" s="36">
        <v>10</v>
      </c>
      <c r="D13" s="29" t="s">
        <v>48</v>
      </c>
      <c r="E13" s="32" t="s">
        <v>68</v>
      </c>
      <c r="F13" s="27" t="s">
        <v>85</v>
      </c>
      <c r="G13" s="27" t="s">
        <v>70</v>
      </c>
      <c r="H13" s="27" t="s">
        <v>81</v>
      </c>
      <c r="I13" s="27">
        <v>20</v>
      </c>
      <c r="J13" s="33">
        <v>3570</v>
      </c>
      <c r="K13" s="38">
        <f>Reitoria!K13+Museu!K13+ESAG!K13+CEART!K13+CEAD!K13+FAED!K13+CEFID!K13+CEAVI!K13+CEPLAN!K13+CCT!K13+CERES!K13+CESFI!K13+CEO!K13</f>
        <v>1</v>
      </c>
      <c r="L13" s="39">
        <f>(Reitoria!K13-Reitoria!L13)+(Museu!K13-Museu!L13)+(ESAG!K13-ESAG!L13)+(CEART!K13-CEART!L13)+(CEAD!K13-CEAD!L13)+(FAED!K13-FAED!L13)+(CEFID!K13-CEFID!L13)+(CEAVI!K13-CEAVI!L13)+(CEPLAN!K13-CEPLAN!L13)+(CCT!K13-CCT!L13)+(CERES!K13-CERES!L13)+(CESFI!K13-CESFI!L13)+(CEO!K13-CEO!L13)</f>
        <v>1</v>
      </c>
      <c r="M13" s="79">
        <f t="shared" si="0"/>
        <v>0</v>
      </c>
      <c r="N13" s="80">
        <f t="shared" si="1"/>
        <v>3570</v>
      </c>
      <c r="O13" s="80">
        <f t="shared" si="2"/>
        <v>3570</v>
      </c>
    </row>
    <row r="14" spans="1:15" ht="30" x14ac:dyDescent="0.25">
      <c r="A14" s="60"/>
      <c r="B14" s="55">
        <v>11</v>
      </c>
      <c r="C14" s="36">
        <v>11</v>
      </c>
      <c r="D14" s="29" t="s">
        <v>49</v>
      </c>
      <c r="E14" s="32" t="s">
        <v>68</v>
      </c>
      <c r="F14" s="27" t="s">
        <v>86</v>
      </c>
      <c r="G14" s="27" t="s">
        <v>70</v>
      </c>
      <c r="H14" s="27" t="s">
        <v>81</v>
      </c>
      <c r="I14" s="27">
        <v>20</v>
      </c>
      <c r="J14" s="33">
        <v>4093.33</v>
      </c>
      <c r="K14" s="38">
        <f>Reitoria!K14+Museu!K14+ESAG!K14+CEART!K14+CEAD!K14+FAED!K14+CEFID!K14+CEAVI!K14+CEPLAN!K14+CCT!K14+CERES!K14+CESFI!K14+CEO!K14</f>
        <v>3</v>
      </c>
      <c r="L14" s="39">
        <f>(Reitoria!K14-Reitoria!L14)+(Museu!K14-Museu!L14)+(ESAG!K14-ESAG!L14)+(CEART!K14-CEART!L14)+(CEAD!K14-CEAD!L14)+(FAED!K14-FAED!L14)+(CEFID!K14-CEFID!L14)+(CEAVI!K14-CEAVI!L14)+(CEPLAN!K14-CEPLAN!L14)+(CCT!K14-CCT!L14)+(CERES!K14-CERES!L14)+(CESFI!K14-CESFI!L14)+(CEO!K14-CEO!L14)</f>
        <v>0</v>
      </c>
      <c r="M14" s="79">
        <f t="shared" si="0"/>
        <v>3</v>
      </c>
      <c r="N14" s="80">
        <f t="shared" si="1"/>
        <v>12279.99</v>
      </c>
      <c r="O14" s="80">
        <f t="shared" si="2"/>
        <v>0</v>
      </c>
    </row>
    <row r="15" spans="1:15" ht="30" x14ac:dyDescent="0.25">
      <c r="A15" s="61"/>
      <c r="B15" s="57"/>
      <c r="C15" s="36">
        <v>12</v>
      </c>
      <c r="D15" s="29" t="s">
        <v>50</v>
      </c>
      <c r="E15" s="32" t="s">
        <v>68</v>
      </c>
      <c r="F15" s="27" t="s">
        <v>85</v>
      </c>
      <c r="G15" s="27" t="s">
        <v>70</v>
      </c>
      <c r="H15" s="27" t="s">
        <v>81</v>
      </c>
      <c r="I15" s="27">
        <v>20</v>
      </c>
      <c r="J15" s="33">
        <v>4500</v>
      </c>
      <c r="K15" s="38">
        <f>Reitoria!K15+Museu!K15+ESAG!K15+CEART!K15+CEAD!K15+FAED!K15+CEFID!K15+CEAVI!K15+CEPLAN!K15+CCT!K15+CERES!K15+CESFI!K15+CEO!K15</f>
        <v>3</v>
      </c>
      <c r="L15" s="39">
        <f>(Reitoria!K15-Reitoria!L15)+(Museu!K15-Museu!L15)+(ESAG!K15-ESAG!L15)+(CEART!K15-CEART!L15)+(CEAD!K15-CEAD!L15)+(FAED!K15-FAED!L15)+(CEFID!K15-CEFID!L15)+(CEAVI!K15-CEAVI!L15)+(CEPLAN!K15-CEPLAN!L15)+(CCT!K15-CCT!L15)+(CERES!K15-CERES!L15)+(CESFI!K15-CESFI!L15)+(CEO!K15-CEO!L15)</f>
        <v>0</v>
      </c>
      <c r="M15" s="79">
        <f t="shared" si="0"/>
        <v>3</v>
      </c>
      <c r="N15" s="80">
        <f t="shared" si="1"/>
        <v>13500</v>
      </c>
      <c r="O15" s="80">
        <f t="shared" si="2"/>
        <v>0</v>
      </c>
    </row>
    <row r="16" spans="1:15" ht="51.75" x14ac:dyDescent="0.25">
      <c r="A16" s="59" t="s">
        <v>76</v>
      </c>
      <c r="B16" s="53">
        <v>12</v>
      </c>
      <c r="C16" s="36">
        <v>13</v>
      </c>
      <c r="D16" s="29" t="s">
        <v>51</v>
      </c>
      <c r="E16" s="32" t="s">
        <v>68</v>
      </c>
      <c r="F16" s="27" t="s">
        <v>84</v>
      </c>
      <c r="G16" s="27" t="s">
        <v>70</v>
      </c>
      <c r="H16" s="27" t="s">
        <v>81</v>
      </c>
      <c r="I16" s="27">
        <v>20</v>
      </c>
      <c r="J16" s="33">
        <v>5058.82</v>
      </c>
      <c r="K16" s="38">
        <f>Reitoria!K16+Museu!K16+ESAG!K16+CEART!K16+CEAD!K16+FAED!K16+CEFID!K16+CEAVI!K16+CEPLAN!K16+CCT!K16+CERES!K16+CESFI!K16+CEO!K16</f>
        <v>17</v>
      </c>
      <c r="L16" s="39">
        <f>(Reitoria!K16-Reitoria!L16)+(Museu!K16-Museu!L16)+(ESAG!K16-ESAG!L16)+(CEART!K16-CEART!L16)+(CEAD!K16-CEAD!L16)+(FAED!K16-FAED!L16)+(CEFID!K16-CEFID!L16)+(CEAVI!K16-CEAVI!L16)+(CEPLAN!K16-CEPLAN!L16)+(CCT!K16-CCT!L16)+(CERES!K16-CERES!L16)+(CESFI!K16-CESFI!L16)+(CEO!K16-CEO!L16)</f>
        <v>0</v>
      </c>
      <c r="M16" s="79">
        <f t="shared" si="0"/>
        <v>17</v>
      </c>
      <c r="N16" s="80">
        <f t="shared" si="1"/>
        <v>85999.94</v>
      </c>
      <c r="O16" s="80">
        <f t="shared" si="2"/>
        <v>0</v>
      </c>
    </row>
    <row r="17" spans="1:15" ht="39" x14ac:dyDescent="0.25">
      <c r="A17" s="60"/>
      <c r="B17" s="53">
        <v>13</v>
      </c>
      <c r="C17" s="36">
        <v>14</v>
      </c>
      <c r="D17" s="29" t="s">
        <v>52</v>
      </c>
      <c r="E17" s="32" t="s">
        <v>68</v>
      </c>
      <c r="F17" s="27" t="s">
        <v>84</v>
      </c>
      <c r="G17" s="27" t="s">
        <v>70</v>
      </c>
      <c r="H17" s="27" t="s">
        <v>81</v>
      </c>
      <c r="I17" s="27">
        <v>20</v>
      </c>
      <c r="J17" s="33">
        <v>4524.8999999999996</v>
      </c>
      <c r="K17" s="38">
        <f>Reitoria!K17+Museu!K17+ESAG!K17+CEART!K17+CEAD!K17+FAED!K17+CEFID!K17+CEAVI!K17+CEPLAN!K17+CCT!K17+CERES!K17+CESFI!K17+CEO!K17</f>
        <v>20</v>
      </c>
      <c r="L17" s="39">
        <f>(Reitoria!K17-Reitoria!L17)+(Museu!K17-Museu!L17)+(ESAG!K17-ESAG!L17)+(CEART!K17-CEART!L17)+(CEAD!K17-CEAD!L17)+(FAED!K17-FAED!L17)+(CEFID!K17-CEFID!L17)+(CEAVI!K17-CEAVI!L17)+(CEPLAN!K17-CEPLAN!L17)+(CCT!K17-CCT!L17)+(CERES!K17-CERES!L17)+(CESFI!K17-CESFI!L17)+(CEO!K17-CEO!L17)</f>
        <v>16</v>
      </c>
      <c r="M17" s="79">
        <f t="shared" si="0"/>
        <v>4</v>
      </c>
      <c r="N17" s="80">
        <f t="shared" si="1"/>
        <v>90498</v>
      </c>
      <c r="O17" s="80">
        <f t="shared" si="2"/>
        <v>72398.399999999994</v>
      </c>
    </row>
    <row r="18" spans="1:15" ht="39" x14ac:dyDescent="0.25">
      <c r="A18" s="61"/>
      <c r="B18" s="53">
        <v>14</v>
      </c>
      <c r="C18" s="36">
        <v>15</v>
      </c>
      <c r="D18" s="29" t="s">
        <v>53</v>
      </c>
      <c r="E18" s="32" t="s">
        <v>68</v>
      </c>
      <c r="F18" s="27" t="s">
        <v>84</v>
      </c>
      <c r="G18" s="27" t="s">
        <v>70</v>
      </c>
      <c r="H18" s="27" t="s">
        <v>81</v>
      </c>
      <c r="I18" s="27">
        <v>20</v>
      </c>
      <c r="J18" s="33">
        <v>5530</v>
      </c>
      <c r="K18" s="38">
        <f>Reitoria!K18+Museu!K18+ESAG!K18+CEART!K18+CEAD!K18+FAED!K18+CEFID!K18+CEAVI!K18+CEPLAN!K18+CCT!K18+CERES!K18+CESFI!K18+CEO!K18</f>
        <v>10</v>
      </c>
      <c r="L18" s="39">
        <f>(Reitoria!K18-Reitoria!L18)+(Museu!K18-Museu!L18)+(ESAG!K18-ESAG!L18)+(CEART!K18-CEART!L18)+(CEAD!K18-CEAD!L18)+(FAED!K18-FAED!L18)+(CEFID!K18-CEFID!L18)+(CEAVI!K18-CEAVI!L18)+(CEPLAN!K18-CEPLAN!L18)+(CCT!K18-CCT!L18)+(CERES!K18-CERES!L18)+(CESFI!K18-CESFI!L18)+(CEO!K18-CEO!L18)</f>
        <v>9</v>
      </c>
      <c r="M18" s="79">
        <f t="shared" si="0"/>
        <v>1</v>
      </c>
      <c r="N18" s="80">
        <f t="shared" si="1"/>
        <v>55300</v>
      </c>
      <c r="O18" s="80">
        <f t="shared" si="2"/>
        <v>49770</v>
      </c>
    </row>
    <row r="19" spans="1:15" ht="39" x14ac:dyDescent="0.25">
      <c r="A19" s="59" t="s">
        <v>74</v>
      </c>
      <c r="B19" s="53">
        <v>15</v>
      </c>
      <c r="C19" s="36">
        <v>16</v>
      </c>
      <c r="D19" s="29" t="s">
        <v>54</v>
      </c>
      <c r="E19" s="32" t="s">
        <v>68</v>
      </c>
      <c r="F19" s="27" t="s">
        <v>86</v>
      </c>
      <c r="G19" s="27" t="s">
        <v>70</v>
      </c>
      <c r="H19" s="27" t="s">
        <v>81</v>
      </c>
      <c r="I19" s="27">
        <v>20</v>
      </c>
      <c r="J19" s="33">
        <v>3630.14</v>
      </c>
      <c r="K19" s="38">
        <f>Reitoria!K19+Museu!K19+ESAG!K19+CEART!K19+CEAD!K19+FAED!K19+CEFID!K19+CEAVI!K19+CEPLAN!K19+CCT!K19+CERES!K19+CESFI!K19+CEO!K19</f>
        <v>2</v>
      </c>
      <c r="L19" s="39">
        <f>(Reitoria!K19-Reitoria!L19)+(Museu!K19-Museu!L19)+(ESAG!K19-ESAG!L19)+(CEART!K19-CEART!L19)+(CEAD!K19-CEAD!L19)+(FAED!K19-FAED!L19)+(CEFID!K19-CEFID!L19)+(CEAVI!K19-CEAVI!L19)+(CEPLAN!K19-CEPLAN!L19)+(CCT!K19-CCT!L19)+(CERES!K19-CERES!L19)+(CESFI!K19-CESFI!L19)+(CEO!K19-CEO!L19)</f>
        <v>0</v>
      </c>
      <c r="M19" s="79">
        <f t="shared" si="0"/>
        <v>2</v>
      </c>
      <c r="N19" s="80">
        <f t="shared" si="1"/>
        <v>7260.28</v>
      </c>
      <c r="O19" s="80">
        <f t="shared" si="2"/>
        <v>0</v>
      </c>
    </row>
    <row r="20" spans="1:15" ht="39" x14ac:dyDescent="0.25">
      <c r="A20" s="60"/>
      <c r="B20" s="53">
        <v>16</v>
      </c>
      <c r="C20" s="36">
        <v>17</v>
      </c>
      <c r="D20" s="29" t="s">
        <v>55</v>
      </c>
      <c r="E20" s="32" t="s">
        <v>68</v>
      </c>
      <c r="F20" s="27" t="s">
        <v>85</v>
      </c>
      <c r="G20" s="27" t="s">
        <v>70</v>
      </c>
      <c r="H20" s="27" t="s">
        <v>81</v>
      </c>
      <c r="I20" s="27">
        <v>20</v>
      </c>
      <c r="J20" s="33">
        <v>3365.75</v>
      </c>
      <c r="K20" s="38">
        <f>Reitoria!K20+Museu!K20+ESAG!K20+CEART!K20+CEAD!K20+FAED!K20+CEFID!K20+CEAVI!K20+CEPLAN!K20+CCT!K20+CERES!K20+CESFI!K20+CEO!K20</f>
        <v>1</v>
      </c>
      <c r="L20" s="39">
        <f>(Reitoria!K20-Reitoria!L20)+(Museu!K20-Museu!L20)+(ESAG!K20-ESAG!L20)+(CEART!K20-CEART!L20)+(CEAD!K20-CEAD!L20)+(FAED!K20-FAED!L20)+(CEFID!K20-CEFID!L20)+(CEAVI!K20-CEAVI!L20)+(CEPLAN!K20-CEPLAN!L20)+(CCT!K20-CCT!L20)+(CERES!K20-CERES!L20)+(CESFI!K20-CESFI!L20)+(CEO!K20-CEO!L20)</f>
        <v>0</v>
      </c>
      <c r="M20" s="79">
        <f t="shared" si="0"/>
        <v>1</v>
      </c>
      <c r="N20" s="80">
        <f t="shared" si="1"/>
        <v>3365.75</v>
      </c>
      <c r="O20" s="80">
        <f t="shared" si="2"/>
        <v>0</v>
      </c>
    </row>
    <row r="21" spans="1:15" ht="39" x14ac:dyDescent="0.25">
      <c r="A21" s="61"/>
      <c r="B21" s="53">
        <v>17</v>
      </c>
      <c r="C21" s="36">
        <v>18</v>
      </c>
      <c r="D21" s="29" t="s">
        <v>56</v>
      </c>
      <c r="E21" s="32" t="s">
        <v>68</v>
      </c>
      <c r="F21" s="27" t="s">
        <v>85</v>
      </c>
      <c r="G21" s="27" t="s">
        <v>70</v>
      </c>
      <c r="H21" s="27" t="s">
        <v>81</v>
      </c>
      <c r="I21" s="27">
        <v>20</v>
      </c>
      <c r="J21" s="33">
        <v>4330.1400000000003</v>
      </c>
      <c r="K21" s="38">
        <f>Reitoria!K21+Museu!K21+ESAG!K21+CEART!K21+CEAD!K21+FAED!K21+CEFID!K21+CEAVI!K21+CEPLAN!K21+CCT!K21+CERES!K21+CESFI!K21+CEO!K21</f>
        <v>3</v>
      </c>
      <c r="L21" s="39">
        <f>(Reitoria!K21-Reitoria!L21)+(Museu!K21-Museu!L21)+(ESAG!K21-ESAG!L21)+(CEART!K21-CEART!L21)+(CEAD!K21-CEAD!L21)+(FAED!K21-FAED!L21)+(CEFID!K21-CEFID!L21)+(CEAVI!K21-CEAVI!L21)+(CEPLAN!K21-CEPLAN!L21)+(CCT!K21-CCT!L21)+(CERES!K21-CERES!L21)+(CESFI!K21-CESFI!L21)+(CEO!K21-CEO!L21)</f>
        <v>0</v>
      </c>
      <c r="M21" s="79">
        <f t="shared" si="0"/>
        <v>3</v>
      </c>
      <c r="N21" s="80">
        <f t="shared" si="1"/>
        <v>12990.420000000002</v>
      </c>
      <c r="O21" s="80">
        <f t="shared" si="2"/>
        <v>0</v>
      </c>
    </row>
    <row r="22" spans="1:15" ht="63.75" x14ac:dyDescent="0.25">
      <c r="A22" s="54" t="s">
        <v>77</v>
      </c>
      <c r="B22" s="53">
        <v>18</v>
      </c>
      <c r="C22" s="36">
        <v>19</v>
      </c>
      <c r="D22" s="29" t="s">
        <v>57</v>
      </c>
      <c r="E22" s="32" t="s">
        <v>68</v>
      </c>
      <c r="F22" s="27" t="s">
        <v>85</v>
      </c>
      <c r="G22" s="27" t="s">
        <v>70</v>
      </c>
      <c r="H22" s="27" t="s">
        <v>81</v>
      </c>
      <c r="I22" s="27">
        <v>20</v>
      </c>
      <c r="J22" s="33">
        <v>6508.07</v>
      </c>
      <c r="K22" s="38">
        <f>Reitoria!K22+Museu!K22+ESAG!K22+CEART!K22+CEAD!K22+FAED!K22+CEFID!K22+CEAVI!K22+CEPLAN!K22+CCT!K22+CERES!K22+CESFI!K22+CEO!K22</f>
        <v>13</v>
      </c>
      <c r="L22" s="39">
        <f>(Reitoria!K22-Reitoria!L22)+(Museu!K22-Museu!L22)+(ESAG!K22-ESAG!L22)+(CEART!K22-CEART!L22)+(CEAD!K22-CEAD!L22)+(FAED!K22-FAED!L22)+(CEFID!K22-CEFID!L22)+(CEAVI!K22-CEAVI!L22)+(CEPLAN!K22-CEPLAN!L22)+(CCT!K22-CCT!L22)+(CERES!K22-CERES!L22)+(CESFI!K22-CESFI!L22)+(CEO!K22-CEO!L22)</f>
        <v>0</v>
      </c>
      <c r="M22" s="79">
        <f t="shared" si="0"/>
        <v>13</v>
      </c>
      <c r="N22" s="80">
        <f t="shared" si="1"/>
        <v>84604.91</v>
      </c>
      <c r="O22" s="80">
        <f t="shared" si="2"/>
        <v>0</v>
      </c>
    </row>
    <row r="23" spans="1:15" ht="115.5" x14ac:dyDescent="0.25">
      <c r="A23" s="54" t="s">
        <v>74</v>
      </c>
      <c r="B23" s="53">
        <v>19</v>
      </c>
      <c r="C23" s="36">
        <v>20</v>
      </c>
      <c r="D23" s="29" t="s">
        <v>58</v>
      </c>
      <c r="E23" s="32" t="s">
        <v>68</v>
      </c>
      <c r="F23" s="27" t="s">
        <v>87</v>
      </c>
      <c r="G23" s="27" t="s">
        <v>70</v>
      </c>
      <c r="H23" s="27" t="s">
        <v>81</v>
      </c>
      <c r="I23" s="27">
        <v>20</v>
      </c>
      <c r="J23" s="33">
        <v>514.28</v>
      </c>
      <c r="K23" s="38">
        <f>Reitoria!K23+Museu!K23+ESAG!K23+CEART!K23+CEAD!K23+FAED!K23+CEFID!K23+CEAVI!K23+CEPLAN!K23+CCT!K23+CERES!K23+CESFI!K23+CEO!K23</f>
        <v>14</v>
      </c>
      <c r="L23" s="39">
        <f>(Reitoria!K23-Reitoria!L23)+(Museu!K23-Museu!L23)+(ESAG!K23-ESAG!L23)+(CEART!K23-CEART!L23)+(CEAD!K23-CEAD!L23)+(FAED!K23-FAED!L23)+(CEFID!K23-CEFID!L23)+(CEAVI!K23-CEAVI!L23)+(CEPLAN!K23-CEPLAN!L23)+(CCT!K23-CCT!L23)+(CERES!K23-CERES!L23)+(CESFI!K23-CESFI!L23)+(CEO!K23-CEO!L23)</f>
        <v>0</v>
      </c>
      <c r="M23" s="79">
        <f t="shared" si="0"/>
        <v>14</v>
      </c>
      <c r="N23" s="80">
        <f t="shared" si="1"/>
        <v>7199.92</v>
      </c>
      <c r="O23" s="80">
        <f t="shared" si="2"/>
        <v>0</v>
      </c>
    </row>
    <row r="24" spans="1:15" ht="51.75" x14ac:dyDescent="0.25">
      <c r="A24" s="59" t="s">
        <v>75</v>
      </c>
      <c r="B24" s="55">
        <v>20</v>
      </c>
      <c r="C24" s="36">
        <v>21</v>
      </c>
      <c r="D24" s="29" t="s">
        <v>59</v>
      </c>
      <c r="E24" s="32" t="s">
        <v>69</v>
      </c>
      <c r="F24" s="27" t="s">
        <v>82</v>
      </c>
      <c r="G24" s="27" t="s">
        <v>71</v>
      </c>
      <c r="H24" s="27" t="s">
        <v>81</v>
      </c>
      <c r="I24" s="27">
        <v>20</v>
      </c>
      <c r="J24" s="33">
        <v>525</v>
      </c>
      <c r="K24" s="38">
        <f>Reitoria!K24+Museu!K24+ESAG!K24+CEART!K24+CEAD!K24+FAED!K24+CEFID!K24+CEAVI!K24+CEPLAN!K24+CCT!K24+CERES!K24+CESFI!K24+CEO!K24</f>
        <v>66</v>
      </c>
      <c r="L24" s="39">
        <f>(Reitoria!K24-Reitoria!L24)+(Museu!K24-Museu!L24)+(ESAG!K24-ESAG!L24)+(CEART!K24-CEART!L24)+(CEAD!K24-CEAD!L24)+(FAED!K24-FAED!L24)+(CEFID!K24-CEFID!L24)+(CEAVI!K24-CEAVI!L24)+(CEPLAN!K24-CEPLAN!L24)+(CCT!K24-CCT!L24)+(CERES!K24-CERES!L24)+(CESFI!K24-CESFI!L24)+(CEO!K24-CEO!L24)</f>
        <v>0</v>
      </c>
      <c r="M24" s="79">
        <f t="shared" si="0"/>
        <v>66</v>
      </c>
      <c r="N24" s="80">
        <f t="shared" si="1"/>
        <v>34650</v>
      </c>
      <c r="O24" s="80">
        <f t="shared" si="2"/>
        <v>0</v>
      </c>
    </row>
    <row r="25" spans="1:15" ht="51.75" x14ac:dyDescent="0.25">
      <c r="A25" s="60"/>
      <c r="B25" s="56"/>
      <c r="C25" s="36">
        <v>22</v>
      </c>
      <c r="D25" s="29" t="s">
        <v>60</v>
      </c>
      <c r="E25" s="32" t="s">
        <v>69</v>
      </c>
      <c r="F25" s="27" t="s">
        <v>82</v>
      </c>
      <c r="G25" s="27" t="s">
        <v>71</v>
      </c>
      <c r="H25" s="27" t="s">
        <v>81</v>
      </c>
      <c r="I25" s="27">
        <v>20</v>
      </c>
      <c r="J25" s="33">
        <v>608</v>
      </c>
      <c r="K25" s="38">
        <f>Reitoria!K25+Museu!K25+ESAG!K25+CEART!K25+CEAD!K25+FAED!K25+CEFID!K25+CEAVI!K25+CEPLAN!K25+CCT!K25+CERES!K25+CESFI!K25+CEO!K25</f>
        <v>32</v>
      </c>
      <c r="L25" s="39">
        <f>(Reitoria!K25-Reitoria!L25)+(Museu!K25-Museu!L25)+(ESAG!K25-ESAG!L25)+(CEART!K25-CEART!L25)+(CEAD!K25-CEAD!L25)+(FAED!K25-FAED!L25)+(CEFID!K25-CEFID!L25)+(CEAVI!K25-CEAVI!L25)+(CEPLAN!K25-CEPLAN!L25)+(CCT!K25-CCT!L25)+(CERES!K25-CERES!L25)+(CESFI!K25-CESFI!L25)+(CEO!K25-CEO!L25)</f>
        <v>2</v>
      </c>
      <c r="M25" s="79">
        <f t="shared" si="0"/>
        <v>30</v>
      </c>
      <c r="N25" s="80">
        <f t="shared" si="1"/>
        <v>19456</v>
      </c>
      <c r="O25" s="80">
        <f t="shared" si="2"/>
        <v>1216</v>
      </c>
    </row>
    <row r="26" spans="1:15" ht="51.75" x14ac:dyDescent="0.25">
      <c r="A26" s="60"/>
      <c r="B26" s="56"/>
      <c r="C26" s="36">
        <v>23</v>
      </c>
      <c r="D26" s="29" t="s">
        <v>61</v>
      </c>
      <c r="E26" s="32" t="s">
        <v>69</v>
      </c>
      <c r="F26" s="27" t="s">
        <v>82</v>
      </c>
      <c r="G26" s="27" t="s">
        <v>71</v>
      </c>
      <c r="H26" s="27" t="s">
        <v>81</v>
      </c>
      <c r="I26" s="27">
        <v>20</v>
      </c>
      <c r="J26" s="33">
        <v>650</v>
      </c>
      <c r="K26" s="38">
        <f>Reitoria!K26+Museu!K26+ESAG!K26+CEART!K26+CEAD!K26+FAED!K26+CEFID!K26+CEAVI!K26+CEPLAN!K26+CCT!K26+CERES!K26+CESFI!K26+CEO!K26</f>
        <v>41</v>
      </c>
      <c r="L26" s="39">
        <f>(Reitoria!K26-Reitoria!L26)+(Museu!K26-Museu!L26)+(ESAG!K26-ESAG!L26)+(CEART!K26-CEART!L26)+(CEAD!K26-CEAD!L26)+(FAED!K26-FAED!L26)+(CEFID!K26-CEFID!L26)+(CEAVI!K26-CEAVI!L26)+(CEPLAN!K26-CEPLAN!L26)+(CCT!K26-CCT!L26)+(CERES!K26-CERES!L26)+(CESFI!K26-CESFI!L26)+(CEO!K26-CEO!L26)</f>
        <v>3</v>
      </c>
      <c r="M26" s="79">
        <f t="shared" si="0"/>
        <v>38</v>
      </c>
      <c r="N26" s="80">
        <f t="shared" si="1"/>
        <v>26650</v>
      </c>
      <c r="O26" s="80">
        <f t="shared" si="2"/>
        <v>1950</v>
      </c>
    </row>
    <row r="27" spans="1:15" ht="30" x14ac:dyDescent="0.25">
      <c r="A27" s="60"/>
      <c r="B27" s="56"/>
      <c r="C27" s="36">
        <v>24</v>
      </c>
      <c r="D27" s="29" t="s">
        <v>62</v>
      </c>
      <c r="E27" s="32" t="s">
        <v>69</v>
      </c>
      <c r="F27" s="27" t="s">
        <v>83</v>
      </c>
      <c r="G27" s="27" t="s">
        <v>72</v>
      </c>
      <c r="H27" s="27" t="s">
        <v>81</v>
      </c>
      <c r="I27" s="27">
        <v>20</v>
      </c>
      <c r="J27" s="33">
        <v>20</v>
      </c>
      <c r="K27" s="38">
        <f>Reitoria!K27+Museu!K27+ESAG!K27+CEART!K27+CEAD!K27+FAED!K27+CEFID!K27+CEAVI!K27+CEPLAN!K27+CCT!K27+CERES!K27+CESFI!K27+CEO!K27</f>
        <v>183</v>
      </c>
      <c r="L27" s="39">
        <f>(Reitoria!K27-Reitoria!L27)+(Museu!K27-Museu!L27)+(ESAG!K27-ESAG!L27)+(CEART!K27-CEART!L27)+(CEAD!K27-CEAD!L27)+(FAED!K27-FAED!L27)+(CEFID!K27-CEFID!L27)+(CEAVI!K27-CEAVI!L27)+(CEPLAN!K27-CEPLAN!L27)+(CCT!K27-CCT!L27)+(CERES!K27-CERES!L27)+(CESFI!K27-CESFI!L27)+(CEO!K27-CEO!L27)</f>
        <v>0</v>
      </c>
      <c r="M27" s="79">
        <f t="shared" si="0"/>
        <v>183</v>
      </c>
      <c r="N27" s="80">
        <f t="shared" si="1"/>
        <v>3660</v>
      </c>
      <c r="O27" s="80">
        <f t="shared" si="2"/>
        <v>0</v>
      </c>
    </row>
    <row r="28" spans="1:15" ht="30" x14ac:dyDescent="0.25">
      <c r="A28" s="60"/>
      <c r="B28" s="56"/>
      <c r="C28" s="36">
        <v>25</v>
      </c>
      <c r="D28" s="29" t="s">
        <v>63</v>
      </c>
      <c r="E28" s="32" t="s">
        <v>69</v>
      </c>
      <c r="F28" s="27" t="s">
        <v>83</v>
      </c>
      <c r="G28" s="27" t="s">
        <v>72</v>
      </c>
      <c r="H28" s="27" t="s">
        <v>81</v>
      </c>
      <c r="I28" s="27">
        <v>20</v>
      </c>
      <c r="J28" s="33">
        <v>25</v>
      </c>
      <c r="K28" s="38">
        <f>Reitoria!K28+Museu!K28+ESAG!K28+CEART!K28+CEAD!K28+FAED!K28+CEFID!K28+CEAVI!K28+CEPLAN!K28+CCT!K28+CERES!K28+CESFI!K28+CEO!K28</f>
        <v>103</v>
      </c>
      <c r="L28" s="39">
        <f>(Reitoria!K28-Reitoria!L28)+(Museu!K28-Museu!L28)+(ESAG!K28-ESAG!L28)+(CEART!K28-CEART!L28)+(CEAD!K28-CEAD!L28)+(FAED!K28-FAED!L28)+(CEFID!K28-CEFID!L28)+(CEAVI!K28-CEAVI!L28)+(CEPLAN!K28-CEPLAN!L28)+(CCT!K28-CCT!L28)+(CERES!K28-CERES!L28)+(CESFI!K28-CESFI!L28)+(CEO!K28-CEO!L28)</f>
        <v>0</v>
      </c>
      <c r="M28" s="79">
        <f t="shared" si="0"/>
        <v>103</v>
      </c>
      <c r="N28" s="80">
        <f t="shared" si="1"/>
        <v>2575</v>
      </c>
      <c r="O28" s="80">
        <f t="shared" si="2"/>
        <v>0</v>
      </c>
    </row>
    <row r="29" spans="1:15" ht="30" x14ac:dyDescent="0.25">
      <c r="A29" s="60"/>
      <c r="B29" s="56"/>
      <c r="C29" s="36">
        <v>26</v>
      </c>
      <c r="D29" s="29" t="s">
        <v>64</v>
      </c>
      <c r="E29" s="32" t="s">
        <v>69</v>
      </c>
      <c r="F29" s="27" t="s">
        <v>83</v>
      </c>
      <c r="G29" s="27" t="s">
        <v>72</v>
      </c>
      <c r="H29" s="27" t="s">
        <v>81</v>
      </c>
      <c r="I29" s="27">
        <v>20</v>
      </c>
      <c r="J29" s="33">
        <v>28.5</v>
      </c>
      <c r="K29" s="38">
        <f>Reitoria!K29+Museu!K29+ESAG!K29+CEART!K29+CEAD!K29+FAED!K29+CEFID!K29+CEAVI!K29+CEPLAN!K29+CCT!K29+CERES!K29+CESFI!K29+CEO!K29</f>
        <v>436</v>
      </c>
      <c r="L29" s="39">
        <f>(Reitoria!K29-Reitoria!L29)+(Museu!K29-Museu!L29)+(ESAG!K29-ESAG!L29)+(CEART!K29-CEART!L29)+(CEAD!K29-CEAD!L29)+(FAED!K29-FAED!L29)+(CEFID!K29-CEFID!L29)+(CEAVI!K29-CEAVI!L29)+(CEPLAN!K29-CEPLAN!L29)+(CCT!K29-CCT!L29)+(CERES!K29-CERES!L29)+(CESFI!K29-CESFI!L29)+(CEO!K29-CEO!L29)</f>
        <v>0</v>
      </c>
      <c r="M29" s="79">
        <f t="shared" si="0"/>
        <v>436</v>
      </c>
      <c r="N29" s="80">
        <f t="shared" si="1"/>
        <v>12426</v>
      </c>
      <c r="O29" s="80">
        <f t="shared" si="2"/>
        <v>0</v>
      </c>
    </row>
    <row r="30" spans="1:15" ht="30" x14ac:dyDescent="0.25">
      <c r="A30" s="60"/>
      <c r="B30" s="56"/>
      <c r="C30" s="36">
        <v>27</v>
      </c>
      <c r="D30" s="29" t="s">
        <v>65</v>
      </c>
      <c r="E30" s="32" t="s">
        <v>69</v>
      </c>
      <c r="F30" s="27" t="s">
        <v>82</v>
      </c>
      <c r="G30" s="27" t="s">
        <v>71</v>
      </c>
      <c r="H30" s="27" t="s">
        <v>81</v>
      </c>
      <c r="I30" s="27">
        <v>20</v>
      </c>
      <c r="J30" s="33">
        <v>197</v>
      </c>
      <c r="K30" s="38">
        <f>Reitoria!K30+Museu!K30+ESAG!K30+CEART!K30+CEAD!K30+FAED!K30+CEFID!K30+CEAVI!K30+CEPLAN!K30+CCT!K30+CERES!K30+CESFI!K30+CEO!K30</f>
        <v>79</v>
      </c>
      <c r="L30" s="39">
        <f>(Reitoria!K30-Reitoria!L30)+(Museu!K30-Museu!L30)+(ESAG!K30-ESAG!L30)+(CEART!K30-CEART!L30)+(CEAD!K30-CEAD!L30)+(FAED!K30-FAED!L30)+(CEFID!K30-CEFID!L30)+(CEAVI!K30-CEAVI!L30)+(CEPLAN!K30-CEPLAN!L30)+(CCT!K30-CCT!L30)+(CERES!K30-CERES!L30)+(CESFI!K30-CESFI!L30)+(CEO!K30-CEO!L30)</f>
        <v>3</v>
      </c>
      <c r="M30" s="79">
        <f t="shared" si="0"/>
        <v>76</v>
      </c>
      <c r="N30" s="80">
        <f t="shared" si="1"/>
        <v>15563</v>
      </c>
      <c r="O30" s="80">
        <f t="shared" si="2"/>
        <v>591</v>
      </c>
    </row>
    <row r="31" spans="1:15" ht="30" x14ac:dyDescent="0.25">
      <c r="A31" s="60"/>
      <c r="B31" s="56"/>
      <c r="C31" s="36">
        <v>28</v>
      </c>
      <c r="D31" s="29" t="s">
        <v>66</v>
      </c>
      <c r="E31" s="32" t="s">
        <v>69</v>
      </c>
      <c r="F31" s="27" t="s">
        <v>82</v>
      </c>
      <c r="G31" s="27" t="s">
        <v>71</v>
      </c>
      <c r="H31" s="27" t="s">
        <v>81</v>
      </c>
      <c r="I31" s="27">
        <v>20</v>
      </c>
      <c r="J31" s="33">
        <v>250</v>
      </c>
      <c r="K31" s="38">
        <f>Reitoria!K31+Museu!K31+ESAG!K31+CEART!K31+CEAD!K31+FAED!K31+CEFID!K31+CEAVI!K31+CEPLAN!K31+CCT!K31+CERES!K31+CESFI!K31+CEO!K31</f>
        <v>36</v>
      </c>
      <c r="L31" s="39">
        <f>(Reitoria!K31-Reitoria!L31)+(Museu!K31-Museu!L31)+(ESAG!K31-ESAG!L31)+(CEART!K31-CEART!L31)+(CEAD!K31-CEAD!L31)+(FAED!K31-FAED!L31)+(CEFID!K31-CEFID!L31)+(CEAVI!K31-CEAVI!L31)+(CEPLAN!K31-CEPLAN!L31)+(CCT!K31-CCT!L31)+(CERES!K31-CERES!L31)+(CESFI!K31-CESFI!L31)+(CEO!K31-CEO!L31)</f>
        <v>0</v>
      </c>
      <c r="M31" s="79">
        <f t="shared" si="0"/>
        <v>36</v>
      </c>
      <c r="N31" s="80">
        <f t="shared" si="1"/>
        <v>9000</v>
      </c>
      <c r="O31" s="80">
        <f t="shared" si="2"/>
        <v>0</v>
      </c>
    </row>
    <row r="32" spans="1:15" ht="30" x14ac:dyDescent="0.25">
      <c r="A32" s="61"/>
      <c r="B32" s="57"/>
      <c r="C32" s="36">
        <v>29</v>
      </c>
      <c r="D32" s="29" t="s">
        <v>67</v>
      </c>
      <c r="E32" s="32" t="s">
        <v>69</v>
      </c>
      <c r="F32" s="27" t="s">
        <v>82</v>
      </c>
      <c r="G32" s="27" t="s">
        <v>71</v>
      </c>
      <c r="H32" s="27" t="s">
        <v>81</v>
      </c>
      <c r="I32" s="27">
        <v>20</v>
      </c>
      <c r="J32" s="33">
        <v>202</v>
      </c>
      <c r="K32" s="38">
        <f>Reitoria!K32+Museu!K32+ESAG!K32+CEART!K32+CEAD!K32+FAED!K32+CEFID!K32+CEAVI!K32+CEPLAN!K32+CCT!K32+CERES!K32+CESFI!K32+CEO!K32</f>
        <v>9</v>
      </c>
      <c r="L32" s="39">
        <f>(Reitoria!K32-Reitoria!L32)+(Museu!K32-Museu!L32)+(ESAG!K32-ESAG!L32)+(CEART!K32-CEART!L32)+(CEAD!K32-CEAD!L32)+(FAED!K32-FAED!L32)+(CEFID!K32-CEFID!L32)+(CEAVI!K32-CEAVI!L32)+(CEPLAN!K32-CEPLAN!L32)+(CCT!K32-CCT!L32)+(CERES!K32-CERES!L32)+(CESFI!K32-CESFI!L32)+(CEO!K32-CEO!L32)</f>
        <v>1</v>
      </c>
      <c r="M32" s="79">
        <f t="shared" si="0"/>
        <v>8</v>
      </c>
      <c r="N32" s="80">
        <f t="shared" si="1"/>
        <v>1818</v>
      </c>
      <c r="O32" s="80">
        <f t="shared" si="2"/>
        <v>202</v>
      </c>
    </row>
    <row r="33" spans="1:15" ht="51.75" x14ac:dyDescent="0.25">
      <c r="A33" s="59" t="s">
        <v>75</v>
      </c>
      <c r="B33" s="55">
        <v>21</v>
      </c>
      <c r="C33" s="36">
        <v>30</v>
      </c>
      <c r="D33" s="29" t="s">
        <v>59</v>
      </c>
      <c r="E33" s="32" t="s">
        <v>69</v>
      </c>
      <c r="F33" s="27" t="s">
        <v>82</v>
      </c>
      <c r="G33" s="27" t="s">
        <v>71</v>
      </c>
      <c r="H33" s="27" t="s">
        <v>81</v>
      </c>
      <c r="I33" s="27">
        <v>20</v>
      </c>
      <c r="J33" s="33">
        <v>523</v>
      </c>
      <c r="K33" s="38">
        <f>Reitoria!K33+Museu!K33+ESAG!K33+CEART!K33+CEAD!K33+FAED!K33+CEFID!K33+CEAVI!K33+CEPLAN!K33+CCT!K33+CERES!K33+CESFI!K33+CEO!K33</f>
        <v>130</v>
      </c>
      <c r="L33" s="39">
        <f>(Reitoria!K33-Reitoria!L33)+(Museu!K33-Museu!L33)+(ESAG!K33-ESAG!L33)+(CEART!K33-CEART!L33)+(CEAD!K33-CEAD!L33)+(FAED!K33-FAED!L33)+(CEFID!K33-CEFID!L33)+(CEAVI!K33-CEAVI!L33)+(CEPLAN!K33-CEPLAN!L33)+(CCT!K33-CCT!L33)+(CERES!K33-CERES!L33)+(CESFI!K33-CESFI!L33)+(CEO!K33-CEO!L33)</f>
        <v>23</v>
      </c>
      <c r="M33" s="79">
        <f t="shared" si="0"/>
        <v>107</v>
      </c>
      <c r="N33" s="80">
        <f t="shared" si="1"/>
        <v>67990</v>
      </c>
      <c r="O33" s="80">
        <f t="shared" si="2"/>
        <v>12029</v>
      </c>
    </row>
    <row r="34" spans="1:15" ht="51.75" x14ac:dyDescent="0.25">
      <c r="A34" s="60"/>
      <c r="B34" s="56"/>
      <c r="C34" s="36">
        <v>31</v>
      </c>
      <c r="D34" s="29" t="s">
        <v>61</v>
      </c>
      <c r="E34" s="32" t="s">
        <v>69</v>
      </c>
      <c r="F34" s="27" t="s">
        <v>82</v>
      </c>
      <c r="G34" s="27" t="s">
        <v>71</v>
      </c>
      <c r="H34" s="27" t="s">
        <v>81</v>
      </c>
      <c r="I34" s="27">
        <v>20</v>
      </c>
      <c r="J34" s="33">
        <v>655</v>
      </c>
      <c r="K34" s="38">
        <f>Reitoria!K34+Museu!K34+ESAG!K34+CEART!K34+CEAD!K34+FAED!K34+CEFID!K34+CEAVI!K34+CEPLAN!K34+CCT!K34+CERES!K34+CESFI!K34+CEO!K34</f>
        <v>16</v>
      </c>
      <c r="L34" s="39">
        <f>(Reitoria!K34-Reitoria!L34)+(Museu!K34-Museu!L34)+(ESAG!K34-ESAG!L34)+(CEART!K34-CEART!L34)+(CEAD!K34-CEAD!L34)+(FAED!K34-FAED!L34)+(CEFID!K34-CEFID!L34)+(CEAVI!K34-CEAVI!L34)+(CEPLAN!K34-CEPLAN!L34)+(CCT!K34-CCT!L34)+(CERES!K34-CERES!L34)+(CESFI!K34-CESFI!L34)+(CEO!K34-CEO!L34)</f>
        <v>0</v>
      </c>
      <c r="M34" s="79">
        <f t="shared" si="0"/>
        <v>16</v>
      </c>
      <c r="N34" s="80">
        <f t="shared" si="1"/>
        <v>10480</v>
      </c>
      <c r="O34" s="80">
        <f t="shared" si="2"/>
        <v>0</v>
      </c>
    </row>
    <row r="35" spans="1:15" ht="30" x14ac:dyDescent="0.25">
      <c r="A35" s="60"/>
      <c r="B35" s="56"/>
      <c r="C35" s="36">
        <v>32</v>
      </c>
      <c r="D35" s="29" t="s">
        <v>62</v>
      </c>
      <c r="E35" s="32" t="s">
        <v>69</v>
      </c>
      <c r="F35" s="27" t="s">
        <v>83</v>
      </c>
      <c r="G35" s="27" t="s">
        <v>72</v>
      </c>
      <c r="H35" s="27" t="s">
        <v>81</v>
      </c>
      <c r="I35" s="27">
        <v>20</v>
      </c>
      <c r="J35" s="34">
        <v>20</v>
      </c>
      <c r="K35" s="38">
        <f>Reitoria!K35+Museu!K35+ESAG!K35+CEART!K35+CEAD!K35+FAED!K35+CEFID!K35+CEAVI!K35+CEPLAN!K35+CCT!K35+CERES!K35+CESFI!K35+CEO!K35</f>
        <v>750</v>
      </c>
      <c r="L35" s="39">
        <f>(Reitoria!K35-Reitoria!L35)+(Museu!K35-Museu!L35)+(ESAG!K35-ESAG!L35)+(CEART!K35-CEART!L35)+(CEAD!K35-CEAD!L35)+(FAED!K35-FAED!L35)+(CEFID!K35-CEFID!L35)+(CEAVI!K35-CEAVI!L35)+(CEPLAN!K35-CEPLAN!L35)+(CCT!K35-CCT!L35)+(CERES!K35-CERES!L35)+(CESFI!K35-CESFI!L35)+(CEO!K35-CEO!L35)</f>
        <v>0</v>
      </c>
      <c r="M35" s="79">
        <f t="shared" si="0"/>
        <v>750</v>
      </c>
      <c r="N35" s="80">
        <f t="shared" si="1"/>
        <v>15000</v>
      </c>
      <c r="O35" s="80">
        <f t="shared" si="2"/>
        <v>0</v>
      </c>
    </row>
    <row r="36" spans="1:15" ht="30" x14ac:dyDescent="0.25">
      <c r="A36" s="60"/>
      <c r="B36" s="56"/>
      <c r="C36" s="36">
        <v>33</v>
      </c>
      <c r="D36" s="29" t="s">
        <v>64</v>
      </c>
      <c r="E36" s="32" t="s">
        <v>69</v>
      </c>
      <c r="F36" s="27" t="s">
        <v>83</v>
      </c>
      <c r="G36" s="27" t="s">
        <v>72</v>
      </c>
      <c r="H36" s="27" t="s">
        <v>81</v>
      </c>
      <c r="I36" s="27">
        <v>20</v>
      </c>
      <c r="J36" s="33">
        <v>28.5</v>
      </c>
      <c r="K36" s="38">
        <f>Reitoria!K36+Museu!K36+ESAG!K36+CEART!K36+CEAD!K36+FAED!K36+CEFID!K36+CEAVI!K36+CEPLAN!K36+CCT!K36+CERES!K36+CESFI!K36+CEO!K36</f>
        <v>200</v>
      </c>
      <c r="L36" s="39">
        <f>(Reitoria!K36-Reitoria!L36)+(Museu!K36-Museu!L36)+(ESAG!K36-ESAG!L36)+(CEART!K36-CEART!L36)+(CEAD!K36-CEAD!L36)+(FAED!K36-FAED!L36)+(CEFID!K36-CEFID!L36)+(CEAVI!K36-CEAVI!L36)+(CEPLAN!K36-CEPLAN!L36)+(CCT!K36-CCT!L36)+(CERES!K36-CERES!L36)+(CESFI!K36-CESFI!L36)+(CEO!K36-CEO!L36)</f>
        <v>0</v>
      </c>
      <c r="M36" s="79">
        <f t="shared" si="0"/>
        <v>200</v>
      </c>
      <c r="N36" s="80">
        <f t="shared" si="1"/>
        <v>5700</v>
      </c>
      <c r="O36" s="80">
        <f t="shared" si="2"/>
        <v>0</v>
      </c>
    </row>
    <row r="37" spans="1:15" ht="30" x14ac:dyDescent="0.25">
      <c r="A37" s="60"/>
      <c r="B37" s="56"/>
      <c r="C37" s="36">
        <v>34</v>
      </c>
      <c r="D37" s="29" t="s">
        <v>65</v>
      </c>
      <c r="E37" s="32" t="s">
        <v>69</v>
      </c>
      <c r="F37" s="27" t="s">
        <v>82</v>
      </c>
      <c r="G37" s="27" t="s">
        <v>71</v>
      </c>
      <c r="H37" s="27" t="s">
        <v>81</v>
      </c>
      <c r="I37" s="27">
        <v>20</v>
      </c>
      <c r="J37" s="33">
        <v>197</v>
      </c>
      <c r="K37" s="38">
        <f>Reitoria!K37+Museu!K37+ESAG!K37+CEART!K37+CEAD!K37+FAED!K37+CEFID!K37+CEAVI!K37+CEPLAN!K37+CCT!K37+CERES!K37+CESFI!K37+CEO!K37</f>
        <v>60</v>
      </c>
      <c r="L37" s="39">
        <f>(Reitoria!K37-Reitoria!L37)+(Museu!K37-Museu!L37)+(ESAG!K37-ESAG!L37)+(CEART!K37-CEART!L37)+(CEAD!K37-CEAD!L37)+(FAED!K37-FAED!L37)+(CEFID!K37-CEFID!L37)+(CEAVI!K37-CEAVI!L37)+(CEPLAN!K37-CEPLAN!L37)+(CCT!K37-CCT!L37)+(CERES!K37-CERES!L37)+(CESFI!K37-CESFI!L37)+(CEO!K37-CEO!L37)</f>
        <v>6</v>
      </c>
      <c r="M37" s="79">
        <f t="shared" si="0"/>
        <v>54</v>
      </c>
      <c r="N37" s="80">
        <f t="shared" si="1"/>
        <v>11820</v>
      </c>
      <c r="O37" s="80">
        <f t="shared" si="2"/>
        <v>1182</v>
      </c>
    </row>
    <row r="38" spans="1:15" ht="30" x14ac:dyDescent="0.25">
      <c r="A38" s="60"/>
      <c r="B38" s="56"/>
      <c r="C38" s="36">
        <v>35</v>
      </c>
      <c r="D38" s="29" t="s">
        <v>66</v>
      </c>
      <c r="E38" s="32" t="s">
        <v>69</v>
      </c>
      <c r="F38" s="27" t="s">
        <v>82</v>
      </c>
      <c r="G38" s="27" t="s">
        <v>71</v>
      </c>
      <c r="H38" s="27" t="s">
        <v>81</v>
      </c>
      <c r="I38" s="27">
        <v>20</v>
      </c>
      <c r="J38" s="33">
        <v>250</v>
      </c>
      <c r="K38" s="38">
        <f>Reitoria!K38+Museu!K38+ESAG!K38+CEART!K38+CEAD!K38+FAED!K38+CEFID!K38+CEAVI!K38+CEPLAN!K38+CCT!K38+CERES!K38+CESFI!K38+CEO!K38</f>
        <v>30</v>
      </c>
      <c r="L38" s="39">
        <f>(Reitoria!K38-Reitoria!L38)+(Museu!K38-Museu!L38)+(ESAG!K38-ESAG!L38)+(CEART!K38-CEART!L38)+(CEAD!K38-CEAD!L38)+(FAED!K38-FAED!L38)+(CEFID!K38-CEFID!L38)+(CEAVI!K38-CEAVI!L38)+(CEPLAN!K38-CEPLAN!L38)+(CCT!K38-CCT!L38)+(CERES!K38-CERES!L38)+(CESFI!K38-CESFI!L38)+(CEO!K38-CEO!L38)</f>
        <v>0</v>
      </c>
      <c r="M38" s="79">
        <f t="shared" si="0"/>
        <v>30</v>
      </c>
      <c r="N38" s="80">
        <f t="shared" si="1"/>
        <v>7500</v>
      </c>
      <c r="O38" s="80">
        <f t="shared" si="2"/>
        <v>0</v>
      </c>
    </row>
    <row r="39" spans="1:15" ht="30" x14ac:dyDescent="0.25">
      <c r="A39" s="61"/>
      <c r="B39" s="57"/>
      <c r="C39" s="36">
        <v>36</v>
      </c>
      <c r="D39" s="29" t="s">
        <v>67</v>
      </c>
      <c r="E39" s="32" t="s">
        <v>69</v>
      </c>
      <c r="F39" s="27" t="s">
        <v>82</v>
      </c>
      <c r="G39" s="27" t="s">
        <v>71</v>
      </c>
      <c r="H39" s="27" t="s">
        <v>81</v>
      </c>
      <c r="I39" s="27">
        <v>20</v>
      </c>
      <c r="J39" s="33">
        <v>202</v>
      </c>
      <c r="K39" s="38">
        <f>Reitoria!K39+Museu!K39+ESAG!K39+CEART!K39+CEAD!K39+FAED!K39+CEFID!K39+CEAVI!K39+CEPLAN!K39+CCT!K39+CERES!K39+CESFI!K39+CEO!K39</f>
        <v>5</v>
      </c>
      <c r="L39" s="39">
        <f>(Reitoria!K39-Reitoria!L39)+(Museu!K39-Museu!L39)+(ESAG!K39-ESAG!L39)+(CEART!K39-CEART!L39)+(CEAD!K39-CEAD!L39)+(FAED!K39-FAED!L39)+(CEFID!K39-CEFID!L39)+(CEAVI!K39-CEAVI!L39)+(CEPLAN!K39-CEPLAN!L39)+(CCT!K39-CCT!L39)+(CERES!K39-CERES!L39)+(CESFI!K39-CESFI!L39)+(CEO!K39-CEO!L39)</f>
        <v>0</v>
      </c>
      <c r="M39" s="79">
        <f t="shared" si="0"/>
        <v>5</v>
      </c>
      <c r="N39" s="80">
        <f t="shared" si="1"/>
        <v>1010</v>
      </c>
      <c r="O39" s="80">
        <f t="shared" si="2"/>
        <v>0</v>
      </c>
    </row>
    <row r="40" spans="1:15" ht="51.75" x14ac:dyDescent="0.25">
      <c r="A40" s="59" t="s">
        <v>78</v>
      </c>
      <c r="B40" s="55">
        <v>22</v>
      </c>
      <c r="C40" s="36">
        <v>37</v>
      </c>
      <c r="D40" s="29" t="s">
        <v>59</v>
      </c>
      <c r="E40" s="32" t="s">
        <v>69</v>
      </c>
      <c r="F40" s="27" t="s">
        <v>80</v>
      </c>
      <c r="G40" s="27" t="s">
        <v>71</v>
      </c>
      <c r="H40" s="27" t="s">
        <v>81</v>
      </c>
      <c r="I40" s="27">
        <v>20</v>
      </c>
      <c r="J40" s="33">
        <v>460</v>
      </c>
      <c r="K40" s="38">
        <f>Reitoria!K40+Museu!K40+ESAG!K40+CEART!K40+CEAD!K40+FAED!K40+CEFID!K40+CEAVI!K40+CEPLAN!K40+CCT!K40+CERES!K40+CESFI!K40+CEO!K40</f>
        <v>103</v>
      </c>
      <c r="L40" s="39">
        <f>(Reitoria!K40-Reitoria!L40)+(Museu!K40-Museu!L40)+(ESAG!K40-ESAG!L40)+(CEART!K40-CEART!L40)+(CEAD!K40-CEAD!L40)+(FAED!K40-FAED!L40)+(CEFID!K40-CEFID!L40)+(CEAVI!K40-CEAVI!L40)+(CEPLAN!K40-CEPLAN!L40)+(CCT!K40-CCT!L40)+(CERES!K40-CERES!L40)+(CESFI!K40-CESFI!L40)+(CEO!K40-CEO!L40)</f>
        <v>0</v>
      </c>
      <c r="M40" s="79">
        <f t="shared" si="0"/>
        <v>103</v>
      </c>
      <c r="N40" s="80">
        <f t="shared" si="1"/>
        <v>47380</v>
      </c>
      <c r="O40" s="80">
        <f t="shared" si="2"/>
        <v>0</v>
      </c>
    </row>
    <row r="41" spans="1:15" ht="51.75" x14ac:dyDescent="0.25">
      <c r="A41" s="60"/>
      <c r="B41" s="56"/>
      <c r="C41" s="36">
        <v>38</v>
      </c>
      <c r="D41" s="29" t="s">
        <v>60</v>
      </c>
      <c r="E41" s="32" t="s">
        <v>69</v>
      </c>
      <c r="F41" s="27" t="s">
        <v>80</v>
      </c>
      <c r="G41" s="27" t="s">
        <v>71</v>
      </c>
      <c r="H41" s="27" t="s">
        <v>81</v>
      </c>
      <c r="I41" s="27">
        <v>20</v>
      </c>
      <c r="J41" s="33">
        <v>550</v>
      </c>
      <c r="K41" s="38">
        <f>Reitoria!K41+Museu!K41+ESAG!K41+CEART!K41+CEAD!K41+FAED!K41+CEFID!K41+CEAVI!K41+CEPLAN!K41+CCT!K41+CERES!K41+CESFI!K41+CEO!K41</f>
        <v>7</v>
      </c>
      <c r="L41" s="39">
        <f>(Reitoria!K41-Reitoria!L41)+(Museu!K41-Museu!L41)+(ESAG!K41-ESAG!L41)+(CEART!K41-CEART!L41)+(CEAD!K41-CEAD!L41)+(FAED!K41-FAED!L41)+(CEFID!K41-CEFID!L41)+(CEAVI!K41-CEAVI!L41)+(CEPLAN!K41-CEPLAN!L41)+(CCT!K41-CCT!L41)+(CERES!K41-CERES!L41)+(CESFI!K41-CESFI!L41)+(CEO!K41-CEO!L41)</f>
        <v>0</v>
      </c>
      <c r="M41" s="79">
        <f t="shared" si="0"/>
        <v>7</v>
      </c>
      <c r="N41" s="80">
        <f t="shared" si="1"/>
        <v>3850</v>
      </c>
      <c r="O41" s="80">
        <f t="shared" si="2"/>
        <v>0</v>
      </c>
    </row>
    <row r="42" spans="1:15" ht="30" x14ac:dyDescent="0.25">
      <c r="A42" s="61"/>
      <c r="B42" s="57"/>
      <c r="C42" s="36">
        <v>39</v>
      </c>
      <c r="D42" s="29" t="s">
        <v>62</v>
      </c>
      <c r="E42" s="32" t="s">
        <v>69</v>
      </c>
      <c r="F42" s="27" t="s">
        <v>80</v>
      </c>
      <c r="G42" s="27" t="s">
        <v>72</v>
      </c>
      <c r="H42" s="27" t="s">
        <v>81</v>
      </c>
      <c r="I42" s="27">
        <v>20</v>
      </c>
      <c r="J42" s="33">
        <v>40</v>
      </c>
      <c r="K42" s="38">
        <f>Reitoria!K42+Museu!K42+ESAG!K42+CEART!K42+CEAD!K42+FAED!K42+CEFID!K42+CEAVI!K42+CEPLAN!K42+CCT!K42+CERES!K42+CESFI!K42+CEO!K42</f>
        <v>294</v>
      </c>
      <c r="L42" s="39">
        <f>(Reitoria!K42-Reitoria!L42)+(Museu!K42-Museu!L42)+(ESAG!K42-ESAG!L42)+(CEART!K42-CEART!L42)+(CEAD!K42-CEAD!L42)+(FAED!K42-FAED!L42)+(CEFID!K42-CEFID!L42)+(CEAVI!K42-CEAVI!L42)+(CEPLAN!K42-CEPLAN!L42)+(CCT!K42-CCT!L42)+(CERES!K42-CERES!L42)+(CESFI!K42-CESFI!L42)+(CEO!K42-CEO!L42)</f>
        <v>0</v>
      </c>
      <c r="M42" s="79">
        <f t="shared" si="0"/>
        <v>294</v>
      </c>
      <c r="N42" s="80">
        <f t="shared" si="1"/>
        <v>11760</v>
      </c>
      <c r="O42" s="80">
        <f t="shared" si="2"/>
        <v>0</v>
      </c>
    </row>
    <row r="43" spans="1:15" ht="51.75" x14ac:dyDescent="0.25">
      <c r="A43" s="59" t="s">
        <v>73</v>
      </c>
      <c r="B43" s="55">
        <v>23</v>
      </c>
      <c r="C43" s="36">
        <v>40</v>
      </c>
      <c r="D43" s="29" t="s">
        <v>59</v>
      </c>
      <c r="E43" s="32" t="s">
        <v>69</v>
      </c>
      <c r="F43" s="27" t="s">
        <v>88</v>
      </c>
      <c r="G43" s="27" t="s">
        <v>71</v>
      </c>
      <c r="H43" s="27" t="s">
        <v>81</v>
      </c>
      <c r="I43" s="27">
        <v>20</v>
      </c>
      <c r="J43" s="33">
        <v>490</v>
      </c>
      <c r="K43" s="38">
        <f>Reitoria!K43+Museu!K43+ESAG!K43+CEART!K43+CEAD!K43+FAED!K43+CEFID!K43+CEAVI!K43+CEPLAN!K43+CCT!K43+CERES!K43+CESFI!K43+CEO!K43</f>
        <v>80</v>
      </c>
      <c r="L43" s="39">
        <f>(Reitoria!K43-Reitoria!L43)+(Museu!K43-Museu!L43)+(ESAG!K43-ESAG!L43)+(CEART!K43-CEART!L43)+(CEAD!K43-CEAD!L43)+(FAED!K43-FAED!L43)+(CEFID!K43-CEFID!L43)+(CEAVI!K43-CEAVI!L43)+(CEPLAN!K43-CEPLAN!L43)+(CCT!K43-CCT!L43)+(CERES!K43-CERES!L43)+(CESFI!K43-CESFI!L43)+(CEO!K43-CEO!L43)</f>
        <v>0</v>
      </c>
      <c r="M43" s="79">
        <f t="shared" si="0"/>
        <v>80</v>
      </c>
      <c r="N43" s="80">
        <f t="shared" si="1"/>
        <v>39200</v>
      </c>
      <c r="O43" s="80">
        <f t="shared" si="2"/>
        <v>0</v>
      </c>
    </row>
    <row r="44" spans="1:15" ht="51.75" x14ac:dyDescent="0.25">
      <c r="A44" s="60"/>
      <c r="B44" s="56"/>
      <c r="C44" s="36">
        <v>41</v>
      </c>
      <c r="D44" s="29" t="s">
        <v>60</v>
      </c>
      <c r="E44" s="32" t="s">
        <v>69</v>
      </c>
      <c r="F44" s="27" t="s">
        <v>88</v>
      </c>
      <c r="G44" s="27" t="s">
        <v>71</v>
      </c>
      <c r="H44" s="27" t="s">
        <v>81</v>
      </c>
      <c r="I44" s="27">
        <v>20</v>
      </c>
      <c r="J44" s="33">
        <v>570</v>
      </c>
      <c r="K44" s="38">
        <f>Reitoria!K44+Museu!K44+ESAG!K44+CEART!K44+CEAD!K44+FAED!K44+CEFID!K44+CEAVI!K44+CEPLAN!K44+CCT!K44+CERES!K44+CESFI!K44+CEO!K44</f>
        <v>50</v>
      </c>
      <c r="L44" s="39">
        <f>(Reitoria!K44-Reitoria!L44)+(Museu!K44-Museu!L44)+(ESAG!K44-ESAG!L44)+(CEART!K44-CEART!L44)+(CEAD!K44-CEAD!L44)+(FAED!K44-FAED!L44)+(CEFID!K44-CEFID!L44)+(CEAVI!K44-CEAVI!L44)+(CEPLAN!K44-CEPLAN!L44)+(CCT!K44-CCT!L44)+(CERES!K44-CERES!L44)+(CESFI!K44-CESFI!L44)+(CEO!K44-CEO!L44)</f>
        <v>16</v>
      </c>
      <c r="M44" s="79">
        <f t="shared" si="0"/>
        <v>34</v>
      </c>
      <c r="N44" s="80">
        <f t="shared" si="1"/>
        <v>28500</v>
      </c>
      <c r="O44" s="80">
        <f t="shared" si="2"/>
        <v>9120</v>
      </c>
    </row>
    <row r="45" spans="1:15" ht="51.75" x14ac:dyDescent="0.25">
      <c r="A45" s="60"/>
      <c r="B45" s="56"/>
      <c r="C45" s="36">
        <v>42</v>
      </c>
      <c r="D45" s="29" t="s">
        <v>61</v>
      </c>
      <c r="E45" s="32" t="s">
        <v>69</v>
      </c>
      <c r="F45" s="27" t="s">
        <v>88</v>
      </c>
      <c r="G45" s="27" t="s">
        <v>71</v>
      </c>
      <c r="H45" s="27" t="s">
        <v>81</v>
      </c>
      <c r="I45" s="27">
        <v>20</v>
      </c>
      <c r="J45" s="33">
        <v>600.01</v>
      </c>
      <c r="K45" s="38">
        <f>Reitoria!K45+Museu!K45+ESAG!K45+CEART!K45+CEAD!K45+FAED!K45+CEFID!K45+CEAVI!K45+CEPLAN!K45+CCT!K45+CERES!K45+CESFI!K45+CEO!K45</f>
        <v>10</v>
      </c>
      <c r="L45" s="39">
        <f>(Reitoria!K45-Reitoria!L45)+(Museu!K45-Museu!L45)+(ESAG!K45-ESAG!L45)+(CEART!K45-CEART!L45)+(CEAD!K45-CEAD!L45)+(FAED!K45-FAED!L45)+(CEFID!K45-CEFID!L45)+(CEAVI!K45-CEAVI!L45)+(CEPLAN!K45-CEPLAN!L45)+(CCT!K45-CCT!L45)+(CERES!K45-CERES!L45)+(CESFI!K45-CESFI!L45)+(CEO!K45-CEO!L45)</f>
        <v>9</v>
      </c>
      <c r="M45" s="79">
        <f t="shared" si="0"/>
        <v>1</v>
      </c>
      <c r="N45" s="80">
        <f t="shared" si="1"/>
        <v>6000.1</v>
      </c>
      <c r="O45" s="80">
        <f t="shared" si="2"/>
        <v>5400.09</v>
      </c>
    </row>
    <row r="46" spans="1:15" ht="30" x14ac:dyDescent="0.25">
      <c r="A46" s="60"/>
      <c r="B46" s="56"/>
      <c r="C46" s="36">
        <v>43</v>
      </c>
      <c r="D46" s="29" t="s">
        <v>62</v>
      </c>
      <c r="E46" s="32" t="s">
        <v>69</v>
      </c>
      <c r="F46" s="27" t="s">
        <v>88</v>
      </c>
      <c r="G46" s="27" t="s">
        <v>72</v>
      </c>
      <c r="H46" s="27" t="s">
        <v>81</v>
      </c>
      <c r="I46" s="27">
        <v>20</v>
      </c>
      <c r="J46" s="33">
        <v>44.49</v>
      </c>
      <c r="K46" s="38">
        <f>Reitoria!K46+Museu!K46+ESAG!K46+CEART!K46+CEAD!K46+FAED!K46+CEFID!K46+CEAVI!K46+CEPLAN!K46+CCT!K46+CERES!K46+CESFI!K46+CEO!K46</f>
        <v>1600</v>
      </c>
      <c r="L46" s="39">
        <f>(Reitoria!K46-Reitoria!L46)+(Museu!K46-Museu!L46)+(ESAG!K46-ESAG!L46)+(CEART!K46-CEART!L46)+(CEAD!K46-CEAD!L46)+(FAED!K46-FAED!L46)+(CEFID!K46-CEFID!L46)+(CEAVI!K46-CEAVI!L46)+(CEPLAN!K46-CEPLAN!L46)+(CCT!K46-CCT!L46)+(CERES!K46-CERES!L46)+(CESFI!K46-CESFI!L46)+(CEO!K46-CEO!L46)</f>
        <v>0</v>
      </c>
      <c r="M46" s="79">
        <f t="shared" si="0"/>
        <v>1600</v>
      </c>
      <c r="N46" s="80">
        <f t="shared" si="1"/>
        <v>71184</v>
      </c>
      <c r="O46" s="80">
        <f t="shared" si="2"/>
        <v>0</v>
      </c>
    </row>
    <row r="47" spans="1:15" ht="30" x14ac:dyDescent="0.25">
      <c r="A47" s="60"/>
      <c r="B47" s="56"/>
      <c r="C47" s="36">
        <v>44</v>
      </c>
      <c r="D47" s="29" t="s">
        <v>63</v>
      </c>
      <c r="E47" s="32" t="s">
        <v>69</v>
      </c>
      <c r="F47" s="27" t="s">
        <v>88</v>
      </c>
      <c r="G47" s="27" t="s">
        <v>72</v>
      </c>
      <c r="H47" s="27" t="s">
        <v>81</v>
      </c>
      <c r="I47" s="27">
        <v>20</v>
      </c>
      <c r="J47" s="33">
        <v>53.05</v>
      </c>
      <c r="K47" s="38">
        <f>Reitoria!K47+Museu!K47+ESAG!K47+CEART!K47+CEAD!K47+FAED!K47+CEFID!K47+CEAVI!K47+CEPLAN!K47+CCT!K47+CERES!K47+CESFI!K47+CEO!K47</f>
        <v>1000</v>
      </c>
      <c r="L47" s="39">
        <f>(Reitoria!K47-Reitoria!L47)+(Museu!K47-Museu!L47)+(ESAG!K47-ESAG!L47)+(CEART!K47-CEART!L47)+(CEAD!K47-CEAD!L47)+(FAED!K47-FAED!L47)+(CEFID!K47-CEFID!L47)+(CEAVI!K47-CEAVI!L47)+(CEPLAN!K47-CEPLAN!L47)+(CCT!K47-CCT!L47)+(CERES!K47-CERES!L47)+(CESFI!K47-CESFI!L47)+(CEO!K47-CEO!L47)</f>
        <v>0</v>
      </c>
      <c r="M47" s="79">
        <f t="shared" si="0"/>
        <v>1000</v>
      </c>
      <c r="N47" s="80">
        <f t="shared" si="1"/>
        <v>53050</v>
      </c>
      <c r="O47" s="80">
        <f t="shared" si="2"/>
        <v>0</v>
      </c>
    </row>
    <row r="48" spans="1:15" ht="30" x14ac:dyDescent="0.25">
      <c r="A48" s="60"/>
      <c r="B48" s="56"/>
      <c r="C48" s="36">
        <v>45</v>
      </c>
      <c r="D48" s="29" t="s">
        <v>64</v>
      </c>
      <c r="E48" s="32" t="s">
        <v>69</v>
      </c>
      <c r="F48" s="27" t="s">
        <v>88</v>
      </c>
      <c r="G48" s="27" t="s">
        <v>72</v>
      </c>
      <c r="H48" s="27" t="s">
        <v>81</v>
      </c>
      <c r="I48" s="27">
        <v>20</v>
      </c>
      <c r="J48" s="33">
        <v>57.55</v>
      </c>
      <c r="K48" s="38">
        <f>Reitoria!K48+Museu!K48+ESAG!K48+CEART!K48+CEAD!K48+FAED!K48+CEFID!K48+CEAVI!K48+CEPLAN!K48+CCT!K48+CERES!K48+CESFI!K48+CEO!K48</f>
        <v>200</v>
      </c>
      <c r="L48" s="39">
        <f>(Reitoria!K48-Reitoria!L48)+(Museu!K48-Museu!L48)+(ESAG!K48-ESAG!L48)+(CEART!K48-CEART!L48)+(CEAD!K48-CEAD!L48)+(FAED!K48-FAED!L48)+(CEFID!K48-CEFID!L48)+(CEAVI!K48-CEAVI!L48)+(CEPLAN!K48-CEPLAN!L48)+(CCT!K48-CCT!L48)+(CERES!K48-CERES!L48)+(CESFI!K48-CESFI!L48)+(CEO!K48-CEO!L48)</f>
        <v>0</v>
      </c>
      <c r="M48" s="79">
        <f t="shared" si="0"/>
        <v>200</v>
      </c>
      <c r="N48" s="80">
        <f t="shared" si="1"/>
        <v>11510</v>
      </c>
      <c r="O48" s="80">
        <f t="shared" si="2"/>
        <v>0</v>
      </c>
    </row>
    <row r="49" spans="1:15" ht="30" x14ac:dyDescent="0.25">
      <c r="A49" s="60"/>
      <c r="B49" s="56"/>
      <c r="C49" s="36">
        <v>46</v>
      </c>
      <c r="D49" s="29" t="s">
        <v>65</v>
      </c>
      <c r="E49" s="32" t="s">
        <v>69</v>
      </c>
      <c r="F49" s="27" t="s">
        <v>88</v>
      </c>
      <c r="G49" s="27" t="s">
        <v>71</v>
      </c>
      <c r="H49" s="27" t="s">
        <v>81</v>
      </c>
      <c r="I49" s="27">
        <v>20</v>
      </c>
      <c r="J49" s="33">
        <v>197.06</v>
      </c>
      <c r="K49" s="38">
        <f>Reitoria!K49+Museu!K49+ESAG!K49+CEART!K49+CEAD!K49+FAED!K49+CEFID!K49+CEAVI!K49+CEPLAN!K49+CCT!K49+CERES!K49+CESFI!K49+CEO!K49</f>
        <v>15</v>
      </c>
      <c r="L49" s="39">
        <f>(Reitoria!K49-Reitoria!L49)+(Museu!K49-Museu!L49)+(ESAG!K49-ESAG!L49)+(CEART!K49-CEART!L49)+(CEAD!K49-CEAD!L49)+(FAED!K49-FAED!L49)+(CEFID!K49-CEFID!L49)+(CEAVI!K49-CEAVI!L49)+(CEPLAN!K49-CEPLAN!L49)+(CCT!K49-CCT!L49)+(CERES!K49-CERES!L49)+(CESFI!K49-CESFI!L49)+(CEO!K49-CEO!L49)</f>
        <v>0</v>
      </c>
      <c r="M49" s="79">
        <f t="shared" si="0"/>
        <v>15</v>
      </c>
      <c r="N49" s="80">
        <f t="shared" si="1"/>
        <v>2955.9</v>
      </c>
      <c r="O49" s="80">
        <f t="shared" si="2"/>
        <v>0</v>
      </c>
    </row>
    <row r="50" spans="1:15" ht="30" x14ac:dyDescent="0.25">
      <c r="A50" s="61"/>
      <c r="B50" s="57"/>
      <c r="C50" s="36">
        <v>47</v>
      </c>
      <c r="D50" s="29" t="s">
        <v>66</v>
      </c>
      <c r="E50" s="32" t="s">
        <v>69</v>
      </c>
      <c r="F50" s="27" t="s">
        <v>88</v>
      </c>
      <c r="G50" s="27" t="s">
        <v>71</v>
      </c>
      <c r="H50" s="27" t="s">
        <v>81</v>
      </c>
      <c r="I50" s="27">
        <v>20</v>
      </c>
      <c r="J50" s="33">
        <v>250</v>
      </c>
      <c r="K50" s="38">
        <f>Reitoria!K50+Museu!K50+ESAG!K50+CEART!K50+CEAD!K50+FAED!K50+CEFID!K50+CEAVI!K50+CEPLAN!K50+CCT!K50+CERES!K50+CESFI!K50+CEO!K50</f>
        <v>10</v>
      </c>
      <c r="L50" s="39">
        <f>(Reitoria!K50-Reitoria!L50)+(Museu!K50-Museu!L50)+(ESAG!K50-ESAG!L50)+(CEART!K50-CEART!L50)+(CEAD!K50-CEAD!L50)+(FAED!K50-FAED!L50)+(CEFID!K50-CEFID!L50)+(CEAVI!K50-CEAVI!L50)+(CEPLAN!K50-CEPLAN!L50)+(CCT!K50-CCT!L50)+(CERES!K50-CERES!L50)+(CESFI!K50-CESFI!L50)+(CEO!K50-CEO!L50)</f>
        <v>0</v>
      </c>
      <c r="M50" s="79">
        <f t="shared" si="0"/>
        <v>10</v>
      </c>
      <c r="N50" s="80">
        <f t="shared" si="1"/>
        <v>2500</v>
      </c>
      <c r="O50" s="80">
        <f t="shared" si="2"/>
        <v>0</v>
      </c>
    </row>
    <row r="51" spans="1:15" ht="15.75" x14ac:dyDescent="0.25">
      <c r="N51" s="81">
        <f>SUM(N4:N50)</f>
        <v>1689740.8299999998</v>
      </c>
      <c r="O51" s="81">
        <f>SUM(O4:O50)</f>
        <v>307684.78999999998</v>
      </c>
    </row>
    <row r="53" spans="1:15" ht="15.75" x14ac:dyDescent="0.25">
      <c r="K53" s="82" t="s">
        <v>129</v>
      </c>
      <c r="L53" s="83"/>
      <c r="M53" s="83"/>
      <c r="N53" s="83"/>
      <c r="O53" s="84"/>
    </row>
    <row r="54" spans="1:15" ht="15.75" x14ac:dyDescent="0.25">
      <c r="K54" s="85" t="s">
        <v>130</v>
      </c>
      <c r="L54" s="86"/>
      <c r="M54" s="86"/>
      <c r="N54" s="86"/>
      <c r="O54" s="87"/>
    </row>
    <row r="55" spans="1:15" ht="15.75" x14ac:dyDescent="0.25">
      <c r="K55" s="88" t="s">
        <v>131</v>
      </c>
      <c r="L55" s="89"/>
      <c r="M55" s="89"/>
      <c r="N55" s="89"/>
      <c r="O55" s="90"/>
    </row>
    <row r="56" spans="1:15" ht="15.75" x14ac:dyDescent="0.25">
      <c r="K56" s="91" t="s">
        <v>124</v>
      </c>
      <c r="L56" s="92"/>
      <c r="M56" s="92"/>
      <c r="N56" s="92"/>
      <c r="O56" s="93">
        <f>N51</f>
        <v>1689740.8299999998</v>
      </c>
    </row>
    <row r="57" spans="1:15" ht="15.75" x14ac:dyDescent="0.25">
      <c r="K57" s="94" t="s">
        <v>125</v>
      </c>
      <c r="L57" s="95"/>
      <c r="M57" s="95"/>
      <c r="N57" s="95"/>
      <c r="O57" s="96">
        <f>O51</f>
        <v>307684.78999999998</v>
      </c>
    </row>
    <row r="58" spans="1:15" ht="15.75" x14ac:dyDescent="0.25">
      <c r="K58" s="94" t="s">
        <v>126</v>
      </c>
      <c r="L58" s="95"/>
      <c r="M58" s="95"/>
      <c r="N58" s="95"/>
      <c r="O58" s="97">
        <v>0</v>
      </c>
    </row>
    <row r="59" spans="1:15" ht="15.75" x14ac:dyDescent="0.25">
      <c r="K59" s="98" t="s">
        <v>127</v>
      </c>
      <c r="L59" s="99"/>
      <c r="M59" s="99"/>
      <c r="N59" s="99"/>
      <c r="O59" s="100">
        <f>O57/O56</f>
        <v>0.18208993032381185</v>
      </c>
    </row>
    <row r="60" spans="1:15" ht="15.75" x14ac:dyDescent="0.25">
      <c r="K60" s="101" t="s">
        <v>128</v>
      </c>
      <c r="L60" s="102"/>
      <c r="M60" s="102"/>
      <c r="N60" s="102"/>
      <c r="O60" s="103"/>
    </row>
    <row r="127" ht="15" customHeight="1" x14ac:dyDescent="0.25"/>
    <row r="147" ht="60" customHeight="1" x14ac:dyDescent="0.25"/>
    <row r="154" ht="45" customHeight="1" x14ac:dyDescent="0.25"/>
    <row r="162" ht="45" customHeight="1" x14ac:dyDescent="0.25"/>
    <row r="166" ht="15" customHeight="1" x14ac:dyDescent="0.25"/>
  </sheetData>
  <mergeCells count="25">
    <mergeCell ref="K58:N58"/>
    <mergeCell ref="K59:N59"/>
    <mergeCell ref="K60:O60"/>
    <mergeCell ref="J1:O1"/>
    <mergeCell ref="A2:O2"/>
    <mergeCell ref="K53:O53"/>
    <mergeCell ref="K54:O54"/>
    <mergeCell ref="K55:O55"/>
    <mergeCell ref="K56:N56"/>
    <mergeCell ref="K57:N57"/>
    <mergeCell ref="A1:C1"/>
    <mergeCell ref="D1:I1"/>
    <mergeCell ref="A16:A18"/>
    <mergeCell ref="A40:A42"/>
    <mergeCell ref="B40:B42"/>
    <mergeCell ref="A43:A50"/>
    <mergeCell ref="B43:B50"/>
    <mergeCell ref="A5:A12"/>
    <mergeCell ref="A13:A15"/>
    <mergeCell ref="B14:B15"/>
    <mergeCell ref="B33:B39"/>
    <mergeCell ref="A19:A21"/>
    <mergeCell ref="A24:A32"/>
    <mergeCell ref="B24:B32"/>
    <mergeCell ref="A33:A3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3" customWidth="1"/>
    <col min="2" max="2" width="6.85546875" style="13" customWidth="1"/>
    <col min="3" max="3" width="31" style="13" customWidth="1"/>
    <col min="4" max="4" width="8.5703125" style="13" bestFit="1" customWidth="1"/>
    <col min="5" max="5" width="9.5703125" style="13" customWidth="1"/>
    <col min="6" max="6" width="14.7109375" style="13" customWidth="1"/>
    <col min="7" max="7" width="16" style="13" customWidth="1"/>
    <col min="8" max="8" width="11.140625" style="13" customWidth="1"/>
    <col min="9" max="16384" width="9.140625" style="13"/>
  </cols>
  <sheetData>
    <row r="1" spans="1:8" ht="20.25" customHeight="1" x14ac:dyDescent="0.2">
      <c r="A1" s="68" t="s">
        <v>15</v>
      </c>
      <c r="B1" s="68"/>
      <c r="C1" s="68"/>
      <c r="D1" s="68"/>
      <c r="E1" s="68"/>
      <c r="F1" s="68"/>
      <c r="G1" s="68"/>
      <c r="H1" s="68"/>
    </row>
    <row r="2" spans="1:8" ht="20.25" x14ac:dyDescent="0.2">
      <c r="B2" s="14"/>
    </row>
    <row r="3" spans="1:8" ht="47.25" customHeight="1" x14ac:dyDescent="0.2">
      <c r="A3" s="69" t="s">
        <v>16</v>
      </c>
      <c r="B3" s="69"/>
      <c r="C3" s="69"/>
      <c r="D3" s="69"/>
      <c r="E3" s="69"/>
      <c r="F3" s="69"/>
      <c r="G3" s="69"/>
      <c r="H3" s="69"/>
    </row>
    <row r="4" spans="1:8" ht="35.25" customHeight="1" x14ac:dyDescent="0.2">
      <c r="B4" s="15"/>
    </row>
    <row r="5" spans="1:8" ht="15" customHeight="1" x14ac:dyDescent="0.2">
      <c r="A5" s="70" t="s">
        <v>17</v>
      </c>
      <c r="B5" s="70"/>
      <c r="C5" s="70"/>
      <c r="D5" s="70"/>
      <c r="E5" s="70"/>
      <c r="F5" s="70"/>
      <c r="G5" s="70"/>
      <c r="H5" s="70"/>
    </row>
    <row r="6" spans="1:8" ht="15" customHeight="1" x14ac:dyDescent="0.2">
      <c r="A6" s="70" t="s">
        <v>18</v>
      </c>
      <c r="B6" s="70"/>
      <c r="C6" s="70"/>
      <c r="D6" s="70"/>
      <c r="E6" s="70"/>
      <c r="F6" s="70"/>
      <c r="G6" s="70"/>
      <c r="H6" s="70"/>
    </row>
    <row r="7" spans="1:8" ht="15" customHeight="1" x14ac:dyDescent="0.2">
      <c r="A7" s="70" t="s">
        <v>19</v>
      </c>
      <c r="B7" s="70"/>
      <c r="C7" s="70"/>
      <c r="D7" s="70"/>
      <c r="E7" s="70"/>
      <c r="F7" s="70"/>
      <c r="G7" s="70"/>
      <c r="H7" s="70"/>
    </row>
    <row r="8" spans="1:8" ht="15" customHeight="1" x14ac:dyDescent="0.2">
      <c r="A8" s="70" t="s">
        <v>20</v>
      </c>
      <c r="B8" s="70"/>
      <c r="C8" s="70"/>
      <c r="D8" s="70"/>
      <c r="E8" s="70"/>
      <c r="F8" s="70"/>
      <c r="G8" s="70"/>
      <c r="H8" s="70"/>
    </row>
    <row r="9" spans="1:8" ht="30" customHeight="1" x14ac:dyDescent="0.2">
      <c r="B9" s="16"/>
    </row>
    <row r="10" spans="1:8" ht="105" customHeight="1" x14ac:dyDescent="0.2">
      <c r="A10" s="71" t="s">
        <v>21</v>
      </c>
      <c r="B10" s="71"/>
      <c r="C10" s="71"/>
      <c r="D10" s="71"/>
      <c r="E10" s="71"/>
      <c r="F10" s="71"/>
      <c r="G10" s="71"/>
      <c r="H10" s="71"/>
    </row>
    <row r="11" spans="1:8" ht="15.75" thickBot="1" x14ac:dyDescent="0.25">
      <c r="B11" s="17"/>
    </row>
    <row r="12" spans="1:8" ht="48.75" thickBot="1" x14ac:dyDescent="0.25">
      <c r="A12" s="18" t="s">
        <v>12</v>
      </c>
      <c r="B12" s="18" t="s">
        <v>10</v>
      </c>
      <c r="C12" s="19" t="s">
        <v>22</v>
      </c>
      <c r="D12" s="19" t="s">
        <v>11</v>
      </c>
      <c r="E12" s="19" t="s">
        <v>23</v>
      </c>
      <c r="F12" s="19" t="s">
        <v>24</v>
      </c>
      <c r="G12" s="19" t="s">
        <v>25</v>
      </c>
      <c r="H12" s="19" t="s">
        <v>26</v>
      </c>
    </row>
    <row r="13" spans="1:8" ht="15.75" thickBot="1" x14ac:dyDescent="0.25">
      <c r="A13" s="20"/>
      <c r="B13" s="20"/>
      <c r="C13" s="21"/>
      <c r="D13" s="21"/>
      <c r="E13" s="21"/>
      <c r="F13" s="21"/>
      <c r="G13" s="21"/>
      <c r="H13" s="21"/>
    </row>
    <row r="14" spans="1:8" ht="15.75" thickBot="1" x14ac:dyDescent="0.25">
      <c r="A14" s="20"/>
      <c r="B14" s="20"/>
      <c r="C14" s="21"/>
      <c r="D14" s="21"/>
      <c r="E14" s="21"/>
      <c r="F14" s="21"/>
      <c r="G14" s="21"/>
      <c r="H14" s="21"/>
    </row>
    <row r="15" spans="1:8" ht="15.75" thickBot="1" x14ac:dyDescent="0.25">
      <c r="A15" s="20"/>
      <c r="B15" s="20"/>
      <c r="C15" s="21"/>
      <c r="D15" s="21"/>
      <c r="E15" s="21"/>
      <c r="F15" s="21"/>
      <c r="G15" s="21"/>
      <c r="H15" s="21"/>
    </row>
    <row r="16" spans="1:8" ht="15.75" thickBot="1" x14ac:dyDescent="0.25">
      <c r="A16" s="20"/>
      <c r="B16" s="20"/>
      <c r="C16" s="21"/>
      <c r="D16" s="21"/>
      <c r="E16" s="21"/>
      <c r="F16" s="21"/>
      <c r="G16" s="21"/>
      <c r="H16" s="21"/>
    </row>
    <row r="17" spans="1:8" ht="15.75" thickBot="1" x14ac:dyDescent="0.25">
      <c r="A17" s="22"/>
      <c r="B17" s="22"/>
      <c r="C17" s="23"/>
      <c r="D17" s="23"/>
      <c r="E17" s="23"/>
      <c r="F17" s="23"/>
      <c r="G17" s="23"/>
      <c r="H17" s="23"/>
    </row>
    <row r="18" spans="1:8" ht="42" customHeight="1" x14ac:dyDescent="0.2">
      <c r="B18" s="24"/>
      <c r="C18" s="25"/>
      <c r="D18" s="25"/>
      <c r="E18" s="25"/>
      <c r="F18" s="25"/>
      <c r="G18" s="25"/>
      <c r="H18" s="25"/>
    </row>
    <row r="19" spans="1:8" ht="15" customHeight="1" x14ac:dyDescent="0.2">
      <c r="A19" s="72" t="s">
        <v>27</v>
      </c>
      <c r="B19" s="72"/>
      <c r="C19" s="72"/>
      <c r="D19" s="72"/>
      <c r="E19" s="72"/>
      <c r="F19" s="72"/>
      <c r="G19" s="72"/>
      <c r="H19" s="72"/>
    </row>
    <row r="20" spans="1:8" ht="14.25" x14ac:dyDescent="0.2">
      <c r="A20" s="73" t="s">
        <v>28</v>
      </c>
      <c r="B20" s="73"/>
      <c r="C20" s="73"/>
      <c r="D20" s="73"/>
      <c r="E20" s="73"/>
      <c r="F20" s="73"/>
      <c r="G20" s="73"/>
      <c r="H20" s="73"/>
    </row>
    <row r="21" spans="1:8" ht="15" x14ac:dyDescent="0.2">
      <c r="B21" s="17"/>
    </row>
    <row r="22" spans="1:8" ht="15" x14ac:dyDescent="0.2">
      <c r="B22" s="17"/>
    </row>
    <row r="23" spans="1:8" ht="15" x14ac:dyDescent="0.2">
      <c r="B23" s="17"/>
    </row>
    <row r="24" spans="1:8" ht="15" customHeight="1" x14ac:dyDescent="0.2">
      <c r="A24" s="74" t="s">
        <v>29</v>
      </c>
      <c r="B24" s="74"/>
      <c r="C24" s="74"/>
      <c r="D24" s="74"/>
      <c r="E24" s="74"/>
      <c r="F24" s="74"/>
      <c r="G24" s="74"/>
      <c r="H24" s="74"/>
    </row>
    <row r="25" spans="1:8" ht="15" customHeight="1" x14ac:dyDescent="0.2">
      <c r="A25" s="74" t="s">
        <v>30</v>
      </c>
      <c r="B25" s="74"/>
      <c r="C25" s="74"/>
      <c r="D25" s="74"/>
      <c r="E25" s="74"/>
      <c r="F25" s="74"/>
      <c r="G25" s="74"/>
      <c r="H25" s="74"/>
    </row>
    <row r="26" spans="1:8" ht="15" customHeight="1" x14ac:dyDescent="0.2">
      <c r="A26" s="67" t="s">
        <v>31</v>
      </c>
      <c r="B26" s="67"/>
      <c r="C26" s="67"/>
      <c r="D26" s="67"/>
      <c r="E26" s="67"/>
      <c r="F26" s="67"/>
      <c r="G26" s="67"/>
      <c r="H26" s="6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Reitoria</vt:lpstr>
      <vt:lpstr>Museu</vt:lpstr>
      <vt:lpstr>ESAG</vt:lpstr>
      <vt:lpstr>CEART</vt:lpstr>
      <vt:lpstr>CEAD</vt:lpstr>
      <vt:lpstr>FAED</vt:lpstr>
      <vt:lpstr>CEFID</vt:lpstr>
      <vt:lpstr>CEAVI</vt:lpstr>
      <vt:lpstr>CEPLAN</vt:lpstr>
      <vt:lpstr>CCT</vt:lpstr>
      <vt:lpstr>CERES</vt:lpstr>
      <vt:lpstr>CESFI</vt:lpstr>
      <vt:lpstr>CEO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2014-12-01T17:36:33Z</dcterms:modified>
</cp:coreProperties>
</file>