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UDESC\PP 0596-2013 - UDESC - Projetores e Lâmpadas - Vig 25.09.15\"/>
    </mc:Choice>
  </mc:AlternateContent>
  <bookViews>
    <workbookView xWindow="0" yWindow="0" windowWidth="19200" windowHeight="11595" tabRatio="711" firstSheet="1" activeTab="4"/>
  </bookViews>
  <sheets>
    <sheet name="REIT" sheetId="75" r:id="rId1"/>
    <sheet name="ESAG" sheetId="78" r:id="rId2"/>
    <sheet name="CEART" sheetId="79" r:id="rId3"/>
    <sheet name="FAED" sheetId="80" r:id="rId4"/>
    <sheet name="CEAD" sheetId="81" r:id="rId5"/>
    <sheet name="CEFID" sheetId="82" r:id="rId6"/>
    <sheet name="CESFI" sheetId="84" r:id="rId7"/>
    <sheet name="CEAVI" sheetId="85" r:id="rId8"/>
    <sheet name="CCT" sheetId="86" r:id="rId9"/>
    <sheet name="CEPLAN" sheetId="88" r:id="rId10"/>
    <sheet name="CAV" sheetId="87" r:id="rId11"/>
    <sheet name="CEO" sheetId="89" r:id="rId12"/>
    <sheet name="CERES" sheetId="83" r:id="rId13"/>
    <sheet name="GESTOR" sheetId="90" r:id="rId14"/>
    <sheet name="Modelo Anexo II IN 002_2014" sheetId="77" r:id="rId15"/>
  </sheets>
  <definedNames>
    <definedName name="_xlnm._FilterDatabase" localSheetId="13" hidden="1">GESTOR!$A$3:$M$3</definedName>
    <definedName name="diasuteis" localSheetId="10">#REF!</definedName>
    <definedName name="diasuteis" localSheetId="8">#REF!</definedName>
    <definedName name="diasuteis" localSheetId="4">#REF!</definedName>
    <definedName name="diasuteis" localSheetId="2">#REF!</definedName>
    <definedName name="diasuteis" localSheetId="7">#REF!</definedName>
    <definedName name="diasuteis" localSheetId="5">#REF!</definedName>
    <definedName name="diasuteis" localSheetId="11">#REF!</definedName>
    <definedName name="diasuteis" localSheetId="9">#REF!</definedName>
    <definedName name="diasuteis" localSheetId="12">#REF!</definedName>
    <definedName name="diasuteis" localSheetId="6">#REF!</definedName>
    <definedName name="diasuteis" localSheetId="1">#REF!</definedName>
    <definedName name="diasuteis" localSheetId="3">#REF!</definedName>
    <definedName name="diasuteis" localSheetId="13">#REF!</definedName>
    <definedName name="diasuteis" localSheetId="0">#REF!</definedName>
    <definedName name="diasuteis">#REF!</definedName>
    <definedName name="Ferias" localSheetId="10">#REF!</definedName>
    <definedName name="Ferias" localSheetId="8">#REF!</definedName>
    <definedName name="Ferias" localSheetId="4">#REF!</definedName>
    <definedName name="Ferias" localSheetId="2">#REF!</definedName>
    <definedName name="Ferias" localSheetId="7">#REF!</definedName>
    <definedName name="Ferias" localSheetId="5">#REF!</definedName>
    <definedName name="Ferias" localSheetId="11">#REF!</definedName>
    <definedName name="Ferias" localSheetId="9">#REF!</definedName>
    <definedName name="Ferias" localSheetId="12">#REF!</definedName>
    <definedName name="Ferias" localSheetId="6">#REF!</definedName>
    <definedName name="Ferias" localSheetId="1">#REF!</definedName>
    <definedName name="Ferias" localSheetId="3">#REF!</definedName>
    <definedName name="Ferias" localSheetId="13">#REF!</definedName>
    <definedName name="Ferias">#REF!</definedName>
    <definedName name="RD">OFFSET(#REF!,(MATCH(SMALL(#REF!,ROW()-10),#REF!,0)-1),0)</definedName>
  </definedNames>
  <calcPr calcId="152511"/>
</workbook>
</file>

<file path=xl/calcChain.xml><?xml version="1.0" encoding="utf-8"?>
<calcChain xmlns="http://schemas.openxmlformats.org/spreadsheetml/2006/main">
  <c r="K10" i="90" l="1"/>
  <c r="L10" i="83"/>
  <c r="M10" i="83" s="1"/>
  <c r="L9" i="83"/>
  <c r="M9" i="83" s="1"/>
  <c r="L8" i="83"/>
  <c r="M8" i="83" s="1"/>
  <c r="L7" i="83"/>
  <c r="M7" i="83" s="1"/>
  <c r="L6" i="83"/>
  <c r="M6" i="83" s="1"/>
  <c r="L5" i="83"/>
  <c r="M5" i="83" s="1"/>
  <c r="L4" i="83"/>
  <c r="M4" i="83" s="1"/>
  <c r="L10" i="89"/>
  <c r="M10" i="89" s="1"/>
  <c r="L9" i="89"/>
  <c r="M9" i="89" s="1"/>
  <c r="L8" i="89"/>
  <c r="M8" i="89" s="1"/>
  <c r="L7" i="89"/>
  <c r="M7" i="89" s="1"/>
  <c r="L6" i="89"/>
  <c r="M6" i="89" s="1"/>
  <c r="L5" i="89"/>
  <c r="M5" i="89" s="1"/>
  <c r="L4" i="89"/>
  <c r="M4" i="89" s="1"/>
  <c r="L10" i="87"/>
  <c r="L9" i="87"/>
  <c r="L8" i="87"/>
  <c r="L7" i="87"/>
  <c r="L6" i="87"/>
  <c r="L5" i="87"/>
  <c r="L4" i="87"/>
  <c r="L10" i="88"/>
  <c r="M10" i="88" s="1"/>
  <c r="L9" i="88"/>
  <c r="M9" i="88" s="1"/>
  <c r="L8" i="88"/>
  <c r="M8" i="88" s="1"/>
  <c r="L7" i="88"/>
  <c r="M7" i="88" s="1"/>
  <c r="L6" i="88"/>
  <c r="M6" i="88" s="1"/>
  <c r="L5" i="88"/>
  <c r="M5" i="88" s="1"/>
  <c r="L4" i="88"/>
  <c r="M4" i="88" s="1"/>
  <c r="L10" i="86"/>
  <c r="M10" i="86" s="1"/>
  <c r="L9" i="86"/>
  <c r="M9" i="86" s="1"/>
  <c r="L8" i="86"/>
  <c r="M8" i="86" s="1"/>
  <c r="L7" i="86"/>
  <c r="M7" i="86" s="1"/>
  <c r="L6" i="86"/>
  <c r="M6" i="86" s="1"/>
  <c r="L5" i="86"/>
  <c r="M5" i="86" s="1"/>
  <c r="L4" i="86"/>
  <c r="M4" i="86" s="1"/>
  <c r="L10" i="85"/>
  <c r="M10" i="85" s="1"/>
  <c r="L9" i="85"/>
  <c r="M9" i="85" s="1"/>
  <c r="L8" i="85"/>
  <c r="M8" i="85" s="1"/>
  <c r="L7" i="85"/>
  <c r="M7" i="85" s="1"/>
  <c r="L6" i="85"/>
  <c r="M6" i="85" s="1"/>
  <c r="L5" i="85"/>
  <c r="M5" i="85" s="1"/>
  <c r="L4" i="85"/>
  <c r="M4" i="85" s="1"/>
  <c r="L10" i="84"/>
  <c r="M10" i="84" s="1"/>
  <c r="L9" i="84"/>
  <c r="M9" i="84" s="1"/>
  <c r="L8" i="84"/>
  <c r="M8" i="84" s="1"/>
  <c r="L7" i="84"/>
  <c r="M7" i="84" s="1"/>
  <c r="L6" i="84"/>
  <c r="M6" i="84" s="1"/>
  <c r="L5" i="84"/>
  <c r="M5" i="84" s="1"/>
  <c r="L4" i="84"/>
  <c r="M4" i="84" s="1"/>
  <c r="L10" i="82"/>
  <c r="M10" i="82" s="1"/>
  <c r="L9" i="82"/>
  <c r="M9" i="82" s="1"/>
  <c r="L8" i="82"/>
  <c r="M8" i="82" s="1"/>
  <c r="L7" i="82"/>
  <c r="M7" i="82" s="1"/>
  <c r="L6" i="82"/>
  <c r="M6" i="82" s="1"/>
  <c r="L5" i="82"/>
  <c r="M5" i="82" s="1"/>
  <c r="L4" i="82"/>
  <c r="M4" i="82" s="1"/>
  <c r="L10" i="81"/>
  <c r="M10" i="81" s="1"/>
  <c r="L9" i="81"/>
  <c r="M9" i="81" s="1"/>
  <c r="L8" i="81"/>
  <c r="M8" i="81" s="1"/>
  <c r="L7" i="81"/>
  <c r="M7" i="81" s="1"/>
  <c r="L6" i="81"/>
  <c r="M6" i="81" s="1"/>
  <c r="L5" i="81"/>
  <c r="M5" i="81" s="1"/>
  <c r="L4" i="81"/>
  <c r="M4" i="81" s="1"/>
  <c r="L10" i="80"/>
  <c r="M10" i="80" s="1"/>
  <c r="L9" i="80"/>
  <c r="M9" i="80" s="1"/>
  <c r="L8" i="80"/>
  <c r="M8" i="80" s="1"/>
  <c r="L7" i="80"/>
  <c r="M7" i="80" s="1"/>
  <c r="L6" i="80"/>
  <c r="M6" i="80" s="1"/>
  <c r="L5" i="80"/>
  <c r="M5" i="80" s="1"/>
  <c r="L4" i="80"/>
  <c r="M4" i="80" s="1"/>
  <c r="L10" i="79"/>
  <c r="M10" i="79" s="1"/>
  <c r="L9" i="79"/>
  <c r="M9" i="79" s="1"/>
  <c r="L8" i="79"/>
  <c r="M8" i="79" s="1"/>
  <c r="L7" i="79"/>
  <c r="M7" i="79" s="1"/>
  <c r="L6" i="79"/>
  <c r="M6" i="79" s="1"/>
  <c r="L5" i="79"/>
  <c r="M5" i="79" s="1"/>
  <c r="L4" i="79"/>
  <c r="M4" i="79" s="1"/>
  <c r="M4" i="87" l="1"/>
  <c r="M6" i="87"/>
  <c r="M8" i="87"/>
  <c r="M10" i="87"/>
  <c r="M5" i="87"/>
  <c r="M7" i="87"/>
  <c r="M9" i="87"/>
  <c r="L10" i="78"/>
  <c r="M10" i="78" s="1"/>
  <c r="L9" i="78"/>
  <c r="M9" i="78" s="1"/>
  <c r="L8" i="78"/>
  <c r="M8" i="78" s="1"/>
  <c r="L7" i="78"/>
  <c r="M7" i="78" s="1"/>
  <c r="L6" i="78"/>
  <c r="M6" i="78" s="1"/>
  <c r="L5" i="78"/>
  <c r="M5" i="78" s="1"/>
  <c r="L4" i="78"/>
  <c r="M4" i="78" s="1"/>
  <c r="L10" i="75" l="1"/>
  <c r="M10" i="75" l="1"/>
  <c r="L10" i="90"/>
  <c r="M10" i="90" s="1"/>
  <c r="K5" i="90"/>
  <c r="K6" i="90"/>
  <c r="K7" i="90"/>
  <c r="K8" i="90"/>
  <c r="K9" i="90"/>
  <c r="K4" i="90"/>
  <c r="L9" i="75" l="1"/>
  <c r="L8" i="75"/>
  <c r="L7" i="75"/>
  <c r="L6" i="75"/>
  <c r="L5" i="75"/>
  <c r="M7" i="75" l="1"/>
  <c r="L7" i="90"/>
  <c r="M7" i="90" s="1"/>
  <c r="M6" i="75"/>
  <c r="L6" i="90"/>
  <c r="M6" i="90" s="1"/>
  <c r="M8" i="75"/>
  <c r="L8" i="90"/>
  <c r="M8" i="90" s="1"/>
  <c r="M5" i="75"/>
  <c r="L5" i="90"/>
  <c r="M5" i="90" s="1"/>
  <c r="M9" i="75"/>
  <c r="L9" i="90"/>
  <c r="M9" i="90" s="1"/>
  <c r="L4" i="75"/>
  <c r="M4" i="75" l="1"/>
  <c r="L4" i="90"/>
  <c r="M4" i="90" s="1"/>
</calcChain>
</file>

<file path=xl/sharedStrings.xml><?xml version="1.0" encoding="utf-8"?>
<sst xmlns="http://schemas.openxmlformats.org/spreadsheetml/2006/main" count="1079" uniqueCount="96">
  <si>
    <t>Saldo / Automático</t>
  </si>
  <si>
    <t>LOTE</t>
  </si>
  <si>
    <t>...../...../......</t>
  </si>
  <si>
    <t>FORNECEDOR</t>
  </si>
  <si>
    <t>Entrega 
(Dias)</t>
  </si>
  <si>
    <t>ITEM</t>
  </si>
  <si>
    <t>Preço UNITÁRIO (R$)</t>
  </si>
  <si>
    <t>PRODUTO - CARACTERÍSTICAS MÍNIMAS</t>
  </si>
  <si>
    <t>UNIDADE</t>
  </si>
  <si>
    <t>ALERTA</t>
  </si>
  <si>
    <t>Item</t>
  </si>
  <si>
    <t>Unidade</t>
  </si>
  <si>
    <t>Lote</t>
  </si>
  <si>
    <t>MARCA</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</si>
  <si>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</si>
  <si>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</si>
  <si>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</si>
  <si>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</si>
  <si>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</si>
  <si>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</si>
  <si>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</si>
  <si>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</si>
  <si>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</si>
  <si>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</si>
  <si>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</si>
  <si>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</si>
  <si>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</si>
  <si>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</si>
  <si>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</si>
  <si>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</si>
  <si>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</si>
  <si>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</si>
  <si>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</si>
  <si>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</si>
  <si>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ELEMENTO</t>
  </si>
  <si>
    <t>Peça</t>
  </si>
  <si>
    <t>CENTRO PARTICIPANTE: REITORIA</t>
  </si>
  <si>
    <t>CENTRO PARTICIPANTE: ESAG</t>
  </si>
  <si>
    <t>CENTRO PARTICIPANTE: CEART</t>
  </si>
  <si>
    <t>CENTRO PARTICIPANTE: FAED</t>
  </si>
  <si>
    <t>CENTRO PARTICIPANTE: CEAD</t>
  </si>
  <si>
    <t>CENTRO PARTICIPANTE: CEFID</t>
  </si>
  <si>
    <t>CENTRO PARTICIPANTE: CESFI</t>
  </si>
  <si>
    <t>CENTRO PARTICIPANTE: CEAVI</t>
  </si>
  <si>
    <t>CENTRO PARTICIPANTE: CCT</t>
  </si>
  <si>
    <t>CENTRO PARTICIPANTE: CEPLAN</t>
  </si>
  <si>
    <t>CENTRO PARTICIPANTE: CAV</t>
  </si>
  <si>
    <t>CENTRO PARTICIPANTE: CEO</t>
  </si>
  <si>
    <t>PROCESSO: 0596/2013/UDESC</t>
  </si>
  <si>
    <t>OBJETO: Aquisição de projetores e lâmpadas</t>
  </si>
  <si>
    <t>VIGÊNCIA DA ATA:  26/09/2013 até 25/09/2014</t>
  </si>
  <si>
    <t>MICROTÉCNICA INFORMÁTICA LTDA</t>
  </si>
  <si>
    <t xml:space="preserve"> Quantidade: 328 (trezentos e vinte e oito) Peças - (PROJETOR MULTIMIDIA CARACTERÍSTICAS MÍNIMAS: 1) Canhão de projeção com tecnologia LCD ou DLP; 2) Resolução nativa de 1024x768; 3) Luminosidade de 2500 lumens; 4) Contraste de 3000:1; 5) Reprodução de 16 milhões de cores; 6) Compatibilidade com padrão NTSC e PAL-M; 7) Formato de imagem 4x3 e 16x9; 8) Coreção keystone vertical e horizontal; 9) Controle remoto sem fio; 10) Ajuste de zoom e foco; 11) Tamanho da imagem projetada de 1 a 3 metros na diagonal; 12) Distância entre o projetor e a imagem entre 1 a 5 mestros; 13) Entradas para video analógico VGA (d-sub 15p), S-Video, vídeo composto e video digital HDMI; 14) Entrada para áudio estereo e autofalante; 15) Interface USB 2.0; 16) Duração média da lâmpada de 3000 hrs em uso normal; 17) Peso máximo 4Kg; 18) Ruido menor que 50 db em funcionamento; 19) Projeção mesa/teto, fronta/traseiro; 20) Fonte de alimentação automática operando de 100 a 240 VAC de entrada, 60 Hz. CONDIÇÔES GERAIS: a) Garantia de hardware do tipo on-site de 3 anos (exceto para lampada que deverá ser de 1 ano), disponibilizada pelo fabricante e realizada pelo mesmo ou por empresa autorizada oficialmente, com tempo de solução em até cinco dias; b) Indicação no site do fabricante das especificações técnicas específicas do modelo do equipamento). Marca/modelo: EPSON X12 – código 01277-7-019, ao preço unitário de R$ 1.590,00.</t>
  </si>
  <si>
    <t>ILHA SERVICE SERVIÇOS DE INFORMÁTICA LTDA</t>
  </si>
  <si>
    <t>Quantidade: 04 (quatro) Peças – (PROJETOR MULTIMIDIA WIRELESS Projetor Multimidia WIRELESS. Canhão de projeção com tecnologia LCD ou DLP. Resolução nativa de 1024x768 dpi. Luminosidade de 1800 lumens. Projeção de 16 milhões de cores. Contraste de 2000:1. Compatibilidade com padrão NTSC e PAL-M. Controle remoto sem fio. Ajuste de zoom/foco automático ou manual. Tamanho da imagem projetada de 1 a 3 metros na diagonal. Distância entre o projetor e a imagem entre 1,6 a 5 metros. Entradas para S-Video, vídeo composto e áudio. Duração da lâmpada de 1500Hs. Peso máximo 7Kg. Tensão de entrada operando na faixa de 100 a 240 VAC, F/N/T, 60Hz. Permitir a função de projeção da imagem via LAN Wireless com uso de cartão USB fornecido com o equipamento ou LAN RJ45 com uso de software específico fornecido com o equipamento.) Marca/modelo: BENQ MX618ST - código 01277-7-051, ao preço unitário de R$ 2.670,00 (dois mil seiscentos e setenta reais).</t>
  </si>
  <si>
    <t>Quantidade: 10 (dez) Peças – (LAMPADA ELETRICA PARA PROJETOR MULTIMIDIA Lâmpada: BLFP180F, Modelo Compatível ao aparelho Optoma BR S551, rincipais características do DS551, Luminosidade de 2800 ANSI lumens e alta relação de contraste de 3500:1; Capacidade 3D; Amigavelmente ecológico, economiza &lt;0.5W de energia. Design da lâmpada no topo para facilitar a substituição.) Marca/modelo: Optoma bl-fp180f - código 00190-2-229, ao preço unitário $ 650,00 (seiscentos e cinquenta reais).</t>
  </si>
  <si>
    <t>Quantidade: 04 (quatro) Peças – (LAMPADA ELETRICA PARA PROJETOR MULTIMIDIA Modelo: Benq MP612) Marca/modelo: Benq mp612 - código 00190-2-229, ao preço unitário de R$ 618,00 (seiscentos e dezoito reais).</t>
  </si>
  <si>
    <t>Quantidade: 09 (nove) Peças – (LAMPADA ELETRICA PARA PROJETOR MULTIMIDIA Modelo: Epson X12 200W UHE) Marca/modelo: Epson x12 200w UHE - código 00190-2-229, ao preço unitário de R$ 395,00 (trezentos e noventa e cinco reais).</t>
  </si>
  <si>
    <t xml:space="preserve"> Quantidade: 03 (três) Peças – (LAMPADA ELETRICA PARA PROJETOR MULTIMIDIA Modelo: Infocus W240 SHP 200W) Marca/modelo: Infocus w240 shp 200w - código 00190-2-229, ao preço unitário de R$ 655,00 (seiscentos e cinquenta e cinco reais).</t>
  </si>
  <si>
    <t xml:space="preserve"> Quantidade: 04 (quatro) Peças – (LAMPADA ELETRICA PARA PROJETOR MULTIMIDIA Modelo: Optoma EX536) Marca/modelo: Infocus w240 shp 200w - código 00190-2-229, ao preço unitário de R$ 676,00 (seiscentos e setenta e seis reais).</t>
  </si>
  <si>
    <t>EPSON X12</t>
  </si>
  <si>
    <t>30dias</t>
  </si>
  <si>
    <t>20dias</t>
  </si>
  <si>
    <t>BENQ MX618ST</t>
  </si>
  <si>
    <t xml:space="preserve">Optoma bl-fp180f </t>
  </si>
  <si>
    <t>Benq mp612</t>
  </si>
  <si>
    <t>EPSON x12 200w UHE</t>
  </si>
  <si>
    <t>Infocus w240 shp200w</t>
  </si>
  <si>
    <t>CENTRO PARTICIPANTE: CERES</t>
  </si>
  <si>
    <t>CENTRO PARTICIPANTE: Reitoria + 12 Centros</t>
  </si>
  <si>
    <t>Quantidade Utilizada</t>
  </si>
  <si>
    <t>SALDO</t>
  </si>
  <si>
    <t xml:space="preserve"> AF/OS nº  29/2014 Qtde. DT</t>
  </si>
  <si>
    <t xml:space="preserve"> AF 399/2013 Qtde. DT</t>
  </si>
  <si>
    <t xml:space="preserve"> AF 400/2013 Qtde. DT</t>
  </si>
  <si>
    <t xml:space="preserve"> AF 401/2013 Qtde. DT</t>
  </si>
  <si>
    <t>CEDIDO PARA O CEART</t>
  </si>
  <si>
    <t>CEDIDO PARA O CERES</t>
  </si>
  <si>
    <t>AF nº  374/2013 Qtde. DT</t>
  </si>
  <si>
    <t>AF nº  660/2014 Qtde. DT</t>
  </si>
  <si>
    <t xml:space="preserve"> AF 367/2013 Qtde. DT</t>
  </si>
  <si>
    <t xml:space="preserve"> AF 368/2014 Qtde. DT</t>
  </si>
  <si>
    <t xml:space="preserve"> AF 300/2014 Qtde. DT</t>
  </si>
  <si>
    <t xml:space="preserve"> AF 301/2014 Qtde. DT</t>
  </si>
  <si>
    <t xml:space="preserve"> AF/OS nº  366/2013 Qtde. DT</t>
  </si>
  <si>
    <t xml:space="preserve"> AF/OS nº  379/2013 Qtde. DT</t>
  </si>
  <si>
    <t xml:space="preserve"> AF/OS nº  380/2013 Qtde. DT</t>
  </si>
  <si>
    <t xml:space="preserve"> AF/OS nº  381/2013 Qtde. DT</t>
  </si>
  <si>
    <t xml:space="preserve"> AF 382/2013 Qtde. DT</t>
  </si>
  <si>
    <t xml:space="preserve"> AF/OS nº  474/2013 Qtde. DT</t>
  </si>
  <si>
    <t xml:space="preserve"> AF/OS nº  383/2013 Qtde. DT</t>
  </si>
  <si>
    <t xml:space="preserve"> AF 398/2013 - CPA 16794/2013</t>
  </si>
  <si>
    <t>AF 404/2013 - CPA 16794/2013</t>
  </si>
  <si>
    <t xml:space="preserve"> AF 375/2013 Qtde. DT</t>
  </si>
  <si>
    <t xml:space="preserve"> AF/OS nº  373/2013 Qtde. DT</t>
  </si>
  <si>
    <t xml:space="preserve"> AF/OS nº  284/2014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</si>
</sst>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R$-416]\ * #,##0.00_-;\-[$R$-416]\ * #,##0.00_-;_-[$R$-416]\ * &quot;-&quot;??_-;_-@_-"/>
    <numFmt numFmtId="168" formatCode="_-* #,##0.00\ &quot;€&quot;_-;\-* #,##0.00\ &quot;€&quot;_-;_-* &quot;-&quot;??\ &quot;€&quot;_-;_-@_-"/>
  </numFmts>
  <fonts count="17"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sz val="10"/>
      <name val="Arial"/>
      <family val="2"/>
    </font>
  </fonts>
  <fills count="11">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4" tint="0.59999389629810485"/>
        <bgColor indexed="10"/>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9">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44" fontId="16" fillId="0" borderId="0" applyFont="0" applyFill="0" applyBorder="0" applyAlignment="0" applyProtection="0"/>
    <xf numFmtId="168" fontId="16"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cellStyleXfs>
  <cellXfs count="67">
    <xf numFmtId="0" fontId="0" fillId="0" borderId="0" xfId="0"/>
    <xf numFmtId="0" fontId="5" fillId="0" borderId="0" xfId="1" applyFont="1"/>
    <xf numFmtId="0" fontId="5" fillId="0" borderId="0" xfId="1" applyFont="1" applyFill="1" applyAlignment="1">
      <alignment vertical="center"/>
    </xf>
    <xf numFmtId="0" fontId="5" fillId="0" borderId="0" xfId="1" applyFont="1" applyFill="1" applyAlignment="1">
      <alignment horizontal="center" vertical="center" wrapText="1"/>
    </xf>
    <xf numFmtId="0" fontId="6" fillId="0" borderId="0" xfId="1" applyFont="1" applyFill="1" applyAlignment="1">
      <alignment horizontal="center" vertical="center" wrapText="1"/>
    </xf>
    <xf numFmtId="0" fontId="5" fillId="0" borderId="0" xfId="1" applyFont="1" applyBorder="1"/>
    <xf numFmtId="0" fontId="5" fillId="0" borderId="0" xfId="0" applyFont="1"/>
    <xf numFmtId="0" fontId="5" fillId="0" borderId="0" xfId="1" applyFont="1" applyFill="1" applyAlignment="1" applyProtection="1">
      <protection locked="0"/>
    </xf>
    <xf numFmtId="0" fontId="5" fillId="0" borderId="0" xfId="1" applyFont="1" applyProtection="1">
      <protection locked="0"/>
    </xf>
    <xf numFmtId="4" fontId="6" fillId="0" borderId="0" xfId="1" applyNumberFormat="1" applyFont="1" applyFill="1" applyAlignment="1">
      <alignment horizontal="center" vertical="center"/>
    </xf>
    <xf numFmtId="0" fontId="6" fillId="0" borderId="0" xfId="1" applyFont="1" applyFill="1" applyAlignment="1">
      <alignment horizontal="center" vertical="center"/>
    </xf>
    <xf numFmtId="166"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5" fillId="0" borderId="0" xfId="1" applyFont="1" applyFill="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Fill="1" applyBorder="1" applyAlignment="1">
      <alignment horizontal="justify" vertical="center" wrapText="1"/>
    </xf>
    <xf numFmtId="167" fontId="5" fillId="0" borderId="1" xfId="5" applyNumberFormat="1" applyFont="1" applyBorder="1" applyAlignment="1">
      <alignment horizontal="center" vertical="center"/>
    </xf>
    <xf numFmtId="0" fontId="6" fillId="0" borderId="1" xfId="1" applyFont="1" applyFill="1" applyBorder="1" applyAlignment="1">
      <alignment horizontal="center" vertical="center"/>
    </xf>
    <xf numFmtId="0" fontId="12" fillId="8" borderId="1" xfId="0" applyFont="1" applyFill="1" applyBorder="1" applyAlignment="1">
      <alignment horizontal="center" vertical="center" wrapText="1"/>
    </xf>
    <xf numFmtId="166" fontId="5" fillId="5" borderId="1" xfId="0" applyNumberFormat="1" applyFont="1" applyFill="1" applyBorder="1" applyAlignment="1">
      <alignment horizontal="center" vertical="center" wrapText="1"/>
    </xf>
    <xf numFmtId="0" fontId="5" fillId="0" borderId="1" xfId="0" applyFont="1" applyBorder="1" applyAlignment="1">
      <alignment horizontal="center" vertical="center" textRotation="90"/>
    </xf>
    <xf numFmtId="3" fontId="5" fillId="4" borderId="1" xfId="1" applyNumberFormat="1" applyFont="1" applyFill="1" applyBorder="1" applyAlignment="1" applyProtection="1">
      <alignment horizontal="center" vertical="center"/>
      <protection locked="0"/>
    </xf>
    <xf numFmtId="0" fontId="5" fillId="0" borderId="0" xfId="1" applyFont="1" applyProtection="1">
      <protection locked="0"/>
    </xf>
    <xf numFmtId="0" fontId="5" fillId="8" borderId="1" xfId="1" applyFont="1" applyFill="1" applyBorder="1" applyAlignment="1">
      <alignment horizontal="center" vertical="center"/>
    </xf>
    <xf numFmtId="0" fontId="1" fillId="0" borderId="1" xfId="0" applyFont="1" applyBorder="1" applyAlignment="1">
      <alignment horizontal="center" vertical="center"/>
    </xf>
    <xf numFmtId="0" fontId="6" fillId="2" borderId="1" xfId="1" applyFont="1" applyFill="1" applyBorder="1" applyAlignment="1" applyProtection="1">
      <alignment horizontal="center" vertical="center"/>
      <protection locked="0"/>
    </xf>
    <xf numFmtId="0" fontId="6" fillId="2" borderId="1" xfId="0"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0" fontId="6" fillId="2" borderId="1" xfId="1" applyFont="1" applyFill="1" applyBorder="1" applyAlignment="1">
      <alignment horizontal="center" vertical="center" wrapText="1"/>
    </xf>
    <xf numFmtId="165" fontId="6" fillId="2" borderId="1" xfId="3"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166" fontId="6" fillId="2" borderId="1" xfId="1" applyNumberFormat="1" applyFont="1" applyFill="1" applyBorder="1" applyAlignment="1">
      <alignment horizontal="center" vertical="center" wrapText="1"/>
    </xf>
    <xf numFmtId="3" fontId="5" fillId="9" borderId="1" xfId="1" applyNumberFormat="1" applyFont="1" applyFill="1" applyBorder="1" applyAlignment="1" applyProtection="1">
      <alignment horizontal="center" vertical="center"/>
      <protection locked="0"/>
    </xf>
    <xf numFmtId="0" fontId="6" fillId="2" borderId="1" xfId="1" applyNumberFormat="1" applyFont="1" applyFill="1" applyBorder="1" applyAlignment="1" applyProtection="1">
      <alignment horizontal="center" vertical="center" wrapText="1"/>
      <protection locked="0"/>
    </xf>
    <xf numFmtId="166" fontId="6" fillId="5" borderId="1" xfId="0" applyNumberFormat="1" applyFont="1" applyFill="1" applyBorder="1" applyAlignment="1">
      <alignment horizontal="center" vertical="center" wrapText="1"/>
    </xf>
    <xf numFmtId="3" fontId="6" fillId="3" borderId="1" xfId="1" applyNumberFormat="1" applyFont="1" applyFill="1" applyBorder="1" applyAlignment="1" applyProtection="1">
      <alignment horizontal="center" vertical="center"/>
      <protection locked="0"/>
    </xf>
    <xf numFmtId="14" fontId="6" fillId="2" borderId="1" xfId="1" applyNumberFormat="1" applyFont="1" applyFill="1" applyBorder="1" applyAlignment="1" applyProtection="1">
      <alignment horizontal="center" vertical="center" wrapText="1"/>
      <protection locked="0"/>
    </xf>
    <xf numFmtId="41" fontId="5" fillId="10" borderId="1" xfId="0" applyNumberFormat="1" applyFont="1" applyFill="1" applyBorder="1" applyAlignment="1" applyProtection="1">
      <alignment horizontal="center" vertical="center"/>
      <protection locked="0"/>
    </xf>
    <xf numFmtId="0" fontId="6" fillId="7" borderId="1" xfId="0" applyNumberFormat="1" applyFont="1" applyFill="1" applyBorder="1" applyAlignment="1">
      <alignment horizontal="left" vertical="center" wrapText="1"/>
    </xf>
    <xf numFmtId="3" fontId="6" fillId="6" borderId="1" xfId="1" applyNumberFormat="1" applyFont="1" applyFill="1" applyBorder="1" applyAlignment="1" applyProtection="1">
      <alignment horizontal="center" vertical="center" wrapText="1"/>
      <protection locked="0"/>
    </xf>
    <xf numFmtId="0" fontId="5" fillId="0" borderId="1" xfId="0" applyFont="1" applyBorder="1" applyAlignment="1">
      <alignment horizontal="center" vertical="center" textRotation="90"/>
    </xf>
    <xf numFmtId="3" fontId="6" fillId="6" borderId="6" xfId="1" applyNumberFormat="1" applyFont="1" applyFill="1" applyBorder="1" applyAlignment="1" applyProtection="1">
      <alignment horizontal="center" vertical="center" wrapText="1"/>
      <protection locked="0"/>
    </xf>
    <xf numFmtId="44" fontId="6" fillId="6" borderId="1" xfId="5" applyFont="1" applyFill="1" applyBorder="1" applyAlignment="1" applyProtection="1">
      <alignment horizontal="center" vertical="center" wrapText="1"/>
      <protection locked="0"/>
    </xf>
    <xf numFmtId="0" fontId="14" fillId="0" borderId="0" xfId="0" applyFont="1" applyAlignment="1">
      <alignment horizontal="center" vertical="center" wrapText="1"/>
    </xf>
    <xf numFmtId="0" fontId="7" fillId="0" borderId="0" xfId="0" applyFont="1" applyAlignment="1">
      <alignment horizontal="center"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center" vertical="center" wrapText="1"/>
    </xf>
  </cellXfs>
  <cellStyles count="9">
    <cellStyle name="Moeda" xfId="5" builtinId="4"/>
    <cellStyle name="Moeda 2" xfId="6"/>
    <cellStyle name="Normal" xfId="0" builtinId="0"/>
    <cellStyle name="Normal 2" xfId="1"/>
    <cellStyle name="Separador de milhares 2" xfId="2"/>
    <cellStyle name="Separador de milhares 2 2" xfId="8"/>
    <cellStyle name="Separador de milhares 2 3" xfId="7"/>
    <cellStyle name="Separador de milhares 3" xfId="3"/>
    <cellStyle name="Título 5" xfId="4"/>
  </cellStyles>
  <dxfs count="165">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twoCellAnchor>
    <xdr:from>
      <xdr:col>2</xdr:col>
      <xdr:colOff>0</xdr:colOff>
      <xdr:row>0</xdr:row>
      <xdr:rowOff>0</xdr:rowOff>
    </xdr:from>
    <xdr:to>
      <xdr:col>2</xdr:col>
      <xdr:colOff>0</xdr:colOff>
      <xdr:row>0</xdr:row>
      <xdr:rowOff>0</xdr:rowOff>
    </xdr:to>
    <xdr:sp macro="[0]!Mudar1" textlink="">
      <xdr:nvSpPr>
        <xdr:cNvPr id="3" name="Retângulo de cantos arredondados 2"/>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10"/>
  <sheetViews>
    <sheetView zoomScale="90" zoomScaleNormal="90" workbookViewId="0">
      <selection activeCell="D4" sqref="D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3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89</v>
      </c>
      <c r="O1" s="55" t="s">
        <v>33</v>
      </c>
      <c r="P1" s="55" t="s">
        <v>33</v>
      </c>
      <c r="Q1" s="55" t="s">
        <v>33</v>
      </c>
      <c r="R1" s="55" t="s">
        <v>33</v>
      </c>
      <c r="S1" s="55" t="s">
        <v>33</v>
      </c>
      <c r="T1" s="55" t="s">
        <v>33</v>
      </c>
      <c r="U1" s="55" t="s">
        <v>33</v>
      </c>
      <c r="V1" s="55" t="s">
        <v>33</v>
      </c>
      <c r="W1" s="55" t="s">
        <v>33</v>
      </c>
      <c r="X1" s="55" t="s">
        <v>33</v>
      </c>
      <c r="Y1" s="55" t="s">
        <v>33</v>
      </c>
    </row>
    <row r="2" spans="1:25" ht="30" customHeight="1" x14ac:dyDescent="0.25">
      <c r="A2" s="54" t="s">
        <v>36</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49" t="s">
        <v>2</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5</v>
      </c>
      <c r="L4" s="50">
        <f>K4-(SUM(N4:Y4))</f>
        <v>0</v>
      </c>
      <c r="M4" s="51" t="str">
        <f>IF(L4&lt;0,"ATENÇÃO","OK")</f>
        <v>OK</v>
      </c>
      <c r="N4" s="37">
        <v>5</v>
      </c>
      <c r="O4" s="37">
        <v>0</v>
      </c>
      <c r="P4" s="37">
        <v>0</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9" si="0">K5-(SUM(N5:Y5))</f>
        <v>0</v>
      </c>
      <c r="M5" s="51" t="str">
        <f t="shared" ref="M5:M9"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ref="L10" si="2">K10-(SUM(N10:Y10))</f>
        <v>0</v>
      </c>
      <c r="M10" s="51" t="str">
        <f t="shared" ref="M10" si="3">IF(L10&lt;0,"ATENÇÃO","OK")</f>
        <v>OK</v>
      </c>
      <c r="N10" s="37">
        <v>0</v>
      </c>
      <c r="O10" s="37">
        <v>0</v>
      </c>
      <c r="P10" s="37">
        <v>0</v>
      </c>
      <c r="Q10" s="37">
        <v>0</v>
      </c>
      <c r="R10" s="37">
        <v>0</v>
      </c>
      <c r="S10" s="37">
        <v>0</v>
      </c>
      <c r="T10" s="37">
        <v>0</v>
      </c>
      <c r="U10" s="37">
        <v>0</v>
      </c>
      <c r="V10" s="37">
        <v>0</v>
      </c>
      <c r="W10" s="37">
        <v>0</v>
      </c>
      <c r="X10" s="37">
        <v>0</v>
      </c>
      <c r="Y10" s="37">
        <v>0</v>
      </c>
    </row>
  </sheetData>
  <mergeCells count="17">
    <mergeCell ref="O1:O2"/>
    <mergeCell ref="P1:P2"/>
    <mergeCell ref="Q1:Q2"/>
    <mergeCell ref="R1:R2"/>
    <mergeCell ref="X1:X2"/>
    <mergeCell ref="Y1:Y2"/>
    <mergeCell ref="S1:S2"/>
    <mergeCell ref="T1:T2"/>
    <mergeCell ref="U1:U2"/>
    <mergeCell ref="V1:V2"/>
    <mergeCell ref="W1:W2"/>
    <mergeCell ref="K1:M1"/>
    <mergeCell ref="D1:J1"/>
    <mergeCell ref="A2:M2"/>
    <mergeCell ref="N1:N2"/>
    <mergeCell ref="A5:A10"/>
    <mergeCell ref="A1:C1"/>
  </mergeCells>
  <phoneticPr fontId="0" type="noConversion"/>
  <conditionalFormatting sqref="O4:Y4">
    <cfRule type="cellIs" dxfId="164" priority="43" stopIfTrue="1" operator="greaterThan">
      <formula>0</formula>
    </cfRule>
    <cfRule type="cellIs" dxfId="163" priority="44" stopIfTrue="1" operator="greaterThan">
      <formula>0</formula>
    </cfRule>
    <cfRule type="cellIs" dxfId="162" priority="45" stopIfTrue="1" operator="greaterThan">
      <formula>0</formula>
    </cfRule>
  </conditionalFormatting>
  <conditionalFormatting sqref="O5:Y9">
    <cfRule type="cellIs" dxfId="161" priority="13" stopIfTrue="1" operator="greaterThan">
      <formula>0</formula>
    </cfRule>
    <cfRule type="cellIs" dxfId="160" priority="14" stopIfTrue="1" operator="greaterThan">
      <formula>0</formula>
    </cfRule>
    <cfRule type="cellIs" dxfId="159" priority="15" stopIfTrue="1" operator="greaterThan">
      <formula>0</formula>
    </cfRule>
  </conditionalFormatting>
  <conditionalFormatting sqref="O10:Y10">
    <cfRule type="cellIs" dxfId="158" priority="10" stopIfTrue="1" operator="greaterThan">
      <formula>0</formula>
    </cfRule>
    <cfRule type="cellIs" dxfId="157" priority="11" stopIfTrue="1" operator="greaterThan">
      <formula>0</formula>
    </cfRule>
    <cfRule type="cellIs" dxfId="156" priority="12" stopIfTrue="1" operator="greaterThan">
      <formula>0</formula>
    </cfRule>
  </conditionalFormatting>
  <conditionalFormatting sqref="N4">
    <cfRule type="cellIs" dxfId="155" priority="7" stopIfTrue="1" operator="greaterThan">
      <formula>0</formula>
    </cfRule>
    <cfRule type="cellIs" dxfId="154" priority="8" stopIfTrue="1" operator="greaterThan">
      <formula>0</formula>
    </cfRule>
    <cfRule type="cellIs" dxfId="153" priority="9" stopIfTrue="1" operator="greaterThan">
      <formula>0</formula>
    </cfRule>
  </conditionalFormatting>
  <conditionalFormatting sqref="N5:N9">
    <cfRule type="cellIs" dxfId="152" priority="4" stopIfTrue="1" operator="greaterThan">
      <formula>0</formula>
    </cfRule>
    <cfRule type="cellIs" dxfId="151" priority="5" stopIfTrue="1" operator="greaterThan">
      <formula>0</formula>
    </cfRule>
    <cfRule type="cellIs" dxfId="150" priority="6" stopIfTrue="1" operator="greaterThan">
      <formula>0</formula>
    </cfRule>
  </conditionalFormatting>
  <conditionalFormatting sqref="N10">
    <cfRule type="cellIs" dxfId="149" priority="1" stopIfTrue="1" operator="greaterThan">
      <formula>0</formula>
    </cfRule>
    <cfRule type="cellIs" dxfId="148" priority="2" stopIfTrue="1" operator="greaterThan">
      <formula>0</formula>
    </cfRule>
    <cfRule type="cellIs" dxfId="14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90" zoomScaleNormal="90" workbookViewId="0">
      <selection sqref="A1:Y1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88</v>
      </c>
      <c r="O1" s="55" t="s">
        <v>33</v>
      </c>
      <c r="P1" s="55" t="s">
        <v>33</v>
      </c>
      <c r="Q1" s="55" t="s">
        <v>33</v>
      </c>
      <c r="R1" s="55" t="s">
        <v>33</v>
      </c>
      <c r="S1" s="55" t="s">
        <v>33</v>
      </c>
      <c r="T1" s="55" t="s">
        <v>33</v>
      </c>
      <c r="U1" s="55" t="s">
        <v>33</v>
      </c>
      <c r="V1" s="55" t="s">
        <v>33</v>
      </c>
      <c r="W1" s="55" t="s">
        <v>33</v>
      </c>
      <c r="X1" s="55" t="s">
        <v>33</v>
      </c>
      <c r="Y1" s="55" t="s">
        <v>33</v>
      </c>
    </row>
    <row r="2" spans="1:25" ht="30" customHeight="1" x14ac:dyDescent="0.25">
      <c r="A2" s="54" t="s">
        <v>37</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49" t="s">
        <v>2</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31</v>
      </c>
      <c r="L4" s="50">
        <f>K4-(SUM(N4:Y4))</f>
        <v>11</v>
      </c>
      <c r="M4" s="51" t="str">
        <f>IF(L4&lt;0,"ATENÇÃO","OK")</f>
        <v>OK</v>
      </c>
      <c r="N4" s="53">
        <v>20</v>
      </c>
      <c r="O4" s="37">
        <v>0</v>
      </c>
      <c r="P4" s="37">
        <v>0</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A5:A10"/>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O4:Y4">
    <cfRule type="cellIs" dxfId="146" priority="7" stopIfTrue="1" operator="greaterThan">
      <formula>0</formula>
    </cfRule>
    <cfRule type="cellIs" dxfId="145" priority="8" stopIfTrue="1" operator="greaterThan">
      <formula>0</formula>
    </cfRule>
    <cfRule type="cellIs" dxfId="144" priority="9" stopIfTrue="1" operator="greaterThan">
      <formula>0</formula>
    </cfRule>
  </conditionalFormatting>
  <conditionalFormatting sqref="N5:Y9">
    <cfRule type="cellIs" dxfId="143" priority="4" stopIfTrue="1" operator="greaterThan">
      <formula>0</formula>
    </cfRule>
    <cfRule type="cellIs" dxfId="142" priority="5" stopIfTrue="1" operator="greaterThan">
      <formula>0</formula>
    </cfRule>
    <cfRule type="cellIs" dxfId="141" priority="6" stopIfTrue="1" operator="greaterThan">
      <formula>0</formula>
    </cfRule>
  </conditionalFormatting>
  <conditionalFormatting sqref="N10:Y10">
    <cfRule type="cellIs" dxfId="140" priority="1" stopIfTrue="1" operator="greaterThan">
      <formula>0</formula>
    </cfRule>
    <cfRule type="cellIs" dxfId="139" priority="2" stopIfTrue="1" operator="greaterThan">
      <formula>0</formula>
    </cfRule>
    <cfRule type="cellIs" dxfId="13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90" zoomScaleNormal="90" workbookViewId="0">
      <selection sqref="A1:Y1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73</v>
      </c>
      <c r="O1" s="55" t="s">
        <v>74</v>
      </c>
      <c r="P1" s="55" t="s">
        <v>75</v>
      </c>
      <c r="Q1" s="55" t="s">
        <v>33</v>
      </c>
      <c r="R1" s="55" t="s">
        <v>33</v>
      </c>
      <c r="S1" s="55" t="s">
        <v>33</v>
      </c>
      <c r="T1" s="55" t="s">
        <v>33</v>
      </c>
      <c r="U1" s="55" t="s">
        <v>33</v>
      </c>
      <c r="V1" s="55" t="s">
        <v>33</v>
      </c>
      <c r="W1" s="55" t="s">
        <v>33</v>
      </c>
      <c r="X1" s="55" t="s">
        <v>33</v>
      </c>
      <c r="Y1" s="55" t="s">
        <v>33</v>
      </c>
    </row>
    <row r="2" spans="1:25" ht="30" customHeight="1" x14ac:dyDescent="0.25">
      <c r="A2" s="54" t="s">
        <v>38</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49" t="s">
        <v>2</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31</v>
      </c>
      <c r="L4" s="50">
        <f>K4-(SUM(N4:Y4))</f>
        <v>0</v>
      </c>
      <c r="M4" s="51" t="str">
        <f>IF(L4&lt;0,"ATENÇÃO","OK")</f>
        <v>OK</v>
      </c>
      <c r="N4" s="37">
        <v>28</v>
      </c>
      <c r="O4" s="37">
        <v>2</v>
      </c>
      <c r="P4" s="37">
        <v>1</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A5:A10"/>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Q4:Y4">
    <cfRule type="cellIs" dxfId="137" priority="10" stopIfTrue="1" operator="greaterThan">
      <formula>0</formula>
    </cfRule>
    <cfRule type="cellIs" dxfId="136" priority="11" stopIfTrue="1" operator="greaterThan">
      <formula>0</formula>
    </cfRule>
    <cfRule type="cellIs" dxfId="135" priority="12" stopIfTrue="1" operator="greaterThan">
      <formula>0</formula>
    </cfRule>
  </conditionalFormatting>
  <conditionalFormatting sqref="N5:Y9">
    <cfRule type="cellIs" dxfId="134" priority="7" stopIfTrue="1" operator="greaterThan">
      <formula>0</formula>
    </cfRule>
    <cfRule type="cellIs" dxfId="133" priority="8" stopIfTrue="1" operator="greaterThan">
      <formula>0</formula>
    </cfRule>
    <cfRule type="cellIs" dxfId="132" priority="9" stopIfTrue="1" operator="greaterThan">
      <formula>0</formula>
    </cfRule>
  </conditionalFormatting>
  <conditionalFormatting sqref="N10:Y10">
    <cfRule type="cellIs" dxfId="131" priority="4" stopIfTrue="1" operator="greaterThan">
      <formula>0</formula>
    </cfRule>
    <cfRule type="cellIs" dxfId="130" priority="5" stopIfTrue="1" operator="greaterThan">
      <formula>0</formula>
    </cfRule>
    <cfRule type="cellIs" dxfId="129" priority="6" stopIfTrue="1" operator="greaterThan">
      <formula>0</formula>
    </cfRule>
  </conditionalFormatting>
  <conditionalFormatting sqref="N4:P4">
    <cfRule type="cellIs" dxfId="128" priority="1" stopIfTrue="1" operator="greaterThan">
      <formula>0</formula>
    </cfRule>
    <cfRule type="cellIs" dxfId="127" priority="2" stopIfTrue="1" operator="greaterThan">
      <formula>0</formula>
    </cfRule>
    <cfRule type="cellIs" dxfId="12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D1" zoomScale="90" zoomScaleNormal="90" workbookViewId="0">
      <selection activeCell="F4" sqref="F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90</v>
      </c>
      <c r="O1" s="55" t="s">
        <v>33</v>
      </c>
      <c r="P1" s="55" t="s">
        <v>33</v>
      </c>
      <c r="Q1" s="55" t="s">
        <v>33</v>
      </c>
      <c r="R1" s="55" t="s">
        <v>33</v>
      </c>
      <c r="S1" s="55" t="s">
        <v>33</v>
      </c>
      <c r="T1" s="55" t="s">
        <v>33</v>
      </c>
      <c r="U1" s="55" t="s">
        <v>33</v>
      </c>
      <c r="V1" s="55" t="s">
        <v>33</v>
      </c>
      <c r="W1" s="55" t="s">
        <v>33</v>
      </c>
      <c r="X1" s="55" t="s">
        <v>33</v>
      </c>
      <c r="Y1" s="55" t="s">
        <v>33</v>
      </c>
    </row>
    <row r="2" spans="1:25" ht="30" customHeight="1" x14ac:dyDescent="0.25">
      <c r="A2" s="54" t="s">
        <v>39</v>
      </c>
      <c r="B2" s="54"/>
      <c r="C2" s="54"/>
      <c r="D2" s="54"/>
      <c r="E2" s="54"/>
      <c r="F2" s="54"/>
      <c r="G2" s="54"/>
      <c r="H2" s="54"/>
      <c r="I2" s="54"/>
      <c r="J2" s="54"/>
      <c r="K2" s="54"/>
      <c r="L2" s="54"/>
      <c r="M2" s="54"/>
      <c r="N2" s="57"/>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52">
        <v>41569</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30</v>
      </c>
      <c r="L4" s="50">
        <f>K4-(SUM(N4:Y4))</f>
        <v>14</v>
      </c>
      <c r="M4" s="51" t="str">
        <f>IF(L4&lt;0,"ATENÇÃO","OK")</f>
        <v>OK</v>
      </c>
      <c r="N4" s="37">
        <v>16</v>
      </c>
      <c r="O4" s="37">
        <v>0</v>
      </c>
      <c r="P4" s="37">
        <v>0</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A5:A10"/>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O4:Y4">
    <cfRule type="cellIs" dxfId="125" priority="10" stopIfTrue="1" operator="greaterThan">
      <formula>0</formula>
    </cfRule>
    <cfRule type="cellIs" dxfId="124" priority="11" stopIfTrue="1" operator="greaterThan">
      <formula>0</formula>
    </cfRule>
    <cfRule type="cellIs" dxfId="123" priority="12" stopIfTrue="1" operator="greaterThan">
      <formula>0</formula>
    </cfRule>
  </conditionalFormatting>
  <conditionalFormatting sqref="N5:Y9">
    <cfRule type="cellIs" dxfId="122" priority="7" stopIfTrue="1" operator="greaterThan">
      <formula>0</formula>
    </cfRule>
    <cfRule type="cellIs" dxfId="121" priority="8" stopIfTrue="1" operator="greaterThan">
      <formula>0</formula>
    </cfRule>
    <cfRule type="cellIs" dxfId="120" priority="9" stopIfTrue="1" operator="greaterThan">
      <formula>0</formula>
    </cfRule>
  </conditionalFormatting>
  <conditionalFormatting sqref="N10:Y10">
    <cfRule type="cellIs" dxfId="119" priority="4" stopIfTrue="1" operator="greaterThan">
      <formula>0</formula>
    </cfRule>
    <cfRule type="cellIs" dxfId="118" priority="5" stopIfTrue="1" operator="greaterThan">
      <formula>0</formula>
    </cfRule>
    <cfRule type="cellIs" dxfId="117" priority="6" stopIfTrue="1" operator="greaterThan">
      <formula>0</formula>
    </cfRule>
  </conditionalFormatting>
  <conditionalFormatting sqref="N4">
    <cfRule type="cellIs" dxfId="116" priority="1" stopIfTrue="1" operator="greaterThan">
      <formula>0</formula>
    </cfRule>
    <cfRule type="cellIs" dxfId="115" priority="2" stopIfTrue="1" operator="greaterThan">
      <formula>0</formula>
    </cfRule>
    <cfRule type="cellIs" dxfId="11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E1" zoomScale="90" zoomScaleNormal="90" workbookViewId="0">
      <selection activeCell="P4" sqref="P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5" width="11.85546875" style="38" bestFit="1" customWidth="1"/>
    <col min="16"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94</v>
      </c>
      <c r="O1" s="55" t="s">
        <v>95</v>
      </c>
      <c r="P1" s="55" t="s">
        <v>33</v>
      </c>
      <c r="Q1" s="55" t="s">
        <v>33</v>
      </c>
      <c r="R1" s="55" t="s">
        <v>33</v>
      </c>
      <c r="S1" s="55" t="s">
        <v>33</v>
      </c>
      <c r="T1" s="55" t="s">
        <v>33</v>
      </c>
      <c r="U1" s="55" t="s">
        <v>33</v>
      </c>
      <c r="V1" s="55" t="s">
        <v>33</v>
      </c>
      <c r="W1" s="55" t="s">
        <v>33</v>
      </c>
      <c r="X1" s="55" t="s">
        <v>33</v>
      </c>
      <c r="Y1" s="55" t="s">
        <v>33</v>
      </c>
    </row>
    <row r="2" spans="1:25" ht="30" customHeight="1" x14ac:dyDescent="0.25">
      <c r="A2" s="54" t="s">
        <v>40</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52">
        <v>41590</v>
      </c>
      <c r="O3" s="52">
        <v>41778</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4</v>
      </c>
      <c r="L4" s="50">
        <f>K4-(SUM(N4:Y4))</f>
        <v>0</v>
      </c>
      <c r="M4" s="51" t="str">
        <f>IF(L4&lt;0,"ATENÇÃO","OK")</f>
        <v>OK</v>
      </c>
      <c r="N4" s="37">
        <v>2</v>
      </c>
      <c r="O4" s="37">
        <v>2</v>
      </c>
      <c r="P4" s="37">
        <v>0</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A5:A10"/>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P4:Y4">
    <cfRule type="cellIs" dxfId="113" priority="16" stopIfTrue="1" operator="greaterThan">
      <formula>0</formula>
    </cfRule>
    <cfRule type="cellIs" dxfId="112" priority="17" stopIfTrue="1" operator="greaterThan">
      <formula>0</formula>
    </cfRule>
    <cfRule type="cellIs" dxfId="111" priority="18" stopIfTrue="1" operator="greaterThan">
      <formula>0</formula>
    </cfRule>
  </conditionalFormatting>
  <conditionalFormatting sqref="P5:Y9">
    <cfRule type="cellIs" dxfId="110" priority="13" stopIfTrue="1" operator="greaterThan">
      <formula>0</formula>
    </cfRule>
    <cfRule type="cellIs" dxfId="109" priority="14" stopIfTrue="1" operator="greaterThan">
      <formula>0</formula>
    </cfRule>
    <cfRule type="cellIs" dxfId="108" priority="15" stopIfTrue="1" operator="greaterThan">
      <formula>0</formula>
    </cfRule>
  </conditionalFormatting>
  <conditionalFormatting sqref="P10:Y10">
    <cfRule type="cellIs" dxfId="107" priority="10" stopIfTrue="1" operator="greaterThan">
      <formula>0</formula>
    </cfRule>
    <cfRule type="cellIs" dxfId="106" priority="11" stopIfTrue="1" operator="greaterThan">
      <formula>0</formula>
    </cfRule>
    <cfRule type="cellIs" dxfId="105" priority="12" stopIfTrue="1" operator="greaterThan">
      <formula>0</formula>
    </cfRule>
  </conditionalFormatting>
  <conditionalFormatting sqref="N4:O4">
    <cfRule type="cellIs" dxfId="17" priority="7" stopIfTrue="1" operator="greaterThan">
      <formula>0</formula>
    </cfRule>
    <cfRule type="cellIs" dxfId="16" priority="8" stopIfTrue="1" operator="greaterThan">
      <formula>0</formula>
    </cfRule>
    <cfRule type="cellIs" dxfId="15" priority="9" stopIfTrue="1" operator="greaterThan">
      <formula>0</formula>
    </cfRule>
  </conditionalFormatting>
  <conditionalFormatting sqref="N5:O9">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N10:O10">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90" zoomScaleNormal="90" workbookViewId="0">
      <selection sqref="A1:Y1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80</v>
      </c>
      <c r="O1" s="55" t="s">
        <v>81</v>
      </c>
      <c r="P1" s="55" t="s">
        <v>82</v>
      </c>
      <c r="Q1" s="55" t="s">
        <v>83</v>
      </c>
      <c r="R1" s="55" t="s">
        <v>33</v>
      </c>
      <c r="S1" s="55" t="s">
        <v>33</v>
      </c>
      <c r="T1" s="55" t="s">
        <v>33</v>
      </c>
      <c r="U1" s="55" t="s">
        <v>33</v>
      </c>
      <c r="V1" s="55" t="s">
        <v>33</v>
      </c>
      <c r="W1" s="55" t="s">
        <v>33</v>
      </c>
      <c r="X1" s="55" t="s">
        <v>33</v>
      </c>
      <c r="Y1" s="55" t="s">
        <v>33</v>
      </c>
    </row>
    <row r="2" spans="1:25" ht="30" customHeight="1" x14ac:dyDescent="0.25">
      <c r="A2" s="54" t="s">
        <v>41</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49" t="s">
        <v>2</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3</v>
      </c>
      <c r="L4" s="50">
        <f>K4-(SUM(N4:Y4))</f>
        <v>0</v>
      </c>
      <c r="M4" s="51" t="str">
        <f>IF(L4&lt;0,"ATENÇÃO","OK")</f>
        <v>OK</v>
      </c>
      <c r="N4" s="40">
        <v>1</v>
      </c>
      <c r="O4" s="40"/>
      <c r="P4" s="40"/>
      <c r="Q4" s="40">
        <v>2</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4</v>
      </c>
      <c r="L5" s="50">
        <f t="shared" ref="L5:L10" si="0">K5-(SUM(N5:Y5))</f>
        <v>2</v>
      </c>
      <c r="M5" s="51" t="str">
        <f t="shared" ref="M5:M10" si="1">IF(L5&lt;0,"ATENÇÃO","OK")</f>
        <v>OK</v>
      </c>
      <c r="N5" s="40"/>
      <c r="O5" s="40">
        <v>1</v>
      </c>
      <c r="P5" s="40">
        <v>1</v>
      </c>
      <c r="Q5" s="40"/>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A5:A10"/>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N4:Y4">
    <cfRule type="cellIs" dxfId="104" priority="7" stopIfTrue="1" operator="greaterThan">
      <formula>0</formula>
    </cfRule>
    <cfRule type="cellIs" dxfId="103" priority="8" stopIfTrue="1" operator="greaterThan">
      <formula>0</formula>
    </cfRule>
    <cfRule type="cellIs" dxfId="102" priority="9" stopIfTrue="1" operator="greaterThan">
      <formula>0</formula>
    </cfRule>
  </conditionalFormatting>
  <conditionalFormatting sqref="N5:Y9">
    <cfRule type="cellIs" dxfId="101" priority="4" stopIfTrue="1" operator="greaterThan">
      <formula>0</formula>
    </cfRule>
    <cfRule type="cellIs" dxfId="100" priority="5" stopIfTrue="1" operator="greaterThan">
      <formula>0</formula>
    </cfRule>
    <cfRule type="cellIs" dxfId="99" priority="6" stopIfTrue="1" operator="greaterThan">
      <formula>0</formula>
    </cfRule>
  </conditionalFormatting>
  <conditionalFormatting sqref="N10:Y10">
    <cfRule type="cellIs" dxfId="98" priority="1" stopIfTrue="1" operator="greaterThan">
      <formula>0</formula>
    </cfRule>
    <cfRule type="cellIs" dxfId="97" priority="2" stopIfTrue="1" operator="greaterThan">
      <formula>0</formula>
    </cfRule>
    <cfRule type="cellIs" dxfId="9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90" zoomScaleNormal="90" workbookViewId="0">
      <selection sqref="A1:Y1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33</v>
      </c>
      <c r="O1" s="55" t="s">
        <v>33</v>
      </c>
      <c r="P1" s="55" t="s">
        <v>33</v>
      </c>
      <c r="Q1" s="55" t="s">
        <v>33</v>
      </c>
      <c r="R1" s="55" t="s">
        <v>33</v>
      </c>
      <c r="S1" s="55" t="s">
        <v>33</v>
      </c>
      <c r="T1" s="55" t="s">
        <v>33</v>
      </c>
      <c r="U1" s="55" t="s">
        <v>33</v>
      </c>
      <c r="V1" s="55" t="s">
        <v>33</v>
      </c>
      <c r="W1" s="55" t="s">
        <v>33</v>
      </c>
      <c r="X1" s="55" t="s">
        <v>33</v>
      </c>
      <c r="Y1" s="55" t="s">
        <v>33</v>
      </c>
    </row>
    <row r="2" spans="1:25" ht="30" customHeight="1" x14ac:dyDescent="0.25">
      <c r="A2" s="54" t="s">
        <v>42</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49" t="s">
        <v>2</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0</v>
      </c>
      <c r="L4" s="50">
        <f>K4-(SUM(N4:Y4))</f>
        <v>0</v>
      </c>
      <c r="M4" s="51" t="str">
        <f>IF(L4&lt;0,"ATENÇÃO","OK")</f>
        <v>OK</v>
      </c>
      <c r="N4" s="37">
        <v>0</v>
      </c>
      <c r="O4" s="37">
        <v>0</v>
      </c>
      <c r="P4" s="37">
        <v>0</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10</v>
      </c>
      <c r="L6" s="50">
        <f t="shared" si="0"/>
        <v>10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O1:O2"/>
    <mergeCell ref="P1:P2"/>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s>
  <conditionalFormatting sqref="N4:Y4">
    <cfRule type="cellIs" dxfId="95" priority="7" stopIfTrue="1" operator="greaterThan">
      <formula>0</formula>
    </cfRule>
    <cfRule type="cellIs" dxfId="94" priority="8" stopIfTrue="1" operator="greaterThan">
      <formula>0</formula>
    </cfRule>
    <cfRule type="cellIs" dxfId="93" priority="9" stopIfTrue="1" operator="greaterThan">
      <formula>0</formula>
    </cfRule>
  </conditionalFormatting>
  <conditionalFormatting sqref="N5:Y9">
    <cfRule type="cellIs" dxfId="92" priority="4" stopIfTrue="1" operator="greaterThan">
      <formula>0</formula>
    </cfRule>
    <cfRule type="cellIs" dxfId="91" priority="5" stopIfTrue="1" operator="greaterThan">
      <formula>0</formula>
    </cfRule>
    <cfRule type="cellIs" dxfId="90" priority="6" stopIfTrue="1" operator="greaterThan">
      <formula>0</formula>
    </cfRule>
  </conditionalFormatting>
  <conditionalFormatting sqref="N10:Y10">
    <cfRule type="cellIs" dxfId="89" priority="1" stopIfTrue="1" operator="greaterThan">
      <formula>0</formula>
    </cfRule>
    <cfRule type="cellIs" dxfId="88" priority="2" stopIfTrue="1" operator="greaterThan">
      <formula>0</formula>
    </cfRule>
    <cfRule type="cellIs" dxfId="8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90" zoomScaleNormal="90" workbookViewId="0">
      <selection sqref="A1:Y1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5.7109375" style="8" bestFit="1" customWidth="1"/>
    <col min="15" max="16" width="13.140625" style="8" bestFit="1" customWidth="1"/>
    <col min="17" max="17" width="15.710937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78</v>
      </c>
      <c r="O1" s="55" t="s">
        <v>76</v>
      </c>
      <c r="P1" s="55" t="s">
        <v>77</v>
      </c>
      <c r="Q1" s="55" t="s">
        <v>79</v>
      </c>
      <c r="R1" s="55" t="s">
        <v>33</v>
      </c>
      <c r="S1" s="55" t="s">
        <v>33</v>
      </c>
      <c r="T1" s="55" t="s">
        <v>33</v>
      </c>
      <c r="U1" s="55" t="s">
        <v>33</v>
      </c>
      <c r="V1" s="55" t="s">
        <v>33</v>
      </c>
      <c r="W1" s="55" t="s">
        <v>33</v>
      </c>
      <c r="X1" s="55" t="s">
        <v>33</v>
      </c>
      <c r="Y1" s="55" t="s">
        <v>33</v>
      </c>
    </row>
    <row r="2" spans="1:25" ht="30" customHeight="1" x14ac:dyDescent="0.25">
      <c r="A2" s="54" t="s">
        <v>43</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52">
        <v>41571</v>
      </c>
      <c r="O3" s="52">
        <v>41590</v>
      </c>
      <c r="P3" s="52">
        <v>41757</v>
      </c>
      <c r="Q3" s="52">
        <v>41827</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50</v>
      </c>
      <c r="L4" s="50">
        <f>K4-(SUM(N4:Y4))</f>
        <v>8</v>
      </c>
      <c r="M4" s="51" t="str">
        <f>IF(L4&lt;0,"ATENÇÃO","OK")</f>
        <v>OK</v>
      </c>
      <c r="N4" s="37">
        <v>25</v>
      </c>
      <c r="O4" s="39">
        <v>1</v>
      </c>
      <c r="P4" s="39">
        <v>5</v>
      </c>
      <c r="Q4" s="39">
        <v>11</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O1:O2"/>
    <mergeCell ref="P1:P2"/>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s>
  <conditionalFormatting sqref="R4:Y4">
    <cfRule type="cellIs" dxfId="86" priority="10" stopIfTrue="1" operator="greaterThan">
      <formula>0</formula>
    </cfRule>
    <cfRule type="cellIs" dxfId="85" priority="11" stopIfTrue="1" operator="greaterThan">
      <formula>0</formula>
    </cfRule>
    <cfRule type="cellIs" dxfId="84" priority="12" stopIfTrue="1" operator="greaterThan">
      <formula>0</formula>
    </cfRule>
  </conditionalFormatting>
  <conditionalFormatting sqref="N5:Y9">
    <cfRule type="cellIs" dxfId="83" priority="7" stopIfTrue="1" operator="greaterThan">
      <formula>0</formula>
    </cfRule>
    <cfRule type="cellIs" dxfId="82" priority="8" stopIfTrue="1" operator="greaterThan">
      <formula>0</formula>
    </cfRule>
    <cfRule type="cellIs" dxfId="81" priority="9" stopIfTrue="1" operator="greaterThan">
      <formula>0</formula>
    </cfRule>
  </conditionalFormatting>
  <conditionalFormatting sqref="N10:Y10">
    <cfRule type="cellIs" dxfId="80" priority="4" stopIfTrue="1" operator="greaterThan">
      <formula>0</formula>
    </cfRule>
    <cfRule type="cellIs" dxfId="79" priority="5" stopIfTrue="1" operator="greaterThan">
      <formula>0</formula>
    </cfRule>
    <cfRule type="cellIs" dxfId="78" priority="6" stopIfTrue="1" operator="greaterThan">
      <formula>0</formula>
    </cfRule>
  </conditionalFormatting>
  <conditionalFormatting sqref="N4">
    <cfRule type="cellIs" dxfId="77" priority="1" stopIfTrue="1" operator="greaterThan">
      <formula>0</formula>
    </cfRule>
    <cfRule type="cellIs" dxfId="76" priority="2" stopIfTrue="1" operator="greaterThan">
      <formula>0</formula>
    </cfRule>
    <cfRule type="cellIs" dxfId="7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90" zoomScaleNormal="90" workbookViewId="0">
      <selection sqref="A1:Y1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33</v>
      </c>
      <c r="O1" s="55" t="s">
        <v>33</v>
      </c>
      <c r="P1" s="55" t="s">
        <v>33</v>
      </c>
      <c r="Q1" s="55" t="s">
        <v>33</v>
      </c>
      <c r="R1" s="55" t="s">
        <v>33</v>
      </c>
      <c r="S1" s="55" t="s">
        <v>33</v>
      </c>
      <c r="T1" s="55" t="s">
        <v>33</v>
      </c>
      <c r="U1" s="55" t="s">
        <v>33</v>
      </c>
      <c r="V1" s="55" t="s">
        <v>33</v>
      </c>
      <c r="W1" s="55" t="s">
        <v>33</v>
      </c>
      <c r="X1" s="55" t="s">
        <v>33</v>
      </c>
      <c r="Y1" s="55" t="s">
        <v>33</v>
      </c>
    </row>
    <row r="2" spans="1:25" ht="30" customHeight="1" x14ac:dyDescent="0.25">
      <c r="A2" s="54" t="s">
        <v>44</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49" t="s">
        <v>2</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80</v>
      </c>
      <c r="L4" s="50">
        <f>K4-(SUM(N4:Y4))</f>
        <v>80</v>
      </c>
      <c r="M4" s="51" t="str">
        <f>IF(L4&lt;0,"ATENÇÃO","OK")</f>
        <v>OK</v>
      </c>
      <c r="N4" s="37">
        <v>0</v>
      </c>
      <c r="O4" s="37">
        <v>0</v>
      </c>
      <c r="P4" s="37">
        <v>0</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O1:O2"/>
    <mergeCell ref="P1:P2"/>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s>
  <conditionalFormatting sqref="N4:Y4">
    <cfRule type="cellIs" dxfId="74" priority="7" stopIfTrue="1" operator="greaterThan">
      <formula>0</formula>
    </cfRule>
    <cfRule type="cellIs" dxfId="73" priority="8" stopIfTrue="1" operator="greaterThan">
      <formula>0</formula>
    </cfRule>
    <cfRule type="cellIs" dxfId="72" priority="9" stopIfTrue="1" operator="greaterThan">
      <formula>0</formula>
    </cfRule>
  </conditionalFormatting>
  <conditionalFormatting sqref="N5:Y9">
    <cfRule type="cellIs" dxfId="71" priority="4" stopIfTrue="1" operator="greaterThan">
      <formula>0</formula>
    </cfRule>
    <cfRule type="cellIs" dxfId="70" priority="5" stopIfTrue="1" operator="greaterThan">
      <formula>0</formula>
    </cfRule>
    <cfRule type="cellIs" dxfId="69" priority="6" stopIfTrue="1" operator="greaterThan">
      <formula>0</formula>
    </cfRule>
  </conditionalFormatting>
  <conditionalFormatting sqref="N10:Y10">
    <cfRule type="cellIs" dxfId="68" priority="1" stopIfTrue="1" operator="greaterThan">
      <formula>0</formula>
    </cfRule>
    <cfRule type="cellIs" dxfId="67" priority="2" stopIfTrue="1" operator="greaterThan">
      <formula>0</formula>
    </cfRule>
    <cfRule type="cellIs" dxfId="6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D1" zoomScale="90" zoomScaleNormal="90" workbookViewId="0">
      <selection activeCell="N5" sqref="N5"/>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93</v>
      </c>
      <c r="O1" s="55" t="s">
        <v>33</v>
      </c>
      <c r="P1" s="55" t="s">
        <v>33</v>
      </c>
      <c r="Q1" s="55" t="s">
        <v>33</v>
      </c>
      <c r="R1" s="55" t="s">
        <v>33</v>
      </c>
      <c r="S1" s="55" t="s">
        <v>33</v>
      </c>
      <c r="T1" s="55" t="s">
        <v>33</v>
      </c>
      <c r="U1" s="55" t="s">
        <v>33</v>
      </c>
      <c r="V1" s="55" t="s">
        <v>33</v>
      </c>
      <c r="W1" s="55" t="s">
        <v>33</v>
      </c>
      <c r="X1" s="55" t="s">
        <v>33</v>
      </c>
      <c r="Y1" s="55" t="s">
        <v>33</v>
      </c>
    </row>
    <row r="2" spans="1:25" ht="30" customHeight="1" x14ac:dyDescent="0.25">
      <c r="A2" s="54" t="s">
        <v>45</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49" t="s">
        <v>2</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13</v>
      </c>
      <c r="L4" s="50">
        <f>K4-(SUM(N4:Y4))</f>
        <v>0</v>
      </c>
      <c r="M4" s="51" t="str">
        <f>IF(L4&lt;0,"ATENÇÃO","OK")</f>
        <v>OK</v>
      </c>
      <c r="N4" s="37">
        <v>13</v>
      </c>
      <c r="O4" s="37">
        <v>0</v>
      </c>
      <c r="P4" s="37">
        <v>0</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O1:O2"/>
    <mergeCell ref="P1:P2"/>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s>
  <conditionalFormatting sqref="N4:Y4">
    <cfRule type="cellIs" dxfId="65" priority="7" stopIfTrue="1" operator="greaterThan">
      <formula>0</formula>
    </cfRule>
    <cfRule type="cellIs" dxfId="64" priority="8" stopIfTrue="1" operator="greaterThan">
      <formula>0</formula>
    </cfRule>
    <cfRule type="cellIs" dxfId="63" priority="9" stopIfTrue="1" operator="greaterThan">
      <formula>0</formula>
    </cfRule>
  </conditionalFormatting>
  <conditionalFormatting sqref="N5:Y9">
    <cfRule type="cellIs" dxfId="62" priority="4" stopIfTrue="1" operator="greaterThan">
      <formula>0</formula>
    </cfRule>
    <cfRule type="cellIs" dxfId="61" priority="5" stopIfTrue="1" operator="greaterThan">
      <formula>0</formula>
    </cfRule>
    <cfRule type="cellIs" dxfId="60" priority="6" stopIfTrue="1" operator="greaterThan">
      <formula>0</formula>
    </cfRule>
  </conditionalFormatting>
  <conditionalFormatting sqref="N10:Y10">
    <cfRule type="cellIs" dxfId="59" priority="1" stopIfTrue="1" operator="greaterThan">
      <formula>0</formula>
    </cfRule>
    <cfRule type="cellIs" dxfId="58" priority="2" stopIfTrue="1" operator="greaterThan">
      <formula>0</formula>
    </cfRule>
    <cfRule type="cellIs" dxfId="5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90" zoomScaleNormal="90" workbookViewId="0">
      <selection sqref="A1:Y1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72</v>
      </c>
      <c r="O1" s="55" t="s">
        <v>33</v>
      </c>
      <c r="P1" s="55" t="s">
        <v>33</v>
      </c>
      <c r="Q1" s="55" t="s">
        <v>33</v>
      </c>
      <c r="R1" s="55" t="s">
        <v>33</v>
      </c>
      <c r="S1" s="55" t="s">
        <v>33</v>
      </c>
      <c r="T1" s="55" t="s">
        <v>33</v>
      </c>
      <c r="U1" s="55" t="s">
        <v>33</v>
      </c>
      <c r="V1" s="55" t="s">
        <v>33</v>
      </c>
      <c r="W1" s="55" t="s">
        <v>33</v>
      </c>
      <c r="X1" s="55" t="s">
        <v>33</v>
      </c>
      <c r="Y1" s="55" t="s">
        <v>33</v>
      </c>
    </row>
    <row r="2" spans="1:25" ht="30" customHeight="1" x14ac:dyDescent="0.25">
      <c r="A2" s="54" t="s">
        <v>46</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52">
        <v>41718</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32</v>
      </c>
      <c r="L4" s="50">
        <f>K4-(SUM(N4:Y4))</f>
        <v>0</v>
      </c>
      <c r="M4" s="51" t="str">
        <f>IF(L4&lt;0,"ATENÇÃO","OK")</f>
        <v>OK</v>
      </c>
      <c r="N4" s="37">
        <v>32</v>
      </c>
      <c r="O4" s="37">
        <v>0</v>
      </c>
      <c r="P4" s="37">
        <v>0</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O1:O2"/>
    <mergeCell ref="P1:P2"/>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s>
  <conditionalFormatting sqref="O4:Y4">
    <cfRule type="cellIs" dxfId="56" priority="16" stopIfTrue="1" operator="greaterThan">
      <formula>0</formula>
    </cfRule>
    <cfRule type="cellIs" dxfId="55" priority="17" stopIfTrue="1" operator="greaterThan">
      <formula>0</formula>
    </cfRule>
    <cfRule type="cellIs" dxfId="54" priority="18" stopIfTrue="1" operator="greaterThan">
      <formula>0</formula>
    </cfRule>
  </conditionalFormatting>
  <conditionalFormatting sqref="O5:Y9">
    <cfRule type="cellIs" dxfId="53" priority="13" stopIfTrue="1" operator="greaterThan">
      <formula>0</formula>
    </cfRule>
    <cfRule type="cellIs" dxfId="52" priority="14" stopIfTrue="1" operator="greaterThan">
      <formula>0</formula>
    </cfRule>
    <cfRule type="cellIs" dxfId="51" priority="15" stopIfTrue="1" operator="greaterThan">
      <formula>0</formula>
    </cfRule>
  </conditionalFormatting>
  <conditionalFormatting sqref="O10:Y10">
    <cfRule type="cellIs" dxfId="50" priority="10" stopIfTrue="1" operator="greaterThan">
      <formula>0</formula>
    </cfRule>
    <cfRule type="cellIs" dxfId="49" priority="11" stopIfTrue="1" operator="greaterThan">
      <formula>0</formula>
    </cfRule>
    <cfRule type="cellIs" dxfId="48" priority="12" stopIfTrue="1" operator="greaterThan">
      <formula>0</formula>
    </cfRule>
  </conditionalFormatting>
  <conditionalFormatting sqref="N4">
    <cfRule type="cellIs" dxfId="47" priority="7" stopIfTrue="1" operator="greaterThan">
      <formula>0</formula>
    </cfRule>
    <cfRule type="cellIs" dxfId="46" priority="8" stopIfTrue="1" operator="greaterThan">
      <formula>0</formula>
    </cfRule>
    <cfRule type="cellIs" dxfId="45" priority="9" stopIfTrue="1" operator="greaterThan">
      <formula>0</formula>
    </cfRule>
  </conditionalFormatting>
  <conditionalFormatting sqref="N5:N9">
    <cfRule type="cellIs" dxfId="44" priority="4" stopIfTrue="1" operator="greaterThan">
      <formula>0</formula>
    </cfRule>
    <cfRule type="cellIs" dxfId="43" priority="5" stopIfTrue="1" operator="greaterThan">
      <formula>0</formula>
    </cfRule>
    <cfRule type="cellIs" dxfId="42" priority="6" stopIfTrue="1" operator="greaterThan">
      <formula>0</formula>
    </cfRule>
  </conditionalFormatting>
  <conditionalFormatting sqref="N10">
    <cfRule type="cellIs" dxfId="41" priority="1" stopIfTrue="1" operator="greaterThan">
      <formula>0</formula>
    </cfRule>
    <cfRule type="cellIs" dxfId="40" priority="2" stopIfTrue="1" operator="greaterThan">
      <formula>0</formula>
    </cfRule>
    <cfRule type="cellIs" dxfId="3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90" zoomScaleNormal="90" workbookViewId="0">
      <selection sqref="A1:Y10"/>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38" bestFit="1" customWidth="1"/>
    <col min="15" max="15" width="13.28515625" style="38" customWidth="1"/>
    <col min="16" max="16" width="14.28515625" style="38" customWidth="1"/>
    <col min="17" max="17" width="12.85546875" style="38"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8" t="s">
        <v>84</v>
      </c>
      <c r="O1" s="58" t="s">
        <v>85</v>
      </c>
      <c r="P1" s="58" t="s">
        <v>86</v>
      </c>
      <c r="Q1" s="58" t="s">
        <v>87</v>
      </c>
      <c r="R1" s="55" t="s">
        <v>33</v>
      </c>
      <c r="S1" s="55" t="s">
        <v>33</v>
      </c>
      <c r="T1" s="55" t="s">
        <v>33</v>
      </c>
      <c r="U1" s="55" t="s">
        <v>33</v>
      </c>
      <c r="V1" s="55" t="s">
        <v>33</v>
      </c>
      <c r="W1" s="55" t="s">
        <v>33</v>
      </c>
      <c r="X1" s="55" t="s">
        <v>33</v>
      </c>
      <c r="Y1" s="55" t="s">
        <v>33</v>
      </c>
    </row>
    <row r="2" spans="1:25" ht="30" customHeight="1" x14ac:dyDescent="0.25">
      <c r="A2" s="54" t="s">
        <v>47</v>
      </c>
      <c r="B2" s="54"/>
      <c r="C2" s="54"/>
      <c r="D2" s="54"/>
      <c r="E2" s="54"/>
      <c r="F2" s="54"/>
      <c r="G2" s="54"/>
      <c r="H2" s="54"/>
      <c r="I2" s="54"/>
      <c r="J2" s="54"/>
      <c r="K2" s="54"/>
      <c r="L2" s="54"/>
      <c r="M2" s="54"/>
      <c r="N2" s="58"/>
      <c r="O2" s="58" t="s">
        <v>85</v>
      </c>
      <c r="P2" s="58" t="s">
        <v>86</v>
      </c>
      <c r="Q2" s="58" t="s">
        <v>87</v>
      </c>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52">
        <v>41592</v>
      </c>
      <c r="O3" s="52">
        <v>41592</v>
      </c>
      <c r="P3" s="52">
        <v>41592</v>
      </c>
      <c r="Q3" s="52">
        <v>41592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36</v>
      </c>
      <c r="L4" s="50">
        <f>K4-(SUM(N4:Y4))</f>
        <v>1</v>
      </c>
      <c r="M4" s="51" t="str">
        <f>IF(L4&lt;0,"ATENÇÃO","OK")</f>
        <v>OK</v>
      </c>
      <c r="N4" s="37">
        <v>30</v>
      </c>
      <c r="O4" s="37">
        <v>3</v>
      </c>
      <c r="P4" s="37">
        <v>1</v>
      </c>
      <c r="Q4" s="37">
        <v>1</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v>0</v>
      </c>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v>0</v>
      </c>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4</v>
      </c>
      <c r="L7" s="50">
        <f t="shared" si="0"/>
        <v>4</v>
      </c>
      <c r="M7" s="51" t="str">
        <f t="shared" si="1"/>
        <v>OK</v>
      </c>
      <c r="N7" s="37">
        <v>0</v>
      </c>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9</v>
      </c>
      <c r="L8" s="50">
        <f t="shared" si="0"/>
        <v>9</v>
      </c>
      <c r="M8" s="51" t="str">
        <f t="shared" si="1"/>
        <v>OK</v>
      </c>
      <c r="N8" s="37">
        <v>0</v>
      </c>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3</v>
      </c>
      <c r="L9" s="50">
        <f t="shared" si="0"/>
        <v>3</v>
      </c>
      <c r="M9" s="51" t="str">
        <f t="shared" si="1"/>
        <v>OK</v>
      </c>
      <c r="N9" s="37">
        <v>0</v>
      </c>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4</v>
      </c>
      <c r="L10" s="50">
        <f t="shared" si="0"/>
        <v>4</v>
      </c>
      <c r="M10" s="51" t="str">
        <f t="shared" si="1"/>
        <v>OK</v>
      </c>
      <c r="N10" s="37">
        <v>0</v>
      </c>
      <c r="O10" s="37">
        <v>0</v>
      </c>
      <c r="P10" s="37">
        <v>0</v>
      </c>
      <c r="Q10" s="37">
        <v>0</v>
      </c>
      <c r="R10" s="37">
        <v>0</v>
      </c>
      <c r="S10" s="37">
        <v>0</v>
      </c>
      <c r="T10" s="37">
        <v>0</v>
      </c>
      <c r="U10" s="37">
        <v>0</v>
      </c>
      <c r="V10" s="37">
        <v>0</v>
      </c>
      <c r="W10" s="37">
        <v>0</v>
      </c>
      <c r="X10" s="37">
        <v>0</v>
      </c>
      <c r="Y10" s="37">
        <v>0</v>
      </c>
    </row>
  </sheetData>
  <mergeCells count="17">
    <mergeCell ref="O1:O2"/>
    <mergeCell ref="P1:P2"/>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s>
  <conditionalFormatting sqref="R4:Y4">
    <cfRule type="cellIs" dxfId="38" priority="10" stopIfTrue="1" operator="greaterThan">
      <formula>0</formula>
    </cfRule>
    <cfRule type="cellIs" dxfId="37" priority="11" stopIfTrue="1" operator="greaterThan">
      <formula>0</formula>
    </cfRule>
    <cfRule type="cellIs" dxfId="36" priority="12" stopIfTrue="1" operator="greaterThan">
      <formula>0</formula>
    </cfRule>
  </conditionalFormatting>
  <conditionalFormatting sqref="N5:Y9">
    <cfRule type="cellIs" dxfId="35" priority="7" stopIfTrue="1" operator="greaterThan">
      <formula>0</formula>
    </cfRule>
    <cfRule type="cellIs" dxfId="34" priority="8" stopIfTrue="1" operator="greaterThan">
      <formula>0</formula>
    </cfRule>
    <cfRule type="cellIs" dxfId="33" priority="9" stopIfTrue="1" operator="greaterThan">
      <formula>0</formula>
    </cfRule>
  </conditionalFormatting>
  <conditionalFormatting sqref="N10:Y10">
    <cfRule type="cellIs" dxfId="32" priority="4" stopIfTrue="1" operator="greaterThan">
      <formula>0</formula>
    </cfRule>
    <cfRule type="cellIs" dxfId="31" priority="5" stopIfTrue="1" operator="greaterThan">
      <formula>0</formula>
    </cfRule>
    <cfRule type="cellIs" dxfId="30" priority="6" stopIfTrue="1" operator="greaterThan">
      <formula>0</formula>
    </cfRule>
  </conditionalFormatting>
  <conditionalFormatting sqref="N4:Q4">
    <cfRule type="cellIs" dxfId="29" priority="1" stopIfTrue="1" operator="greaterThan">
      <formula>0</formula>
    </cfRule>
    <cfRule type="cellIs" dxfId="28" priority="2" stopIfTrue="1" operator="greaterThan">
      <formula>0</formula>
    </cfRule>
    <cfRule type="cellIs" dxfId="2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opLeftCell="D1" zoomScale="90" zoomScaleNormal="90" workbookViewId="0">
      <selection activeCell="N4" sqref="N4"/>
    </sheetView>
  </sheetViews>
  <sheetFormatPr defaultColWidth="9.7109375" defaultRowHeight="15" x14ac:dyDescent="0.25"/>
  <cols>
    <col min="1" max="1" width="13.140625" style="3" bestFit="1" customWidth="1"/>
    <col min="2" max="2" width="5.42578125" style="4" bestFit="1" customWidth="1"/>
    <col min="3" max="3" width="5.28515625" style="9" bestFit="1" customWidth="1"/>
    <col min="4" max="4" width="60.140625" style="1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5" width="11.85546875" style="8" customWidth="1"/>
    <col min="16"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54" t="s">
        <v>48</v>
      </c>
      <c r="B1" s="54"/>
      <c r="C1" s="54"/>
      <c r="D1" s="54" t="s">
        <v>49</v>
      </c>
      <c r="E1" s="54"/>
      <c r="F1" s="54"/>
      <c r="G1" s="54"/>
      <c r="H1" s="54"/>
      <c r="I1" s="54"/>
      <c r="J1" s="54"/>
      <c r="K1" s="54" t="s">
        <v>50</v>
      </c>
      <c r="L1" s="54"/>
      <c r="M1" s="54"/>
      <c r="N1" s="55" t="s">
        <v>91</v>
      </c>
      <c r="O1" s="55" t="s">
        <v>92</v>
      </c>
      <c r="P1" s="55" t="s">
        <v>33</v>
      </c>
      <c r="Q1" s="55" t="s">
        <v>33</v>
      </c>
      <c r="R1" s="55" t="s">
        <v>33</v>
      </c>
      <c r="S1" s="55" t="s">
        <v>33</v>
      </c>
      <c r="T1" s="55" t="s">
        <v>33</v>
      </c>
      <c r="U1" s="55" t="s">
        <v>33</v>
      </c>
      <c r="V1" s="55" t="s">
        <v>33</v>
      </c>
      <c r="W1" s="55" t="s">
        <v>33</v>
      </c>
      <c r="X1" s="55" t="s">
        <v>33</v>
      </c>
      <c r="Y1" s="55" t="s">
        <v>33</v>
      </c>
    </row>
    <row r="2" spans="1:25" ht="30" customHeight="1" x14ac:dyDescent="0.25">
      <c r="A2" s="54" t="s">
        <v>68</v>
      </c>
      <c r="B2" s="54"/>
      <c r="C2" s="54"/>
      <c r="D2" s="54"/>
      <c r="E2" s="54"/>
      <c r="F2" s="54"/>
      <c r="G2" s="54"/>
      <c r="H2" s="54"/>
      <c r="I2" s="54"/>
      <c r="J2" s="54"/>
      <c r="K2" s="54"/>
      <c r="L2" s="54"/>
      <c r="M2" s="54"/>
      <c r="N2" s="55"/>
      <c r="O2" s="55"/>
      <c r="P2" s="55"/>
      <c r="Q2" s="55"/>
      <c r="R2" s="55"/>
      <c r="S2" s="55"/>
      <c r="T2" s="55"/>
      <c r="U2" s="55"/>
      <c r="V2" s="55"/>
      <c r="W2" s="55"/>
      <c r="X2" s="55"/>
      <c r="Y2" s="55"/>
    </row>
    <row r="3" spans="1:25" s="2" customFormat="1" ht="45" x14ac:dyDescent="0.2">
      <c r="A3" s="41" t="s">
        <v>3</v>
      </c>
      <c r="B3" s="41" t="s">
        <v>1</v>
      </c>
      <c r="C3" s="42" t="s">
        <v>5</v>
      </c>
      <c r="D3" s="42" t="s">
        <v>7</v>
      </c>
      <c r="E3" s="42" t="s">
        <v>34</v>
      </c>
      <c r="F3" s="42" t="s">
        <v>13</v>
      </c>
      <c r="G3" s="42" t="s">
        <v>8</v>
      </c>
      <c r="H3" s="43" t="s">
        <v>4</v>
      </c>
      <c r="I3" s="44" t="s">
        <v>14</v>
      </c>
      <c r="J3" s="45" t="s">
        <v>6</v>
      </c>
      <c r="K3" s="46" t="s">
        <v>15</v>
      </c>
      <c r="L3" s="47" t="s">
        <v>0</v>
      </c>
      <c r="M3" s="43" t="s">
        <v>9</v>
      </c>
      <c r="N3" s="49" t="s">
        <v>2</v>
      </c>
      <c r="O3" s="49" t="s">
        <v>2</v>
      </c>
      <c r="P3" s="49" t="s">
        <v>2</v>
      </c>
      <c r="Q3" s="49" t="s">
        <v>2</v>
      </c>
      <c r="R3" s="49" t="s">
        <v>2</v>
      </c>
      <c r="S3" s="49" t="s">
        <v>2</v>
      </c>
      <c r="T3" s="49" t="s">
        <v>2</v>
      </c>
      <c r="U3" s="49" t="s">
        <v>2</v>
      </c>
      <c r="V3" s="49" t="s">
        <v>2</v>
      </c>
      <c r="W3" s="49" t="s">
        <v>2</v>
      </c>
      <c r="X3" s="49" t="s">
        <v>2</v>
      </c>
      <c r="Y3" s="49" t="s">
        <v>2</v>
      </c>
    </row>
    <row r="4" spans="1:25" ht="360" x14ac:dyDescent="0.25">
      <c r="A4" s="36" t="s">
        <v>51</v>
      </c>
      <c r="B4" s="27"/>
      <c r="C4" s="27">
        <v>1</v>
      </c>
      <c r="D4" s="30" t="s">
        <v>52</v>
      </c>
      <c r="E4" s="29"/>
      <c r="F4" s="31" t="s">
        <v>60</v>
      </c>
      <c r="G4" s="28" t="s">
        <v>35</v>
      </c>
      <c r="H4" s="28" t="s">
        <v>61</v>
      </c>
      <c r="I4" s="28" t="s">
        <v>62</v>
      </c>
      <c r="J4" s="32">
        <v>1590</v>
      </c>
      <c r="K4" s="34">
        <v>13</v>
      </c>
      <c r="L4" s="50">
        <f>K4-(SUM(N4:Y4))</f>
        <v>0</v>
      </c>
      <c r="M4" s="51" t="str">
        <f>IF(L4&lt;0,"ATENÇÃO","OK")</f>
        <v>OK</v>
      </c>
      <c r="N4" s="37">
        <v>10</v>
      </c>
      <c r="O4" s="37">
        <v>3</v>
      </c>
      <c r="P4" s="37">
        <v>0</v>
      </c>
      <c r="Q4" s="37">
        <v>0</v>
      </c>
      <c r="R4" s="37">
        <v>0</v>
      </c>
      <c r="S4" s="37">
        <v>0</v>
      </c>
      <c r="T4" s="37">
        <v>0</v>
      </c>
      <c r="U4" s="37">
        <v>0</v>
      </c>
      <c r="V4" s="37">
        <v>0</v>
      </c>
      <c r="W4" s="37">
        <v>0</v>
      </c>
      <c r="X4" s="37">
        <v>0</v>
      </c>
      <c r="Y4" s="37">
        <v>0</v>
      </c>
    </row>
    <row r="5" spans="1:25" ht="240" x14ac:dyDescent="0.25">
      <c r="A5" s="56" t="s">
        <v>53</v>
      </c>
      <c r="B5" s="27"/>
      <c r="C5" s="27">
        <v>4</v>
      </c>
      <c r="D5" s="30" t="s">
        <v>54</v>
      </c>
      <c r="E5" s="29"/>
      <c r="F5" s="31" t="s">
        <v>63</v>
      </c>
      <c r="G5" s="28" t="s">
        <v>35</v>
      </c>
      <c r="H5" s="28" t="s">
        <v>61</v>
      </c>
      <c r="I5" s="28" t="s">
        <v>62</v>
      </c>
      <c r="J5" s="32">
        <v>2670</v>
      </c>
      <c r="K5" s="34">
        <v>0</v>
      </c>
      <c r="L5" s="50">
        <f t="shared" ref="L5:L10" si="0">K5-(SUM(N5:Y5))</f>
        <v>0</v>
      </c>
      <c r="M5" s="51" t="str">
        <f t="shared" ref="M5:M10" si="1">IF(L5&lt;0,"ATENÇÃO","OK")</f>
        <v>OK</v>
      </c>
      <c r="N5" s="37"/>
      <c r="O5" s="37">
        <v>0</v>
      </c>
      <c r="P5" s="37">
        <v>0</v>
      </c>
      <c r="Q5" s="37">
        <v>0</v>
      </c>
      <c r="R5" s="37">
        <v>0</v>
      </c>
      <c r="S5" s="37">
        <v>0</v>
      </c>
      <c r="T5" s="37">
        <v>0</v>
      </c>
      <c r="U5" s="37">
        <v>0</v>
      </c>
      <c r="V5" s="37">
        <v>0</v>
      </c>
      <c r="W5" s="37">
        <v>0</v>
      </c>
      <c r="X5" s="37">
        <v>0</v>
      </c>
      <c r="Y5" s="37">
        <v>0</v>
      </c>
    </row>
    <row r="6" spans="1:25" ht="120" x14ac:dyDescent="0.25">
      <c r="A6" s="56"/>
      <c r="B6" s="27"/>
      <c r="C6" s="27">
        <v>5</v>
      </c>
      <c r="D6" s="30" t="s">
        <v>55</v>
      </c>
      <c r="E6" s="29"/>
      <c r="F6" s="31" t="s">
        <v>64</v>
      </c>
      <c r="G6" s="28" t="s">
        <v>35</v>
      </c>
      <c r="H6" s="28" t="s">
        <v>61</v>
      </c>
      <c r="I6" s="28" t="s">
        <v>62</v>
      </c>
      <c r="J6" s="32">
        <v>650</v>
      </c>
      <c r="K6" s="34">
        <v>0</v>
      </c>
      <c r="L6" s="50">
        <f t="shared" si="0"/>
        <v>0</v>
      </c>
      <c r="M6" s="51" t="str">
        <f t="shared" si="1"/>
        <v>OK</v>
      </c>
      <c r="N6" s="37"/>
      <c r="O6" s="37">
        <v>0</v>
      </c>
      <c r="P6" s="37">
        <v>0</v>
      </c>
      <c r="Q6" s="37">
        <v>0</v>
      </c>
      <c r="R6" s="37">
        <v>0</v>
      </c>
      <c r="S6" s="37">
        <v>0</v>
      </c>
      <c r="T6" s="37">
        <v>0</v>
      </c>
      <c r="U6" s="37">
        <v>0</v>
      </c>
      <c r="V6" s="37">
        <v>0</v>
      </c>
      <c r="W6" s="37">
        <v>0</v>
      </c>
      <c r="X6" s="37">
        <v>0</v>
      </c>
      <c r="Y6" s="37">
        <v>0</v>
      </c>
    </row>
    <row r="7" spans="1:25" ht="60" x14ac:dyDescent="0.25">
      <c r="A7" s="56"/>
      <c r="B7" s="27"/>
      <c r="C7" s="27">
        <v>7</v>
      </c>
      <c r="D7" s="30" t="s">
        <v>56</v>
      </c>
      <c r="E7" s="29"/>
      <c r="F7" s="31" t="s">
        <v>65</v>
      </c>
      <c r="G7" s="28" t="s">
        <v>35</v>
      </c>
      <c r="H7" s="28" t="s">
        <v>61</v>
      </c>
      <c r="I7" s="28" t="s">
        <v>62</v>
      </c>
      <c r="J7" s="32">
        <v>618</v>
      </c>
      <c r="K7" s="34">
        <v>0</v>
      </c>
      <c r="L7" s="50">
        <f t="shared" si="0"/>
        <v>0</v>
      </c>
      <c r="M7" s="51" t="str">
        <f t="shared" si="1"/>
        <v>OK</v>
      </c>
      <c r="N7" s="37"/>
      <c r="O7" s="37">
        <v>0</v>
      </c>
      <c r="P7" s="37">
        <v>0</v>
      </c>
      <c r="Q7" s="37">
        <v>0</v>
      </c>
      <c r="R7" s="37">
        <v>0</v>
      </c>
      <c r="S7" s="37">
        <v>0</v>
      </c>
      <c r="T7" s="37">
        <v>0</v>
      </c>
      <c r="U7" s="37">
        <v>0</v>
      </c>
      <c r="V7" s="37">
        <v>0</v>
      </c>
      <c r="W7" s="37">
        <v>0</v>
      </c>
      <c r="X7" s="37">
        <v>0</v>
      </c>
      <c r="Y7" s="37">
        <v>0</v>
      </c>
    </row>
    <row r="8" spans="1:25" ht="60" x14ac:dyDescent="0.25">
      <c r="A8" s="56"/>
      <c r="B8" s="27"/>
      <c r="C8" s="27">
        <v>8</v>
      </c>
      <c r="D8" s="30" t="s">
        <v>57</v>
      </c>
      <c r="E8" s="29"/>
      <c r="F8" s="31" t="s">
        <v>66</v>
      </c>
      <c r="G8" s="28" t="s">
        <v>35</v>
      </c>
      <c r="H8" s="28" t="s">
        <v>61</v>
      </c>
      <c r="I8" s="28" t="s">
        <v>62</v>
      </c>
      <c r="J8" s="32">
        <v>395</v>
      </c>
      <c r="K8" s="34">
        <v>0</v>
      </c>
      <c r="L8" s="50">
        <f t="shared" si="0"/>
        <v>0</v>
      </c>
      <c r="M8" s="51" t="str">
        <f t="shared" si="1"/>
        <v>OK</v>
      </c>
      <c r="N8" s="37"/>
      <c r="O8" s="37">
        <v>0</v>
      </c>
      <c r="P8" s="37">
        <v>0</v>
      </c>
      <c r="Q8" s="37">
        <v>0</v>
      </c>
      <c r="R8" s="37">
        <v>0</v>
      </c>
      <c r="S8" s="37">
        <v>0</v>
      </c>
      <c r="T8" s="37">
        <v>0</v>
      </c>
      <c r="U8" s="37">
        <v>0</v>
      </c>
      <c r="V8" s="37">
        <v>0</v>
      </c>
      <c r="W8" s="37">
        <v>0</v>
      </c>
      <c r="X8" s="37">
        <v>0</v>
      </c>
      <c r="Y8" s="37">
        <v>0</v>
      </c>
    </row>
    <row r="9" spans="1:25" ht="75" x14ac:dyDescent="0.25">
      <c r="A9" s="56"/>
      <c r="B9" s="27"/>
      <c r="C9" s="27">
        <v>9</v>
      </c>
      <c r="D9" s="30" t="s">
        <v>58</v>
      </c>
      <c r="E9" s="29"/>
      <c r="F9" s="31" t="s">
        <v>67</v>
      </c>
      <c r="G9" s="28" t="s">
        <v>35</v>
      </c>
      <c r="H9" s="28" t="s">
        <v>61</v>
      </c>
      <c r="I9" s="28" t="s">
        <v>62</v>
      </c>
      <c r="J9" s="32">
        <v>655</v>
      </c>
      <c r="K9" s="34">
        <v>0</v>
      </c>
      <c r="L9" s="50">
        <f t="shared" si="0"/>
        <v>0</v>
      </c>
      <c r="M9" s="51" t="str">
        <f t="shared" si="1"/>
        <v>OK</v>
      </c>
      <c r="N9" s="37"/>
      <c r="O9" s="37">
        <v>0</v>
      </c>
      <c r="P9" s="37">
        <v>0</v>
      </c>
      <c r="Q9" s="37">
        <v>0</v>
      </c>
      <c r="R9" s="37">
        <v>0</v>
      </c>
      <c r="S9" s="37">
        <v>0</v>
      </c>
      <c r="T9" s="37">
        <v>0</v>
      </c>
      <c r="U9" s="37">
        <v>0</v>
      </c>
      <c r="V9" s="37">
        <v>0</v>
      </c>
      <c r="W9" s="37">
        <v>0</v>
      </c>
      <c r="X9" s="37">
        <v>0</v>
      </c>
      <c r="Y9" s="37">
        <v>0</v>
      </c>
    </row>
    <row r="10" spans="1:25" ht="60" x14ac:dyDescent="0.25">
      <c r="A10" s="56"/>
      <c r="B10" s="27"/>
      <c r="C10" s="27">
        <v>10</v>
      </c>
      <c r="D10" s="30" t="s">
        <v>59</v>
      </c>
      <c r="E10" s="33"/>
      <c r="F10" s="31" t="s">
        <v>67</v>
      </c>
      <c r="G10" s="28" t="s">
        <v>35</v>
      </c>
      <c r="H10" s="28" t="s">
        <v>61</v>
      </c>
      <c r="I10" s="28" t="s">
        <v>62</v>
      </c>
      <c r="J10" s="32">
        <v>676</v>
      </c>
      <c r="K10" s="34">
        <v>0</v>
      </c>
      <c r="L10" s="50">
        <f t="shared" si="0"/>
        <v>0</v>
      </c>
      <c r="M10" s="51" t="str">
        <f t="shared" si="1"/>
        <v>OK</v>
      </c>
      <c r="N10" s="37"/>
      <c r="O10" s="37">
        <v>0</v>
      </c>
      <c r="P10" s="37">
        <v>0</v>
      </c>
      <c r="Q10" s="37">
        <v>0</v>
      </c>
      <c r="R10" s="37">
        <v>0</v>
      </c>
      <c r="S10" s="37">
        <v>0</v>
      </c>
      <c r="T10" s="37">
        <v>0</v>
      </c>
      <c r="U10" s="37">
        <v>0</v>
      </c>
      <c r="V10" s="37">
        <v>0</v>
      </c>
      <c r="W10" s="37">
        <v>0</v>
      </c>
      <c r="X10" s="37">
        <v>0</v>
      </c>
      <c r="Y10" s="37">
        <v>0</v>
      </c>
    </row>
  </sheetData>
  <mergeCells count="17">
    <mergeCell ref="O1:O2"/>
    <mergeCell ref="P1:P2"/>
    <mergeCell ref="A5:A10"/>
    <mergeCell ref="W1:W2"/>
    <mergeCell ref="X1:X2"/>
    <mergeCell ref="Y1:Y2"/>
    <mergeCell ref="A2:M2"/>
    <mergeCell ref="Q1:Q2"/>
    <mergeCell ref="R1:R2"/>
    <mergeCell ref="S1:S2"/>
    <mergeCell ref="T1:T2"/>
    <mergeCell ref="U1:U2"/>
    <mergeCell ref="V1:V2"/>
    <mergeCell ref="A1:C1"/>
    <mergeCell ref="D1:J1"/>
    <mergeCell ref="K1:M1"/>
    <mergeCell ref="N1:N2"/>
  </mergeCells>
  <conditionalFormatting sqref="N4:Y4">
    <cfRule type="cellIs" dxfId="26" priority="7" stopIfTrue="1" operator="greaterThan">
      <formula>0</formula>
    </cfRule>
    <cfRule type="cellIs" dxfId="25" priority="8" stopIfTrue="1" operator="greaterThan">
      <formula>0</formula>
    </cfRule>
    <cfRule type="cellIs" dxfId="24" priority="9" stopIfTrue="1" operator="greaterThan">
      <formula>0</formula>
    </cfRule>
  </conditionalFormatting>
  <conditionalFormatting sqref="N5:Y9">
    <cfRule type="cellIs" dxfId="23" priority="4" stopIfTrue="1" operator="greaterThan">
      <formula>0</formula>
    </cfRule>
    <cfRule type="cellIs" dxfId="22" priority="5" stopIfTrue="1" operator="greaterThan">
      <formula>0</formula>
    </cfRule>
    <cfRule type="cellIs" dxfId="21" priority="6" stopIfTrue="1" operator="greaterThan">
      <formula>0</formula>
    </cfRule>
  </conditionalFormatting>
  <conditionalFormatting sqref="N10:Y10">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zoomScale="70" zoomScaleNormal="70" workbookViewId="0">
      <selection activeCell="I5" sqref="I5"/>
    </sheetView>
  </sheetViews>
  <sheetFormatPr defaultColWidth="9.7109375" defaultRowHeight="15" x14ac:dyDescent="0.25"/>
  <cols>
    <col min="1" max="1" width="17" style="3" customWidth="1"/>
    <col min="2" max="2" width="7.7109375" style="4" customWidth="1"/>
    <col min="3" max="3" width="5.28515625" style="9" bestFit="1" customWidth="1"/>
    <col min="4" max="4" width="54.85546875" style="10" customWidth="1"/>
    <col min="5" max="5" width="15.5703125" style="10" customWidth="1"/>
    <col min="6" max="6" width="23.42578125" style="10" bestFit="1" customWidth="1"/>
    <col min="7" max="7" width="12.28515625" style="9" customWidth="1"/>
    <col min="8" max="8" width="10.5703125" style="26" bestFit="1" customWidth="1"/>
    <col min="9" max="9" width="9.28515625" style="26" bestFit="1" customWidth="1"/>
    <col min="10" max="10" width="18.28515625" style="2" bestFit="1" customWidth="1"/>
    <col min="11" max="11" width="12.7109375" style="7" customWidth="1"/>
    <col min="12" max="12" width="16.28515625" style="11" customWidth="1"/>
    <col min="13" max="13" width="12.5703125" style="12" customWidth="1"/>
    <col min="14" max="16384" width="9.7109375" style="1"/>
  </cols>
  <sheetData>
    <row r="1" spans="1:13" ht="45.75" customHeight="1" x14ac:dyDescent="0.25">
      <c r="A1" s="54" t="s">
        <v>48</v>
      </c>
      <c r="B1" s="54"/>
      <c r="C1" s="54"/>
      <c r="D1" s="54" t="s">
        <v>49</v>
      </c>
      <c r="E1" s="54"/>
      <c r="F1" s="54"/>
      <c r="G1" s="54"/>
      <c r="H1" s="54"/>
      <c r="I1" s="54"/>
      <c r="J1" s="54"/>
      <c r="K1" s="54" t="s">
        <v>50</v>
      </c>
      <c r="L1" s="54"/>
      <c r="M1" s="54"/>
    </row>
    <row r="2" spans="1:13" s="2" customFormat="1" ht="30.75" customHeight="1" x14ac:dyDescent="0.2">
      <c r="A2" s="54" t="s">
        <v>69</v>
      </c>
      <c r="B2" s="54"/>
      <c r="C2" s="54"/>
      <c r="D2" s="54"/>
      <c r="E2" s="54"/>
      <c r="F2" s="54"/>
      <c r="G2" s="54"/>
      <c r="H2" s="54"/>
      <c r="I2" s="54"/>
      <c r="J2" s="54"/>
      <c r="K2" s="54"/>
      <c r="L2" s="54"/>
      <c r="M2" s="54"/>
    </row>
    <row r="3" spans="1:13" s="2" customFormat="1" ht="30" x14ac:dyDescent="0.2">
      <c r="A3" s="41" t="s">
        <v>3</v>
      </c>
      <c r="B3" s="41" t="s">
        <v>1</v>
      </c>
      <c r="C3" s="42" t="s">
        <v>5</v>
      </c>
      <c r="D3" s="42" t="s">
        <v>7</v>
      </c>
      <c r="E3" s="42" t="s">
        <v>34</v>
      </c>
      <c r="F3" s="42" t="s">
        <v>13</v>
      </c>
      <c r="G3" s="42" t="s">
        <v>8</v>
      </c>
      <c r="H3" s="43" t="s">
        <v>4</v>
      </c>
      <c r="I3" s="44" t="s">
        <v>14</v>
      </c>
      <c r="J3" s="45" t="s">
        <v>6</v>
      </c>
      <c r="K3" s="46" t="s">
        <v>15</v>
      </c>
      <c r="L3" s="47" t="s">
        <v>70</v>
      </c>
      <c r="M3" s="43" t="s">
        <v>71</v>
      </c>
    </row>
    <row r="4" spans="1:13" ht="405" x14ac:dyDescent="0.25">
      <c r="A4" s="36" t="s">
        <v>51</v>
      </c>
      <c r="B4" s="27"/>
      <c r="C4" s="27">
        <v>1</v>
      </c>
      <c r="D4" s="30" t="s">
        <v>52</v>
      </c>
      <c r="E4" s="29"/>
      <c r="F4" s="31" t="s">
        <v>60</v>
      </c>
      <c r="G4" s="28" t="s">
        <v>35</v>
      </c>
      <c r="H4" s="28" t="s">
        <v>61</v>
      </c>
      <c r="I4" s="28" t="s">
        <v>62</v>
      </c>
      <c r="J4" s="32">
        <v>1590</v>
      </c>
      <c r="K4" s="34">
        <f>REIT!K4+ESAG!K4+CEART!K4+FAED!K4+CEAD!K4+CEFID!K4+CESFI!K4+CEAVI!K4+CCT!K4+CEPLAN!K4+CAV!K4+CEO!K4+CERES!K4</f>
        <v>328</v>
      </c>
      <c r="L4" s="35">
        <f>(REIT!K4-REIT!L4)+(ESAG!K4-ESAG!L4)+(CEART!K4-CEART!L4)+(FAED!K4-FAED!L4)+(CEAD!K4-CEAD!L4)+(CEFID!K4-CEFID!L4)+(CESFI!K4-CESFI!L4)+(CEAVI!K4-CEAVI!L4)+(CCT!K4-CCT!L4)+(CEPLAN!K4-CEPLAN!L4)+(CAV!K4-CAV!L4)+(CEO!K4-CEO!L4)+(CERES!K4-CERES!L4)</f>
        <v>214</v>
      </c>
      <c r="M4" s="48">
        <f>K4-L4</f>
        <v>114</v>
      </c>
    </row>
    <row r="5" spans="1:13" ht="270" x14ac:dyDescent="0.25">
      <c r="A5" s="56" t="s">
        <v>53</v>
      </c>
      <c r="B5" s="27"/>
      <c r="C5" s="27">
        <v>4</v>
      </c>
      <c r="D5" s="30" t="s">
        <v>54</v>
      </c>
      <c r="E5" s="29"/>
      <c r="F5" s="31" t="s">
        <v>63</v>
      </c>
      <c r="G5" s="28" t="s">
        <v>35</v>
      </c>
      <c r="H5" s="28" t="s">
        <v>61</v>
      </c>
      <c r="I5" s="28" t="s">
        <v>62</v>
      </c>
      <c r="J5" s="32">
        <v>2670</v>
      </c>
      <c r="K5" s="34">
        <f>REIT!K5+ESAG!K5+CEART!K5+FAED!K5+CEAD!K5+CEFID!K5+CESFI!K5+CEAVI!K5+CCT!K5+CEPLAN!K5+CAV!K5+CEO!K5+CERES!K5</f>
        <v>4</v>
      </c>
      <c r="L5" s="35">
        <f>(REIT!K5-REIT!L5)+(ESAG!K5-ESAG!L5)+(CEART!K5-CEART!L5)+(FAED!K5-FAED!L5)+(CEAD!K5-CEAD!L5)+(CEFID!K5-CEFID!L5)+(CESFI!K5-CESFI!L5)+(CEAVI!K5-CEAVI!L5)+(CCT!K5-CCT!L5)+(CEPLAN!K5-CEPLAN!L5)+(CAV!K5-CAV!L5)+(CEO!K5-CEO!L5)+(CERES!K5-CERES!L5)</f>
        <v>2</v>
      </c>
      <c r="M5" s="48">
        <f t="shared" ref="M5:M10" si="0">K5-L5</f>
        <v>2</v>
      </c>
    </row>
    <row r="6" spans="1:13" ht="150" x14ac:dyDescent="0.25">
      <c r="A6" s="56"/>
      <c r="B6" s="27"/>
      <c r="C6" s="27">
        <v>5</v>
      </c>
      <c r="D6" s="30" t="s">
        <v>55</v>
      </c>
      <c r="E6" s="29"/>
      <c r="F6" s="31" t="s">
        <v>64</v>
      </c>
      <c r="G6" s="28" t="s">
        <v>35</v>
      </c>
      <c r="H6" s="28" t="s">
        <v>61</v>
      </c>
      <c r="I6" s="28" t="s">
        <v>62</v>
      </c>
      <c r="J6" s="32">
        <v>650</v>
      </c>
      <c r="K6" s="34">
        <f>REIT!K6+ESAG!K6+CEART!K6+FAED!K6+CEAD!K6+CEFID!K6+CESFI!K6+CEAVI!K6+CCT!K6+CEPLAN!K6+CAV!K6+CEO!K6+CERES!K6</f>
        <v>10</v>
      </c>
      <c r="L6" s="35">
        <f>(REIT!K6-REIT!L6)+(ESAG!K6-ESAG!L6)+(CEART!K6-CEART!L6)+(FAED!K6-FAED!L6)+(CEAD!K6-CEAD!L6)+(CEFID!K6-CEFID!L6)+(CESFI!K6-CESFI!L6)+(CEAVI!K6-CEAVI!L6)+(CCT!K6-CCT!L6)+(CEPLAN!K6-CEPLAN!L6)+(CAV!K6-CAV!L6)+(CEO!K6-CEO!L6)+(CERES!K6-CERES!L6)</f>
        <v>0</v>
      </c>
      <c r="M6" s="48">
        <f t="shared" si="0"/>
        <v>10</v>
      </c>
    </row>
    <row r="7" spans="1:13" ht="60" x14ac:dyDescent="0.25">
      <c r="A7" s="56"/>
      <c r="B7" s="27"/>
      <c r="C7" s="27">
        <v>7</v>
      </c>
      <c r="D7" s="30" t="s">
        <v>56</v>
      </c>
      <c r="E7" s="29"/>
      <c r="F7" s="31" t="s">
        <v>65</v>
      </c>
      <c r="G7" s="28" t="s">
        <v>35</v>
      </c>
      <c r="H7" s="28" t="s">
        <v>61</v>
      </c>
      <c r="I7" s="28" t="s">
        <v>62</v>
      </c>
      <c r="J7" s="32">
        <v>618</v>
      </c>
      <c r="K7" s="34">
        <f>REIT!K7+ESAG!K7+CEART!K7+FAED!K7+CEAD!K7+CEFID!K7+CESFI!K7+CEAVI!K7+CCT!K7+CEPLAN!K7+CAV!K7+CEO!K7+CERES!K7</f>
        <v>4</v>
      </c>
      <c r="L7" s="35">
        <f>(REIT!K7-REIT!L7)+(ESAG!K7-ESAG!L7)+(CEART!K7-CEART!L7)+(FAED!K7-FAED!L7)+(CEAD!K7-CEAD!L7)+(CEFID!K7-CEFID!L7)+(CESFI!K7-CESFI!L7)+(CEAVI!K7-CEAVI!L7)+(CCT!K7-CCT!L7)+(CEPLAN!K7-CEPLAN!L7)+(CAV!K7-CAV!L7)+(CEO!K7-CEO!L7)+(CERES!K7-CERES!L7)</f>
        <v>0</v>
      </c>
      <c r="M7" s="48">
        <f t="shared" si="0"/>
        <v>4</v>
      </c>
    </row>
    <row r="8" spans="1:13" ht="75" x14ac:dyDescent="0.25">
      <c r="A8" s="56"/>
      <c r="B8" s="27"/>
      <c r="C8" s="27">
        <v>8</v>
      </c>
      <c r="D8" s="30" t="s">
        <v>57</v>
      </c>
      <c r="E8" s="29"/>
      <c r="F8" s="31" t="s">
        <v>66</v>
      </c>
      <c r="G8" s="28" t="s">
        <v>35</v>
      </c>
      <c r="H8" s="28" t="s">
        <v>61</v>
      </c>
      <c r="I8" s="28" t="s">
        <v>62</v>
      </c>
      <c r="J8" s="32">
        <v>395</v>
      </c>
      <c r="K8" s="34">
        <f>REIT!K8+ESAG!K8+CEART!K8+FAED!K8+CEAD!K8+CEFID!K8+CESFI!K8+CEAVI!K8+CCT!K8+CEPLAN!K8+CAV!K8+CEO!K8+CERES!K8</f>
        <v>9</v>
      </c>
      <c r="L8" s="35">
        <f>(REIT!K8-REIT!L8)+(ESAG!K8-ESAG!L8)+(CEART!K8-CEART!L8)+(FAED!K8-FAED!L8)+(CEAD!K8-CEAD!L8)+(CEFID!K8-CEFID!L8)+(CESFI!K8-CESFI!L8)+(CEAVI!K8-CEAVI!L8)+(CCT!K8-CCT!L8)+(CEPLAN!K8-CEPLAN!L8)+(CAV!K8-CAV!L8)+(CEO!K8-CEO!L8)+(CERES!K8-CERES!L8)</f>
        <v>0</v>
      </c>
      <c r="M8" s="48">
        <f t="shared" si="0"/>
        <v>9</v>
      </c>
    </row>
    <row r="9" spans="1:13" ht="75" x14ac:dyDescent="0.25">
      <c r="A9" s="56"/>
      <c r="B9" s="27"/>
      <c r="C9" s="27">
        <v>9</v>
      </c>
      <c r="D9" s="30" t="s">
        <v>58</v>
      </c>
      <c r="E9" s="29"/>
      <c r="F9" s="31" t="s">
        <v>67</v>
      </c>
      <c r="G9" s="28" t="s">
        <v>35</v>
      </c>
      <c r="H9" s="28" t="s">
        <v>61</v>
      </c>
      <c r="I9" s="28" t="s">
        <v>62</v>
      </c>
      <c r="J9" s="32">
        <v>655</v>
      </c>
      <c r="K9" s="34">
        <f>REIT!K9+ESAG!K9+CEART!K9+FAED!K9+CEAD!K9+CEFID!K9+CESFI!K9+CEAVI!K9+CCT!K9+CEPLAN!K9+CAV!K9+CEO!K9+CERES!K9</f>
        <v>3</v>
      </c>
      <c r="L9" s="35">
        <f>(REIT!K9-REIT!L9)+(ESAG!K9-ESAG!L9)+(CEART!K9-CEART!L9)+(FAED!K9-FAED!L9)+(CEAD!K9-CEAD!L9)+(CEFID!K9-CEFID!L9)+(CESFI!K9-CESFI!L9)+(CEAVI!K9-CEAVI!L9)+(CCT!K9-CCT!L9)+(CEPLAN!K9-CEPLAN!L9)+(CAV!K9-CAV!L9)+(CEO!K9-CEO!L9)+(CERES!K9-CERES!L9)</f>
        <v>0</v>
      </c>
      <c r="M9" s="48">
        <f t="shared" si="0"/>
        <v>3</v>
      </c>
    </row>
    <row r="10" spans="1:13" ht="75" x14ac:dyDescent="0.25">
      <c r="A10" s="56"/>
      <c r="B10" s="27"/>
      <c r="C10" s="27">
        <v>10</v>
      </c>
      <c r="D10" s="30" t="s">
        <v>59</v>
      </c>
      <c r="E10" s="33"/>
      <c r="F10" s="31" t="s">
        <v>67</v>
      </c>
      <c r="G10" s="28" t="s">
        <v>35</v>
      </c>
      <c r="H10" s="28" t="s">
        <v>61</v>
      </c>
      <c r="I10" s="28" t="s">
        <v>62</v>
      </c>
      <c r="J10" s="32">
        <v>676</v>
      </c>
      <c r="K10" s="34">
        <f>REIT!K10+ESAG!K10+CEART!K10+FAED!K10+CEAD!K10+CEFID!K10+CESFI!K10+CEAVI!K10+CCT!K10+CEPLAN!K10+CAV!K10+CEO!K10+CERES!K10</f>
        <v>4</v>
      </c>
      <c r="L10" s="35">
        <f>(REIT!K10-REIT!L10)+(ESAG!K10-ESAG!L10)+(CEART!K10-CEART!L10)+(FAED!K10-FAED!L10)+(CEAD!K10-CEAD!L10)+(CEFID!K10-CEFID!L10)+(CESFI!K10-CESFI!L10)+(CEAVI!K10-CEAVI!L10)+(CCT!K10-CCT!L10)+(CEPLAN!K10-CEPLAN!L10)+(CAV!K10-CAV!L10)+(CEO!K10-CEO!L10)+(CERES!K10-CERES!L10)</f>
        <v>0</v>
      </c>
      <c r="M10" s="48">
        <f t="shared" si="0"/>
        <v>4</v>
      </c>
    </row>
  </sheetData>
  <mergeCells count="5">
    <mergeCell ref="K1:M1"/>
    <mergeCell ref="D1:J1"/>
    <mergeCell ref="A1:C1"/>
    <mergeCell ref="A2:M2"/>
    <mergeCell ref="A5:A10"/>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3" customWidth="1"/>
    <col min="2" max="2" width="6.85546875" style="13" customWidth="1"/>
    <col min="3" max="3" width="31" style="13" customWidth="1"/>
    <col min="4" max="4" width="8.5703125" style="13" bestFit="1" customWidth="1"/>
    <col min="5" max="5" width="9.5703125" style="13" customWidth="1"/>
    <col min="6" max="6" width="14.7109375" style="13" customWidth="1"/>
    <col min="7" max="7" width="16" style="13" customWidth="1"/>
    <col min="8" max="8" width="11.140625" style="13" customWidth="1"/>
    <col min="9" max="16384" width="9.140625" style="13"/>
  </cols>
  <sheetData>
    <row r="1" spans="1:8" ht="20.25" customHeight="1" x14ac:dyDescent="0.2">
      <c r="A1" s="60" t="s">
        <v>16</v>
      </c>
      <c r="B1" s="60"/>
      <c r="C1" s="60"/>
      <c r="D1" s="60"/>
      <c r="E1" s="60"/>
      <c r="F1" s="60"/>
      <c r="G1" s="60"/>
      <c r="H1" s="60"/>
    </row>
    <row r="2" spans="1:8" ht="20.25" x14ac:dyDescent="0.2">
      <c r="B2" s="14"/>
    </row>
    <row r="3" spans="1:8" ht="47.25" customHeight="1" x14ac:dyDescent="0.2">
      <c r="A3" s="61" t="s">
        <v>17</v>
      </c>
      <c r="B3" s="61"/>
      <c r="C3" s="61"/>
      <c r="D3" s="61"/>
      <c r="E3" s="61"/>
      <c r="F3" s="61"/>
      <c r="G3" s="61"/>
      <c r="H3" s="61"/>
    </row>
    <row r="4" spans="1:8" ht="35.25" customHeight="1" x14ac:dyDescent="0.2">
      <c r="B4" s="15"/>
    </row>
    <row r="5" spans="1:8" ht="15" customHeight="1" x14ac:dyDescent="0.2">
      <c r="A5" s="62" t="s">
        <v>18</v>
      </c>
      <c r="B5" s="62"/>
      <c r="C5" s="62"/>
      <c r="D5" s="62"/>
      <c r="E5" s="62"/>
      <c r="F5" s="62"/>
      <c r="G5" s="62"/>
      <c r="H5" s="62"/>
    </row>
    <row r="6" spans="1:8" ht="15" customHeight="1" x14ac:dyDescent="0.2">
      <c r="A6" s="62" t="s">
        <v>19</v>
      </c>
      <c r="B6" s="62"/>
      <c r="C6" s="62"/>
      <c r="D6" s="62"/>
      <c r="E6" s="62"/>
      <c r="F6" s="62"/>
      <c r="G6" s="62"/>
      <c r="H6" s="62"/>
    </row>
    <row r="7" spans="1:8" ht="15" customHeight="1" x14ac:dyDescent="0.2">
      <c r="A7" s="62" t="s">
        <v>20</v>
      </c>
      <c r="B7" s="62"/>
      <c r="C7" s="62"/>
      <c r="D7" s="62"/>
      <c r="E7" s="62"/>
      <c r="F7" s="62"/>
      <c r="G7" s="62"/>
      <c r="H7" s="62"/>
    </row>
    <row r="8" spans="1:8" ht="15" customHeight="1" x14ac:dyDescent="0.2">
      <c r="A8" s="62" t="s">
        <v>21</v>
      </c>
      <c r="B8" s="62"/>
      <c r="C8" s="62"/>
      <c r="D8" s="62"/>
      <c r="E8" s="62"/>
      <c r="F8" s="62"/>
      <c r="G8" s="62"/>
      <c r="H8" s="62"/>
    </row>
    <row r="9" spans="1:8" ht="30" customHeight="1" x14ac:dyDescent="0.2">
      <c r="B9" s="16"/>
    </row>
    <row r="10" spans="1:8" ht="105" customHeight="1" x14ac:dyDescent="0.2">
      <c r="A10" s="63" t="s">
        <v>22</v>
      </c>
      <c r="B10" s="63"/>
      <c r="C10" s="63"/>
      <c r="D10" s="63"/>
      <c r="E10" s="63"/>
      <c r="F10" s="63"/>
      <c r="G10" s="63"/>
      <c r="H10" s="63"/>
    </row>
    <row r="11" spans="1:8" ht="15.75" thickBot="1" x14ac:dyDescent="0.25">
      <c r="B11" s="17"/>
    </row>
    <row r="12" spans="1:8" ht="48.75" thickBot="1" x14ac:dyDescent="0.25">
      <c r="A12" s="18" t="s">
        <v>12</v>
      </c>
      <c r="B12" s="18" t="s">
        <v>10</v>
      </c>
      <c r="C12" s="19" t="s">
        <v>23</v>
      </c>
      <c r="D12" s="19" t="s">
        <v>11</v>
      </c>
      <c r="E12" s="19" t="s">
        <v>24</v>
      </c>
      <c r="F12" s="19" t="s">
        <v>25</v>
      </c>
      <c r="G12" s="19" t="s">
        <v>26</v>
      </c>
      <c r="H12" s="19" t="s">
        <v>27</v>
      </c>
    </row>
    <row r="13" spans="1:8" ht="15.75" thickBot="1" x14ac:dyDescent="0.25">
      <c r="A13" s="20"/>
      <c r="B13" s="20"/>
      <c r="C13" s="21"/>
      <c r="D13" s="21"/>
      <c r="E13" s="21"/>
      <c r="F13" s="21"/>
      <c r="G13" s="21"/>
      <c r="H13" s="21"/>
    </row>
    <row r="14" spans="1:8" ht="15.75" thickBot="1" x14ac:dyDescent="0.25">
      <c r="A14" s="20"/>
      <c r="B14" s="20"/>
      <c r="C14" s="21"/>
      <c r="D14" s="21"/>
      <c r="E14" s="21"/>
      <c r="F14" s="21"/>
      <c r="G14" s="21"/>
      <c r="H14" s="21"/>
    </row>
    <row r="15" spans="1:8" ht="15.75" thickBot="1" x14ac:dyDescent="0.25">
      <c r="A15" s="20"/>
      <c r="B15" s="20"/>
      <c r="C15" s="21"/>
      <c r="D15" s="21"/>
      <c r="E15" s="21"/>
      <c r="F15" s="21"/>
      <c r="G15" s="21"/>
      <c r="H15" s="21"/>
    </row>
    <row r="16" spans="1:8" ht="15.75" thickBot="1" x14ac:dyDescent="0.25">
      <c r="A16" s="20"/>
      <c r="B16" s="20"/>
      <c r="C16" s="21"/>
      <c r="D16" s="21"/>
      <c r="E16" s="21"/>
      <c r="F16" s="21"/>
      <c r="G16" s="21"/>
      <c r="H16" s="21"/>
    </row>
    <row r="17" spans="1:8" ht="15.75" thickBot="1" x14ac:dyDescent="0.25">
      <c r="A17" s="22"/>
      <c r="B17" s="22"/>
      <c r="C17" s="23"/>
      <c r="D17" s="23"/>
      <c r="E17" s="23"/>
      <c r="F17" s="23"/>
      <c r="G17" s="23"/>
      <c r="H17" s="23"/>
    </row>
    <row r="18" spans="1:8" ht="42" customHeight="1" x14ac:dyDescent="0.2">
      <c r="B18" s="24"/>
      <c r="C18" s="25"/>
      <c r="D18" s="25"/>
      <c r="E18" s="25"/>
      <c r="F18" s="25"/>
      <c r="G18" s="25"/>
      <c r="H18" s="25"/>
    </row>
    <row r="19" spans="1:8" ht="15" customHeight="1" x14ac:dyDescent="0.2">
      <c r="A19" s="64" t="s">
        <v>28</v>
      </c>
      <c r="B19" s="64"/>
      <c r="C19" s="64"/>
      <c r="D19" s="64"/>
      <c r="E19" s="64"/>
      <c r="F19" s="64"/>
      <c r="G19" s="64"/>
      <c r="H19" s="64"/>
    </row>
    <row r="20" spans="1:8" ht="14.25" x14ac:dyDescent="0.2">
      <c r="A20" s="65" t="s">
        <v>29</v>
      </c>
      <c r="B20" s="65"/>
      <c r="C20" s="65"/>
      <c r="D20" s="65"/>
      <c r="E20" s="65"/>
      <c r="F20" s="65"/>
      <c r="G20" s="65"/>
      <c r="H20" s="65"/>
    </row>
    <row r="21" spans="1:8" ht="15" x14ac:dyDescent="0.2">
      <c r="B21" s="17"/>
    </row>
    <row r="22" spans="1:8" ht="15" x14ac:dyDescent="0.2">
      <c r="B22" s="17"/>
    </row>
    <row r="23" spans="1:8" ht="15" x14ac:dyDescent="0.2">
      <c r="B23" s="17"/>
    </row>
    <row r="24" spans="1:8" ht="15" customHeight="1" x14ac:dyDescent="0.2">
      <c r="A24" s="66" t="s">
        <v>30</v>
      </c>
      <c r="B24" s="66"/>
      <c r="C24" s="66"/>
      <c r="D24" s="66"/>
      <c r="E24" s="66"/>
      <c r="F24" s="66"/>
      <c r="G24" s="66"/>
      <c r="H24" s="66"/>
    </row>
    <row r="25" spans="1:8" ht="15" customHeight="1" x14ac:dyDescent="0.2">
      <c r="A25" s="66" t="s">
        <v>31</v>
      </c>
      <c r="B25" s="66"/>
      <c r="C25" s="66"/>
      <c r="D25" s="66"/>
      <c r="E25" s="66"/>
      <c r="F25" s="66"/>
      <c r="G25" s="66"/>
      <c r="H25" s="66"/>
    </row>
    <row r="26" spans="1:8" ht="15" customHeight="1" x14ac:dyDescent="0.2">
      <c r="A26" s="59" t="s">
        <v>32</v>
      </c>
      <c r="B26" s="59"/>
      <c r="C26" s="59"/>
      <c r="D26" s="59"/>
      <c r="E26" s="59"/>
      <c r="F26" s="59"/>
      <c r="G26" s="59"/>
      <c r="H26" s="59"/>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vt:lpstr>
      <vt:lpstr>ESAG</vt:lpstr>
      <vt:lpstr>CEART</vt:lpstr>
      <vt:lpstr>FAED</vt:lpstr>
      <vt:lpstr>CEAD</vt:lpstr>
      <vt:lpstr>CEFID</vt:lpstr>
      <vt:lpstr>CESFI</vt:lpstr>
      <vt:lpstr>CEAVI</vt:lpstr>
      <vt:lpstr>CCT</vt:lpstr>
      <vt:lpstr>CEPLAN</vt:lpstr>
      <vt:lpstr>CAV</vt:lpstr>
      <vt:lpstr>CEO</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2014-07-30T22:01:28Z</dcterms:modified>
</cp:coreProperties>
</file>