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358-2014 - UDESC - Serviços Gráficos - Vig 09.05.15\"/>
    </mc:Choice>
  </mc:AlternateContent>
  <bookViews>
    <workbookView xWindow="0" yWindow="0" windowWidth="19200" windowHeight="11595" tabRatio="711" firstSheet="3" activeTab="4"/>
  </bookViews>
  <sheets>
    <sheet name="REIT_COAI" sheetId="75" r:id="rId1"/>
    <sheet name="REIT_SECOM" sheetId="78" r:id="rId2"/>
    <sheet name="REIT_PROEX_SEVEN" sheetId="79" r:id="rId3"/>
    <sheet name="REIT_CRH" sheetId="80" r:id="rId4"/>
    <sheet name="CEAD" sheetId="81" r:id="rId5"/>
    <sheet name="CEFID" sheetId="82" r:id="rId6"/>
    <sheet name="CEART" sheetId="84" r:id="rId7"/>
    <sheet name="ESAG" sheetId="85" r:id="rId8"/>
    <sheet name="FAED" sheetId="86" r:id="rId9"/>
    <sheet name="CCT" sheetId="88" r:id="rId10"/>
    <sheet name="CEPLAN" sheetId="87" r:id="rId11"/>
    <sheet name="CAV" sheetId="89" r:id="rId12"/>
    <sheet name="CEAVI" sheetId="91" r:id="rId13"/>
    <sheet name="CESFI" sheetId="92" r:id="rId14"/>
    <sheet name="CERES" sheetId="93" r:id="rId15"/>
    <sheet name="GESTOR" sheetId="90" r:id="rId16"/>
    <sheet name="Modelo Anexo II IN 002_2014" sheetId="77" r:id="rId17"/>
  </sheets>
  <definedNames>
    <definedName name="_xlnm._FilterDatabase" localSheetId="15" hidden="1">GESTOR!$A$3:$M$3</definedName>
    <definedName name="diasuteis" localSheetId="11">#REF!</definedName>
    <definedName name="diasuteis" localSheetId="9">#REF!</definedName>
    <definedName name="diasuteis" localSheetId="4">#REF!</definedName>
    <definedName name="diasuteis" localSheetId="6">#REF!</definedName>
    <definedName name="diasuteis" localSheetId="12">#REF!</definedName>
    <definedName name="diasuteis" localSheetId="5">#REF!</definedName>
    <definedName name="diasuteis" localSheetId="10">#REF!</definedName>
    <definedName name="diasuteis" localSheetId="14">#REF!</definedName>
    <definedName name="diasuteis" localSheetId="13">#REF!</definedName>
    <definedName name="diasuteis" localSheetId="7">#REF!</definedName>
    <definedName name="diasuteis" localSheetId="8">#REF!</definedName>
    <definedName name="diasuteis" localSheetId="15">#REF!</definedName>
    <definedName name="diasuteis" localSheetId="0">#REF!</definedName>
    <definedName name="diasuteis" localSheetId="3">#REF!</definedName>
    <definedName name="diasuteis" localSheetId="2">#REF!</definedName>
    <definedName name="diasuteis" localSheetId="1">#REF!</definedName>
    <definedName name="diasuteis">#REF!</definedName>
    <definedName name="Ferias" localSheetId="11">#REF!</definedName>
    <definedName name="Ferias" localSheetId="9">#REF!</definedName>
    <definedName name="Ferias" localSheetId="4">#REF!</definedName>
    <definedName name="Ferias" localSheetId="6">#REF!</definedName>
    <definedName name="Ferias" localSheetId="12">#REF!</definedName>
    <definedName name="Ferias" localSheetId="5">#REF!</definedName>
    <definedName name="Ferias" localSheetId="10">#REF!</definedName>
    <definedName name="Ferias" localSheetId="14">#REF!</definedName>
    <definedName name="Ferias" localSheetId="13">#REF!</definedName>
    <definedName name="Ferias" localSheetId="7">#REF!</definedName>
    <definedName name="Ferias" localSheetId="8">#REF!</definedName>
    <definedName name="Ferias" localSheetId="15">#REF!</definedName>
    <definedName name="Ferias" localSheetId="3">#REF!</definedName>
    <definedName name="Ferias" localSheetId="2">#REF!</definedName>
    <definedName name="Ferias" localSheetId="1">#REF!</definedName>
    <definedName name="Ferias">#REF!</definedName>
    <definedName name="RD" localSheetId="12">OFFSET(#REF!,(MATCH(SMALL(#REF!,ROW()-10),#REF!,0)-1),0)</definedName>
    <definedName name="RD" localSheetId="14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19" i="90"/>
  <c r="K20" i="90"/>
  <c r="K21" i="90"/>
  <c r="K22" i="90"/>
  <c r="K23" i="90"/>
  <c r="K24" i="90"/>
  <c r="K25" i="90"/>
  <c r="K26" i="90"/>
  <c r="K27" i="90"/>
  <c r="K28" i="90"/>
  <c r="K29" i="90"/>
  <c r="K30" i="90"/>
  <c r="K31" i="90"/>
  <c r="K32" i="90"/>
  <c r="K33" i="90"/>
  <c r="K34" i="90"/>
  <c r="K35" i="90"/>
  <c r="K36" i="90"/>
  <c r="K37" i="90"/>
  <c r="K38" i="90"/>
  <c r="K39" i="90"/>
  <c r="K4" i="90"/>
  <c r="L39" i="93"/>
  <c r="M39" i="93" s="1"/>
  <c r="L38" i="93"/>
  <c r="M38" i="93" s="1"/>
  <c r="L37" i="93"/>
  <c r="M37" i="93" s="1"/>
  <c r="L36" i="93"/>
  <c r="M36" i="93" s="1"/>
  <c r="L35" i="93"/>
  <c r="M35" i="93" s="1"/>
  <c r="L34" i="93"/>
  <c r="M34" i="93" s="1"/>
  <c r="L33" i="93"/>
  <c r="M33" i="93" s="1"/>
  <c r="L32" i="93"/>
  <c r="M32" i="93" s="1"/>
  <c r="L31" i="93"/>
  <c r="M31" i="93" s="1"/>
  <c r="L30" i="93"/>
  <c r="M30" i="93" s="1"/>
  <c r="L29" i="93"/>
  <c r="M29" i="93" s="1"/>
  <c r="L28" i="93"/>
  <c r="M28" i="93" s="1"/>
  <c r="L27" i="93"/>
  <c r="M27" i="93" s="1"/>
  <c r="L26" i="93"/>
  <c r="M26" i="93" s="1"/>
  <c r="L25" i="93"/>
  <c r="M25" i="93" s="1"/>
  <c r="L24" i="93"/>
  <c r="M24" i="93" s="1"/>
  <c r="L23" i="93"/>
  <c r="M23" i="93" s="1"/>
  <c r="L22" i="93"/>
  <c r="M22" i="93" s="1"/>
  <c r="L21" i="93"/>
  <c r="M21" i="93" s="1"/>
  <c r="L20" i="93"/>
  <c r="M20" i="93" s="1"/>
  <c r="L19" i="93"/>
  <c r="M19" i="93" s="1"/>
  <c r="L18" i="93"/>
  <c r="M18" i="93" s="1"/>
  <c r="L17" i="93"/>
  <c r="M17" i="93" s="1"/>
  <c r="L16" i="93"/>
  <c r="M16" i="93" s="1"/>
  <c r="L15" i="93"/>
  <c r="M15" i="93" s="1"/>
  <c r="L14" i="93"/>
  <c r="M14" i="93" s="1"/>
  <c r="L13" i="93"/>
  <c r="M13" i="93" s="1"/>
  <c r="L12" i="93"/>
  <c r="M12" i="93" s="1"/>
  <c r="L11" i="93"/>
  <c r="M11" i="93" s="1"/>
  <c r="L10" i="93"/>
  <c r="M10" i="93" s="1"/>
  <c r="L9" i="93"/>
  <c r="M9" i="93" s="1"/>
  <c r="L8" i="93"/>
  <c r="M8" i="93" s="1"/>
  <c r="L7" i="93"/>
  <c r="M7" i="93" s="1"/>
  <c r="L6" i="93"/>
  <c r="M6" i="93" s="1"/>
  <c r="L5" i="93"/>
  <c r="M5" i="93" s="1"/>
  <c r="L4" i="93"/>
  <c r="L39" i="92"/>
  <c r="M39" i="92" s="1"/>
  <c r="L38" i="92"/>
  <c r="M38" i="92" s="1"/>
  <c r="L37" i="92"/>
  <c r="M37" i="92" s="1"/>
  <c r="L36" i="92"/>
  <c r="M36" i="92" s="1"/>
  <c r="L35" i="92"/>
  <c r="M35" i="92" s="1"/>
  <c r="L34" i="92"/>
  <c r="M34" i="92" s="1"/>
  <c r="L33" i="92"/>
  <c r="M33" i="92" s="1"/>
  <c r="L32" i="92"/>
  <c r="M32" i="92" s="1"/>
  <c r="L31" i="92"/>
  <c r="M31" i="92" s="1"/>
  <c r="L30" i="92"/>
  <c r="M30" i="92" s="1"/>
  <c r="L29" i="92"/>
  <c r="M29" i="92" s="1"/>
  <c r="L28" i="92"/>
  <c r="M28" i="92" s="1"/>
  <c r="L27" i="92"/>
  <c r="M27" i="92" s="1"/>
  <c r="L26" i="92"/>
  <c r="M26" i="92" s="1"/>
  <c r="L25" i="92"/>
  <c r="M25" i="92" s="1"/>
  <c r="L24" i="92"/>
  <c r="M24" i="92" s="1"/>
  <c r="L23" i="92"/>
  <c r="M23" i="92" s="1"/>
  <c r="L22" i="92"/>
  <c r="M22" i="92" s="1"/>
  <c r="L21" i="92"/>
  <c r="M21" i="92" s="1"/>
  <c r="L20" i="92"/>
  <c r="M20" i="92" s="1"/>
  <c r="L19" i="92"/>
  <c r="M19" i="92" s="1"/>
  <c r="L18" i="92"/>
  <c r="M18" i="92" s="1"/>
  <c r="L17" i="92"/>
  <c r="M17" i="92" s="1"/>
  <c r="L16" i="92"/>
  <c r="M16" i="92" s="1"/>
  <c r="L15" i="92"/>
  <c r="M15" i="92" s="1"/>
  <c r="L14" i="92"/>
  <c r="M14" i="92" s="1"/>
  <c r="L13" i="92"/>
  <c r="M13" i="92" s="1"/>
  <c r="L12" i="92"/>
  <c r="M12" i="92" s="1"/>
  <c r="L11" i="92"/>
  <c r="M11" i="92" s="1"/>
  <c r="L10" i="92"/>
  <c r="M10" i="92" s="1"/>
  <c r="L9" i="92"/>
  <c r="M9" i="92" s="1"/>
  <c r="L8" i="92"/>
  <c r="M8" i="92" s="1"/>
  <c r="L7" i="92"/>
  <c r="M7" i="92" s="1"/>
  <c r="L6" i="92"/>
  <c r="M6" i="92" s="1"/>
  <c r="L5" i="92"/>
  <c r="M5" i="92" s="1"/>
  <c r="L4" i="92"/>
  <c r="M4" i="92" s="1"/>
  <c r="L39" i="91"/>
  <c r="M39" i="91" s="1"/>
  <c r="L38" i="91"/>
  <c r="M38" i="91" s="1"/>
  <c r="L37" i="91"/>
  <c r="M37" i="91" s="1"/>
  <c r="L36" i="91"/>
  <c r="M36" i="91" s="1"/>
  <c r="L35" i="91"/>
  <c r="M35" i="91" s="1"/>
  <c r="L34" i="91"/>
  <c r="L33" i="91"/>
  <c r="L32" i="91"/>
  <c r="M32" i="91" s="1"/>
  <c r="L31" i="91"/>
  <c r="M31" i="91" s="1"/>
  <c r="L30" i="91"/>
  <c r="M30" i="91" s="1"/>
  <c r="L29" i="91"/>
  <c r="M29" i="91" s="1"/>
  <c r="L28" i="91"/>
  <c r="M28" i="91" s="1"/>
  <c r="L27" i="91"/>
  <c r="M27" i="91" s="1"/>
  <c r="L26" i="91"/>
  <c r="M26" i="91" s="1"/>
  <c r="L25" i="91"/>
  <c r="M25" i="91" s="1"/>
  <c r="L24" i="91"/>
  <c r="M24" i="91" s="1"/>
  <c r="L23" i="91"/>
  <c r="M23" i="91" s="1"/>
  <c r="L22" i="91"/>
  <c r="M22" i="91" s="1"/>
  <c r="L21" i="91"/>
  <c r="M21" i="91" s="1"/>
  <c r="L20" i="91"/>
  <c r="M20" i="91" s="1"/>
  <c r="L19" i="91"/>
  <c r="M19" i="91" s="1"/>
  <c r="L18" i="91"/>
  <c r="M18" i="91" s="1"/>
  <c r="L17" i="91"/>
  <c r="M17" i="91" s="1"/>
  <c r="L16" i="91"/>
  <c r="M16" i="91" s="1"/>
  <c r="L15" i="91"/>
  <c r="M15" i="91" s="1"/>
  <c r="L14" i="91"/>
  <c r="M14" i="91" s="1"/>
  <c r="L13" i="91"/>
  <c r="M13" i="91" s="1"/>
  <c r="L12" i="91"/>
  <c r="M12" i="91" s="1"/>
  <c r="L11" i="91"/>
  <c r="M11" i="91" s="1"/>
  <c r="L10" i="91"/>
  <c r="M10" i="91" s="1"/>
  <c r="L9" i="91"/>
  <c r="L8" i="91"/>
  <c r="M8" i="91" s="1"/>
  <c r="L7" i="91"/>
  <c r="M7" i="91" s="1"/>
  <c r="L6" i="91"/>
  <c r="L5" i="91"/>
  <c r="M5" i="91" s="1"/>
  <c r="L4" i="91"/>
  <c r="M4" i="91" s="1"/>
  <c r="L39" i="89"/>
  <c r="M39" i="89" s="1"/>
  <c r="L38" i="89"/>
  <c r="M38" i="89" s="1"/>
  <c r="L37" i="89"/>
  <c r="M37" i="89" s="1"/>
  <c r="L36" i="89"/>
  <c r="M36" i="89" s="1"/>
  <c r="L35" i="89"/>
  <c r="M35" i="89" s="1"/>
  <c r="L34" i="89"/>
  <c r="M34" i="89" s="1"/>
  <c r="L33" i="89"/>
  <c r="M33" i="89" s="1"/>
  <c r="L32" i="89"/>
  <c r="M32" i="89" s="1"/>
  <c r="L31" i="89"/>
  <c r="M31" i="89" s="1"/>
  <c r="L30" i="89"/>
  <c r="M30" i="89" s="1"/>
  <c r="L29" i="89"/>
  <c r="M29" i="89" s="1"/>
  <c r="L28" i="89"/>
  <c r="M28" i="89" s="1"/>
  <c r="L27" i="89"/>
  <c r="M27" i="89" s="1"/>
  <c r="L26" i="89"/>
  <c r="M26" i="89" s="1"/>
  <c r="L25" i="89"/>
  <c r="M25" i="89" s="1"/>
  <c r="L24" i="89"/>
  <c r="M24" i="89" s="1"/>
  <c r="L23" i="89"/>
  <c r="M23" i="89" s="1"/>
  <c r="L22" i="89"/>
  <c r="M22" i="89" s="1"/>
  <c r="L21" i="89"/>
  <c r="M21" i="89" s="1"/>
  <c r="L20" i="89"/>
  <c r="M20" i="89" s="1"/>
  <c r="L19" i="89"/>
  <c r="M19" i="89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39" i="87"/>
  <c r="M39" i="87" s="1"/>
  <c r="L38" i="87"/>
  <c r="M38" i="87" s="1"/>
  <c r="L37" i="87"/>
  <c r="M37" i="87" s="1"/>
  <c r="L36" i="87"/>
  <c r="M36" i="87" s="1"/>
  <c r="L35" i="87"/>
  <c r="M35" i="87" s="1"/>
  <c r="L34" i="87"/>
  <c r="M34" i="87" s="1"/>
  <c r="L33" i="87"/>
  <c r="M33" i="87" s="1"/>
  <c r="L32" i="87"/>
  <c r="M32" i="87" s="1"/>
  <c r="L31" i="87"/>
  <c r="M31" i="87" s="1"/>
  <c r="L30" i="87"/>
  <c r="M30" i="87" s="1"/>
  <c r="L29" i="87"/>
  <c r="M29" i="87" s="1"/>
  <c r="L28" i="87"/>
  <c r="M28" i="87" s="1"/>
  <c r="L27" i="87"/>
  <c r="M27" i="87" s="1"/>
  <c r="L26" i="87"/>
  <c r="M26" i="87" s="1"/>
  <c r="L25" i="87"/>
  <c r="M25" i="87" s="1"/>
  <c r="L24" i="87"/>
  <c r="M24" i="87" s="1"/>
  <c r="L23" i="87"/>
  <c r="M23" i="87" s="1"/>
  <c r="L22" i="87"/>
  <c r="M22" i="87" s="1"/>
  <c r="L21" i="87"/>
  <c r="M21" i="87" s="1"/>
  <c r="L20" i="87"/>
  <c r="M20" i="87" s="1"/>
  <c r="L19" i="87"/>
  <c r="M19" i="87" s="1"/>
  <c r="L18" i="87"/>
  <c r="M18" i="87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39" i="88"/>
  <c r="M39" i="88" s="1"/>
  <c r="L38" i="88"/>
  <c r="M38" i="88" s="1"/>
  <c r="L37" i="88"/>
  <c r="M37" i="88" s="1"/>
  <c r="L36" i="88"/>
  <c r="M36" i="88" s="1"/>
  <c r="L35" i="88"/>
  <c r="M35" i="88" s="1"/>
  <c r="L34" i="88"/>
  <c r="M34" i="88" s="1"/>
  <c r="L33" i="88"/>
  <c r="M33" i="88" s="1"/>
  <c r="L32" i="88"/>
  <c r="M32" i="88" s="1"/>
  <c r="L31" i="88"/>
  <c r="M31" i="88" s="1"/>
  <c r="L30" i="88"/>
  <c r="M30" i="88" s="1"/>
  <c r="L29" i="88"/>
  <c r="M29" i="88" s="1"/>
  <c r="L28" i="88"/>
  <c r="M28" i="88" s="1"/>
  <c r="L27" i="88"/>
  <c r="M27" i="88" s="1"/>
  <c r="L26" i="88"/>
  <c r="M26" i="88" s="1"/>
  <c r="L25" i="88"/>
  <c r="M25" i="88" s="1"/>
  <c r="L24" i="88"/>
  <c r="M24" i="88" s="1"/>
  <c r="L23" i="88"/>
  <c r="M23" i="88" s="1"/>
  <c r="L22" i="88"/>
  <c r="M22" i="88" s="1"/>
  <c r="L21" i="88"/>
  <c r="M21" i="88" s="1"/>
  <c r="L20" i="88"/>
  <c r="M20" i="88" s="1"/>
  <c r="L19" i="88"/>
  <c r="M19" i="88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39" i="86"/>
  <c r="M39" i="86" s="1"/>
  <c r="L38" i="86"/>
  <c r="M38" i="86" s="1"/>
  <c r="L37" i="86"/>
  <c r="M37" i="86" s="1"/>
  <c r="L36" i="86"/>
  <c r="M36" i="86" s="1"/>
  <c r="L35" i="86"/>
  <c r="M35" i="86" s="1"/>
  <c r="L34" i="86"/>
  <c r="M34" i="86" s="1"/>
  <c r="L33" i="86"/>
  <c r="M33" i="86" s="1"/>
  <c r="L32" i="86"/>
  <c r="M32" i="86" s="1"/>
  <c r="L31" i="86"/>
  <c r="M31" i="86" s="1"/>
  <c r="L30" i="86"/>
  <c r="M30" i="86" s="1"/>
  <c r="L29" i="86"/>
  <c r="M29" i="86" s="1"/>
  <c r="L28" i="86"/>
  <c r="M28" i="86" s="1"/>
  <c r="L27" i="86"/>
  <c r="M27" i="86" s="1"/>
  <c r="L26" i="86"/>
  <c r="M26" i="86" s="1"/>
  <c r="L25" i="86"/>
  <c r="M25" i="86" s="1"/>
  <c r="L24" i="86"/>
  <c r="M24" i="86" s="1"/>
  <c r="L23" i="86"/>
  <c r="M23" i="86" s="1"/>
  <c r="L22" i="86"/>
  <c r="M22" i="86" s="1"/>
  <c r="L21" i="86"/>
  <c r="M21" i="86" s="1"/>
  <c r="L20" i="86"/>
  <c r="M20" i="86" s="1"/>
  <c r="L19" i="86"/>
  <c r="M19" i="86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39" i="85"/>
  <c r="M39" i="85" s="1"/>
  <c r="L38" i="85"/>
  <c r="M38" i="85" s="1"/>
  <c r="L37" i="85"/>
  <c r="M37" i="85" s="1"/>
  <c r="L36" i="85"/>
  <c r="M36" i="85" s="1"/>
  <c r="L35" i="85"/>
  <c r="M35" i="85" s="1"/>
  <c r="L34" i="85"/>
  <c r="M34" i="85" s="1"/>
  <c r="L33" i="85"/>
  <c r="M33" i="85" s="1"/>
  <c r="L32" i="85"/>
  <c r="M32" i="85" s="1"/>
  <c r="L31" i="85"/>
  <c r="M31" i="85" s="1"/>
  <c r="L30" i="85"/>
  <c r="M30" i="85" s="1"/>
  <c r="L29" i="85"/>
  <c r="M29" i="85" s="1"/>
  <c r="L28" i="85"/>
  <c r="M28" i="85" s="1"/>
  <c r="L27" i="85"/>
  <c r="M27" i="85" s="1"/>
  <c r="L26" i="85"/>
  <c r="M26" i="85" s="1"/>
  <c r="L25" i="85"/>
  <c r="M25" i="85" s="1"/>
  <c r="L24" i="85"/>
  <c r="M24" i="85" s="1"/>
  <c r="L23" i="85"/>
  <c r="M23" i="85" s="1"/>
  <c r="L22" i="85"/>
  <c r="M22" i="85" s="1"/>
  <c r="L21" i="85"/>
  <c r="M21" i="85" s="1"/>
  <c r="L20" i="85"/>
  <c r="M20" i="85" s="1"/>
  <c r="L19" i="85"/>
  <c r="M19" i="85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39" i="84"/>
  <c r="M39" i="84" s="1"/>
  <c r="L38" i="84"/>
  <c r="M38" i="84" s="1"/>
  <c r="L37" i="84"/>
  <c r="M37" i="84" s="1"/>
  <c r="L36" i="84"/>
  <c r="M36" i="84" s="1"/>
  <c r="L35" i="84"/>
  <c r="M35" i="84" s="1"/>
  <c r="L34" i="84"/>
  <c r="M34" i="84" s="1"/>
  <c r="L33" i="84"/>
  <c r="M33" i="84" s="1"/>
  <c r="L32" i="84"/>
  <c r="M32" i="84" s="1"/>
  <c r="L31" i="84"/>
  <c r="M31" i="84" s="1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39" i="82"/>
  <c r="M39" i="82" s="1"/>
  <c r="L38" i="82"/>
  <c r="M38" i="82" s="1"/>
  <c r="L37" i="82"/>
  <c r="M37" i="82" s="1"/>
  <c r="L36" i="82"/>
  <c r="M36" i="82" s="1"/>
  <c r="L35" i="82"/>
  <c r="M35" i="82" s="1"/>
  <c r="L34" i="82"/>
  <c r="M34" i="82" s="1"/>
  <c r="L33" i="82"/>
  <c r="M33" i="82" s="1"/>
  <c r="L32" i="82"/>
  <c r="M32" i="82" s="1"/>
  <c r="L31" i="82"/>
  <c r="M31" i="82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39" i="81"/>
  <c r="M39" i="81" s="1"/>
  <c r="L38" i="81"/>
  <c r="M38" i="81" s="1"/>
  <c r="L37" i="81"/>
  <c r="M37" i="81" s="1"/>
  <c r="L36" i="81"/>
  <c r="M36" i="81" s="1"/>
  <c r="L35" i="81"/>
  <c r="M35" i="81" s="1"/>
  <c r="L34" i="81"/>
  <c r="M34" i="81" s="1"/>
  <c r="L33" i="81"/>
  <c r="M33" i="81" s="1"/>
  <c r="L32" i="81"/>
  <c r="M32" i="81" s="1"/>
  <c r="L31" i="81"/>
  <c r="M31" i="81" s="1"/>
  <c r="L30" i="81"/>
  <c r="M30" i="81" s="1"/>
  <c r="L29" i="81"/>
  <c r="M29" i="81" s="1"/>
  <c r="L28" i="81"/>
  <c r="M28" i="81" s="1"/>
  <c r="L27" i="81"/>
  <c r="M27" i="81" s="1"/>
  <c r="L26" i="81"/>
  <c r="M26" i="81" s="1"/>
  <c r="L25" i="81"/>
  <c r="M25" i="81" s="1"/>
  <c r="L24" i="81"/>
  <c r="M24" i="81" s="1"/>
  <c r="L23" i="81"/>
  <c r="M23" i="81" s="1"/>
  <c r="L22" i="81"/>
  <c r="M22" i="81" s="1"/>
  <c r="L21" i="81"/>
  <c r="M21" i="81" s="1"/>
  <c r="L20" i="81"/>
  <c r="M20" i="81" s="1"/>
  <c r="L19" i="81"/>
  <c r="M19" i="81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39" i="80"/>
  <c r="M39" i="80" s="1"/>
  <c r="L38" i="80"/>
  <c r="M38" i="80" s="1"/>
  <c r="L37" i="80"/>
  <c r="M37" i="80" s="1"/>
  <c r="L36" i="80"/>
  <c r="M36" i="80" s="1"/>
  <c r="L35" i="80"/>
  <c r="M35" i="80" s="1"/>
  <c r="L34" i="80"/>
  <c r="M34" i="80" s="1"/>
  <c r="L33" i="80"/>
  <c r="M33" i="80" s="1"/>
  <c r="L32" i="80"/>
  <c r="M32" i="80" s="1"/>
  <c r="L31" i="80"/>
  <c r="M31" i="80" s="1"/>
  <c r="L30" i="80"/>
  <c r="M30" i="80" s="1"/>
  <c r="L29" i="80"/>
  <c r="M29" i="80" s="1"/>
  <c r="L28" i="80"/>
  <c r="M28" i="80" s="1"/>
  <c r="L27" i="80"/>
  <c r="M27" i="80" s="1"/>
  <c r="L26" i="80"/>
  <c r="M26" i="80" s="1"/>
  <c r="L25" i="80"/>
  <c r="M25" i="80" s="1"/>
  <c r="L24" i="80"/>
  <c r="M24" i="80" s="1"/>
  <c r="L23" i="80"/>
  <c r="M23" i="80" s="1"/>
  <c r="L22" i="80"/>
  <c r="M22" i="80" s="1"/>
  <c r="L21" i="80"/>
  <c r="M21" i="80" s="1"/>
  <c r="L20" i="80"/>
  <c r="M20" i="80" s="1"/>
  <c r="L19" i="80"/>
  <c r="M19" i="80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39" i="79"/>
  <c r="L38" i="79"/>
  <c r="L37" i="79"/>
  <c r="L36" i="79"/>
  <c r="L35" i="79"/>
  <c r="L34" i="79"/>
  <c r="M34" i="79" s="1"/>
  <c r="L33" i="79"/>
  <c r="M33" i="79" s="1"/>
  <c r="L32" i="79"/>
  <c r="L31" i="79"/>
  <c r="L30" i="79"/>
  <c r="L29" i="79"/>
  <c r="L28" i="79"/>
  <c r="L27" i="79"/>
  <c r="L26" i="79"/>
  <c r="L25" i="79"/>
  <c r="L24" i="79"/>
  <c r="L23" i="79"/>
  <c r="L22" i="79"/>
  <c r="L21" i="79"/>
  <c r="L20" i="79"/>
  <c r="L19" i="79"/>
  <c r="L18" i="79"/>
  <c r="L17" i="79"/>
  <c r="L16" i="79"/>
  <c r="L15" i="79"/>
  <c r="L14" i="79"/>
  <c r="L13" i="79"/>
  <c r="L12" i="79"/>
  <c r="L11" i="79"/>
  <c r="L10" i="79"/>
  <c r="L9" i="79"/>
  <c r="M9" i="79" s="1"/>
  <c r="L8" i="79"/>
  <c r="L7" i="79"/>
  <c r="L6" i="79"/>
  <c r="M6" i="79" s="1"/>
  <c r="L5" i="79"/>
  <c r="L4" i="79"/>
  <c r="M4" i="79" s="1"/>
  <c r="L39" i="78"/>
  <c r="M39" i="78" s="1"/>
  <c r="L38" i="78"/>
  <c r="M38" i="78" s="1"/>
  <c r="L37" i="78"/>
  <c r="M37" i="78" s="1"/>
  <c r="L36" i="78"/>
  <c r="M36" i="78" s="1"/>
  <c r="L35" i="78"/>
  <c r="M35" i="78" s="1"/>
  <c r="L34" i="78"/>
  <c r="M34" i="78" s="1"/>
  <c r="L33" i="78"/>
  <c r="M33" i="78" s="1"/>
  <c r="L32" i="78"/>
  <c r="M32" i="78" s="1"/>
  <c r="L31" i="78"/>
  <c r="M31" i="78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39" i="75"/>
  <c r="M39" i="75"/>
  <c r="L19" i="75"/>
  <c r="M19" i="75"/>
  <c r="L20" i="75"/>
  <c r="M20" i="75"/>
  <c r="L21" i="75"/>
  <c r="M21" i="75"/>
  <c r="L22" i="75"/>
  <c r="M22" i="75"/>
  <c r="L23" i="75"/>
  <c r="M23" i="75"/>
  <c r="L24" i="75"/>
  <c r="M24" i="75"/>
  <c r="L25" i="75"/>
  <c r="M25" i="75"/>
  <c r="L26" i="75"/>
  <c r="M26" i="75"/>
  <c r="L27" i="75"/>
  <c r="M27" i="75"/>
  <c r="L28" i="75"/>
  <c r="M28" i="75"/>
  <c r="L29" i="75"/>
  <c r="M29" i="75"/>
  <c r="L30" i="75"/>
  <c r="M30" i="75"/>
  <c r="L31" i="75"/>
  <c r="M31" i="75"/>
  <c r="L32" i="75"/>
  <c r="M32" i="75"/>
  <c r="L33" i="75"/>
  <c r="M33" i="75"/>
  <c r="L34" i="75"/>
  <c r="M34" i="75"/>
  <c r="L35" i="75"/>
  <c r="M35" i="75"/>
  <c r="L36" i="75"/>
  <c r="M36" i="75"/>
  <c r="L37" i="75"/>
  <c r="M37" i="75"/>
  <c r="L38" i="75"/>
  <c r="M38" i="75"/>
  <c r="M5" i="79" l="1"/>
  <c r="L5" i="90"/>
  <c r="M5" i="90" s="1"/>
  <c r="M7" i="79"/>
  <c r="L7" i="90"/>
  <c r="M7" i="90" s="1"/>
  <c r="M8" i="79"/>
  <c r="L8" i="90"/>
  <c r="M8" i="90" s="1"/>
  <c r="M10" i="79"/>
  <c r="L10" i="90"/>
  <c r="M10" i="90" s="1"/>
  <c r="M12" i="79"/>
  <c r="L12" i="90"/>
  <c r="M12" i="90" s="1"/>
  <c r="M14" i="79"/>
  <c r="L14" i="90"/>
  <c r="M14" i="90" s="1"/>
  <c r="M16" i="79"/>
  <c r="L16" i="90"/>
  <c r="M16" i="90" s="1"/>
  <c r="M18" i="79"/>
  <c r="L18" i="90"/>
  <c r="M18" i="90" s="1"/>
  <c r="M20" i="79"/>
  <c r="L20" i="90"/>
  <c r="M20" i="90" s="1"/>
  <c r="M22" i="79"/>
  <c r="L22" i="90"/>
  <c r="M22" i="90" s="1"/>
  <c r="M24" i="79"/>
  <c r="L24" i="90"/>
  <c r="M24" i="90" s="1"/>
  <c r="M26" i="79"/>
  <c r="L26" i="90"/>
  <c r="M26" i="90" s="1"/>
  <c r="M28" i="79"/>
  <c r="L28" i="90"/>
  <c r="M28" i="90" s="1"/>
  <c r="M30" i="79"/>
  <c r="L30" i="90"/>
  <c r="M30" i="90" s="1"/>
  <c r="M32" i="79"/>
  <c r="L32" i="90"/>
  <c r="M32" i="90" s="1"/>
  <c r="M36" i="79"/>
  <c r="L36" i="90"/>
  <c r="M36" i="90" s="1"/>
  <c r="M38" i="79"/>
  <c r="L38" i="90"/>
  <c r="M38" i="90" s="1"/>
  <c r="M11" i="79"/>
  <c r="L11" i="90"/>
  <c r="M11" i="90" s="1"/>
  <c r="M13" i="79"/>
  <c r="L13" i="90"/>
  <c r="M13" i="90" s="1"/>
  <c r="M15" i="79"/>
  <c r="L15" i="90"/>
  <c r="M15" i="90" s="1"/>
  <c r="M17" i="79"/>
  <c r="L17" i="90"/>
  <c r="M17" i="90" s="1"/>
  <c r="M19" i="79"/>
  <c r="L19" i="90"/>
  <c r="M19" i="90" s="1"/>
  <c r="M21" i="79"/>
  <c r="L21" i="90"/>
  <c r="M21" i="90" s="1"/>
  <c r="M23" i="79"/>
  <c r="L23" i="90"/>
  <c r="M23" i="90" s="1"/>
  <c r="M25" i="79"/>
  <c r="L25" i="90"/>
  <c r="M25" i="90" s="1"/>
  <c r="M27" i="79"/>
  <c r="L27" i="90"/>
  <c r="M27" i="90" s="1"/>
  <c r="M29" i="79"/>
  <c r="L29" i="90"/>
  <c r="M29" i="90" s="1"/>
  <c r="M31" i="79"/>
  <c r="L31" i="90"/>
  <c r="M31" i="90" s="1"/>
  <c r="M35" i="79"/>
  <c r="L35" i="90"/>
  <c r="M35" i="90" s="1"/>
  <c r="M37" i="79"/>
  <c r="L37" i="90"/>
  <c r="M37" i="90" s="1"/>
  <c r="M39" i="79"/>
  <c r="L39" i="90"/>
  <c r="M39" i="90" s="1"/>
  <c r="M34" i="91"/>
  <c r="L34" i="90"/>
  <c r="M34" i="90" s="1"/>
  <c r="M33" i="91"/>
  <c r="L33" i="90"/>
  <c r="M33" i="90" s="1"/>
  <c r="M9" i="91"/>
  <c r="L9" i="90"/>
  <c r="M9" i="90" s="1"/>
  <c r="M6" i="91"/>
  <c r="L6" i="90"/>
  <c r="M6" i="90" s="1"/>
  <c r="M4" i="93"/>
  <c r="L4" i="90"/>
  <c r="M4" i="90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0" i="75" l="1"/>
  <c r="M10" i="75" s="1"/>
  <c r="L9" i="75" l="1"/>
  <c r="M9" i="75" s="1"/>
  <c r="L8" i="75"/>
  <c r="M8" i="75" s="1"/>
  <c r="L7" i="75"/>
  <c r="M7" i="75" s="1"/>
  <c r="L6" i="75"/>
  <c r="M6" i="75" s="1"/>
  <c r="L5" i="75"/>
  <c r="M5" i="75" s="1"/>
  <c r="L4" i="75" l="1"/>
  <c r="M4" i="75" s="1"/>
</calcChain>
</file>

<file path=xl/sharedStrings.xml><?xml version="1.0" encoding="utf-8"?>
<sst xmlns="http://schemas.openxmlformats.org/spreadsheetml/2006/main" count="2858" uniqueCount="120">
  <si>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</si>
  <si>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</si>
  <si>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</si>
  <si>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</si>
  <si>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</si>
  <si>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</si>
  <si>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</si>
  <si>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</si>
  <si>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</si>
  <si>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</si>
  <si>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</si>
  <si>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</si>
  <si>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</si>
  <si>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</si>
  <si>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</si>
  <si>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</si>
  <si>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</si>
  <si>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</si>
  <si>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</si>
  <si>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</si>
  <si>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</si>
  <si>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</si>
  <si>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</si>
  <si>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</si>
  <si>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</si>
  <si>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</si>
  <si>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</si>
  <si>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</si>
  <si>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</si>
  <si>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</si>
  <si>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</si>
  <si>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</si>
  <si>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</si>
  <si>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</si>
  <si>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</si>
  <si>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</si>
  <si>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</si>
  <si>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</si>
  <si>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</si>
  <si>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</si>
  <si>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0358/2014/UDESC</t>
  </si>
  <si>
    <t>OBJETO: Serviços Gráficos</t>
  </si>
  <si>
    <t>VIGÊNCIA DA ATA: 09/05/2014 até 09/05/2015</t>
  </si>
  <si>
    <r>
      <t xml:space="preserve">Banner em lona, impressão digital 4x0 cores, </t>
    </r>
    <r>
      <rPr>
        <b/>
        <sz val="11"/>
        <rFont val="Calibri"/>
        <family val="2"/>
      </rPr>
      <t>resolução mínima 720 dpi's e 280 g/m² de gramatura mínima</t>
    </r>
    <r>
      <rPr>
        <sz val="11"/>
        <rFont val="Calibri"/>
        <family val="2"/>
      </rPr>
      <t xml:space="preserve">; e suporte: 
1) em madeira em duas das menores extremidades e acabamento com ponteira de PVC (grampeada)  e corda trançada de no mínimo 4mm e de resistência suficiente e compatível com o banner; ou 
2) com ilhóses dispostos de 20 em 20 cm, em ferro ou alumínio e de diâmetro compatível com a corda utilizada - corda trançada de no mínimo 4mm e de resistência suficiente e compatível com o banner.
</t>
    </r>
  </si>
  <si>
    <t>50 X 70 cm</t>
  </si>
  <si>
    <t>90 X 150 cm</t>
  </si>
  <si>
    <t xml:space="preserve">90 X 120 cm </t>
  </si>
  <si>
    <t>110 X 150 cm</t>
  </si>
  <si>
    <t>130 X 180 cm</t>
  </si>
  <si>
    <t>50 X 300 cm</t>
  </si>
  <si>
    <t>70 X 400 cm</t>
  </si>
  <si>
    <t>140 cm X metro linear</t>
  </si>
  <si>
    <t>80 X 110 cm</t>
  </si>
  <si>
    <t>80 X 120 cm</t>
  </si>
  <si>
    <t>90 X 110 cm</t>
  </si>
  <si>
    <r>
      <t xml:space="preserve">Frontlight em lona, impressão digital 4x0 cores, </t>
    </r>
    <r>
      <rPr>
        <b/>
        <sz val="11"/>
        <rFont val="Calibri"/>
        <family val="2"/>
      </rPr>
      <t>resolução mínima 1200 dpi's e 440 g/m² de gramatura mínima</t>
    </r>
    <r>
      <rPr>
        <sz val="11"/>
        <rFont val="Calibri"/>
        <family val="2"/>
      </rPr>
      <t>; fixado com ilhóses dispostos de 20 em 20 cm, em ferro ou alumínio e de diâmetro compatível com a corda utilizada - corda trançada de no mínimo 4mm e de resistência suficiente e compatível com o frontlight.</t>
    </r>
  </si>
  <si>
    <t>320 cm X metro linear</t>
  </si>
  <si>
    <t>650 X 150 cm</t>
  </si>
  <si>
    <t>250 X 120 cm</t>
  </si>
  <si>
    <r>
      <t xml:space="preserve">Banner em papel fotográfico com laminação brilhante, </t>
    </r>
    <r>
      <rPr>
        <b/>
        <sz val="11"/>
        <rFont val="Calibri"/>
        <family val="2"/>
      </rPr>
      <t>resolução mínima de 600 dpi's e 280g/m² de gramatura mínima,</t>
    </r>
    <r>
      <rPr>
        <sz val="11"/>
        <rFont val="Calibri"/>
        <family val="2"/>
      </rPr>
      <t xml:space="preserve"> suporte em plástico em duas das menores extremidades e corda de no mínimo 1mm e de resistência suficiente e compatível com o banner.</t>
    </r>
  </si>
  <si>
    <t>90 cm X metro linear</t>
  </si>
  <si>
    <t xml:space="preserve">Banner em tecido. Impressão digital em tecido. Policromia: 4 x 0 cores. Resolução mínima de 1200 dpi´s. Acabamento em madeira (cabo redondo) nas duas extremidades menores, sendo encaixado internamente na costura do tecido para fechamento escondendo o varão, com ponteiras em PVC e corda trançada de no mínimo 4 mm e com resistência suficiente para sustentar o banner de tecido. </t>
  </si>
  <si>
    <t>90 cm x metro linear</t>
  </si>
  <si>
    <r>
      <t xml:space="preserve">Frontlight em lona, impressão digital 4x0 cores, </t>
    </r>
    <r>
      <rPr>
        <b/>
        <sz val="11"/>
        <rFont val="Calibri"/>
        <family val="2"/>
      </rPr>
      <t>resolução mínima 1200 dpi's e 440 g/m² de gramatura mínima</t>
    </r>
    <r>
      <rPr>
        <sz val="11"/>
        <rFont val="Calibri"/>
        <family val="2"/>
      </rPr>
      <t>; fixado com ilhóses dispostos de 20 em 20 cm, em ferro ou alumínio e de diâmetro compatível com a corda utilizada - corda trançada de no mínimo 4mm e de resistência suficiente e compatível com o frontlight. INSTALADO E RETIRADA.</t>
    </r>
  </si>
  <si>
    <t>255 X 275 cm</t>
  </si>
  <si>
    <t xml:space="preserve">295 X  875 cm   </t>
  </si>
  <si>
    <t>310 X 914 cm</t>
  </si>
  <si>
    <r>
      <t xml:space="preserve">Adesivo perfurado para vidro traseiro de automóveis, impressão digital 4x0 cores, </t>
    </r>
    <r>
      <rPr>
        <b/>
        <sz val="11"/>
        <rFont val="Calibri"/>
        <family val="2"/>
      </rPr>
      <t>resolução mínima 720 dpi's</t>
    </r>
    <r>
      <rPr>
        <sz val="11"/>
        <rFont val="Calibri"/>
        <family val="2"/>
      </rPr>
      <t>; com no mínimo 40% de transmissão luminosa (nos termos da RES 254/2007 CONTRAN).</t>
    </r>
  </si>
  <si>
    <t>35 X 90 cm</t>
  </si>
  <si>
    <r>
      <t xml:space="preserve">Adesivo em vinil, impressão digital 4x0 cores, </t>
    </r>
    <r>
      <rPr>
        <b/>
        <sz val="11"/>
        <rFont val="Calibri"/>
        <family val="2"/>
      </rPr>
      <t>resolução mínima 300 dpi's e 26 a 30 g/m² de gramatura mínima de cola</t>
    </r>
    <r>
      <rPr>
        <sz val="11"/>
        <rFont val="Calibri"/>
        <family val="2"/>
      </rPr>
      <t>; acabamento meio corte especial com faca.</t>
    </r>
  </si>
  <si>
    <t xml:space="preserve">7 X 9 cm </t>
  </si>
  <si>
    <r>
      <t xml:space="preserve">Adesivo em vinil transparente para vidro, impressão digital 4x0 cores, </t>
    </r>
    <r>
      <rPr>
        <b/>
        <sz val="11"/>
        <rFont val="Calibri"/>
        <family val="2"/>
      </rPr>
      <t>resolução mínima 300 dpi's e 26 a 30 g/m² de gramatura mínima</t>
    </r>
    <r>
      <rPr>
        <sz val="11"/>
        <rFont val="Calibri"/>
        <family val="2"/>
      </rPr>
      <t xml:space="preserve"> de cola; acabamento corte reto.</t>
    </r>
  </si>
  <si>
    <t>5 X 20 cm</t>
  </si>
  <si>
    <t xml:space="preserve">10 X 25 cm </t>
  </si>
  <si>
    <r>
      <t xml:space="preserve">Adesivo em vinil resistente a água e cloro, próprio para áreas com piscinas, impressão digital 4x0 cores, </t>
    </r>
    <r>
      <rPr>
        <b/>
        <sz val="11"/>
        <rFont val="Calibri"/>
        <family val="2"/>
      </rPr>
      <t>resolução mínima 300 dpi's e 26 a 30 g/m2 de gramatura mínima</t>
    </r>
    <r>
      <rPr>
        <sz val="11"/>
        <rFont val="Calibri"/>
        <family val="2"/>
      </rPr>
      <t xml:space="preserve"> de cola; acabamento corte reto.</t>
    </r>
  </si>
  <si>
    <t xml:space="preserve">5 X 20 cm </t>
  </si>
  <si>
    <t xml:space="preserve">Adesivo recortado em vinil colorido (cores diversas a escolher), para adesivagem. </t>
  </si>
  <si>
    <t>Adesivo em vinil, impressão digital 4x0 cores, resolução mínima 300 dpi's e 26 a 30 g/m² de gramatura mínima de cola; acabamento meio corte especial com faca.</t>
  </si>
  <si>
    <t>75 cm X metro linear</t>
  </si>
  <si>
    <t>Adesivo em vinil resistente a água e cloro, próprio para áreas com piscinas, impressão digital 4x0 cores, resolução mínima 300 dpi's e 26 a 30 g/m2 de gramatura mínima de cola; acabamento corte reto.</t>
  </si>
  <si>
    <t>15 cm X metro linear</t>
  </si>
  <si>
    <t>Adesivo com impressão digital em caixa metálica de plataforma elevatória ("elevador"); impressão digital em material vinil autoadesivo; acabamento em laminação fosca; instalado; inclui adequação de layout; sugere-se visita técnica para conhecimento.</t>
  </si>
  <si>
    <t>m²</t>
  </si>
  <si>
    <r>
      <t xml:space="preserve">Crachá em cartão PVC laminado branco, impressão digital 4x1 cores, </t>
    </r>
    <r>
      <rPr>
        <b/>
        <sz val="11"/>
        <rFont val="Calibri"/>
        <family val="2"/>
      </rPr>
      <t xml:space="preserve">resolução mínima 300 dpi's e espessura de 0,70 a 0,80mm </t>
    </r>
    <r>
      <rPr>
        <sz val="11"/>
        <rFont val="Calibri"/>
        <family val="2"/>
      </rPr>
      <t>cantos arredondados, com perfuração entre 15 a 20mm compatível com grampo de metal tipo jacaré do cordão.</t>
    </r>
  </si>
  <si>
    <t xml:space="preserve">  5,4 X 8,60 cm </t>
  </si>
  <si>
    <t>Cordão para crachá personalizado em impressão digital, com grampo de metal tipo jacaré, em 100% poliéster.</t>
  </si>
  <si>
    <t>1,3 a 1,6 X 80 a 90 cm</t>
  </si>
  <si>
    <r>
      <t xml:space="preserve">Placa em PVC branco, impressão digital 4x0 cores, </t>
    </r>
    <r>
      <rPr>
        <b/>
        <sz val="11"/>
        <rFont val="Calibri"/>
        <family val="2"/>
      </rPr>
      <t>resolução mínima 300 dpi's e espessura de 2mm,</t>
    </r>
    <r>
      <rPr>
        <sz val="11"/>
        <rFont val="Calibri"/>
        <family val="2"/>
      </rPr>
      <t xml:space="preserve"> com fixação dupla face de espuma acrílica para ambiente externo de no mínimo 20mm de largura e de no mínimo 10 cm de tamanho para cada 150g de placa. </t>
    </r>
  </si>
  <si>
    <t>200 X 120 cm</t>
  </si>
  <si>
    <t xml:space="preserve">Placa em PVC branco, impressão digital 4x0 cores, resolução
 mínima 300 dpi's e espessura de 2mm, com fixação dupla face de espuma acrílica para ambiente interno de no mínimo 20mm de largura e de no mínimo 10 cm de tamanho para cada 150g de placa. </t>
  </si>
  <si>
    <t>25 x 10 cm</t>
  </si>
  <si>
    <t>Placa em PVC branco em formato "V" para ser apoiado sobre balção, impressão digital 4x0 cores, resolução  mínima 300 dpi's e espessura de 2mm.</t>
  </si>
  <si>
    <t>25 x 15 cm(plano)</t>
  </si>
  <si>
    <r>
      <t xml:space="preserve">Plotagem, </t>
    </r>
    <r>
      <rPr>
        <b/>
        <sz val="11"/>
        <rFont val="Calibri"/>
        <family val="2"/>
      </rPr>
      <t>impressão 4x0 cores</t>
    </r>
    <r>
      <rPr>
        <sz val="11"/>
        <rFont val="Calibri"/>
        <family val="2"/>
      </rPr>
      <t>, em papel sulfite de 75 g/m2 de gramatura mínima.</t>
    </r>
  </si>
  <si>
    <t>Formato A0 
("A" Zero - 84,1 X 118,9cm)</t>
  </si>
  <si>
    <r>
      <t>Plotagem,</t>
    </r>
    <r>
      <rPr>
        <b/>
        <sz val="11"/>
        <rFont val="Calibri"/>
        <family val="2"/>
      </rPr>
      <t xml:space="preserve"> impressão monocromática</t>
    </r>
    <r>
      <rPr>
        <sz val="11"/>
        <rFont val="Calibri"/>
        <family val="2"/>
      </rPr>
      <t>, em papel sulfite de 75 g/m2 de gramatura mínima.</t>
    </r>
  </si>
  <si>
    <t>Dimensões</t>
  </si>
  <si>
    <t>metro</t>
  </si>
  <si>
    <t>metro²</t>
  </si>
  <si>
    <t>339039.63</t>
  </si>
  <si>
    <t>AJPLOT INFORMÁTICA LTDA - ME</t>
  </si>
  <si>
    <t>PRINTSTUDIO LTDA - ME</t>
  </si>
  <si>
    <t>JUNKES &amp; BORBA LTDA - EPP</t>
  </si>
  <si>
    <t>MIXPLAC COMUNICAÇÃO VISUAL LTDA – ME</t>
  </si>
  <si>
    <t>CENTRO PARTICIPANTE: REITORIA - COAI</t>
  </si>
  <si>
    <t>CENTRO PARTICIPANTE: REITORIA - SECOM</t>
  </si>
  <si>
    <t>CENTRO PARTICIPANTE: REITORIA - PROEX - SEVEN</t>
  </si>
  <si>
    <t>CENTRO PARTICIPANTE: REITORIA - CRH</t>
  </si>
  <si>
    <t>CENTRO PARTICIPANTE: CCT</t>
  </si>
  <si>
    <t>CENTRO PARTICIPANTE: CEPLAN</t>
  </si>
  <si>
    <t>CENTRO PARTICIPANTE: CAV</t>
  </si>
  <si>
    <t>CENTRO PARTICIPANTE: CEAVI</t>
  </si>
  <si>
    <t>CENTRO PARTICIPANTE: REITORIA + 11 CENTROS</t>
  </si>
  <si>
    <t>Quantidade Utilizada</t>
  </si>
  <si>
    <t>SALDO</t>
  </si>
  <si>
    <t xml:space="preserve"> AF 662/2014 Qtde. DT</t>
  </si>
  <si>
    <t xml:space="preserve"> AF 473/2014 Qtde. DT</t>
  </si>
  <si>
    <t xml:space="preserve"> AF/OS nº  604/2014 Qtde. DT</t>
  </si>
  <si>
    <t xml:space="preserve"> OS nº  633/2014 Qtde. DT</t>
  </si>
  <si>
    <t xml:space="preserve"> AF/OS nº  465/2014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</si>
</sst>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0" fontId="5" fillId="0" borderId="0" xfId="1" applyFo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center" wrapText="1"/>
      <protection locked="0"/>
    </xf>
    <xf numFmtId="167" fontId="16" fillId="0" borderId="1" xfId="0" applyNumberFormat="1" applyFont="1" applyFill="1" applyBorder="1" applyAlignment="1" applyProtection="1">
      <alignment horizontal="center" vertical="center"/>
    </xf>
    <xf numFmtId="167" fontId="5" fillId="0" borderId="0" xfId="1" applyNumberFormat="1" applyFont="1" applyFill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7" fontId="6" fillId="2" borderId="1" xfId="3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16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39"/>
  <sheetViews>
    <sheetView zoomScale="90" zoomScaleNormal="90" workbookViewId="0">
      <selection activeCell="D18" sqref="D18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9" si="0">K5-(SUM(N5:Y5))</f>
        <v>0</v>
      </c>
      <c r="M5" s="48" t="str">
        <f t="shared" ref="M5:M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</v>
      </c>
      <c r="L7" s="35">
        <f t="shared" si="0"/>
        <v>2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ref="L10" si="2">K10-(SUM(N10:Y10))</f>
        <v>0</v>
      </c>
      <c r="M10" s="48" t="str">
        <f t="shared" ref="M10" si="3">IF(L10&lt;0,"ATENÇÃO","OK")</f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ref="L11:L18" si="4">K11-(SUM(N11:Y11))</f>
        <v>0</v>
      </c>
      <c r="M11" s="48" t="str">
        <f t="shared" ref="M11:M18" si="5">IF(L11&lt;0,"ATENÇÃO","OK")</f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4"/>
        <v>0</v>
      </c>
      <c r="M12" s="48" t="str">
        <f t="shared" si="5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4"/>
        <v>0</v>
      </c>
      <c r="M13" s="48" t="str">
        <f t="shared" si="5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4"/>
        <v>0</v>
      </c>
      <c r="M14" s="48" t="str">
        <f t="shared" si="5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4"/>
        <v>0</v>
      </c>
      <c r="M15" s="48" t="str">
        <f t="shared" si="5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4"/>
        <v>0</v>
      </c>
      <c r="M16" s="48" t="str">
        <f t="shared" si="5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4"/>
        <v>0</v>
      </c>
      <c r="M17" s="48" t="str">
        <f t="shared" si="5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4"/>
        <v>0</v>
      </c>
      <c r="M18" s="48" t="str">
        <f t="shared" si="5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ref="L19:L39" si="6">K19-(SUM(N19:Y19))</f>
        <v>0</v>
      </c>
      <c r="M19" s="48" t="str">
        <f t="shared" ref="M19:M39" si="7">IF(L19&lt;0,"ATENÇÃO","OK")</f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6"/>
        <v>0</v>
      </c>
      <c r="M20" s="48" t="str">
        <f t="shared" si="7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6"/>
        <v>0</v>
      </c>
      <c r="M21" s="48" t="str">
        <f t="shared" si="7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6"/>
        <v>0</v>
      </c>
      <c r="M22" s="48" t="str">
        <f t="shared" si="7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6"/>
        <v>0</v>
      </c>
      <c r="M23" s="48" t="str">
        <f t="shared" si="7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6"/>
        <v>0</v>
      </c>
      <c r="M24" s="48" t="str">
        <f t="shared" si="7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.75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6"/>
        <v>0</v>
      </c>
      <c r="M25" s="48" t="str">
        <f t="shared" si="7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.75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6"/>
        <v>0</v>
      </c>
      <c r="M26" s="48" t="str">
        <f t="shared" si="7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4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6"/>
        <v>0</v>
      </c>
      <c r="M27" s="48" t="str">
        <f t="shared" si="7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4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6"/>
        <v>0</v>
      </c>
      <c r="M28" s="48" t="str">
        <f t="shared" si="7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6"/>
        <v>0</v>
      </c>
      <c r="M29" s="48" t="str">
        <f t="shared" si="7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6"/>
        <v>0</v>
      </c>
      <c r="M30" s="48" t="str">
        <f t="shared" si="7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6"/>
        <v>0</v>
      </c>
      <c r="M31" s="48" t="str">
        <f t="shared" si="7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6"/>
        <v>0</v>
      </c>
      <c r="M32" s="48" t="str">
        <f t="shared" si="7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150</v>
      </c>
      <c r="L33" s="35">
        <f t="shared" si="6"/>
        <v>150</v>
      </c>
      <c r="M33" s="48" t="str">
        <f t="shared" si="7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150</v>
      </c>
      <c r="L34" s="35">
        <f t="shared" si="6"/>
        <v>150</v>
      </c>
      <c r="M34" s="48" t="str">
        <f t="shared" si="7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6"/>
        <v>0</v>
      </c>
      <c r="M35" s="48" t="str">
        <f t="shared" si="7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75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6"/>
        <v>0</v>
      </c>
      <c r="M36" s="48" t="str">
        <f t="shared" si="7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6"/>
        <v>0</v>
      </c>
      <c r="M37" s="48" t="str">
        <f t="shared" si="7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6"/>
        <v>0</v>
      </c>
      <c r="M38" s="48" t="str">
        <f t="shared" si="7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6"/>
        <v>0</v>
      </c>
      <c r="M39" s="48" t="str">
        <f t="shared" si="7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A1:C1"/>
    <mergeCell ref="K1:M1"/>
    <mergeCell ref="D1:J1"/>
    <mergeCell ref="A2:M2"/>
    <mergeCell ref="B4:B17"/>
    <mergeCell ref="D4:D14"/>
    <mergeCell ref="D15:D17"/>
    <mergeCell ref="A4:A17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35:A37"/>
    <mergeCell ref="A38:A39"/>
    <mergeCell ref="D20:D22"/>
    <mergeCell ref="D25:D26"/>
    <mergeCell ref="D27:D28"/>
    <mergeCell ref="B33:B34"/>
    <mergeCell ref="B35:B37"/>
    <mergeCell ref="B38:B39"/>
    <mergeCell ref="A20:A22"/>
    <mergeCell ref="A24:A31"/>
    <mergeCell ref="B20:B22"/>
    <mergeCell ref="B24:B31"/>
    <mergeCell ref="A33:A34"/>
  </mergeCells>
  <phoneticPr fontId="0" type="noConversion"/>
  <conditionalFormatting sqref="N4:Y4">
    <cfRule type="cellIs" dxfId="164" priority="34" stopIfTrue="1" operator="greaterThan">
      <formula>0</formula>
    </cfRule>
    <cfRule type="cellIs" dxfId="163" priority="35" stopIfTrue="1" operator="greaterThan">
      <formula>0</formula>
    </cfRule>
    <cfRule type="cellIs" dxfId="162" priority="36" stopIfTrue="1" operator="greaterThan">
      <formula>0</formula>
    </cfRule>
  </conditionalFormatting>
  <conditionalFormatting sqref="N5:Y9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N10:Y39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20</v>
      </c>
      <c r="L6" s="35">
        <f t="shared" si="0"/>
        <v>20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20</v>
      </c>
      <c r="L10" s="35">
        <f t="shared" si="0"/>
        <v>20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8</v>
      </c>
      <c r="L20" s="35">
        <f t="shared" si="0"/>
        <v>8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16</v>
      </c>
      <c r="L21" s="35">
        <f t="shared" si="0"/>
        <v>16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54</v>
      </c>
      <c r="L22" s="35">
        <f t="shared" si="0"/>
        <v>54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600</v>
      </c>
      <c r="L23" s="35">
        <f t="shared" si="0"/>
        <v>600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2000</v>
      </c>
      <c r="L26" s="35">
        <f t="shared" si="0"/>
        <v>2000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A35:A37"/>
    <mergeCell ref="B35:B37"/>
    <mergeCell ref="A38:A39"/>
    <mergeCell ref="B38:B39"/>
    <mergeCell ref="A24:A31"/>
    <mergeCell ref="B24:B31"/>
  </mergeCells>
  <conditionalFormatting sqref="N4:Y4">
    <cfRule type="cellIs" dxfId="155" priority="7" stopIfTrue="1" operator="greaterThan">
      <formula>0</formula>
    </cfRule>
    <cfRule type="cellIs" dxfId="154" priority="8" stopIfTrue="1" operator="greaterThan">
      <formula>0</formula>
    </cfRule>
    <cfRule type="cellIs" dxfId="153" priority="9" stopIfTrue="1" operator="greaterThan">
      <formula>0</formula>
    </cfRule>
  </conditionalFormatting>
  <conditionalFormatting sqref="N5:Y9">
    <cfRule type="cellIs" dxfId="152" priority="4" stopIfTrue="1" operator="greaterThan">
      <formula>0</formula>
    </cfRule>
    <cfRule type="cellIs" dxfId="151" priority="5" stopIfTrue="1" operator="greaterThan">
      <formula>0</formula>
    </cfRule>
    <cfRule type="cellIs" dxfId="150" priority="6" stopIfTrue="1" operator="greaterThan">
      <formula>0</formula>
    </cfRule>
  </conditionalFormatting>
  <conditionalFormatting sqref="N10:Y39">
    <cfRule type="cellIs" dxfId="149" priority="1" stopIfTrue="1" operator="greaterThan">
      <formula>0</formula>
    </cfRule>
    <cfRule type="cellIs" dxfId="148" priority="2" stopIfTrue="1" operator="greaterThan">
      <formula>0</formula>
    </cfRule>
    <cfRule type="cellIs" dxfId="14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117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50">
        <v>41820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30</v>
      </c>
      <c r="L4" s="35">
        <f>K4-(SUM(N4:Y4))</f>
        <v>30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500</v>
      </c>
      <c r="L6" s="35">
        <f t="shared" si="0"/>
        <v>485</v>
      </c>
      <c r="M6" s="48" t="str">
        <f t="shared" si="1"/>
        <v>OK</v>
      </c>
      <c r="N6" s="49">
        <v>15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20</v>
      </c>
      <c r="L11" s="35">
        <f t="shared" si="0"/>
        <v>20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20</v>
      </c>
      <c r="L15" s="35">
        <f t="shared" si="0"/>
        <v>20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2500</v>
      </c>
      <c r="L24" s="35">
        <f t="shared" si="0"/>
        <v>2500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500</v>
      </c>
      <c r="L25" s="35">
        <f t="shared" si="0"/>
        <v>500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15</v>
      </c>
      <c r="L35" s="35">
        <f t="shared" si="0"/>
        <v>15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A35:A37"/>
    <mergeCell ref="B35:B37"/>
    <mergeCell ref="A38:A39"/>
    <mergeCell ref="B38:B39"/>
    <mergeCell ref="A24:A31"/>
    <mergeCell ref="B24:B31"/>
  </mergeCells>
  <conditionalFormatting sqref="O4:Y4">
    <cfRule type="cellIs" dxfId="146" priority="16" stopIfTrue="1" operator="greaterThan">
      <formula>0</formula>
    </cfRule>
    <cfRule type="cellIs" dxfId="145" priority="17" stopIfTrue="1" operator="greaterThan">
      <formula>0</formula>
    </cfRule>
    <cfRule type="cellIs" dxfId="144" priority="18" stopIfTrue="1" operator="greaterThan">
      <formula>0</formula>
    </cfRule>
  </conditionalFormatting>
  <conditionalFormatting sqref="O5:Y9">
    <cfRule type="cellIs" dxfId="143" priority="13" stopIfTrue="1" operator="greaterThan">
      <formula>0</formula>
    </cfRule>
    <cfRule type="cellIs" dxfId="142" priority="14" stopIfTrue="1" operator="greaterThan">
      <formula>0</formula>
    </cfRule>
    <cfRule type="cellIs" dxfId="141" priority="15" stopIfTrue="1" operator="greaterThan">
      <formula>0</formula>
    </cfRule>
  </conditionalFormatting>
  <conditionalFormatting sqref="O10:Y39">
    <cfRule type="cellIs" dxfId="140" priority="10" stopIfTrue="1" operator="greaterThan">
      <formula>0</formula>
    </cfRule>
    <cfRule type="cellIs" dxfId="139" priority="11" stopIfTrue="1" operator="greaterThan">
      <formula>0</formula>
    </cfRule>
    <cfRule type="cellIs" dxfId="138" priority="12" stopIfTrue="1" operator="greaterThan">
      <formula>0</formula>
    </cfRule>
  </conditionalFormatting>
  <conditionalFormatting sqref="N4">
    <cfRule type="cellIs" dxfId="137" priority="7" stopIfTrue="1" operator="greaterThan">
      <formula>0</formula>
    </cfRule>
    <cfRule type="cellIs" dxfId="136" priority="8" stopIfTrue="1" operator="greaterThan">
      <formula>0</formula>
    </cfRule>
    <cfRule type="cellIs" dxfId="135" priority="9" stopIfTrue="1" operator="greaterThan">
      <formula>0</formula>
    </cfRule>
  </conditionalFormatting>
  <conditionalFormatting sqref="N5:N9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conditionalFormatting sqref="N10:N39">
    <cfRule type="cellIs" dxfId="131" priority="1" stopIfTrue="1" operator="greaterThan">
      <formula>0</formula>
    </cfRule>
    <cfRule type="cellIs" dxfId="130" priority="2" stopIfTrue="1" operator="greaterThan">
      <formula>0</formula>
    </cfRule>
    <cfRule type="cellIs" dxfId="12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200</v>
      </c>
      <c r="L33" s="35">
        <f t="shared" si="0"/>
        <v>200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A35:A37"/>
    <mergeCell ref="B35:B37"/>
    <mergeCell ref="A38:A39"/>
    <mergeCell ref="B38:B39"/>
    <mergeCell ref="A24:A31"/>
    <mergeCell ref="B24:B31"/>
  </mergeCells>
  <conditionalFormatting sqref="N4:Y4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N5:Y9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N10:Y3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F1"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119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50">
        <v>41793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30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25</v>
      </c>
      <c r="L6" s="35">
        <f t="shared" si="0"/>
        <v>0</v>
      </c>
      <c r="M6" s="48" t="str">
        <f t="shared" si="1"/>
        <v>OK</v>
      </c>
      <c r="N6" s="49">
        <v>25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A35:A37"/>
    <mergeCell ref="B35:B37"/>
    <mergeCell ref="A38:A39"/>
    <mergeCell ref="B38:B39"/>
    <mergeCell ref="A24:A31"/>
    <mergeCell ref="B24:B31"/>
  </mergeCells>
  <conditionalFormatting sqref="O4:Y4">
    <cfRule type="cellIs" dxfId="119" priority="16" stopIfTrue="1" operator="greaterThan">
      <formula>0</formula>
    </cfRule>
    <cfRule type="cellIs" dxfId="118" priority="17" stopIfTrue="1" operator="greaterThan">
      <formula>0</formula>
    </cfRule>
    <cfRule type="cellIs" dxfId="117" priority="18" stopIfTrue="1" operator="greaterThan">
      <formula>0</formula>
    </cfRule>
  </conditionalFormatting>
  <conditionalFormatting sqref="O5:Y9">
    <cfRule type="cellIs" dxfId="116" priority="13" stopIfTrue="1" operator="greaterThan">
      <formula>0</formula>
    </cfRule>
    <cfRule type="cellIs" dxfId="115" priority="14" stopIfTrue="1" operator="greaterThan">
      <formula>0</formula>
    </cfRule>
    <cfRule type="cellIs" dxfId="114" priority="15" stopIfTrue="1" operator="greaterThan">
      <formula>0</formula>
    </cfRule>
  </conditionalFormatting>
  <conditionalFormatting sqref="O10:Y39">
    <cfRule type="cellIs" dxfId="113" priority="10" stopIfTrue="1" operator="greaterThan">
      <formula>0</formula>
    </cfRule>
    <cfRule type="cellIs" dxfId="112" priority="11" stopIfTrue="1" operator="greaterThan">
      <formula>0</formula>
    </cfRule>
    <cfRule type="cellIs" dxfId="111" priority="12" stopIfTrue="1" operator="greaterThan">
      <formula>0</formula>
    </cfRule>
  </conditionalFormatting>
  <conditionalFormatting sqref="N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N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10:N39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118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20</v>
      </c>
      <c r="L4" s="35">
        <f>K4-(SUM(N4:Y4))</f>
        <v>20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20</v>
      </c>
      <c r="M5" s="48" t="str">
        <f t="shared" ref="M5:M39" si="1">IF(L5&lt;0,"ATENÇÃO","OK")</f>
        <v>OK</v>
      </c>
      <c r="N5" s="49">
        <v>10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70</v>
      </c>
      <c r="L6" s="35">
        <f t="shared" si="0"/>
        <v>45</v>
      </c>
      <c r="M6" s="48" t="str">
        <f t="shared" si="1"/>
        <v>OK</v>
      </c>
      <c r="N6" s="49">
        <v>25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20</v>
      </c>
      <c r="L7" s="35">
        <f t="shared" si="0"/>
        <v>15</v>
      </c>
      <c r="M7" s="48" t="str">
        <f t="shared" si="1"/>
        <v>OK</v>
      </c>
      <c r="N7" s="49">
        <v>5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10</v>
      </c>
      <c r="L11" s="35">
        <f t="shared" si="0"/>
        <v>10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20</v>
      </c>
      <c r="L18" s="35">
        <f t="shared" si="0"/>
        <v>20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200</v>
      </c>
      <c r="L25" s="35">
        <f t="shared" si="0"/>
        <v>200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100</v>
      </c>
      <c r="L33" s="35">
        <f t="shared" si="0"/>
        <v>100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100</v>
      </c>
      <c r="L34" s="35">
        <f t="shared" si="0"/>
        <v>100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11</v>
      </c>
      <c r="L35" s="35">
        <f t="shared" si="0"/>
        <v>11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>
        <v>200</v>
      </c>
      <c r="L36" s="35">
        <f t="shared" si="0"/>
        <v>200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>
        <v>10</v>
      </c>
      <c r="L37" s="35">
        <f t="shared" si="0"/>
        <v>10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U1:U2"/>
    <mergeCell ref="W1:W2"/>
    <mergeCell ref="X1:X2"/>
    <mergeCell ref="D25:D26"/>
    <mergeCell ref="D27:D28"/>
    <mergeCell ref="A33:A34"/>
    <mergeCell ref="B33:B34"/>
    <mergeCell ref="P1:P2"/>
    <mergeCell ref="A20:A22"/>
    <mergeCell ref="B20:B22"/>
    <mergeCell ref="D20:D22"/>
    <mergeCell ref="A4:A17"/>
    <mergeCell ref="B4:B17"/>
    <mergeCell ref="D4:D14"/>
    <mergeCell ref="D15:D17"/>
    <mergeCell ref="A35:A37"/>
    <mergeCell ref="B35:B37"/>
    <mergeCell ref="A38:A39"/>
    <mergeCell ref="B38:B39"/>
    <mergeCell ref="A24:A31"/>
    <mergeCell ref="B24:B31"/>
  </mergeCells>
  <conditionalFormatting sqref="O4:Y4">
    <cfRule type="cellIs" dxfId="110" priority="10" stopIfTrue="1" operator="greaterThan">
      <formula>0</formula>
    </cfRule>
    <cfRule type="cellIs" dxfId="109" priority="11" stopIfTrue="1" operator="greaterThan">
      <formula>0</formula>
    </cfRule>
    <cfRule type="cellIs" dxfId="108" priority="12" stopIfTrue="1" operator="greaterThan">
      <formula>0</formula>
    </cfRule>
  </conditionalFormatting>
  <conditionalFormatting sqref="O5:Y9">
    <cfRule type="cellIs" dxfId="107" priority="7" stopIfTrue="1" operator="greaterThan">
      <formula>0</formula>
    </cfRule>
    <cfRule type="cellIs" dxfId="106" priority="8" stopIfTrue="1" operator="greaterThan">
      <formula>0</formula>
    </cfRule>
    <cfRule type="cellIs" dxfId="105" priority="9" stopIfTrue="1" operator="greaterThan">
      <formula>0</formula>
    </cfRule>
  </conditionalFormatting>
  <conditionalFormatting sqref="O10:Y39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4:N39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5</v>
      </c>
      <c r="L5" s="35">
        <f t="shared" ref="L5:L39" si="0">K5-(SUM(N5:Y5))</f>
        <v>5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100</v>
      </c>
      <c r="L6" s="35">
        <f t="shared" si="0"/>
        <v>100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5</v>
      </c>
      <c r="L7" s="35">
        <f t="shared" si="0"/>
        <v>5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7</v>
      </c>
      <c r="L8" s="35">
        <f t="shared" si="0"/>
        <v>7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2</v>
      </c>
      <c r="L11" s="35">
        <f t="shared" si="0"/>
        <v>2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>
        <v>12</v>
      </c>
      <c r="L16" s="35">
        <f t="shared" si="0"/>
        <v>12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>
        <v>6</v>
      </c>
      <c r="L17" s="35">
        <f t="shared" si="0"/>
        <v>6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22</v>
      </c>
      <c r="L18" s="35">
        <f t="shared" si="0"/>
        <v>22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>
        <v>40</v>
      </c>
      <c r="L19" s="35">
        <f t="shared" si="0"/>
        <v>40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1500</v>
      </c>
      <c r="L24" s="35">
        <f t="shared" si="0"/>
        <v>1500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v>200</v>
      </c>
      <c r="L27" s="35">
        <f t="shared" si="0"/>
        <v>200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>
        <v>15</v>
      </c>
      <c r="L29" s="35">
        <f t="shared" si="0"/>
        <v>15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>
        <v>4</v>
      </c>
      <c r="L30" s="35">
        <f t="shared" si="0"/>
        <v>4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>
        <v>400</v>
      </c>
      <c r="L31" s="35">
        <f t="shared" si="0"/>
        <v>400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>
        <v>45</v>
      </c>
      <c r="L32" s="35">
        <f t="shared" si="0"/>
        <v>45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160</v>
      </c>
      <c r="L33" s="35">
        <f t="shared" si="0"/>
        <v>160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20</v>
      </c>
      <c r="L38" s="35">
        <f t="shared" si="0"/>
        <v>20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1</v>
      </c>
      <c r="L39" s="35">
        <f t="shared" si="0"/>
        <v>1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5:Y9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10:Y39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30</v>
      </c>
      <c r="L5" s="35">
        <f t="shared" ref="L5:L39" si="0">K5-(SUM(N5:Y5))</f>
        <v>30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100</v>
      </c>
      <c r="L6" s="35">
        <f t="shared" si="0"/>
        <v>100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40</v>
      </c>
      <c r="L7" s="35">
        <f t="shared" si="0"/>
        <v>40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3</v>
      </c>
      <c r="L20" s="35">
        <f t="shared" si="0"/>
        <v>3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3</v>
      </c>
      <c r="L21" s="35">
        <f t="shared" si="0"/>
        <v>3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1000</v>
      </c>
      <c r="L24" s="35">
        <f t="shared" si="0"/>
        <v>1000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1000</v>
      </c>
      <c r="L25" s="35">
        <f t="shared" si="0"/>
        <v>1000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200</v>
      </c>
      <c r="L33" s="35">
        <f t="shared" si="0"/>
        <v>200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200</v>
      </c>
      <c r="L34" s="35">
        <f t="shared" si="0"/>
        <v>200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N5:Y9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N10:Y39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30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10</v>
      </c>
      <c r="L7" s="35">
        <f t="shared" si="0"/>
        <v>10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2</v>
      </c>
      <c r="L8" s="35">
        <f t="shared" si="0"/>
        <v>2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7</v>
      </c>
      <c r="L9" s="35">
        <f t="shared" si="0"/>
        <v>7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2</v>
      </c>
      <c r="L20" s="35">
        <f t="shared" si="0"/>
        <v>2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1000</v>
      </c>
      <c r="L24" s="35">
        <f t="shared" si="0"/>
        <v>1000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20</v>
      </c>
      <c r="L33" s="35">
        <f t="shared" si="0"/>
        <v>20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20</v>
      </c>
      <c r="L34" s="35">
        <f t="shared" si="0"/>
        <v>20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N5:Y9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N10:Y3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</v>
      </c>
      <c r="L6" s="35">
        <f t="shared" si="0"/>
        <v>50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2</v>
      </c>
      <c r="L9" s="35">
        <f t="shared" si="0"/>
        <v>2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6</v>
      </c>
      <c r="L10" s="35">
        <f t="shared" si="0"/>
        <v>6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>
        <v>30</v>
      </c>
      <c r="L12" s="35">
        <f t="shared" si="0"/>
        <v>30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>
        <v>35</v>
      </c>
      <c r="L13" s="35">
        <f t="shared" si="0"/>
        <v>35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>
        <v>80</v>
      </c>
      <c r="L14" s="35">
        <f t="shared" si="0"/>
        <v>80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2</v>
      </c>
      <c r="L20" s="35">
        <f t="shared" si="0"/>
        <v>2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2</v>
      </c>
      <c r="L21" s="35">
        <f t="shared" si="0"/>
        <v>2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/>
      <c r="L33" s="35">
        <f t="shared" si="0"/>
        <v>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20</v>
      </c>
      <c r="L35" s="35">
        <f t="shared" si="0"/>
        <v>20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N5:Y9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10:Y39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109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/>
      <c r="L6" s="35">
        <f t="shared" si="0"/>
        <v>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6</v>
      </c>
      <c r="L8" s="35">
        <f t="shared" si="0"/>
        <v>6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v>100</v>
      </c>
      <c r="L28" s="35">
        <f t="shared" si="0"/>
        <v>100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100</v>
      </c>
      <c r="L33" s="35">
        <f t="shared" si="0"/>
        <v>100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/>
      <c r="L34" s="35">
        <f t="shared" si="0"/>
        <v>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/>
      <c r="L35" s="35">
        <f t="shared" si="0"/>
        <v>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5:Y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10:Y3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50</v>
      </c>
      <c r="L4" s="35">
        <f>K4-(SUM(N4:Y4))</f>
        <v>50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500</v>
      </c>
      <c r="L6" s="35">
        <f t="shared" si="0"/>
        <v>500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10</v>
      </c>
      <c r="L9" s="35">
        <f t="shared" si="0"/>
        <v>10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10</v>
      </c>
      <c r="L10" s="35">
        <f t="shared" si="0"/>
        <v>10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30</v>
      </c>
      <c r="L15" s="35">
        <f t="shared" si="0"/>
        <v>30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10</v>
      </c>
      <c r="L20" s="35">
        <f t="shared" si="0"/>
        <v>10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10</v>
      </c>
      <c r="L21" s="35">
        <f t="shared" si="0"/>
        <v>10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4</v>
      </c>
      <c r="L22" s="35">
        <f t="shared" si="0"/>
        <v>4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30</v>
      </c>
      <c r="L23" s="35">
        <f t="shared" si="0"/>
        <v>30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300</v>
      </c>
      <c r="L26" s="35">
        <f t="shared" si="0"/>
        <v>300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300</v>
      </c>
      <c r="L33" s="35">
        <f t="shared" si="0"/>
        <v>300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300</v>
      </c>
      <c r="L34" s="35">
        <f t="shared" si="0"/>
        <v>300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100</v>
      </c>
      <c r="L35" s="35">
        <f t="shared" si="0"/>
        <v>100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50</v>
      </c>
      <c r="L38" s="35">
        <f t="shared" si="0"/>
        <v>50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50</v>
      </c>
      <c r="L39" s="35">
        <f t="shared" si="0"/>
        <v>50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P1:P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A4:A17"/>
    <mergeCell ref="B4:B17"/>
    <mergeCell ref="D4:D14"/>
    <mergeCell ref="D15:D17"/>
    <mergeCell ref="O1:O2"/>
    <mergeCell ref="A20:A22"/>
    <mergeCell ref="B20:B22"/>
    <mergeCell ref="D20:D22"/>
    <mergeCell ref="A24:A31"/>
    <mergeCell ref="B24:B31"/>
    <mergeCell ref="D25:D26"/>
    <mergeCell ref="D27:D28"/>
    <mergeCell ref="A33:A34"/>
    <mergeCell ref="B33:B34"/>
    <mergeCell ref="A35:A37"/>
    <mergeCell ref="B35:B37"/>
    <mergeCell ref="A38:A39"/>
    <mergeCell ref="B38:B39"/>
  </mergeCells>
  <conditionalFormatting sqref="N4:Y4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5:Y9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10:Y39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116</v>
      </c>
      <c r="O1" s="54" t="s">
        <v>115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111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33</v>
      </c>
      <c r="L6" s="35">
        <f t="shared" si="0"/>
        <v>0</v>
      </c>
      <c r="M6" s="48" t="str">
        <f t="shared" si="1"/>
        <v>OK</v>
      </c>
      <c r="N6" s="49">
        <v>33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/>
      <c r="L7" s="35">
        <f t="shared" si="0"/>
        <v>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6</v>
      </c>
      <c r="L9" s="35">
        <f t="shared" si="0"/>
        <v>0</v>
      </c>
      <c r="M9" s="48" t="str">
        <f t="shared" si="1"/>
        <v>OK</v>
      </c>
      <c r="N9" s="49">
        <v>6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/>
      <c r="L21" s="35">
        <f t="shared" si="0"/>
        <v>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/>
      <c r="L24" s="35">
        <f t="shared" si="0"/>
        <v>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/>
      <c r="L25" s="35">
        <f t="shared" si="0"/>
        <v>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/>
      <c r="L26" s="35">
        <f t="shared" si="0"/>
        <v>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50</v>
      </c>
      <c r="L33" s="35">
        <f t="shared" si="0"/>
        <v>35</v>
      </c>
      <c r="M33" s="48" t="str">
        <f t="shared" si="1"/>
        <v>OK</v>
      </c>
      <c r="N33" s="49">
        <v>0</v>
      </c>
      <c r="O33" s="49">
        <v>15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150</v>
      </c>
      <c r="L34" s="35">
        <f t="shared" si="0"/>
        <v>0</v>
      </c>
      <c r="M34" s="48" t="str">
        <f t="shared" si="1"/>
        <v>OK</v>
      </c>
      <c r="N34" s="49">
        <v>0</v>
      </c>
      <c r="O34" s="49">
        <v>150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50</v>
      </c>
      <c r="L35" s="35">
        <f t="shared" si="0"/>
        <v>50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A35:A37"/>
    <mergeCell ref="B35:B37"/>
    <mergeCell ref="A38:A39"/>
    <mergeCell ref="B38:B39"/>
    <mergeCell ref="A24:A31"/>
    <mergeCell ref="B24:B31"/>
  </mergeCells>
  <conditionalFormatting sqref="N4:Y4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5:Y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0:Y39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sqref="A1:Y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v>20</v>
      </c>
      <c r="L4" s="35">
        <f>K4-(SUM(N4:Y4))</f>
        <v>20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v>20</v>
      </c>
      <c r="L5" s="35">
        <f t="shared" ref="L5:L39" si="0">K5-(SUM(N5:Y5))</f>
        <v>20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30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20</v>
      </c>
      <c r="L7" s="35">
        <f t="shared" si="0"/>
        <v>20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v>10</v>
      </c>
      <c r="L8" s="35">
        <f t="shared" si="0"/>
        <v>10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v>10</v>
      </c>
      <c r="L9" s="35">
        <f t="shared" si="0"/>
        <v>10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v>10</v>
      </c>
      <c r="L10" s="35">
        <f t="shared" si="0"/>
        <v>10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v>10</v>
      </c>
      <c r="L11" s="35">
        <f t="shared" si="0"/>
        <v>10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v>30</v>
      </c>
      <c r="L15" s="35">
        <f t="shared" si="0"/>
        <v>30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v>50</v>
      </c>
      <c r="L18" s="35">
        <f t="shared" si="0"/>
        <v>50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v>10</v>
      </c>
      <c r="L20" s="35">
        <f t="shared" si="0"/>
        <v>10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10</v>
      </c>
      <c r="L21" s="35">
        <f t="shared" si="0"/>
        <v>10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v>20</v>
      </c>
      <c r="L22" s="35">
        <f t="shared" si="0"/>
        <v>20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v>3</v>
      </c>
      <c r="L23" s="35">
        <f t="shared" si="0"/>
        <v>3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300</v>
      </c>
      <c r="L24" s="35">
        <f t="shared" si="0"/>
        <v>300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200</v>
      </c>
      <c r="L25" s="35">
        <f t="shared" si="0"/>
        <v>200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100</v>
      </c>
      <c r="L26" s="35">
        <f t="shared" si="0"/>
        <v>100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v>100</v>
      </c>
      <c r="L27" s="35">
        <f t="shared" si="0"/>
        <v>100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v>100</v>
      </c>
      <c r="L28" s="35">
        <f t="shared" si="0"/>
        <v>100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70</v>
      </c>
      <c r="L33" s="35">
        <f t="shared" si="0"/>
        <v>70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70</v>
      </c>
      <c r="L34" s="35">
        <f t="shared" si="0"/>
        <v>70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</v>
      </c>
      <c r="L35" s="35">
        <f t="shared" si="0"/>
        <v>10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v>100</v>
      </c>
      <c r="L38" s="35">
        <f t="shared" si="0"/>
        <v>100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v>50</v>
      </c>
      <c r="L39" s="35">
        <f t="shared" si="0"/>
        <v>50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A35:A37"/>
    <mergeCell ref="B35:B37"/>
    <mergeCell ref="A38:A39"/>
    <mergeCell ref="B38:B39"/>
    <mergeCell ref="A24:A31"/>
    <mergeCell ref="B24:B31"/>
  </mergeCells>
  <conditionalFormatting sqref="N4:Y4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5:Y9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10:Y39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="90" zoomScaleNormal="90" workbookViewId="0">
      <selection activeCell="F11" sqref="F11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  <c r="N1" s="54" t="s">
        <v>31</v>
      </c>
      <c r="O1" s="54" t="s">
        <v>31</v>
      </c>
      <c r="P1" s="54" t="s">
        <v>31</v>
      </c>
      <c r="Q1" s="54" t="s">
        <v>31</v>
      </c>
      <c r="R1" s="54" t="s">
        <v>31</v>
      </c>
      <c r="S1" s="54" t="s">
        <v>31</v>
      </c>
      <c r="T1" s="54" t="s">
        <v>31</v>
      </c>
      <c r="U1" s="54" t="s">
        <v>31</v>
      </c>
      <c r="V1" s="54" t="s">
        <v>31</v>
      </c>
      <c r="W1" s="54" t="s">
        <v>31</v>
      </c>
      <c r="X1" s="54" t="s">
        <v>31</v>
      </c>
      <c r="Y1" s="54" t="s">
        <v>31</v>
      </c>
    </row>
    <row r="2" spans="1:25" ht="24" customHeight="1" x14ac:dyDescent="0.25">
      <c r="A2" s="55" t="s">
        <v>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0</v>
      </c>
      <c r="M3" s="39" t="s">
        <v>8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  <c r="W3" s="47" t="s">
        <v>2</v>
      </c>
      <c r="X3" s="47" t="s">
        <v>2</v>
      </c>
      <c r="Y3" s="47" t="s">
        <v>2</v>
      </c>
    </row>
    <row r="4" spans="1:25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/>
      <c r="L4" s="35">
        <f>K4-(SUM(N4:Y4))</f>
        <v>0</v>
      </c>
      <c r="M4" s="48" t="str">
        <f>IF(L4&lt;0,"ATENÇÃO","OK")</f>
        <v>OK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49">
        <v>0</v>
      </c>
      <c r="U4" s="49">
        <v>0</v>
      </c>
      <c r="V4" s="49">
        <v>0</v>
      </c>
      <c r="W4" s="49">
        <v>0</v>
      </c>
      <c r="X4" s="49">
        <v>0</v>
      </c>
      <c r="Y4" s="49">
        <v>0</v>
      </c>
    </row>
    <row r="5" spans="1:25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/>
      <c r="L5" s="35">
        <f t="shared" ref="L5:L39" si="0">K5-(SUM(N5:Y5))</f>
        <v>0</v>
      </c>
      <c r="M5" s="48" t="str">
        <f t="shared" ref="M5:M39" si="1">IF(L5&lt;0,"ATENÇÃO","OK")</f>
        <v>OK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49">
        <v>0</v>
      </c>
      <c r="U5" s="49">
        <v>0</v>
      </c>
      <c r="V5" s="49">
        <v>0</v>
      </c>
      <c r="W5" s="49">
        <v>0</v>
      </c>
      <c r="X5" s="49">
        <v>0</v>
      </c>
      <c r="Y5" s="49">
        <v>0</v>
      </c>
    </row>
    <row r="6" spans="1:25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v>30</v>
      </c>
      <c r="L6" s="35">
        <f t="shared" si="0"/>
        <v>30</v>
      </c>
      <c r="M6" s="48" t="str">
        <f t="shared" si="1"/>
        <v>OK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49">
        <v>0</v>
      </c>
      <c r="U6" s="49">
        <v>0</v>
      </c>
      <c r="V6" s="49">
        <v>0</v>
      </c>
      <c r="W6" s="49">
        <v>0</v>
      </c>
      <c r="X6" s="49">
        <v>0</v>
      </c>
      <c r="Y6" s="49">
        <v>0</v>
      </c>
    </row>
    <row r="7" spans="1:25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v>25</v>
      </c>
      <c r="L7" s="35">
        <f t="shared" si="0"/>
        <v>25</v>
      </c>
      <c r="M7" s="48" t="str">
        <f t="shared" si="1"/>
        <v>OK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</row>
    <row r="8" spans="1:25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/>
      <c r="L8" s="35">
        <f t="shared" si="0"/>
        <v>0</v>
      </c>
      <c r="M8" s="48" t="str">
        <f t="shared" si="1"/>
        <v>OK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</row>
    <row r="9" spans="1:25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/>
      <c r="L9" s="35">
        <f t="shared" si="0"/>
        <v>0</v>
      </c>
      <c r="M9" s="48" t="str">
        <f t="shared" si="1"/>
        <v>OK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</row>
    <row r="10" spans="1:25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/>
      <c r="L10" s="35">
        <f t="shared" si="0"/>
        <v>0</v>
      </c>
      <c r="M10" s="48" t="str">
        <f t="shared" si="1"/>
        <v>OK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</row>
    <row r="11" spans="1:25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/>
      <c r="L11" s="35">
        <f t="shared" si="0"/>
        <v>0</v>
      </c>
      <c r="M11" s="48" t="str">
        <f t="shared" si="1"/>
        <v>OK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</row>
    <row r="12" spans="1:25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/>
      <c r="L12" s="35">
        <f t="shared" si="0"/>
        <v>0</v>
      </c>
      <c r="M12" s="48" t="str">
        <f t="shared" si="1"/>
        <v>OK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</row>
    <row r="13" spans="1:25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/>
      <c r="L13" s="35">
        <f t="shared" si="0"/>
        <v>0</v>
      </c>
      <c r="M13" s="48" t="str">
        <f t="shared" si="1"/>
        <v>OK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</row>
    <row r="14" spans="1:25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/>
      <c r="L14" s="35">
        <f t="shared" si="0"/>
        <v>0</v>
      </c>
      <c r="M14" s="48" t="str">
        <f t="shared" si="1"/>
        <v>OK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</row>
    <row r="15" spans="1:25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/>
      <c r="L15" s="35">
        <f t="shared" si="0"/>
        <v>0</v>
      </c>
      <c r="M15" s="48" t="str">
        <f t="shared" si="1"/>
        <v>OK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</row>
    <row r="16" spans="1:25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/>
      <c r="L16" s="35">
        <f t="shared" si="0"/>
        <v>0</v>
      </c>
      <c r="M16" s="48" t="str">
        <f t="shared" si="1"/>
        <v>OK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</row>
    <row r="17" spans="1:25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/>
      <c r="L17" s="35">
        <f t="shared" si="0"/>
        <v>0</v>
      </c>
      <c r="M17" s="48" t="str">
        <f t="shared" si="1"/>
        <v>OK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</row>
    <row r="18" spans="1:25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/>
      <c r="L18" s="35">
        <f t="shared" si="0"/>
        <v>0</v>
      </c>
      <c r="M18" s="48" t="str">
        <f t="shared" si="1"/>
        <v>OK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</row>
    <row r="19" spans="1:25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/>
      <c r="L19" s="35">
        <f t="shared" si="0"/>
        <v>0</v>
      </c>
      <c r="M19" s="48" t="str">
        <f t="shared" si="1"/>
        <v>OK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</row>
    <row r="20" spans="1:25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/>
      <c r="L20" s="35">
        <f t="shared" si="0"/>
        <v>0</v>
      </c>
      <c r="M20" s="48" t="str">
        <f t="shared" si="1"/>
        <v>OK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0</v>
      </c>
      <c r="V20" s="49">
        <v>0</v>
      </c>
      <c r="W20" s="49">
        <v>0</v>
      </c>
      <c r="X20" s="49">
        <v>0</v>
      </c>
      <c r="Y20" s="49">
        <v>0</v>
      </c>
    </row>
    <row r="21" spans="1:25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v>2</v>
      </c>
      <c r="L21" s="35">
        <f t="shared" si="0"/>
        <v>2</v>
      </c>
      <c r="M21" s="48" t="str">
        <f t="shared" si="1"/>
        <v>OK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</row>
    <row r="22" spans="1:25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/>
      <c r="L22" s="35">
        <f t="shared" si="0"/>
        <v>0</v>
      </c>
      <c r="M22" s="48" t="str">
        <f t="shared" si="1"/>
        <v>OK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</row>
    <row r="23" spans="1:25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/>
      <c r="L23" s="35">
        <f t="shared" si="0"/>
        <v>0</v>
      </c>
      <c r="M23" s="48" t="str">
        <f t="shared" si="1"/>
        <v>OK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</row>
    <row r="24" spans="1:25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v>200</v>
      </c>
      <c r="L24" s="35">
        <f t="shared" si="0"/>
        <v>200</v>
      </c>
      <c r="M24" s="48" t="str">
        <f t="shared" si="1"/>
        <v>OK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</row>
    <row r="25" spans="1:25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v>100</v>
      </c>
      <c r="L25" s="35">
        <f t="shared" si="0"/>
        <v>100</v>
      </c>
      <c r="M25" s="48" t="str">
        <f t="shared" si="1"/>
        <v>OK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</row>
    <row r="26" spans="1:25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v>150</v>
      </c>
      <c r="L26" s="35">
        <f t="shared" si="0"/>
        <v>150</v>
      </c>
      <c r="M26" s="48" t="str">
        <f t="shared" si="1"/>
        <v>OK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</row>
    <row r="27" spans="1:25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/>
      <c r="L27" s="35">
        <f t="shared" si="0"/>
        <v>0</v>
      </c>
      <c r="M27" s="48" t="str">
        <f t="shared" si="1"/>
        <v>OK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</row>
    <row r="28" spans="1:25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/>
      <c r="L28" s="35">
        <f t="shared" si="0"/>
        <v>0</v>
      </c>
      <c r="M28" s="48" t="str">
        <f t="shared" si="1"/>
        <v>OK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</row>
    <row r="29" spans="1:25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/>
      <c r="L29" s="35">
        <f t="shared" si="0"/>
        <v>0</v>
      </c>
      <c r="M29" s="48" t="str">
        <f t="shared" si="1"/>
        <v>OK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</row>
    <row r="30" spans="1:25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/>
      <c r="L30" s="35">
        <f t="shared" si="0"/>
        <v>0</v>
      </c>
      <c r="M30" s="48" t="str">
        <f t="shared" si="1"/>
        <v>OK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</row>
    <row r="31" spans="1:25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/>
      <c r="L31" s="35">
        <f t="shared" si="0"/>
        <v>0</v>
      </c>
      <c r="M31" s="48" t="str">
        <f t="shared" si="1"/>
        <v>OK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</row>
    <row r="32" spans="1:25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/>
      <c r="L32" s="35">
        <f t="shared" si="0"/>
        <v>0</v>
      </c>
      <c r="M32" s="48" t="str">
        <f t="shared" si="1"/>
        <v>OK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</row>
    <row r="33" spans="1:25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v>30</v>
      </c>
      <c r="L33" s="35">
        <f t="shared" si="0"/>
        <v>30</v>
      </c>
      <c r="M33" s="48" t="str">
        <f t="shared" si="1"/>
        <v>OK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</row>
    <row r="34" spans="1:25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v>30</v>
      </c>
      <c r="L34" s="35">
        <f t="shared" si="0"/>
        <v>30</v>
      </c>
      <c r="M34" s="48" t="str">
        <f t="shared" si="1"/>
        <v>OK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</row>
    <row r="35" spans="1:25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v>10</v>
      </c>
      <c r="L35" s="35">
        <f t="shared" si="0"/>
        <v>10</v>
      </c>
      <c r="M35" s="48" t="str">
        <f t="shared" si="1"/>
        <v>OK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</row>
    <row r="36" spans="1:25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/>
      <c r="L36" s="35">
        <f t="shared" si="0"/>
        <v>0</v>
      </c>
      <c r="M36" s="48" t="str">
        <f t="shared" si="1"/>
        <v>OK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</row>
    <row r="37" spans="1:25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/>
      <c r="L37" s="35">
        <f t="shared" si="0"/>
        <v>0</v>
      </c>
      <c r="M37" s="48" t="str">
        <f t="shared" si="1"/>
        <v>OK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</row>
    <row r="38" spans="1:25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/>
      <c r="L38" s="35">
        <f t="shared" si="0"/>
        <v>0</v>
      </c>
      <c r="M38" s="48" t="str">
        <f t="shared" si="1"/>
        <v>OK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</row>
    <row r="39" spans="1:25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/>
      <c r="L39" s="35">
        <f t="shared" si="0"/>
        <v>0</v>
      </c>
      <c r="M39" s="48" t="str">
        <f t="shared" si="1"/>
        <v>OK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</row>
  </sheetData>
  <mergeCells count="33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D25:D26"/>
    <mergeCell ref="D27:D28"/>
    <mergeCell ref="A33:A34"/>
    <mergeCell ref="B33:B34"/>
    <mergeCell ref="A4:A17"/>
    <mergeCell ref="B4:B17"/>
    <mergeCell ref="D4:D14"/>
    <mergeCell ref="D15:D17"/>
    <mergeCell ref="A20:A22"/>
    <mergeCell ref="B20:B22"/>
    <mergeCell ref="D20:D22"/>
    <mergeCell ref="A35:A37"/>
    <mergeCell ref="B35:B37"/>
    <mergeCell ref="A38:A39"/>
    <mergeCell ref="B38:B39"/>
    <mergeCell ref="A24:A31"/>
    <mergeCell ref="B24:B31"/>
  </mergeCells>
  <conditionalFormatting sqref="N4:Y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Y3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80" zoomScaleNormal="80" workbookViewId="0">
      <selection sqref="A1:M39"/>
    </sheetView>
  </sheetViews>
  <sheetFormatPr defaultColWidth="9.7109375" defaultRowHeight="15" x14ac:dyDescent="0.25"/>
  <cols>
    <col min="1" max="1" width="14" style="3" customWidth="1"/>
    <col min="2" max="2" width="6.28515625" style="4" customWidth="1"/>
    <col min="3" max="3" width="5.28515625" style="9" bestFit="1" customWidth="1"/>
    <col min="4" max="4" width="60.140625" style="27" customWidth="1"/>
    <col min="5" max="5" width="11.28515625" style="10" customWidth="1"/>
    <col min="6" max="6" width="11.5703125" style="10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33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6384" width="9.7109375" style="1"/>
  </cols>
  <sheetData>
    <row r="1" spans="1:13" ht="33.75" customHeight="1" x14ac:dyDescent="0.25">
      <c r="A1" s="55" t="s">
        <v>40</v>
      </c>
      <c r="B1" s="55"/>
      <c r="C1" s="55"/>
      <c r="D1" s="55" t="s">
        <v>41</v>
      </c>
      <c r="E1" s="55"/>
      <c r="F1" s="55"/>
      <c r="G1" s="55"/>
      <c r="H1" s="55"/>
      <c r="I1" s="55"/>
      <c r="J1" s="55"/>
      <c r="K1" s="55" t="s">
        <v>42</v>
      </c>
      <c r="L1" s="55"/>
      <c r="M1" s="55"/>
    </row>
    <row r="2" spans="1:13" ht="24" customHeight="1" x14ac:dyDescent="0.25">
      <c r="A2" s="55" t="s">
        <v>112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2" customFormat="1" ht="45" x14ac:dyDescent="0.2">
      <c r="A3" s="39" t="s">
        <v>3</v>
      </c>
      <c r="B3" s="40" t="s">
        <v>1</v>
      </c>
      <c r="C3" s="41" t="s">
        <v>5</v>
      </c>
      <c r="D3" s="41" t="s">
        <v>7</v>
      </c>
      <c r="E3" s="41" t="s">
        <v>32</v>
      </c>
      <c r="F3" s="41" t="s">
        <v>96</v>
      </c>
      <c r="G3" s="41" t="s">
        <v>10</v>
      </c>
      <c r="H3" s="39" t="s">
        <v>4</v>
      </c>
      <c r="I3" s="42" t="s">
        <v>12</v>
      </c>
      <c r="J3" s="43" t="s">
        <v>6</v>
      </c>
      <c r="K3" s="44" t="s">
        <v>13</v>
      </c>
      <c r="L3" s="45" t="s">
        <v>113</v>
      </c>
      <c r="M3" s="39" t="s">
        <v>114</v>
      </c>
    </row>
    <row r="4" spans="1:13" x14ac:dyDescent="0.25">
      <c r="A4" s="51" t="s">
        <v>100</v>
      </c>
      <c r="B4" s="53">
        <v>1</v>
      </c>
      <c r="C4" s="28">
        <v>1</v>
      </c>
      <c r="D4" s="52" t="s">
        <v>43</v>
      </c>
      <c r="E4" s="37" t="s">
        <v>99</v>
      </c>
      <c r="F4" s="37" t="s">
        <v>44</v>
      </c>
      <c r="G4" s="37" t="s">
        <v>10</v>
      </c>
      <c r="H4" s="37"/>
      <c r="I4" s="37">
        <v>20</v>
      </c>
      <c r="J4" s="32">
        <v>7</v>
      </c>
      <c r="K4" s="34">
        <f>REIT_COAI!K4+REIT_SECOM!K4+REIT_PROEX_SEVEN!K4+REIT_CRH!K4+CEAD!K4+CEFID!K4+CEART!K4+ESAG!K4+FAED!K4+CCT!K4+CEPLAN!K4+CAV!K4+CEAVI!K4+CESFI!K4+CERES!K4</f>
        <v>120</v>
      </c>
      <c r="L4" s="35">
        <f>(REIT_COAI!K4-REIT_COAI!L4)+(REIT_SECOM!K4-REIT_SECOM!L4)+(REIT_PROEX_SEVEN!K4-REIT_PROEX_SEVEN!L4)+(REIT_CRH!K4-REIT_CRH!L4)+(CEAD!K4-CEAD!L4)+(CEFID!K4-CEFID!L4)+(CEART!K4-CEART!L4)+(ESAG!K4-ESAG!L4)+(FAED!K4-FAED!L4)+(CCT!K4-CCT!L4)+(CEPLAN!K4-CEPLAN!L4)+(CAV!K4-CAV!L4)+(CEAVI!K4-CEAVI!L4)+(CESFI!K4-CESFI!L4)+(CERES!K4-CERES!L4)</f>
        <v>0</v>
      </c>
      <c r="M4" s="46">
        <f>K4-L4</f>
        <v>120</v>
      </c>
    </row>
    <row r="5" spans="1:13" x14ac:dyDescent="0.25">
      <c r="A5" s="51"/>
      <c r="B5" s="53"/>
      <c r="C5" s="28">
        <v>2</v>
      </c>
      <c r="D5" s="52"/>
      <c r="E5" s="37" t="s">
        <v>99</v>
      </c>
      <c r="F5" s="37" t="s">
        <v>45</v>
      </c>
      <c r="G5" s="37" t="s">
        <v>10</v>
      </c>
      <c r="H5" s="37"/>
      <c r="I5" s="37">
        <v>20</v>
      </c>
      <c r="J5" s="32">
        <v>27</v>
      </c>
      <c r="K5" s="34">
        <f>REIT_COAI!K5+REIT_SECOM!K5+REIT_PROEX_SEVEN!K5+REIT_CRH!K5+CEAD!K5+CEFID!K5+CEART!K5+ESAG!K5+FAED!K5+CCT!K5+CEPLAN!K5+CAV!K5+CEAVI!K5+CESFI!K5+CERES!K5</f>
        <v>115</v>
      </c>
      <c r="L5" s="35">
        <f>(REIT_COAI!K5-REIT_COAI!L5)+(REIT_SECOM!K5-REIT_SECOM!L5)+(REIT_PROEX_SEVEN!K5-REIT_PROEX_SEVEN!L5)+(REIT_CRH!K5-REIT_CRH!L5)+(CEAD!K5-CEAD!L5)+(CEFID!K5-CEFID!L5)+(CEART!K5-CEART!L5)+(ESAG!K5-ESAG!L5)+(FAED!K5-FAED!L5)+(CCT!K5-CCT!L5)+(CEPLAN!K5-CEPLAN!L5)+(CAV!K5-CAV!L5)+(CEAVI!K5-CEAVI!L5)+(CESFI!K5-CESFI!L5)+(CERES!K5-CERES!L5)</f>
        <v>40</v>
      </c>
      <c r="M5" s="46">
        <f t="shared" ref="M5:M39" si="0">K5-L5</f>
        <v>75</v>
      </c>
    </row>
    <row r="6" spans="1:13" x14ac:dyDescent="0.25">
      <c r="A6" s="51"/>
      <c r="B6" s="53"/>
      <c r="C6" s="28">
        <v>3</v>
      </c>
      <c r="D6" s="52"/>
      <c r="E6" s="37" t="s">
        <v>99</v>
      </c>
      <c r="F6" s="37" t="s">
        <v>46</v>
      </c>
      <c r="G6" s="37" t="s">
        <v>10</v>
      </c>
      <c r="H6" s="37"/>
      <c r="I6" s="37">
        <v>20</v>
      </c>
      <c r="J6" s="32">
        <v>48.6</v>
      </c>
      <c r="K6" s="34">
        <f>REIT_COAI!K6+REIT_SECOM!K6+REIT_PROEX_SEVEN!K6+REIT_CRH!K6+CEAD!K6+CEFID!K6+CEART!K6+ESAG!K6+FAED!K6+CCT!K6+CEPLAN!K6+CAV!K6+CEAVI!K6+CESFI!K6+CERES!K6</f>
        <v>1488</v>
      </c>
      <c r="L6" s="35">
        <f>(REIT_COAI!K6-REIT_COAI!L6)+(REIT_SECOM!K6-REIT_SECOM!L6)+(REIT_PROEX_SEVEN!K6-REIT_PROEX_SEVEN!L6)+(REIT_CRH!K6-REIT_CRH!L6)+(CEAD!K6-CEAD!L6)+(CEFID!K6-CEFID!L6)+(CEART!K6-CEART!L6)+(ESAG!K6-ESAG!L6)+(FAED!K6-FAED!L6)+(CCT!K6-CCT!L6)+(CEPLAN!K6-CEPLAN!L6)+(CAV!K6-CAV!L6)+(CEAVI!K6-CEAVI!L6)+(CESFI!K6-CESFI!L6)+(CERES!K6-CERES!L6)</f>
        <v>98</v>
      </c>
      <c r="M6" s="46">
        <f t="shared" si="0"/>
        <v>1390</v>
      </c>
    </row>
    <row r="7" spans="1:13" ht="30" x14ac:dyDescent="0.25">
      <c r="A7" s="51"/>
      <c r="B7" s="53"/>
      <c r="C7" s="28">
        <v>4</v>
      </c>
      <c r="D7" s="52"/>
      <c r="E7" s="37" t="s">
        <v>99</v>
      </c>
      <c r="F7" s="37" t="s">
        <v>47</v>
      </c>
      <c r="G7" s="37" t="s">
        <v>10</v>
      </c>
      <c r="H7" s="37"/>
      <c r="I7" s="37">
        <v>20</v>
      </c>
      <c r="J7" s="32">
        <v>33</v>
      </c>
      <c r="K7" s="34">
        <f>REIT_COAI!K7+REIT_SECOM!K7+REIT_PROEX_SEVEN!K7+REIT_CRH!K7+CEAD!K7+CEFID!K7+CEART!K7+ESAG!K7+FAED!K7+CCT!K7+CEPLAN!K7+CAV!K7+CEAVI!K7+CESFI!K7+CERES!K7</f>
        <v>122</v>
      </c>
      <c r="L7" s="35">
        <f>(REIT_COAI!K7-REIT_COAI!L7)+(REIT_SECOM!K7-REIT_SECOM!L7)+(REIT_PROEX_SEVEN!K7-REIT_PROEX_SEVEN!L7)+(REIT_CRH!K7-REIT_CRH!L7)+(CEAD!K7-CEAD!L7)+(CEFID!K7-CEFID!L7)+(CEART!K7-CEART!L7)+(ESAG!K7-ESAG!L7)+(FAED!K7-FAED!L7)+(CCT!K7-CCT!L7)+(CEPLAN!K7-CEPLAN!L7)+(CAV!K7-CAV!L7)+(CEAVI!K7-CEAVI!L7)+(CESFI!K7-CESFI!L7)+(CERES!K7-CERES!L7)</f>
        <v>5</v>
      </c>
      <c r="M7" s="46">
        <f t="shared" si="0"/>
        <v>117</v>
      </c>
    </row>
    <row r="8" spans="1:13" ht="30" x14ac:dyDescent="0.25">
      <c r="A8" s="51"/>
      <c r="B8" s="53"/>
      <c r="C8" s="28">
        <v>5</v>
      </c>
      <c r="D8" s="52"/>
      <c r="E8" s="37" t="s">
        <v>99</v>
      </c>
      <c r="F8" s="37" t="s">
        <v>48</v>
      </c>
      <c r="G8" s="37" t="s">
        <v>10</v>
      </c>
      <c r="H8" s="37"/>
      <c r="I8" s="37">
        <v>20</v>
      </c>
      <c r="J8" s="32">
        <v>42.13</v>
      </c>
      <c r="K8" s="34">
        <f>REIT_COAI!K8+REIT_SECOM!K8+REIT_PROEX_SEVEN!K8+REIT_CRH!K8+CEAD!K8+CEFID!K8+CEART!K8+ESAG!K8+FAED!K8+CCT!K8+CEPLAN!K8+CAV!K8+CEAVI!K8+CESFI!K8+CERES!K8</f>
        <v>25</v>
      </c>
      <c r="L8" s="35">
        <f>(REIT_COAI!K8-REIT_COAI!L8)+(REIT_SECOM!K8-REIT_SECOM!L8)+(REIT_PROEX_SEVEN!K8-REIT_PROEX_SEVEN!L8)+(REIT_CRH!K8-REIT_CRH!L8)+(CEAD!K8-CEAD!L8)+(CEFID!K8-CEFID!L8)+(CEART!K8-CEART!L8)+(ESAG!K8-ESAG!L8)+(FAED!K8-FAED!L8)+(CCT!K8-CCT!L8)+(CEPLAN!K8-CEPLAN!L8)+(CAV!K8-CAV!L8)+(CEAVI!K8-CEAVI!L8)+(CESFI!K8-CESFI!L8)+(CERES!K8-CERES!L8)</f>
        <v>0</v>
      </c>
      <c r="M8" s="46">
        <f t="shared" si="0"/>
        <v>25</v>
      </c>
    </row>
    <row r="9" spans="1:13" x14ac:dyDescent="0.25">
      <c r="A9" s="51"/>
      <c r="B9" s="53"/>
      <c r="C9" s="28">
        <v>6</v>
      </c>
      <c r="D9" s="52"/>
      <c r="E9" s="37" t="s">
        <v>99</v>
      </c>
      <c r="F9" s="37" t="s">
        <v>49</v>
      </c>
      <c r="G9" s="37" t="s">
        <v>10</v>
      </c>
      <c r="H9" s="37"/>
      <c r="I9" s="37">
        <v>20</v>
      </c>
      <c r="J9" s="32">
        <v>27</v>
      </c>
      <c r="K9" s="34">
        <f>REIT_COAI!K9+REIT_SECOM!K9+REIT_PROEX_SEVEN!K9+REIT_CRH!K9+CEAD!K9+CEFID!K9+CEART!K9+ESAG!K9+FAED!K9+CCT!K9+CEPLAN!K9+CAV!K9+CEAVI!K9+CESFI!K9+CERES!K9</f>
        <v>35</v>
      </c>
      <c r="L9" s="35">
        <f>(REIT_COAI!K9-REIT_COAI!L9)+(REIT_SECOM!K9-REIT_SECOM!L9)+(REIT_PROEX_SEVEN!K9-REIT_PROEX_SEVEN!L9)+(REIT_CRH!K9-REIT_CRH!L9)+(CEAD!K9-CEAD!L9)+(CEFID!K9-CEFID!L9)+(CEART!K9-CEART!L9)+(ESAG!K9-ESAG!L9)+(FAED!K9-FAED!L9)+(CCT!K9-CCT!L9)+(CEPLAN!K9-CEPLAN!L9)+(CAV!K9-CAV!L9)+(CEAVI!K9-CEAVI!L9)+(CESFI!K9-CESFI!L9)+(CERES!K9-CERES!L9)</f>
        <v>6</v>
      </c>
      <c r="M9" s="46">
        <f t="shared" si="0"/>
        <v>29</v>
      </c>
    </row>
    <row r="10" spans="1:13" x14ac:dyDescent="0.25">
      <c r="A10" s="51"/>
      <c r="B10" s="53"/>
      <c r="C10" s="28">
        <v>7</v>
      </c>
      <c r="D10" s="52"/>
      <c r="E10" s="37" t="s">
        <v>99</v>
      </c>
      <c r="F10" s="37" t="s">
        <v>50</v>
      </c>
      <c r="G10" s="37" t="s">
        <v>10</v>
      </c>
      <c r="H10" s="37"/>
      <c r="I10" s="37">
        <v>20</v>
      </c>
      <c r="J10" s="32">
        <v>56</v>
      </c>
      <c r="K10" s="34">
        <f>REIT_COAI!K10+REIT_SECOM!K10+REIT_PROEX_SEVEN!K10+REIT_CRH!K10+CEAD!K10+CEFID!K10+CEART!K10+ESAG!K10+FAED!K10+CCT!K10+CEPLAN!K10+CAV!K10+CEAVI!K10+CESFI!K10+CERES!K10</f>
        <v>46</v>
      </c>
      <c r="L10" s="35">
        <f>(REIT_COAI!K10-REIT_COAI!L10)+(REIT_SECOM!K10-REIT_SECOM!L10)+(REIT_PROEX_SEVEN!K10-REIT_PROEX_SEVEN!L10)+(REIT_CRH!K10-REIT_CRH!L10)+(CEAD!K10-CEAD!L10)+(CEFID!K10-CEFID!L10)+(CEART!K10-CEART!L10)+(ESAG!K10-ESAG!L10)+(FAED!K10-FAED!L10)+(CCT!K10-CCT!L10)+(CEPLAN!K10-CEPLAN!L10)+(CAV!K10-CAV!L10)+(CEAVI!K10-CEAVI!L10)+(CESFI!K10-CESFI!L10)+(CERES!K10-CERES!L10)</f>
        <v>0</v>
      </c>
      <c r="M10" s="46">
        <f t="shared" si="0"/>
        <v>46</v>
      </c>
    </row>
    <row r="11" spans="1:13" ht="45" x14ac:dyDescent="0.25">
      <c r="A11" s="51"/>
      <c r="B11" s="53"/>
      <c r="C11" s="28">
        <v>8</v>
      </c>
      <c r="D11" s="52"/>
      <c r="E11" s="37" t="s">
        <v>99</v>
      </c>
      <c r="F11" s="37" t="s">
        <v>51</v>
      </c>
      <c r="G11" s="37" t="s">
        <v>97</v>
      </c>
      <c r="H11" s="37"/>
      <c r="I11" s="37">
        <v>20</v>
      </c>
      <c r="J11" s="32">
        <v>24.63</v>
      </c>
      <c r="K11" s="34">
        <f>REIT_COAI!K11+REIT_SECOM!K11+REIT_PROEX_SEVEN!K11+REIT_CRH!K11+CEAD!K11+CEFID!K11+CEART!K11+ESAG!K11+FAED!K11+CCT!K11+CEPLAN!K11+CAV!K11+CEAVI!K11+CESFI!K11+CERES!K11</f>
        <v>42</v>
      </c>
      <c r="L11" s="35">
        <f>(REIT_COAI!K11-REIT_COAI!L11)+(REIT_SECOM!K11-REIT_SECOM!L11)+(REIT_PROEX_SEVEN!K11-REIT_PROEX_SEVEN!L11)+(REIT_CRH!K11-REIT_CRH!L11)+(CEAD!K11-CEAD!L11)+(CEFID!K11-CEFID!L11)+(CEART!K11-CEART!L11)+(ESAG!K11-ESAG!L11)+(FAED!K11-FAED!L11)+(CCT!K11-CCT!L11)+(CEPLAN!K11-CEPLAN!L11)+(CAV!K11-CAV!L11)+(CEAVI!K11-CEAVI!L11)+(CESFI!K11-CESFI!L11)+(CERES!K11-CERES!L11)</f>
        <v>0</v>
      </c>
      <c r="M11" s="46">
        <f t="shared" si="0"/>
        <v>42</v>
      </c>
    </row>
    <row r="12" spans="1:13" x14ac:dyDescent="0.25">
      <c r="A12" s="51"/>
      <c r="B12" s="53"/>
      <c r="C12" s="28">
        <v>9</v>
      </c>
      <c r="D12" s="52"/>
      <c r="E12" s="37" t="s">
        <v>99</v>
      </c>
      <c r="F12" s="37" t="s">
        <v>52</v>
      </c>
      <c r="G12" s="37" t="s">
        <v>10</v>
      </c>
      <c r="H12" s="37"/>
      <c r="I12" s="37">
        <v>20</v>
      </c>
      <c r="J12" s="32">
        <v>17.579999999999998</v>
      </c>
      <c r="K12" s="34">
        <f>REIT_COAI!K12+REIT_SECOM!K12+REIT_PROEX_SEVEN!K12+REIT_CRH!K12+CEAD!K12+CEFID!K12+CEART!K12+ESAG!K12+FAED!K12+CCT!K12+CEPLAN!K12+CAV!K12+CEAVI!K12+CESFI!K12+CERES!K12</f>
        <v>30</v>
      </c>
      <c r="L12" s="35">
        <f>(REIT_COAI!K12-REIT_COAI!L12)+(REIT_SECOM!K12-REIT_SECOM!L12)+(REIT_PROEX_SEVEN!K12-REIT_PROEX_SEVEN!L12)+(REIT_CRH!K12-REIT_CRH!L12)+(CEAD!K12-CEAD!L12)+(CEFID!K12-CEFID!L12)+(CEART!K12-CEART!L12)+(ESAG!K12-ESAG!L12)+(FAED!K12-FAED!L12)+(CCT!K12-CCT!L12)+(CEPLAN!K12-CEPLAN!L12)+(CAV!K12-CAV!L12)+(CEAVI!K12-CEAVI!L12)+(CESFI!K12-CESFI!L12)+(CERES!K12-CERES!L12)</f>
        <v>0</v>
      </c>
      <c r="M12" s="46">
        <f t="shared" si="0"/>
        <v>30</v>
      </c>
    </row>
    <row r="13" spans="1:13" x14ac:dyDescent="0.25">
      <c r="A13" s="51"/>
      <c r="B13" s="53"/>
      <c r="C13" s="28">
        <v>10</v>
      </c>
      <c r="D13" s="52"/>
      <c r="E13" s="37" t="s">
        <v>99</v>
      </c>
      <c r="F13" s="37" t="s">
        <v>53</v>
      </c>
      <c r="G13" s="37" t="s">
        <v>10</v>
      </c>
      <c r="H13" s="37"/>
      <c r="I13" s="37">
        <v>20</v>
      </c>
      <c r="J13" s="32">
        <v>19.2</v>
      </c>
      <c r="K13" s="34">
        <f>REIT_COAI!K13+REIT_SECOM!K13+REIT_PROEX_SEVEN!K13+REIT_CRH!K13+CEAD!K13+CEFID!K13+CEART!K13+ESAG!K13+FAED!K13+CCT!K13+CEPLAN!K13+CAV!K13+CEAVI!K13+CESFI!K13+CERES!K13</f>
        <v>35</v>
      </c>
      <c r="L13" s="35">
        <f>(REIT_COAI!K13-REIT_COAI!L13)+(REIT_SECOM!K13-REIT_SECOM!L13)+(REIT_PROEX_SEVEN!K13-REIT_PROEX_SEVEN!L13)+(REIT_CRH!K13-REIT_CRH!L13)+(CEAD!K13-CEAD!L13)+(CEFID!K13-CEFID!L13)+(CEART!K13-CEART!L13)+(ESAG!K13-ESAG!L13)+(FAED!K13-FAED!L13)+(CCT!K13-CCT!L13)+(CEPLAN!K13-CEPLAN!L13)+(CAV!K13-CAV!L13)+(CEAVI!K13-CEAVI!L13)+(CESFI!K13-CESFI!L13)+(CERES!K13-CERES!L13)</f>
        <v>0</v>
      </c>
      <c r="M13" s="46">
        <f t="shared" si="0"/>
        <v>35</v>
      </c>
    </row>
    <row r="14" spans="1:13" x14ac:dyDescent="0.25">
      <c r="A14" s="51"/>
      <c r="B14" s="53"/>
      <c r="C14" s="28">
        <v>11</v>
      </c>
      <c r="D14" s="52"/>
      <c r="E14" s="37" t="s">
        <v>99</v>
      </c>
      <c r="F14" s="37" t="s">
        <v>54</v>
      </c>
      <c r="G14" s="37" t="s">
        <v>10</v>
      </c>
      <c r="H14" s="37"/>
      <c r="I14" s="37">
        <v>20</v>
      </c>
      <c r="J14" s="32">
        <v>19.8</v>
      </c>
      <c r="K14" s="34">
        <f>REIT_COAI!K14+REIT_SECOM!K14+REIT_PROEX_SEVEN!K14+REIT_CRH!K14+CEAD!K14+CEFID!K14+CEART!K14+ESAG!K14+FAED!K14+CCT!K14+CEPLAN!K14+CAV!K14+CEAVI!K14+CESFI!K14+CERES!K14</f>
        <v>80</v>
      </c>
      <c r="L14" s="35">
        <f>(REIT_COAI!K14-REIT_COAI!L14)+(REIT_SECOM!K14-REIT_SECOM!L14)+(REIT_PROEX_SEVEN!K14-REIT_PROEX_SEVEN!L14)+(REIT_CRH!K14-REIT_CRH!L14)+(CEAD!K14-CEAD!L14)+(CEFID!K14-CEFID!L14)+(CEART!K14-CEART!L14)+(ESAG!K14-ESAG!L14)+(FAED!K14-FAED!L14)+(CCT!K14-CCT!L14)+(CEPLAN!K14-CEPLAN!L14)+(CAV!K14-CAV!L14)+(CEAVI!K14-CEAVI!L14)+(CESFI!K14-CESFI!L14)+(CERES!K14-CERES!L14)</f>
        <v>0</v>
      </c>
      <c r="M14" s="46">
        <f t="shared" si="0"/>
        <v>80</v>
      </c>
    </row>
    <row r="15" spans="1:13" ht="45" x14ac:dyDescent="0.25">
      <c r="A15" s="51"/>
      <c r="B15" s="53"/>
      <c r="C15" s="28">
        <v>12</v>
      </c>
      <c r="D15" s="52" t="s">
        <v>55</v>
      </c>
      <c r="E15" s="37" t="s">
        <v>99</v>
      </c>
      <c r="F15" s="37" t="s">
        <v>56</v>
      </c>
      <c r="G15" s="37" t="s">
        <v>97</v>
      </c>
      <c r="H15" s="37"/>
      <c r="I15" s="37">
        <v>20</v>
      </c>
      <c r="J15" s="32">
        <v>64</v>
      </c>
      <c r="K15" s="34">
        <f>REIT_COAI!K15+REIT_SECOM!K15+REIT_PROEX_SEVEN!K15+REIT_CRH!K15+CEAD!K15+CEFID!K15+CEART!K15+ESAG!K15+FAED!K15+CCT!K15+CEPLAN!K15+CAV!K15+CEAVI!K15+CESFI!K15+CERES!K15</f>
        <v>80</v>
      </c>
      <c r="L15" s="35">
        <f>(REIT_COAI!K15-REIT_COAI!L15)+(REIT_SECOM!K15-REIT_SECOM!L15)+(REIT_PROEX_SEVEN!K15-REIT_PROEX_SEVEN!L15)+(REIT_CRH!K15-REIT_CRH!L15)+(CEAD!K15-CEAD!L15)+(CEFID!K15-CEFID!L15)+(CEART!K15-CEART!L15)+(ESAG!K15-ESAG!L15)+(FAED!K15-FAED!L15)+(CCT!K15-CCT!L15)+(CEPLAN!K15-CEPLAN!L15)+(CAV!K15-CAV!L15)+(CEAVI!K15-CEAVI!L15)+(CESFI!K15-CESFI!L15)+(CERES!K15-CERES!L15)</f>
        <v>0</v>
      </c>
      <c r="M15" s="46">
        <f t="shared" si="0"/>
        <v>80</v>
      </c>
    </row>
    <row r="16" spans="1:13" ht="30" x14ac:dyDescent="0.25">
      <c r="A16" s="51"/>
      <c r="B16" s="53"/>
      <c r="C16" s="28">
        <v>13</v>
      </c>
      <c r="D16" s="52"/>
      <c r="E16" s="37" t="s">
        <v>99</v>
      </c>
      <c r="F16" s="37" t="s">
        <v>57</v>
      </c>
      <c r="G16" s="37" t="s">
        <v>10</v>
      </c>
      <c r="H16" s="37"/>
      <c r="I16" s="37">
        <v>20</v>
      </c>
      <c r="J16" s="32">
        <v>195</v>
      </c>
      <c r="K16" s="34">
        <f>REIT_COAI!K16+REIT_SECOM!K16+REIT_PROEX_SEVEN!K16+REIT_CRH!K16+CEAD!K16+CEFID!K16+CEART!K16+ESAG!K16+FAED!K16+CCT!K16+CEPLAN!K16+CAV!K16+CEAVI!K16+CESFI!K16+CERES!K16</f>
        <v>12</v>
      </c>
      <c r="L16" s="35">
        <f>(REIT_COAI!K16-REIT_COAI!L16)+(REIT_SECOM!K16-REIT_SECOM!L16)+(REIT_PROEX_SEVEN!K16-REIT_PROEX_SEVEN!L16)+(REIT_CRH!K16-REIT_CRH!L16)+(CEAD!K16-CEAD!L16)+(CEFID!K16-CEFID!L16)+(CEART!K16-CEART!L16)+(ESAG!K16-ESAG!L16)+(FAED!K16-FAED!L16)+(CCT!K16-CCT!L16)+(CEPLAN!K16-CEPLAN!L16)+(CAV!K16-CAV!L16)+(CEAVI!K16-CEAVI!L16)+(CESFI!K16-CESFI!L16)+(CERES!K16-CERES!L16)</f>
        <v>0</v>
      </c>
      <c r="M16" s="46">
        <f t="shared" si="0"/>
        <v>12</v>
      </c>
    </row>
    <row r="17" spans="1:13" ht="30" x14ac:dyDescent="0.25">
      <c r="A17" s="51"/>
      <c r="B17" s="53"/>
      <c r="C17" s="28">
        <v>14</v>
      </c>
      <c r="D17" s="52"/>
      <c r="E17" s="37" t="s">
        <v>99</v>
      </c>
      <c r="F17" s="37" t="s">
        <v>58</v>
      </c>
      <c r="G17" s="37" t="s">
        <v>10</v>
      </c>
      <c r="H17" s="37"/>
      <c r="I17" s="37">
        <v>20</v>
      </c>
      <c r="J17" s="32">
        <v>60</v>
      </c>
      <c r="K17" s="34">
        <f>REIT_COAI!K17+REIT_SECOM!K17+REIT_PROEX_SEVEN!K17+REIT_CRH!K17+CEAD!K17+CEFID!K17+CEART!K17+ESAG!K17+FAED!K17+CCT!K17+CEPLAN!K17+CAV!K17+CEAVI!K17+CESFI!K17+CERES!K17</f>
        <v>6</v>
      </c>
      <c r="L17" s="35">
        <f>(REIT_COAI!K17-REIT_COAI!L17)+(REIT_SECOM!K17-REIT_SECOM!L17)+(REIT_PROEX_SEVEN!K17-REIT_PROEX_SEVEN!L17)+(REIT_CRH!K17-REIT_CRH!L17)+(CEAD!K17-CEAD!L17)+(CEFID!K17-CEFID!L17)+(CEART!K17-CEART!L17)+(ESAG!K17-ESAG!L17)+(FAED!K17-FAED!L17)+(CCT!K17-CCT!L17)+(CEPLAN!K17-CEPLAN!L17)+(CAV!K17-CAV!L17)+(CEAVI!K17-CEAVI!L17)+(CESFI!K17-CESFI!L17)+(CERES!K17-CERES!L17)</f>
        <v>0</v>
      </c>
      <c r="M17" s="46">
        <f t="shared" si="0"/>
        <v>6</v>
      </c>
    </row>
    <row r="18" spans="1:13" ht="75" x14ac:dyDescent="0.25">
      <c r="A18" s="36" t="s">
        <v>101</v>
      </c>
      <c r="B18" s="38">
        <v>2</v>
      </c>
      <c r="C18" s="28">
        <v>15</v>
      </c>
      <c r="D18" s="37" t="s">
        <v>59</v>
      </c>
      <c r="E18" s="37" t="s">
        <v>99</v>
      </c>
      <c r="F18" s="37" t="s">
        <v>60</v>
      </c>
      <c r="G18" s="37" t="s">
        <v>97</v>
      </c>
      <c r="H18" s="37"/>
      <c r="I18" s="37">
        <v>20</v>
      </c>
      <c r="J18" s="32">
        <v>75</v>
      </c>
      <c r="K18" s="34">
        <f>REIT_COAI!K18+REIT_SECOM!K18+REIT_PROEX_SEVEN!K18+REIT_CRH!K18+CEAD!K18+CEFID!K18+CEART!K18+ESAG!K18+FAED!K18+CCT!K18+CEPLAN!K18+CAV!K18+CEAVI!K18+CESFI!K18+CERES!K18</f>
        <v>92</v>
      </c>
      <c r="L18" s="35">
        <f>(REIT_COAI!K18-REIT_COAI!L18)+(REIT_SECOM!K18-REIT_SECOM!L18)+(REIT_PROEX_SEVEN!K18-REIT_PROEX_SEVEN!L18)+(REIT_CRH!K18-REIT_CRH!L18)+(CEAD!K18-CEAD!L18)+(CEFID!K18-CEFID!L18)+(CEART!K18-CEART!L18)+(ESAG!K18-ESAG!L18)+(FAED!K18-FAED!L18)+(CCT!K18-CCT!L18)+(CEPLAN!K18-CEPLAN!L18)+(CAV!K18-CAV!L18)+(CEAVI!K18-CEAVI!L18)+(CESFI!K18-CESFI!L18)+(CERES!K18-CERES!L18)</f>
        <v>0</v>
      </c>
      <c r="M18" s="46">
        <f t="shared" si="0"/>
        <v>92</v>
      </c>
    </row>
    <row r="19" spans="1:13" ht="105" x14ac:dyDescent="0.25">
      <c r="A19" s="36" t="s">
        <v>101</v>
      </c>
      <c r="B19" s="38">
        <v>3</v>
      </c>
      <c r="C19" s="28">
        <v>16</v>
      </c>
      <c r="D19" s="37" t="s">
        <v>61</v>
      </c>
      <c r="E19" s="37" t="s">
        <v>99</v>
      </c>
      <c r="F19" s="37" t="s">
        <v>62</v>
      </c>
      <c r="G19" s="29" t="s">
        <v>97</v>
      </c>
      <c r="H19" s="37"/>
      <c r="I19" s="37">
        <v>20</v>
      </c>
      <c r="J19" s="32">
        <v>59.75</v>
      </c>
      <c r="K19" s="34">
        <f>REIT_COAI!K19+REIT_SECOM!K19+REIT_PROEX_SEVEN!K19+REIT_CRH!K19+CEAD!K19+CEFID!K19+CEART!K19+ESAG!K19+FAED!K19+CCT!K19+CEPLAN!K19+CAV!K19+CEAVI!K19+CESFI!K19+CERES!K19</f>
        <v>40</v>
      </c>
      <c r="L19" s="35">
        <f>(REIT_COAI!K19-REIT_COAI!L19)+(REIT_SECOM!K19-REIT_SECOM!L19)+(REIT_PROEX_SEVEN!K19-REIT_PROEX_SEVEN!L19)+(REIT_CRH!K19-REIT_CRH!L19)+(CEAD!K19-CEAD!L19)+(CEFID!K19-CEFID!L19)+(CEART!K19-CEART!L19)+(ESAG!K19-ESAG!L19)+(FAED!K19-FAED!L19)+(CCT!K19-CCT!L19)+(CEPLAN!K19-CEPLAN!L19)+(CAV!K19-CAV!L19)+(CEAVI!K19-CEAVI!L19)+(CESFI!K19-CESFI!L19)+(CERES!K19-CERES!L19)</f>
        <v>0</v>
      </c>
      <c r="M19" s="46">
        <f t="shared" si="0"/>
        <v>40</v>
      </c>
    </row>
    <row r="20" spans="1:13" ht="30" x14ac:dyDescent="0.25">
      <c r="A20" s="51" t="s">
        <v>102</v>
      </c>
      <c r="B20" s="53">
        <v>4</v>
      </c>
      <c r="C20" s="28">
        <v>17</v>
      </c>
      <c r="D20" s="52" t="s">
        <v>63</v>
      </c>
      <c r="E20" s="37" t="s">
        <v>99</v>
      </c>
      <c r="F20" s="37" t="s">
        <v>64</v>
      </c>
      <c r="G20" s="37" t="s">
        <v>10</v>
      </c>
      <c r="H20" s="37"/>
      <c r="I20" s="37">
        <v>20</v>
      </c>
      <c r="J20" s="32">
        <v>538.33000000000004</v>
      </c>
      <c r="K20" s="34">
        <f>REIT_COAI!K20+REIT_SECOM!K20+REIT_PROEX_SEVEN!K20+REIT_CRH!K20+CEAD!K20+CEFID!K20+CEART!K20+ESAG!K20+FAED!K20+CCT!K20+CEPLAN!K20+CAV!K20+CEAVI!K20+CESFI!K20+CERES!K20</f>
        <v>35</v>
      </c>
      <c r="L20" s="35">
        <f>(REIT_COAI!K20-REIT_COAI!L20)+(REIT_SECOM!K20-REIT_SECOM!L20)+(REIT_PROEX_SEVEN!K20-REIT_PROEX_SEVEN!L20)+(REIT_CRH!K20-REIT_CRH!L20)+(CEAD!K20-CEAD!L20)+(CEFID!K20-CEFID!L20)+(CEART!K20-CEART!L20)+(ESAG!K20-ESAG!L20)+(FAED!K20-FAED!L20)+(CCT!K20-CCT!L20)+(CEPLAN!K20-CEPLAN!L20)+(CAV!K20-CAV!L20)+(CEAVI!K20-CEAVI!L20)+(CESFI!K20-CESFI!L20)+(CERES!K20-CERES!L20)</f>
        <v>0</v>
      </c>
      <c r="M20" s="46">
        <f t="shared" si="0"/>
        <v>35</v>
      </c>
    </row>
    <row r="21" spans="1:13" ht="30" x14ac:dyDescent="0.25">
      <c r="A21" s="51"/>
      <c r="B21" s="53"/>
      <c r="C21" s="28">
        <v>18</v>
      </c>
      <c r="D21" s="52"/>
      <c r="E21" s="37" t="s">
        <v>99</v>
      </c>
      <c r="F21" s="37" t="s">
        <v>65</v>
      </c>
      <c r="G21" s="37" t="s">
        <v>10</v>
      </c>
      <c r="H21" s="37"/>
      <c r="I21" s="37">
        <v>20</v>
      </c>
      <c r="J21" s="32">
        <v>1670.8</v>
      </c>
      <c r="K21" s="34">
        <f>REIT_COAI!K21+REIT_SECOM!K21+REIT_PROEX_SEVEN!K21+REIT_CRH!K21+CEAD!K21+CEFID!K21+CEART!K21+ESAG!K21+FAED!K21+CCT!K21+CEPLAN!K21+CAV!K21+CEAVI!K21+CESFI!K21+CERES!K21</f>
        <v>43</v>
      </c>
      <c r="L21" s="35">
        <f>(REIT_COAI!K21-REIT_COAI!L21)+(REIT_SECOM!K21-REIT_SECOM!L21)+(REIT_PROEX_SEVEN!K21-REIT_PROEX_SEVEN!L21)+(REIT_CRH!K21-REIT_CRH!L21)+(CEAD!K21-CEAD!L21)+(CEFID!K21-CEFID!L21)+(CEART!K21-CEART!L21)+(ESAG!K21-ESAG!L21)+(FAED!K21-FAED!L21)+(CCT!K21-CCT!L21)+(CEPLAN!K21-CEPLAN!L21)+(CAV!K21-CAV!L21)+(CEAVI!K21-CEAVI!L21)+(CESFI!K21-CESFI!L21)+(CERES!K21-CERES!L21)</f>
        <v>0</v>
      </c>
      <c r="M21" s="46">
        <f t="shared" si="0"/>
        <v>43</v>
      </c>
    </row>
    <row r="22" spans="1:13" ht="30" x14ac:dyDescent="0.25">
      <c r="A22" s="51"/>
      <c r="B22" s="53"/>
      <c r="C22" s="28">
        <v>19</v>
      </c>
      <c r="D22" s="52"/>
      <c r="E22" s="37" t="s">
        <v>99</v>
      </c>
      <c r="F22" s="37" t="s">
        <v>66</v>
      </c>
      <c r="G22" s="37" t="s">
        <v>10</v>
      </c>
      <c r="H22" s="37"/>
      <c r="I22" s="37">
        <v>20</v>
      </c>
      <c r="J22" s="32">
        <v>1824.53</v>
      </c>
      <c r="K22" s="34">
        <f>REIT_COAI!K22+REIT_SECOM!K22+REIT_PROEX_SEVEN!K22+REIT_CRH!K22+CEAD!K22+CEFID!K22+CEART!K22+ESAG!K22+FAED!K22+CCT!K22+CEPLAN!K22+CAV!K22+CEAVI!K22+CESFI!K22+CERES!K22</f>
        <v>78</v>
      </c>
      <c r="L22" s="35">
        <f>(REIT_COAI!K22-REIT_COAI!L22)+(REIT_SECOM!K22-REIT_SECOM!L22)+(REIT_PROEX_SEVEN!K22-REIT_PROEX_SEVEN!L22)+(REIT_CRH!K22-REIT_CRH!L22)+(CEAD!K22-CEAD!L22)+(CEFID!K22-CEFID!L22)+(CEART!K22-CEART!L22)+(ESAG!K22-ESAG!L22)+(FAED!K22-FAED!L22)+(CCT!K22-CCT!L22)+(CEPLAN!K22-CEPLAN!L22)+(CAV!K22-CAV!L22)+(CEAVI!K22-CEAVI!L22)+(CESFI!K22-CESFI!L22)+(CERES!K22-CERES!L22)</f>
        <v>0</v>
      </c>
      <c r="M22" s="46">
        <f t="shared" si="0"/>
        <v>78</v>
      </c>
    </row>
    <row r="23" spans="1:13" ht="60" x14ac:dyDescent="0.25">
      <c r="A23" s="36" t="s">
        <v>103</v>
      </c>
      <c r="B23" s="38">
        <v>5</v>
      </c>
      <c r="C23" s="28">
        <v>20</v>
      </c>
      <c r="D23" s="37" t="s">
        <v>67</v>
      </c>
      <c r="E23" s="37" t="s">
        <v>99</v>
      </c>
      <c r="F23" s="37" t="s">
        <v>68</v>
      </c>
      <c r="G23" s="37" t="s">
        <v>10</v>
      </c>
      <c r="H23" s="37"/>
      <c r="I23" s="37">
        <v>20</v>
      </c>
      <c r="J23" s="32">
        <v>15.16</v>
      </c>
      <c r="K23" s="34">
        <f>REIT_COAI!K23+REIT_SECOM!K23+REIT_PROEX_SEVEN!K23+REIT_CRH!K23+CEAD!K23+CEFID!K23+CEART!K23+ESAG!K23+FAED!K23+CCT!K23+CEPLAN!K23+CAV!K23+CEAVI!K23+CESFI!K23+CERES!K23</f>
        <v>633</v>
      </c>
      <c r="L23" s="35">
        <f>(REIT_COAI!K23-REIT_COAI!L23)+(REIT_SECOM!K23-REIT_SECOM!L23)+(REIT_PROEX_SEVEN!K23-REIT_PROEX_SEVEN!L23)+(REIT_CRH!K23-REIT_CRH!L23)+(CEAD!K23-CEAD!L23)+(CEFID!K23-CEFID!L23)+(CEART!K23-CEART!L23)+(ESAG!K23-ESAG!L23)+(FAED!K23-FAED!L23)+(CCT!K23-CCT!L23)+(CEPLAN!K23-CEPLAN!L23)+(CAV!K23-CAV!L23)+(CEAVI!K23-CEAVI!L23)+(CESFI!K23-CESFI!L23)+(CERES!K23-CERES!L23)</f>
        <v>0</v>
      </c>
      <c r="M23" s="46">
        <f t="shared" si="0"/>
        <v>633</v>
      </c>
    </row>
    <row r="24" spans="1:13" ht="45" x14ac:dyDescent="0.25">
      <c r="A24" s="51" t="s">
        <v>100</v>
      </c>
      <c r="B24" s="53">
        <v>6</v>
      </c>
      <c r="C24" s="28">
        <v>21</v>
      </c>
      <c r="D24" s="37" t="s">
        <v>69</v>
      </c>
      <c r="E24" s="37" t="s">
        <v>99</v>
      </c>
      <c r="F24" s="37" t="s">
        <v>70</v>
      </c>
      <c r="G24" s="37" t="s">
        <v>10</v>
      </c>
      <c r="H24" s="37"/>
      <c r="I24" s="37">
        <v>20</v>
      </c>
      <c r="J24" s="32">
        <v>1.2</v>
      </c>
      <c r="K24" s="34">
        <f>REIT_COAI!K24+REIT_SECOM!K24+REIT_PROEX_SEVEN!K24+REIT_CRH!K24+CEAD!K24+CEFID!K24+CEART!K24+ESAG!K24+FAED!K24+CCT!K24+CEPLAN!K24+CAV!K24+CEAVI!K24+CESFI!K24+CERES!K24</f>
        <v>6500</v>
      </c>
      <c r="L24" s="35">
        <f>(REIT_COAI!K24-REIT_COAI!L24)+(REIT_SECOM!K24-REIT_SECOM!L24)+(REIT_PROEX_SEVEN!K24-REIT_PROEX_SEVEN!L24)+(REIT_CRH!K24-REIT_CRH!L24)+(CEAD!K24-CEAD!L24)+(CEFID!K24-CEFID!L24)+(CEART!K24-CEART!L24)+(ESAG!K24-ESAG!L24)+(FAED!K24-FAED!L24)+(CCT!K24-CCT!L24)+(CEPLAN!K24-CEPLAN!L24)+(CAV!K24-CAV!L24)+(CEAVI!K24-CEAVI!L24)+(CESFI!K24-CESFI!L24)+(CERES!K24-CERES!L24)</f>
        <v>0</v>
      </c>
      <c r="M24" s="46">
        <f t="shared" si="0"/>
        <v>6500</v>
      </c>
    </row>
    <row r="25" spans="1:13" ht="24" customHeight="1" x14ac:dyDescent="0.25">
      <c r="A25" s="51"/>
      <c r="B25" s="53"/>
      <c r="C25" s="28">
        <v>22</v>
      </c>
      <c r="D25" s="52" t="s">
        <v>71</v>
      </c>
      <c r="E25" s="37" t="s">
        <v>99</v>
      </c>
      <c r="F25" s="37" t="s">
        <v>72</v>
      </c>
      <c r="G25" s="37" t="s">
        <v>10</v>
      </c>
      <c r="H25" s="37"/>
      <c r="I25" s="37">
        <v>20</v>
      </c>
      <c r="J25" s="32">
        <v>1.5</v>
      </c>
      <c r="K25" s="34">
        <f>REIT_COAI!K25+REIT_SECOM!K25+REIT_PROEX_SEVEN!K25+REIT_CRH!K25+CEAD!K25+CEFID!K25+CEART!K25+ESAG!K25+FAED!K25+CCT!K25+CEPLAN!K25+CAV!K25+CEAVI!K25+CESFI!K25+CERES!K25</f>
        <v>2000</v>
      </c>
      <c r="L25" s="35">
        <f>(REIT_COAI!K25-REIT_COAI!L25)+(REIT_SECOM!K25-REIT_SECOM!L25)+(REIT_PROEX_SEVEN!K25-REIT_PROEX_SEVEN!L25)+(REIT_CRH!K25-REIT_CRH!L25)+(CEAD!K25-CEAD!L25)+(CEFID!K25-CEFID!L25)+(CEART!K25-CEART!L25)+(ESAG!K25-ESAG!L25)+(FAED!K25-FAED!L25)+(CCT!K25-CCT!L25)+(CEPLAN!K25-CEPLAN!L25)+(CAV!K25-CAV!L25)+(CEAVI!K25-CEAVI!L25)+(CESFI!K25-CESFI!L25)+(CERES!K25-CERES!L25)</f>
        <v>0</v>
      </c>
      <c r="M25" s="46">
        <f t="shared" si="0"/>
        <v>2000</v>
      </c>
    </row>
    <row r="26" spans="1:13" ht="24" customHeight="1" x14ac:dyDescent="0.25">
      <c r="A26" s="51"/>
      <c r="B26" s="53"/>
      <c r="C26" s="28">
        <v>23</v>
      </c>
      <c r="D26" s="52"/>
      <c r="E26" s="37" t="s">
        <v>99</v>
      </c>
      <c r="F26" s="37" t="s">
        <v>73</v>
      </c>
      <c r="G26" s="37" t="s">
        <v>10</v>
      </c>
      <c r="H26" s="37"/>
      <c r="I26" s="37">
        <v>20</v>
      </c>
      <c r="J26" s="32">
        <v>3.75</v>
      </c>
      <c r="K26" s="34">
        <f>REIT_COAI!K26+REIT_SECOM!K26+REIT_PROEX_SEVEN!K26+REIT_CRH!K26+CEAD!K26+CEFID!K26+CEART!K26+ESAG!K26+FAED!K26+CCT!K26+CEPLAN!K26+CAV!K26+CEAVI!K26+CESFI!K26+CERES!K26</f>
        <v>2550</v>
      </c>
      <c r="L26" s="35">
        <f>(REIT_COAI!K26-REIT_COAI!L26)+(REIT_SECOM!K26-REIT_SECOM!L26)+(REIT_PROEX_SEVEN!K26-REIT_PROEX_SEVEN!L26)+(REIT_CRH!K26-REIT_CRH!L26)+(CEAD!K26-CEAD!L26)+(CEFID!K26-CEFID!L26)+(CEART!K26-CEART!L26)+(ESAG!K26-ESAG!L26)+(FAED!K26-FAED!L26)+(CCT!K26-CCT!L26)+(CEPLAN!K26-CEPLAN!L26)+(CAV!K26-CAV!L26)+(CEAVI!K26-CEAVI!L26)+(CESFI!K26-CESFI!L26)+(CERES!K26-CERES!L26)</f>
        <v>0</v>
      </c>
      <c r="M26" s="46">
        <f t="shared" si="0"/>
        <v>2550</v>
      </c>
    </row>
    <row r="27" spans="1:13" ht="21.75" customHeight="1" x14ac:dyDescent="0.25">
      <c r="A27" s="51"/>
      <c r="B27" s="53"/>
      <c r="C27" s="28">
        <v>24</v>
      </c>
      <c r="D27" s="52" t="s">
        <v>74</v>
      </c>
      <c r="E27" s="37" t="s">
        <v>99</v>
      </c>
      <c r="F27" s="37" t="s">
        <v>75</v>
      </c>
      <c r="G27" s="37" t="s">
        <v>10</v>
      </c>
      <c r="H27" s="37"/>
      <c r="I27" s="37">
        <v>20</v>
      </c>
      <c r="J27" s="32">
        <v>1.5</v>
      </c>
      <c r="K27" s="34">
        <f>REIT_COAI!K27+REIT_SECOM!K27+REIT_PROEX_SEVEN!K27+REIT_CRH!K27+CEAD!K27+CEFID!K27+CEART!K27+ESAG!K27+FAED!K27+CCT!K27+CEPLAN!K27+CAV!K27+CEAVI!K27+CESFI!K27+CERES!K27</f>
        <v>300</v>
      </c>
      <c r="L27" s="35">
        <f>(REIT_COAI!K27-REIT_COAI!L27)+(REIT_SECOM!K27-REIT_SECOM!L27)+(REIT_PROEX_SEVEN!K27-REIT_PROEX_SEVEN!L27)+(REIT_CRH!K27-REIT_CRH!L27)+(CEAD!K27-CEAD!L27)+(CEFID!K27-CEFID!L27)+(CEART!K27-CEART!L27)+(ESAG!K27-ESAG!L27)+(FAED!K27-FAED!L27)+(CCT!K27-CCT!L27)+(CEPLAN!K27-CEPLAN!L27)+(CAV!K27-CAV!L27)+(CEAVI!K27-CEAVI!L27)+(CESFI!K27-CESFI!L27)+(CERES!K27-CERES!L27)</f>
        <v>0</v>
      </c>
      <c r="M27" s="46">
        <f t="shared" si="0"/>
        <v>300</v>
      </c>
    </row>
    <row r="28" spans="1:13" ht="21.75" customHeight="1" x14ac:dyDescent="0.25">
      <c r="A28" s="51"/>
      <c r="B28" s="53"/>
      <c r="C28" s="28">
        <v>25</v>
      </c>
      <c r="D28" s="52"/>
      <c r="E28" s="37" t="s">
        <v>99</v>
      </c>
      <c r="F28" s="37" t="s">
        <v>73</v>
      </c>
      <c r="G28" s="37" t="s">
        <v>10</v>
      </c>
      <c r="H28" s="37"/>
      <c r="I28" s="37">
        <v>20</v>
      </c>
      <c r="J28" s="32">
        <v>3.75</v>
      </c>
      <c r="K28" s="34">
        <f>REIT_COAI!K28+REIT_SECOM!K28+REIT_PROEX_SEVEN!K28+REIT_CRH!K28+CEAD!K28+CEFID!K28+CEART!K28+ESAG!K28+FAED!K28+CCT!K28+CEPLAN!K28+CAV!K28+CEAVI!K28+CESFI!K28+CERES!K28</f>
        <v>200</v>
      </c>
      <c r="L28" s="35">
        <f>(REIT_COAI!K28-REIT_COAI!L28)+(REIT_SECOM!K28-REIT_SECOM!L28)+(REIT_PROEX_SEVEN!K28-REIT_PROEX_SEVEN!L28)+(REIT_CRH!K28-REIT_CRH!L28)+(CEAD!K28-CEAD!L28)+(CEFID!K28-CEFID!L28)+(CEART!K28-CEART!L28)+(ESAG!K28-ESAG!L28)+(FAED!K28-FAED!L28)+(CCT!K28-CCT!L28)+(CEPLAN!K28-CEPLAN!L28)+(CAV!K28-CAV!L28)+(CEAVI!K28-CEAVI!L28)+(CESFI!K28-CESFI!L28)+(CERES!K28-CERES!L28)</f>
        <v>0</v>
      </c>
      <c r="M28" s="46">
        <f t="shared" si="0"/>
        <v>200</v>
      </c>
    </row>
    <row r="29" spans="1:13" ht="45" x14ac:dyDescent="0.25">
      <c r="A29" s="51"/>
      <c r="B29" s="53"/>
      <c r="C29" s="28">
        <v>26</v>
      </c>
      <c r="D29" s="30" t="s">
        <v>76</v>
      </c>
      <c r="E29" s="37" t="s">
        <v>99</v>
      </c>
      <c r="F29" s="37" t="s">
        <v>62</v>
      </c>
      <c r="G29" s="29" t="s">
        <v>97</v>
      </c>
      <c r="H29" s="37"/>
      <c r="I29" s="37">
        <v>20</v>
      </c>
      <c r="J29" s="32">
        <v>57.86</v>
      </c>
      <c r="K29" s="34">
        <f>REIT_COAI!K29+REIT_SECOM!K29+REIT_PROEX_SEVEN!K29+REIT_CRH!K29+CEAD!K29+CEFID!K29+CEART!K29+ESAG!K29+FAED!K29+CCT!K29+CEPLAN!K29+CAV!K29+CEAVI!K29+CESFI!K29+CERES!K29</f>
        <v>15</v>
      </c>
      <c r="L29" s="35">
        <f>(REIT_COAI!K29-REIT_COAI!L29)+(REIT_SECOM!K29-REIT_SECOM!L29)+(REIT_PROEX_SEVEN!K29-REIT_PROEX_SEVEN!L29)+(REIT_CRH!K29-REIT_CRH!L29)+(CEAD!K29-CEAD!L29)+(CEFID!K29-CEFID!L29)+(CEART!K29-CEART!L29)+(ESAG!K29-ESAG!L29)+(FAED!K29-FAED!L29)+(CCT!K29-CCT!L29)+(CEPLAN!K29-CEPLAN!L29)+(CAV!K29-CAV!L29)+(CEAVI!K29-CEAVI!L29)+(CESFI!K29-CESFI!L29)+(CERES!K29-CERES!L29)</f>
        <v>0</v>
      </c>
      <c r="M29" s="46">
        <f t="shared" si="0"/>
        <v>15</v>
      </c>
    </row>
    <row r="30" spans="1:13" ht="45" x14ac:dyDescent="0.25">
      <c r="A30" s="51"/>
      <c r="B30" s="53"/>
      <c r="C30" s="28">
        <v>27</v>
      </c>
      <c r="D30" s="37" t="s">
        <v>77</v>
      </c>
      <c r="E30" s="37" t="s">
        <v>99</v>
      </c>
      <c r="F30" s="37" t="s">
        <v>78</v>
      </c>
      <c r="G30" s="37" t="s">
        <v>97</v>
      </c>
      <c r="H30" s="37"/>
      <c r="I30" s="37">
        <v>20</v>
      </c>
      <c r="J30" s="32">
        <v>150</v>
      </c>
      <c r="K30" s="34">
        <f>REIT_COAI!K30+REIT_SECOM!K30+REIT_PROEX_SEVEN!K30+REIT_CRH!K30+CEAD!K30+CEFID!K30+CEART!K30+ESAG!K30+FAED!K30+CCT!K30+CEPLAN!K30+CAV!K30+CEAVI!K30+CESFI!K30+CERES!K30</f>
        <v>4</v>
      </c>
      <c r="L30" s="35">
        <f>(REIT_COAI!K30-REIT_COAI!L30)+(REIT_SECOM!K30-REIT_SECOM!L30)+(REIT_PROEX_SEVEN!K30-REIT_PROEX_SEVEN!L30)+(REIT_CRH!K30-REIT_CRH!L30)+(CEAD!K30-CEAD!L30)+(CEFID!K30-CEFID!L30)+(CEART!K30-CEART!L30)+(ESAG!K30-ESAG!L30)+(FAED!K30-FAED!L30)+(CCT!K30-CCT!L30)+(CEPLAN!K30-CEPLAN!L30)+(CAV!K30-CAV!L30)+(CEAVI!K30-CEAVI!L30)+(CESFI!K30-CESFI!L30)+(CERES!K30-CERES!L30)</f>
        <v>0</v>
      </c>
      <c r="M30" s="46">
        <f t="shared" si="0"/>
        <v>4</v>
      </c>
    </row>
    <row r="31" spans="1:13" ht="60" x14ac:dyDescent="0.25">
      <c r="A31" s="51"/>
      <c r="B31" s="53"/>
      <c r="C31" s="28">
        <v>28</v>
      </c>
      <c r="D31" s="37" t="s">
        <v>79</v>
      </c>
      <c r="E31" s="37" t="s">
        <v>99</v>
      </c>
      <c r="F31" s="37" t="s">
        <v>80</v>
      </c>
      <c r="G31" s="37" t="s">
        <v>97</v>
      </c>
      <c r="H31" s="37"/>
      <c r="I31" s="37">
        <v>20</v>
      </c>
      <c r="J31" s="32">
        <v>54</v>
      </c>
      <c r="K31" s="34">
        <f>REIT_COAI!K31+REIT_SECOM!K31+REIT_PROEX_SEVEN!K31+REIT_CRH!K31+CEAD!K31+CEFID!K31+CEART!K31+ESAG!K31+FAED!K31+CCT!K31+CEPLAN!K31+CAV!K31+CEAVI!K31+CESFI!K31+CERES!K31</f>
        <v>400</v>
      </c>
      <c r="L31" s="35">
        <f>(REIT_COAI!K31-REIT_COAI!L31)+(REIT_SECOM!K31-REIT_SECOM!L31)+(REIT_PROEX_SEVEN!K31-REIT_PROEX_SEVEN!L31)+(REIT_CRH!K31-REIT_CRH!L31)+(CEAD!K31-CEAD!L31)+(CEFID!K31-CEFID!L31)+(CEART!K31-CEART!L31)+(ESAG!K31-ESAG!L31)+(FAED!K31-FAED!L31)+(CCT!K31-CCT!L31)+(CEPLAN!K31-CEPLAN!L31)+(CAV!K31-CAV!L31)+(CEAVI!K31-CEAVI!L31)+(CESFI!K31-CESFI!L31)+(CERES!K31-CERES!L31)</f>
        <v>0</v>
      </c>
      <c r="M31" s="46">
        <f t="shared" si="0"/>
        <v>400</v>
      </c>
    </row>
    <row r="32" spans="1:13" ht="75" x14ac:dyDescent="0.25">
      <c r="A32" s="36" t="s">
        <v>101</v>
      </c>
      <c r="B32" s="38">
        <v>7</v>
      </c>
      <c r="C32" s="28">
        <v>29</v>
      </c>
      <c r="D32" s="30" t="s">
        <v>81</v>
      </c>
      <c r="E32" s="37" t="s">
        <v>99</v>
      </c>
      <c r="F32" s="37" t="s">
        <v>82</v>
      </c>
      <c r="G32" s="29" t="s">
        <v>98</v>
      </c>
      <c r="H32" s="37"/>
      <c r="I32" s="37">
        <v>20</v>
      </c>
      <c r="J32" s="32">
        <v>333.33</v>
      </c>
      <c r="K32" s="34">
        <f>REIT_COAI!K32+REIT_SECOM!K32+REIT_PROEX_SEVEN!K32+REIT_CRH!K32+CEAD!K32+CEFID!K32+CEART!K32+ESAG!K32+FAED!K32+CCT!K32+CEPLAN!K32+CAV!K32+CEAVI!K32+CESFI!K32+CERES!K32</f>
        <v>45</v>
      </c>
      <c r="L32" s="35">
        <f>(REIT_COAI!K32-REIT_COAI!L32)+(REIT_SECOM!K32-REIT_SECOM!L32)+(REIT_PROEX_SEVEN!K32-REIT_PROEX_SEVEN!L32)+(REIT_CRH!K32-REIT_CRH!L32)+(CEAD!K32-CEAD!L32)+(CEFID!K32-CEFID!L32)+(CEART!K32-CEART!L32)+(ESAG!K32-ESAG!L32)+(FAED!K32-FAED!L32)+(CCT!K32-CCT!L32)+(CEPLAN!K32-CEPLAN!L32)+(CAV!K32-CAV!L32)+(CEAVI!K32-CEAVI!L32)+(CESFI!K32-CESFI!L32)+(CERES!K32-CERES!L32)</f>
        <v>0</v>
      </c>
      <c r="M32" s="46">
        <f t="shared" si="0"/>
        <v>45</v>
      </c>
    </row>
    <row r="33" spans="1:13" ht="60" x14ac:dyDescent="0.25">
      <c r="A33" s="51" t="s">
        <v>101</v>
      </c>
      <c r="B33" s="53">
        <v>8</v>
      </c>
      <c r="C33" s="28">
        <v>30</v>
      </c>
      <c r="D33" s="37" t="s">
        <v>83</v>
      </c>
      <c r="E33" s="37" t="s">
        <v>99</v>
      </c>
      <c r="F33" s="37" t="s">
        <v>84</v>
      </c>
      <c r="G33" s="37" t="s">
        <v>10</v>
      </c>
      <c r="H33" s="37"/>
      <c r="I33" s="37">
        <v>20</v>
      </c>
      <c r="J33" s="32">
        <v>3.26</v>
      </c>
      <c r="K33" s="34">
        <f>REIT_COAI!K33+REIT_SECOM!K33+REIT_PROEX_SEVEN!K33+REIT_CRH!K33+CEAD!K33+CEFID!K33+CEART!K33+ESAG!K33+FAED!K33+CCT!K33+CEPLAN!K33+CAV!K33+CEAVI!K33+CESFI!K33+CERES!K33</f>
        <v>1380</v>
      </c>
      <c r="L33" s="35">
        <f>(REIT_COAI!K33-REIT_COAI!L33)+(REIT_SECOM!K33-REIT_SECOM!L33)+(REIT_PROEX_SEVEN!K33-REIT_PROEX_SEVEN!L33)+(REIT_CRH!K33-REIT_CRH!L33)+(CEAD!K33-CEAD!L33)+(CEFID!K33-CEFID!L33)+(CEART!K33-CEART!L33)+(ESAG!K33-ESAG!L33)+(FAED!K33-FAED!L33)+(CCT!K33-CCT!L33)+(CEPLAN!K33-CEPLAN!L33)+(CAV!K33-CAV!L33)+(CEAVI!K33-CEAVI!L33)+(CESFI!K33-CESFI!L33)+(CERES!K33-CERES!L33)</f>
        <v>15</v>
      </c>
      <c r="M33" s="46">
        <f t="shared" si="0"/>
        <v>1365</v>
      </c>
    </row>
    <row r="34" spans="1:13" ht="30" x14ac:dyDescent="0.25">
      <c r="A34" s="51"/>
      <c r="B34" s="53"/>
      <c r="C34" s="28">
        <v>31</v>
      </c>
      <c r="D34" s="37" t="s">
        <v>85</v>
      </c>
      <c r="E34" s="37" t="s">
        <v>99</v>
      </c>
      <c r="F34" s="37" t="s">
        <v>86</v>
      </c>
      <c r="G34" s="37" t="s">
        <v>10</v>
      </c>
      <c r="H34" s="37"/>
      <c r="I34" s="37">
        <v>20</v>
      </c>
      <c r="J34" s="32">
        <v>5</v>
      </c>
      <c r="K34" s="34">
        <f>REIT_COAI!K34+REIT_SECOM!K34+REIT_PROEX_SEVEN!K34+REIT_CRH!K34+CEAD!K34+CEFID!K34+CEART!K34+ESAG!K34+FAED!K34+CCT!K34+CEPLAN!K34+CAV!K34+CEAVI!K34+CESFI!K34+CERES!K34</f>
        <v>1020</v>
      </c>
      <c r="L34" s="35">
        <f>(REIT_COAI!K34-REIT_COAI!L34)+(REIT_SECOM!K34-REIT_SECOM!L34)+(REIT_PROEX_SEVEN!K34-REIT_PROEX_SEVEN!L34)+(REIT_CRH!K34-REIT_CRH!L34)+(CEAD!K34-CEAD!L34)+(CEFID!K34-CEFID!L34)+(CEART!K34-CEART!L34)+(ESAG!K34-ESAG!L34)+(FAED!K34-FAED!L34)+(CCT!K34-CCT!L34)+(CEPLAN!K34-CEPLAN!L34)+(CAV!K34-CAV!L34)+(CEAVI!K34-CEAVI!L34)+(CESFI!K34-CESFI!L34)+(CERES!K34-CERES!L34)</f>
        <v>150</v>
      </c>
      <c r="M34" s="46">
        <f t="shared" si="0"/>
        <v>870</v>
      </c>
    </row>
    <row r="35" spans="1:13" ht="75" x14ac:dyDescent="0.25">
      <c r="A35" s="51" t="s">
        <v>100</v>
      </c>
      <c r="B35" s="53">
        <v>9</v>
      </c>
      <c r="C35" s="28">
        <v>32</v>
      </c>
      <c r="D35" s="37" t="s">
        <v>87</v>
      </c>
      <c r="E35" s="37" t="s">
        <v>99</v>
      </c>
      <c r="F35" s="37" t="s">
        <v>88</v>
      </c>
      <c r="G35" s="37" t="s">
        <v>10</v>
      </c>
      <c r="H35" s="37"/>
      <c r="I35" s="37">
        <v>20</v>
      </c>
      <c r="J35" s="32">
        <v>401.52</v>
      </c>
      <c r="K35" s="34">
        <f>REIT_COAI!K35+REIT_SECOM!K35+REIT_PROEX_SEVEN!K35+REIT_CRH!K35+CEAD!K35+CEFID!K35+CEART!K35+ESAG!K35+FAED!K35+CCT!K35+CEPLAN!K35+CAV!K35+CEAVI!K35+CESFI!K35+CERES!K35</f>
        <v>216</v>
      </c>
      <c r="L35" s="35">
        <f>(REIT_COAI!K35-REIT_COAI!L35)+(REIT_SECOM!K35-REIT_SECOM!L35)+(REIT_PROEX_SEVEN!K35-REIT_PROEX_SEVEN!L35)+(REIT_CRH!K35-REIT_CRH!L35)+(CEAD!K35-CEAD!L35)+(CEFID!K35-CEFID!L35)+(CEART!K35-CEART!L35)+(ESAG!K35-ESAG!L35)+(FAED!K35-FAED!L35)+(CCT!K35-CCT!L35)+(CEPLAN!K35-CEPLAN!L35)+(CAV!K35-CAV!L35)+(CEAVI!K35-CEAVI!L35)+(CESFI!K35-CESFI!L35)+(CERES!K35-CERES!L35)</f>
        <v>0</v>
      </c>
      <c r="M35" s="46">
        <f t="shared" si="0"/>
        <v>216</v>
      </c>
    </row>
    <row r="36" spans="1:13" ht="61.5" customHeight="1" x14ac:dyDescent="0.25">
      <c r="A36" s="51"/>
      <c r="B36" s="53"/>
      <c r="C36" s="28">
        <v>33</v>
      </c>
      <c r="D36" s="31" t="s">
        <v>89</v>
      </c>
      <c r="E36" s="37" t="s">
        <v>99</v>
      </c>
      <c r="F36" s="37" t="s">
        <v>90</v>
      </c>
      <c r="G36" s="29" t="s">
        <v>10</v>
      </c>
      <c r="H36" s="37"/>
      <c r="I36" s="37">
        <v>20</v>
      </c>
      <c r="J36" s="32">
        <v>4</v>
      </c>
      <c r="K36" s="34">
        <f>REIT_COAI!K36+REIT_SECOM!K36+REIT_PROEX_SEVEN!K36+REIT_CRH!K36+CEAD!K36+CEFID!K36+CEART!K36+ESAG!K36+FAED!K36+CCT!K36+CEPLAN!K36+CAV!K36+CEAVI!K36+CESFI!K36+CERES!K36</f>
        <v>200</v>
      </c>
      <c r="L36" s="35">
        <f>(REIT_COAI!K36-REIT_COAI!L36)+(REIT_SECOM!K36-REIT_SECOM!L36)+(REIT_PROEX_SEVEN!K36-REIT_PROEX_SEVEN!L36)+(REIT_CRH!K36-REIT_CRH!L36)+(CEAD!K36-CEAD!L36)+(CEFID!K36-CEFID!L36)+(CEART!K36-CEART!L36)+(ESAG!K36-ESAG!L36)+(FAED!K36-FAED!L36)+(CCT!K36-CCT!L36)+(CEPLAN!K36-CEPLAN!L36)+(CAV!K36-CAV!L36)+(CEAVI!K36-CEAVI!L36)+(CESFI!K36-CESFI!L36)+(CERES!K36-CERES!L36)</f>
        <v>0</v>
      </c>
      <c r="M36" s="46">
        <f t="shared" si="0"/>
        <v>200</v>
      </c>
    </row>
    <row r="37" spans="1:13" ht="45" x14ac:dyDescent="0.25">
      <c r="A37" s="51"/>
      <c r="B37" s="53"/>
      <c r="C37" s="28">
        <v>34</v>
      </c>
      <c r="D37" s="31" t="s">
        <v>91</v>
      </c>
      <c r="E37" s="37" t="s">
        <v>99</v>
      </c>
      <c r="F37" s="37" t="s">
        <v>92</v>
      </c>
      <c r="G37" s="29" t="s">
        <v>10</v>
      </c>
      <c r="H37" s="37"/>
      <c r="I37" s="37">
        <v>20</v>
      </c>
      <c r="J37" s="32">
        <v>39.99</v>
      </c>
      <c r="K37" s="34">
        <f>REIT_COAI!K37+REIT_SECOM!K37+REIT_PROEX_SEVEN!K37+REIT_CRH!K37+CEAD!K37+CEFID!K37+CEART!K37+ESAG!K37+FAED!K37+CCT!K37+CEPLAN!K37+CAV!K37+CEAVI!K37+CESFI!K37+CERES!K37</f>
        <v>10</v>
      </c>
      <c r="L37" s="35">
        <f>(REIT_COAI!K37-REIT_COAI!L37)+(REIT_SECOM!K37-REIT_SECOM!L37)+(REIT_PROEX_SEVEN!K37-REIT_PROEX_SEVEN!L37)+(REIT_CRH!K37-REIT_CRH!L37)+(CEAD!K37-CEAD!L37)+(CEFID!K37-CEFID!L37)+(CEART!K37-CEART!L37)+(ESAG!K37-ESAG!L37)+(FAED!K37-FAED!L37)+(CCT!K37-CCT!L37)+(CEPLAN!K37-CEPLAN!L37)+(CAV!K37-CAV!L37)+(CEAVI!K37-CEAVI!L37)+(CESFI!K37-CESFI!L37)+(CERES!K37-CERES!L37)</f>
        <v>0</v>
      </c>
      <c r="M37" s="46">
        <f t="shared" si="0"/>
        <v>10</v>
      </c>
    </row>
    <row r="38" spans="1:13" ht="60" x14ac:dyDescent="0.25">
      <c r="A38" s="51" t="s">
        <v>101</v>
      </c>
      <c r="B38" s="53">
        <v>10</v>
      </c>
      <c r="C38" s="28">
        <v>35</v>
      </c>
      <c r="D38" s="37" t="s">
        <v>93</v>
      </c>
      <c r="E38" s="37" t="s">
        <v>99</v>
      </c>
      <c r="F38" s="37" t="s">
        <v>94</v>
      </c>
      <c r="G38" s="37" t="s">
        <v>10</v>
      </c>
      <c r="H38" s="37"/>
      <c r="I38" s="37">
        <v>20</v>
      </c>
      <c r="J38" s="32">
        <v>4.4000000000000004</v>
      </c>
      <c r="K38" s="34">
        <f>REIT_COAI!K38+REIT_SECOM!K38+REIT_PROEX_SEVEN!K38+REIT_CRH!K38+CEAD!K38+CEFID!K38+CEART!K38+ESAG!K38+FAED!K38+CCT!K38+CEPLAN!K38+CAV!K38+CEAVI!K38+CESFI!K38+CERES!K38</f>
        <v>170</v>
      </c>
      <c r="L38" s="35">
        <f>(REIT_COAI!K38-REIT_COAI!L38)+(REIT_SECOM!K38-REIT_SECOM!L38)+(REIT_PROEX_SEVEN!K38-REIT_PROEX_SEVEN!L38)+(REIT_CRH!K38-REIT_CRH!L38)+(CEAD!K38-CEAD!L38)+(CEFID!K38-CEFID!L38)+(CEART!K38-CEART!L38)+(ESAG!K38-ESAG!L38)+(FAED!K38-FAED!L38)+(CCT!K38-CCT!L38)+(CEPLAN!K38-CEPLAN!L38)+(CAV!K38-CAV!L38)+(CEAVI!K38-CEAVI!L38)+(CESFI!K38-CESFI!L38)+(CERES!K38-CERES!L38)</f>
        <v>0</v>
      </c>
      <c r="M38" s="46">
        <f t="shared" si="0"/>
        <v>170</v>
      </c>
    </row>
    <row r="39" spans="1:13" ht="60" x14ac:dyDescent="0.25">
      <c r="A39" s="51"/>
      <c r="B39" s="53"/>
      <c r="C39" s="28">
        <v>36</v>
      </c>
      <c r="D39" s="37" t="s">
        <v>95</v>
      </c>
      <c r="E39" s="37" t="s">
        <v>99</v>
      </c>
      <c r="F39" s="37" t="s">
        <v>94</v>
      </c>
      <c r="G39" s="37" t="s">
        <v>10</v>
      </c>
      <c r="H39" s="37"/>
      <c r="I39" s="37">
        <v>20</v>
      </c>
      <c r="J39" s="32">
        <v>5.96</v>
      </c>
      <c r="K39" s="34">
        <f>REIT_COAI!K39+REIT_SECOM!K39+REIT_PROEX_SEVEN!K39+REIT_CRH!K39+CEAD!K39+CEFID!K39+CEART!K39+ESAG!K39+FAED!K39+CCT!K39+CEPLAN!K39+CAV!K39+CEAVI!K39+CESFI!K39+CERES!K39</f>
        <v>101</v>
      </c>
      <c r="L39" s="35">
        <f>(REIT_COAI!K39-REIT_COAI!L39)+(REIT_SECOM!K39-REIT_SECOM!L39)+(REIT_PROEX_SEVEN!K39-REIT_PROEX_SEVEN!L39)+(REIT_CRH!K39-REIT_CRH!L39)+(CEAD!K39-CEAD!L39)+(CEFID!K39-CEFID!L39)+(CEART!K39-CEART!L39)+(ESAG!K39-ESAG!L39)+(FAED!K39-FAED!L39)+(CCT!K39-CCT!L39)+(CEPLAN!K39-CEPLAN!L39)+(CAV!K39-CAV!L39)+(CEAVI!K39-CEAVI!L39)+(CESFI!K39-CESFI!L39)+(CERES!K39-CERES!L39)</f>
        <v>0</v>
      </c>
      <c r="M39" s="46">
        <f t="shared" si="0"/>
        <v>101</v>
      </c>
    </row>
  </sheetData>
  <mergeCells count="21">
    <mergeCell ref="K1:M1"/>
    <mergeCell ref="D1:J1"/>
    <mergeCell ref="A1:C1"/>
    <mergeCell ref="A2:M2"/>
    <mergeCell ref="D25:D26"/>
    <mergeCell ref="D27:D28"/>
    <mergeCell ref="A33:A34"/>
    <mergeCell ref="B33:B34"/>
    <mergeCell ref="D4:D14"/>
    <mergeCell ref="D15:D17"/>
    <mergeCell ref="A20:A22"/>
    <mergeCell ref="B20:B22"/>
    <mergeCell ref="D20:D22"/>
    <mergeCell ref="A4:A17"/>
    <mergeCell ref="B4:B17"/>
    <mergeCell ref="A35:A37"/>
    <mergeCell ref="B35:B37"/>
    <mergeCell ref="A38:A39"/>
    <mergeCell ref="B38:B39"/>
    <mergeCell ref="A24:A31"/>
    <mergeCell ref="B24:B3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57" t="s">
        <v>14</v>
      </c>
      <c r="B1" s="57"/>
      <c r="C1" s="57"/>
      <c r="D1" s="57"/>
      <c r="E1" s="57"/>
      <c r="F1" s="57"/>
      <c r="G1" s="57"/>
      <c r="H1" s="57"/>
    </row>
    <row r="2" spans="1:8" ht="20.25" x14ac:dyDescent="0.2">
      <c r="B2" s="14"/>
    </row>
    <row r="3" spans="1:8" ht="47.25" customHeight="1" x14ac:dyDescent="0.2">
      <c r="A3" s="58" t="s">
        <v>15</v>
      </c>
      <c r="B3" s="58"/>
      <c r="C3" s="58"/>
      <c r="D3" s="58"/>
      <c r="E3" s="58"/>
      <c r="F3" s="58"/>
      <c r="G3" s="58"/>
      <c r="H3" s="58"/>
    </row>
    <row r="4" spans="1:8" ht="35.25" customHeight="1" x14ac:dyDescent="0.2">
      <c r="B4" s="15"/>
    </row>
    <row r="5" spans="1:8" ht="15" customHeight="1" x14ac:dyDescent="0.2">
      <c r="A5" s="59" t="s">
        <v>16</v>
      </c>
      <c r="B5" s="59"/>
      <c r="C5" s="59"/>
      <c r="D5" s="59"/>
      <c r="E5" s="59"/>
      <c r="F5" s="59"/>
      <c r="G5" s="59"/>
      <c r="H5" s="59"/>
    </row>
    <row r="6" spans="1:8" ht="15" customHeight="1" x14ac:dyDescent="0.2">
      <c r="A6" s="59" t="s">
        <v>17</v>
      </c>
      <c r="B6" s="59"/>
      <c r="C6" s="59"/>
      <c r="D6" s="59"/>
      <c r="E6" s="59"/>
      <c r="F6" s="59"/>
      <c r="G6" s="59"/>
      <c r="H6" s="59"/>
    </row>
    <row r="7" spans="1:8" ht="15" customHeight="1" x14ac:dyDescent="0.2">
      <c r="A7" s="59" t="s">
        <v>18</v>
      </c>
      <c r="B7" s="59"/>
      <c r="C7" s="59"/>
      <c r="D7" s="59"/>
      <c r="E7" s="59"/>
      <c r="F7" s="59"/>
      <c r="G7" s="59"/>
      <c r="H7" s="59"/>
    </row>
    <row r="8" spans="1:8" ht="15" customHeight="1" x14ac:dyDescent="0.2">
      <c r="A8" s="59" t="s">
        <v>19</v>
      </c>
      <c r="B8" s="59"/>
      <c r="C8" s="59"/>
      <c r="D8" s="59"/>
      <c r="E8" s="59"/>
      <c r="F8" s="59"/>
      <c r="G8" s="59"/>
      <c r="H8" s="59"/>
    </row>
    <row r="9" spans="1:8" ht="30" customHeight="1" x14ac:dyDescent="0.2">
      <c r="B9" s="16"/>
    </row>
    <row r="10" spans="1:8" ht="105" customHeight="1" x14ac:dyDescent="0.2">
      <c r="A10" s="60" t="s">
        <v>20</v>
      </c>
      <c r="B10" s="60"/>
      <c r="C10" s="60"/>
      <c r="D10" s="60"/>
      <c r="E10" s="60"/>
      <c r="F10" s="60"/>
      <c r="G10" s="60"/>
      <c r="H10" s="60"/>
    </row>
    <row r="11" spans="1:8" ht="15.75" thickBot="1" x14ac:dyDescent="0.25">
      <c r="B11" s="17"/>
    </row>
    <row r="12" spans="1:8" ht="48.75" thickBot="1" x14ac:dyDescent="0.25">
      <c r="A12" s="18" t="s">
        <v>11</v>
      </c>
      <c r="B12" s="18" t="s">
        <v>9</v>
      </c>
      <c r="C12" s="19" t="s">
        <v>21</v>
      </c>
      <c r="D12" s="19" t="s">
        <v>10</v>
      </c>
      <c r="E12" s="19" t="s">
        <v>22</v>
      </c>
      <c r="F12" s="19" t="s">
        <v>23</v>
      </c>
      <c r="G12" s="19" t="s">
        <v>24</v>
      </c>
      <c r="H12" s="19" t="s">
        <v>25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61" t="s">
        <v>26</v>
      </c>
      <c r="B19" s="61"/>
      <c r="C19" s="61"/>
      <c r="D19" s="61"/>
      <c r="E19" s="61"/>
      <c r="F19" s="61"/>
      <c r="G19" s="61"/>
      <c r="H19" s="61"/>
    </row>
    <row r="20" spans="1:8" ht="14.25" x14ac:dyDescent="0.2">
      <c r="A20" s="62" t="s">
        <v>27</v>
      </c>
      <c r="B20" s="62"/>
      <c r="C20" s="62"/>
      <c r="D20" s="62"/>
      <c r="E20" s="62"/>
      <c r="F20" s="62"/>
      <c r="G20" s="62"/>
      <c r="H20" s="62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63" t="s">
        <v>28</v>
      </c>
      <c r="B24" s="63"/>
      <c r="C24" s="63"/>
      <c r="D24" s="63"/>
      <c r="E24" s="63"/>
      <c r="F24" s="63"/>
      <c r="G24" s="63"/>
      <c r="H24" s="63"/>
    </row>
    <row r="25" spans="1:8" ht="15" customHeight="1" x14ac:dyDescent="0.2">
      <c r="A25" s="63" t="s">
        <v>29</v>
      </c>
      <c r="B25" s="63"/>
      <c r="C25" s="63"/>
      <c r="D25" s="63"/>
      <c r="E25" s="63"/>
      <c r="F25" s="63"/>
      <c r="G25" s="63"/>
      <c r="H25" s="63"/>
    </row>
    <row r="26" spans="1:8" ht="15" customHeight="1" x14ac:dyDescent="0.2">
      <c r="A26" s="56" t="s">
        <v>30</v>
      </c>
      <c r="B26" s="56"/>
      <c r="C26" s="56"/>
      <c r="D26" s="56"/>
      <c r="E26" s="56"/>
      <c r="F26" s="56"/>
      <c r="G26" s="56"/>
      <c r="H26" s="5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REIT_COAI</vt:lpstr>
      <vt:lpstr>REIT_SECOM</vt:lpstr>
      <vt:lpstr>REIT_PROEX_SEVEN</vt:lpstr>
      <vt:lpstr>REIT_CRH</vt:lpstr>
      <vt:lpstr>CEAD</vt:lpstr>
      <vt:lpstr>CEFID</vt:lpstr>
      <vt:lpstr>CEART</vt:lpstr>
      <vt:lpstr>ESAG</vt:lpstr>
      <vt:lpstr>FAED</vt:lpstr>
      <vt:lpstr>CCT</vt:lpstr>
      <vt:lpstr>CEPLAN</vt:lpstr>
      <vt:lpstr>CAV</vt:lpstr>
      <vt:lpstr>CEAVI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2014-07-30T21:52:56Z</dcterms:modified>
</cp:coreProperties>
</file>