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Y:\1-CONTRATOS\Administração Contratos\Controle de Saldo de Atas de Registro de Preço\UDESC\PP 0239-2014 - UDESC - Hospedagem - Vig 07.04.15\"/>
    </mc:Choice>
  </mc:AlternateContent>
  <bookViews>
    <workbookView xWindow="0" yWindow="0" windowWidth="21600" windowHeight="9735" tabRatio="711"/>
  </bookViews>
  <sheets>
    <sheet name="REIT" sheetId="75" r:id="rId1"/>
    <sheet name="ESAG" sheetId="78" r:id="rId2"/>
    <sheet name="CEART" sheetId="79" r:id="rId3"/>
    <sheet name="FAED" sheetId="80" r:id="rId4"/>
    <sheet name="CEAD" sheetId="81" r:id="rId5"/>
    <sheet name="CEFID" sheetId="82" r:id="rId6"/>
    <sheet name="CESFI" sheetId="84" r:id="rId7"/>
    <sheet name="CERES" sheetId="85" r:id="rId8"/>
    <sheet name="PROJETO 01 CEAD" sheetId="86" r:id="rId9"/>
    <sheet name="PROJETO 03 CEAD" sheetId="87" r:id="rId10"/>
    <sheet name="PROJETO 04 CEAD" sheetId="89" r:id="rId11"/>
    <sheet name="PROJETO 05 CEAD" sheetId="91" r:id="rId12"/>
    <sheet name="PROJETO 06 CEAD" sheetId="92" r:id="rId13"/>
    <sheet name="PROJETO 07 CERES" sheetId="93" r:id="rId14"/>
    <sheet name="PROJETO 08 CERES" sheetId="94" r:id="rId15"/>
    <sheet name="GESTOR" sheetId="90" r:id="rId16"/>
    <sheet name="Modelo Anexo II IN 002_2014" sheetId="77" r:id="rId17"/>
    <sheet name="PROJETO 02 CEAD" sheetId="88" r:id="rId18"/>
  </sheets>
  <definedNames>
    <definedName name="_xlnm._FilterDatabase" localSheetId="15" hidden="1">GESTOR!$A$3:$M$3</definedName>
    <definedName name="diasuteis" localSheetId="4">#REF!</definedName>
    <definedName name="diasuteis" localSheetId="2">#REF!</definedName>
    <definedName name="diasuteis" localSheetId="5">#REF!</definedName>
    <definedName name="diasuteis" localSheetId="7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15">#REF!</definedName>
    <definedName name="diasuteis" localSheetId="8">#REF!</definedName>
    <definedName name="diasuteis" localSheetId="17">#REF!</definedName>
    <definedName name="diasuteis" localSheetId="9">#REF!</definedName>
    <definedName name="diasuteis" localSheetId="10">#REF!</definedName>
    <definedName name="diasuteis" localSheetId="11">#REF!</definedName>
    <definedName name="diasuteis" localSheetId="12">#REF!</definedName>
    <definedName name="diasuteis" localSheetId="13">#REF!</definedName>
    <definedName name="diasuteis" localSheetId="14">#REF!</definedName>
    <definedName name="diasuteis" localSheetId="0">#REF!</definedName>
    <definedName name="diasuteis">#REF!</definedName>
    <definedName name="Ferias" localSheetId="4">#REF!</definedName>
    <definedName name="Ferias" localSheetId="2">#REF!</definedName>
    <definedName name="Ferias" localSheetId="5">#REF!</definedName>
    <definedName name="Ferias" localSheetId="7">#REF!</definedName>
    <definedName name="Ferias" localSheetId="6">#REF!</definedName>
    <definedName name="Ferias" localSheetId="1">#REF!</definedName>
    <definedName name="Ferias" localSheetId="3">#REF!</definedName>
    <definedName name="Ferias" localSheetId="15">#REF!</definedName>
    <definedName name="Ferias" localSheetId="8">#REF!</definedName>
    <definedName name="Ferias" localSheetId="17">#REF!</definedName>
    <definedName name="Ferias" localSheetId="9">#REF!</definedName>
    <definedName name="Ferias" localSheetId="10">#REF!</definedName>
    <definedName name="Ferias" localSheetId="11">#REF!</definedName>
    <definedName name="Ferias" localSheetId="12">#REF!</definedName>
    <definedName name="Ferias" localSheetId="13">#REF!</definedName>
    <definedName name="Ferias" localSheetId="14">#REF!</definedName>
    <definedName name="Ferias">#REF!</definedName>
    <definedName name="RD" localSheetId="11">OFFSET(#REF!,(MATCH(SMALL(#REF!,ROW()-10),#REF!,0)-1),0)</definedName>
    <definedName name="RD" localSheetId="12">OFFSET(#REF!,(MATCH(SMALL(#REF!,ROW()-10),#REF!,0)-1),0)</definedName>
    <definedName name="RD" localSheetId="13">OFFSET(#REF!,(MATCH(SMALL(#REF!,ROW()-10),#REF!,0)-1),0)</definedName>
    <definedName name="RD" localSheetId="14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7" i="75" l="1"/>
  <c r="K6" i="75"/>
  <c r="K5" i="75"/>
  <c r="K4" i="75"/>
  <c r="K7" i="80"/>
  <c r="K6" i="80"/>
  <c r="K5" i="80"/>
  <c r="K4" i="80"/>
  <c r="L4" i="79" l="1"/>
  <c r="K5" i="90" l="1"/>
  <c r="K6" i="90"/>
  <c r="K7" i="90"/>
  <c r="K8" i="90"/>
  <c r="K9" i="90"/>
  <c r="K10" i="90"/>
  <c r="K11" i="90"/>
  <c r="K12" i="90"/>
  <c r="K13" i="90"/>
  <c r="K14" i="90"/>
  <c r="K15" i="90"/>
  <c r="K16" i="90"/>
  <c r="K17" i="90"/>
  <c r="K18" i="90"/>
  <c r="K4" i="90"/>
  <c r="L18" i="94"/>
  <c r="M18" i="94" s="1"/>
  <c r="L17" i="94"/>
  <c r="M17" i="94" s="1"/>
  <c r="L16" i="94"/>
  <c r="M16" i="94" s="1"/>
  <c r="L15" i="94"/>
  <c r="M15" i="94" s="1"/>
  <c r="L14" i="94"/>
  <c r="M14" i="94" s="1"/>
  <c r="L13" i="94"/>
  <c r="M13" i="94" s="1"/>
  <c r="L12" i="94"/>
  <c r="M12" i="94" s="1"/>
  <c r="L11" i="94"/>
  <c r="M11" i="94" s="1"/>
  <c r="L10" i="94"/>
  <c r="M10" i="94" s="1"/>
  <c r="L9" i="94"/>
  <c r="M9" i="94" s="1"/>
  <c r="L8" i="94"/>
  <c r="M8" i="94" s="1"/>
  <c r="L7" i="94"/>
  <c r="M7" i="94" s="1"/>
  <c r="L6" i="94"/>
  <c r="M6" i="94" s="1"/>
  <c r="L5" i="94"/>
  <c r="M5" i="94" s="1"/>
  <c r="L4" i="94"/>
  <c r="L18" i="93"/>
  <c r="M18" i="93" s="1"/>
  <c r="L17" i="93"/>
  <c r="M17" i="93" s="1"/>
  <c r="L16" i="93"/>
  <c r="M16" i="93" s="1"/>
  <c r="L15" i="93"/>
  <c r="M15" i="93" s="1"/>
  <c r="L14" i="93"/>
  <c r="M14" i="93" s="1"/>
  <c r="L13" i="93"/>
  <c r="M13" i="93" s="1"/>
  <c r="L12" i="93"/>
  <c r="M12" i="93" s="1"/>
  <c r="L11" i="93"/>
  <c r="M11" i="93" s="1"/>
  <c r="L10" i="93"/>
  <c r="M10" i="93" s="1"/>
  <c r="L9" i="93"/>
  <c r="M9" i="93" s="1"/>
  <c r="L8" i="93"/>
  <c r="M8" i="93" s="1"/>
  <c r="L7" i="93"/>
  <c r="M7" i="93" s="1"/>
  <c r="L6" i="93"/>
  <c r="M6" i="93" s="1"/>
  <c r="L5" i="93"/>
  <c r="M5" i="93" s="1"/>
  <c r="L4" i="93"/>
  <c r="M4" i="93" s="1"/>
  <c r="L18" i="92"/>
  <c r="M18" i="92" s="1"/>
  <c r="L17" i="92"/>
  <c r="M17" i="92" s="1"/>
  <c r="L16" i="92"/>
  <c r="M16" i="92" s="1"/>
  <c r="L15" i="92"/>
  <c r="M15" i="92" s="1"/>
  <c r="L14" i="92"/>
  <c r="M14" i="92" s="1"/>
  <c r="L13" i="92"/>
  <c r="M13" i="92" s="1"/>
  <c r="L12" i="92"/>
  <c r="M12" i="92" s="1"/>
  <c r="L11" i="92"/>
  <c r="M11" i="92" s="1"/>
  <c r="L10" i="92"/>
  <c r="M10" i="92" s="1"/>
  <c r="L9" i="92"/>
  <c r="M9" i="92" s="1"/>
  <c r="L8" i="92"/>
  <c r="M8" i="92" s="1"/>
  <c r="L7" i="92"/>
  <c r="M7" i="92" s="1"/>
  <c r="L6" i="92"/>
  <c r="M6" i="92" s="1"/>
  <c r="L5" i="92"/>
  <c r="M5" i="92" s="1"/>
  <c r="L4" i="92"/>
  <c r="M4" i="92" s="1"/>
  <c r="L18" i="91"/>
  <c r="M18" i="91" s="1"/>
  <c r="L17" i="91"/>
  <c r="M17" i="91" s="1"/>
  <c r="L16" i="91"/>
  <c r="M16" i="91" s="1"/>
  <c r="L15" i="91"/>
  <c r="M15" i="91" s="1"/>
  <c r="L14" i="91"/>
  <c r="M14" i="91" s="1"/>
  <c r="L13" i="91"/>
  <c r="M13" i="91" s="1"/>
  <c r="L12" i="91"/>
  <c r="M12" i="91" s="1"/>
  <c r="L11" i="91"/>
  <c r="M11" i="91" s="1"/>
  <c r="L10" i="91"/>
  <c r="M10" i="91" s="1"/>
  <c r="L9" i="91"/>
  <c r="M9" i="91" s="1"/>
  <c r="L8" i="91"/>
  <c r="M8" i="91" s="1"/>
  <c r="L7" i="91"/>
  <c r="M7" i="91" s="1"/>
  <c r="L6" i="91"/>
  <c r="M6" i="91" s="1"/>
  <c r="L5" i="91"/>
  <c r="M5" i="91" s="1"/>
  <c r="L4" i="91"/>
  <c r="M4" i="91" s="1"/>
  <c r="L18" i="89"/>
  <c r="M18" i="89" s="1"/>
  <c r="L17" i="89"/>
  <c r="M17" i="89" s="1"/>
  <c r="L16" i="89"/>
  <c r="M16" i="89" s="1"/>
  <c r="L15" i="89"/>
  <c r="M15" i="89" s="1"/>
  <c r="L14" i="89"/>
  <c r="M14" i="89" s="1"/>
  <c r="L13" i="89"/>
  <c r="M13" i="89" s="1"/>
  <c r="L12" i="89"/>
  <c r="M12" i="89" s="1"/>
  <c r="L11" i="89"/>
  <c r="M11" i="89" s="1"/>
  <c r="L10" i="89"/>
  <c r="M10" i="89" s="1"/>
  <c r="L9" i="89"/>
  <c r="M9" i="89" s="1"/>
  <c r="L8" i="89"/>
  <c r="M8" i="89" s="1"/>
  <c r="L7" i="89"/>
  <c r="M7" i="89" s="1"/>
  <c r="L6" i="89"/>
  <c r="M6" i="89" s="1"/>
  <c r="L5" i="89"/>
  <c r="M5" i="89" s="1"/>
  <c r="L4" i="89"/>
  <c r="M4" i="89" s="1"/>
  <c r="L18" i="87"/>
  <c r="M18" i="87" s="1"/>
  <c r="L17" i="87"/>
  <c r="M17" i="87" s="1"/>
  <c r="L16" i="87"/>
  <c r="M16" i="87" s="1"/>
  <c r="L15" i="87"/>
  <c r="M15" i="87" s="1"/>
  <c r="L14" i="87"/>
  <c r="M14" i="87" s="1"/>
  <c r="L13" i="87"/>
  <c r="M13" i="87" s="1"/>
  <c r="L12" i="87"/>
  <c r="M12" i="87" s="1"/>
  <c r="L11" i="87"/>
  <c r="M11" i="87" s="1"/>
  <c r="L10" i="87"/>
  <c r="M10" i="87" s="1"/>
  <c r="L9" i="87"/>
  <c r="M9" i="87" s="1"/>
  <c r="L8" i="87"/>
  <c r="M8" i="87" s="1"/>
  <c r="L7" i="87"/>
  <c r="M7" i="87" s="1"/>
  <c r="L6" i="87"/>
  <c r="M6" i="87" s="1"/>
  <c r="L5" i="87"/>
  <c r="M5" i="87" s="1"/>
  <c r="L4" i="87"/>
  <c r="M4" i="87" s="1"/>
  <c r="L18" i="88"/>
  <c r="M18" i="88" s="1"/>
  <c r="L17" i="88"/>
  <c r="M17" i="88" s="1"/>
  <c r="L16" i="88"/>
  <c r="M16" i="88" s="1"/>
  <c r="L15" i="88"/>
  <c r="M15" i="88" s="1"/>
  <c r="L14" i="88"/>
  <c r="M14" i="88" s="1"/>
  <c r="L13" i="88"/>
  <c r="M13" i="88" s="1"/>
  <c r="L12" i="88"/>
  <c r="M12" i="88" s="1"/>
  <c r="L11" i="88"/>
  <c r="M11" i="88" s="1"/>
  <c r="L10" i="88"/>
  <c r="M10" i="88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18" i="86"/>
  <c r="M18" i="86" s="1"/>
  <c r="L17" i="86"/>
  <c r="M17" i="86" s="1"/>
  <c r="L16" i="86"/>
  <c r="M16" i="86" s="1"/>
  <c r="L15" i="86"/>
  <c r="M15" i="86" s="1"/>
  <c r="L14" i="86"/>
  <c r="M14" i="86" s="1"/>
  <c r="L13" i="86"/>
  <c r="M13" i="86" s="1"/>
  <c r="L12" i="86"/>
  <c r="M12" i="86" s="1"/>
  <c r="L11" i="86"/>
  <c r="M11" i="86" s="1"/>
  <c r="L10" i="86"/>
  <c r="M10" i="86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18" i="85"/>
  <c r="M18" i="85" s="1"/>
  <c r="L17" i="85"/>
  <c r="M17" i="85" s="1"/>
  <c r="L16" i="85"/>
  <c r="M16" i="85" s="1"/>
  <c r="M15" i="85"/>
  <c r="L15" i="85"/>
  <c r="M14" i="85"/>
  <c r="L14" i="85"/>
  <c r="M13" i="85"/>
  <c r="L13" i="85"/>
  <c r="M12" i="85"/>
  <c r="L12" i="85"/>
  <c r="M11" i="85"/>
  <c r="L11" i="85"/>
  <c r="M10" i="85"/>
  <c r="L10" i="85"/>
  <c r="M9" i="85"/>
  <c r="L9" i="85"/>
  <c r="M8" i="85"/>
  <c r="L8" i="85"/>
  <c r="M7" i="85"/>
  <c r="L7" i="85"/>
  <c r="M6" i="85"/>
  <c r="L6" i="85"/>
  <c r="M5" i="85"/>
  <c r="L5" i="85"/>
  <c r="M4" i="85"/>
  <c r="L4" i="85"/>
  <c r="L18" i="84"/>
  <c r="M18" i="84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18" i="82"/>
  <c r="M18" i="82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18" i="81"/>
  <c r="M18" i="81" s="1"/>
  <c r="L17" i="81"/>
  <c r="M17" i="81" s="1"/>
  <c r="L16" i="81"/>
  <c r="M16" i="81" s="1"/>
  <c r="L15" i="81"/>
  <c r="M15" i="81" s="1"/>
  <c r="L14" i="81"/>
  <c r="M14" i="81" s="1"/>
  <c r="L13" i="81"/>
  <c r="M13" i="81" s="1"/>
  <c r="L12" i="81"/>
  <c r="M12" i="81" s="1"/>
  <c r="L11" i="81"/>
  <c r="M11" i="81" s="1"/>
  <c r="L10" i="81"/>
  <c r="M10" i="81" s="1"/>
  <c r="L9" i="81"/>
  <c r="M9" i="81" s="1"/>
  <c r="L8" i="81"/>
  <c r="M8" i="81" s="1"/>
  <c r="L7" i="81"/>
  <c r="M7" i="81" s="1"/>
  <c r="L6" i="81"/>
  <c r="M6" i="81" s="1"/>
  <c r="L5" i="81"/>
  <c r="M5" i="81" s="1"/>
  <c r="L4" i="81"/>
  <c r="M4" i="81" s="1"/>
  <c r="L18" i="80"/>
  <c r="M18" i="80" s="1"/>
  <c r="L17" i="80"/>
  <c r="M17" i="80" s="1"/>
  <c r="L16" i="80"/>
  <c r="M16" i="80" s="1"/>
  <c r="L15" i="80"/>
  <c r="M15" i="80" s="1"/>
  <c r="L14" i="80"/>
  <c r="M14" i="80" s="1"/>
  <c r="L13" i="80"/>
  <c r="M13" i="80" s="1"/>
  <c r="L12" i="80"/>
  <c r="M12" i="80" s="1"/>
  <c r="L11" i="80"/>
  <c r="M11" i="80" s="1"/>
  <c r="L10" i="80"/>
  <c r="M10" i="80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18" i="79"/>
  <c r="L17" i="79"/>
  <c r="L16" i="79"/>
  <c r="L15" i="79"/>
  <c r="L14" i="79"/>
  <c r="L13" i="79"/>
  <c r="L12" i="79"/>
  <c r="L11" i="79"/>
  <c r="L10" i="79"/>
  <c r="L9" i="79"/>
  <c r="L8" i="79"/>
  <c r="L7" i="79"/>
  <c r="L6" i="79"/>
  <c r="L5" i="79"/>
  <c r="M4" i="79"/>
  <c r="L18" i="78"/>
  <c r="M18" i="78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M9" i="79" l="1"/>
  <c r="M13" i="79"/>
  <c r="M15" i="79"/>
  <c r="M17" i="79"/>
  <c r="M7" i="79"/>
  <c r="M11" i="79"/>
  <c r="M8" i="79"/>
  <c r="M10" i="79"/>
  <c r="M12" i="79"/>
  <c r="M14" i="79"/>
  <c r="M16" i="79"/>
  <c r="M18" i="79"/>
  <c r="M5" i="79"/>
  <c r="M6" i="79"/>
  <c r="M4" i="94"/>
  <c r="L11" i="75"/>
  <c r="M11" i="75" s="1"/>
  <c r="L12" i="75"/>
  <c r="M12" i="75" s="1"/>
  <c r="L13" i="75"/>
  <c r="M13" i="75" s="1"/>
  <c r="L14" i="75"/>
  <c r="M14" i="75" s="1"/>
  <c r="L15" i="75"/>
  <c r="M15" i="75" s="1"/>
  <c r="L16" i="75"/>
  <c r="M16" i="75" s="1"/>
  <c r="L17" i="75"/>
  <c r="M17" i="75" s="1"/>
  <c r="L18" i="75"/>
  <c r="M18" i="75" s="1"/>
  <c r="L18" i="90" l="1"/>
  <c r="M18" i="90" s="1"/>
  <c r="L16" i="90"/>
  <c r="M16" i="90" s="1"/>
  <c r="L14" i="90"/>
  <c r="M14" i="90" s="1"/>
  <c r="L12" i="90"/>
  <c r="M12" i="90" s="1"/>
  <c r="L11" i="90"/>
  <c r="M11" i="90" s="1"/>
  <c r="L17" i="90"/>
  <c r="M17" i="90" s="1"/>
  <c r="L15" i="90"/>
  <c r="M15" i="90" s="1"/>
  <c r="L13" i="90"/>
  <c r="M13" i="90" s="1"/>
  <c r="L10" i="75"/>
  <c r="M10" i="75" l="1"/>
  <c r="L10" i="90"/>
  <c r="M10" i="90" s="1"/>
  <c r="L9" i="75"/>
  <c r="L8" i="75"/>
  <c r="L7" i="75"/>
  <c r="L6" i="75"/>
  <c r="L5" i="75"/>
  <c r="M6" i="75" l="1"/>
  <c r="L6" i="90"/>
  <c r="M6" i="90" s="1"/>
  <c r="M8" i="75"/>
  <c r="L8" i="90"/>
  <c r="M8" i="90" s="1"/>
  <c r="M5" i="75"/>
  <c r="L5" i="90"/>
  <c r="M5" i="90" s="1"/>
  <c r="M7" i="75"/>
  <c r="L7" i="90"/>
  <c r="M7" i="90" s="1"/>
  <c r="M9" i="75"/>
  <c r="L9" i="90"/>
  <c r="M9" i="90" s="1"/>
  <c r="L4" i="75"/>
  <c r="M4" i="75" l="1"/>
  <c r="L4" i="90"/>
  <c r="M4" i="90" s="1"/>
</calcChain>
</file>

<file path=xl/comments1.xml><?xml version="1.0" encoding="utf-8"?>
<comments xmlns="http://schemas.openxmlformats.org/spreadsheetml/2006/main">
  <authors>
    <author>Roberta kloster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quantitativos cedidos pela FAED   CI 184/2014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quantitativos cedidos para reitoria CI 184/2014</t>
        </r>
      </text>
    </comment>
  </commentList>
</comments>
</file>

<file path=xl/sharedStrings.xml><?xml version="1.0" encoding="utf-8"?>
<sst xmlns="http://schemas.openxmlformats.org/spreadsheetml/2006/main" count="1515" uniqueCount="84">
  <si>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</si>
  <si>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</si>
  <si>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</si>
  <si>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</si>
  <si>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</si>
  <si>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</si>
  <si>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</si>
  <si>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</si>
  <si>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</si>
  <si>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</si>
  <si>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</si>
  <si>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</si>
  <si>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</si>
  <si>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</si>
  <si>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</si>
  <si>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</si>
  <si>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</si>
  <si>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</si>
  <si>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</si>
  <si>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</si>
  <si>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</si>
  <si>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</si>
  <si>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</si>
  <si>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</si>
  <si>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</si>
  <si>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</si>
  <si>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</si>
  <si>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</si>
  <si>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</si>
  <si>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</si>
  <si>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</si>
  <si>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</si>
  <si>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</si>
  <si>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</si>
  <si>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</si>
  <si>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</si>
  <si>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</si>
  <si>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</si>
  <si>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</si>
  <si>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</si>
  <si>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</si>
  <si>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</si>
  <si>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CERES</t>
  </si>
  <si>
    <t>PROCESSO: 0239/2014/UDESC</t>
  </si>
  <si>
    <t>OBJETO: Serviços de Hospedagem</t>
  </si>
  <si>
    <t>Pernoite com café da manhã, Apartamento Simples. PADRÃO MÉDIO - conforme memorial descritivo.</t>
  </si>
  <si>
    <t>Pernoite com café da manhã, Apartamento Duplo. PADRÃO MÉDIO - conforme memorial descritivo.</t>
  </si>
  <si>
    <t>Almoço(buffet livre) - Conforme Memorial Descritivo.</t>
  </si>
  <si>
    <t>Jantar(buffet livre) - Conforme Memorial Descritivo.</t>
  </si>
  <si>
    <t>Pernoite (Apartamento Individual) com café da manhã - ALTO PADRÃO. Suíte com 02 Ambientes: Quarto e Home Office - Conforme Memorial Descritivo.</t>
  </si>
  <si>
    <t>Almoço(buffet livre ou a la carte) - Conforme Memorial Descritivo.</t>
  </si>
  <si>
    <t>Jantar(buffet livre ou a La carte) - Conforme Memorial Descritivo.</t>
  </si>
  <si>
    <t>Diária</t>
  </si>
  <si>
    <t>Refeição</t>
  </si>
  <si>
    <t>339039.80</t>
  </si>
  <si>
    <t>Complexo Turístico Flipper Ltda</t>
  </si>
  <si>
    <t>Ryan Hotel Ltda</t>
  </si>
  <si>
    <t>Castelmar Empreendimentos Hoteleiros Ltda</t>
  </si>
  <si>
    <t>Maria do Mar Hotel e Ind. Alim. Ltda</t>
  </si>
  <si>
    <t>VIGÊNCIA DA ATA:  Lotes 1, 2 e 3 08/04/20134 até 07/04/2015 - Lote 4 21/03/2014 até 20/03/2015</t>
  </si>
  <si>
    <t>CENTRO PARTICIPANTE: PROJETO 01 CEAD</t>
  </si>
  <si>
    <t>CENTRO PARTICIPANTE: PROJETO 02 CEAD</t>
  </si>
  <si>
    <t>CENTRO PARTICIPANTE: PROJETO 03 CEAD</t>
  </si>
  <si>
    <t>CENTRO PARTICIPANTE: PROJETO 04 CEAD</t>
  </si>
  <si>
    <t>CENTRO PARTICIPANTE: PROJETO 05 CEAD</t>
  </si>
  <si>
    <t>CENTRO PARTICIPANTE: PROJETO 06 CEAD</t>
  </si>
  <si>
    <t>CENTRO PARTICIPANTE: PROJETO 07 CERES</t>
  </si>
  <si>
    <t>CENTRO PARTICIPANTE: PROJETO 08 CERES</t>
  </si>
  <si>
    <t>CENTRO PARTICIPANTE: GESTOR</t>
  </si>
  <si>
    <t>Quantidade Utilizada</t>
  </si>
  <si>
    <t>SALDO</t>
  </si>
  <si>
    <t>OS nº  372/2014 Qtde. DT</t>
  </si>
  <si>
    <t>OS nº  478/2014 Qtde. DT</t>
  </si>
  <si>
    <t xml:space="preserve"> AF/OS nº  376/2014 Qtde. DT</t>
  </si>
  <si>
    <t xml:space="preserve"> AF/OS nº  380/2014 Qtde. DT</t>
  </si>
  <si>
    <t xml:space="preserve"> AF/OS nº  537/2014 Qtde. DT</t>
  </si>
  <si>
    <t xml:space="preserve"> AF/OS nº  368/2014 Qtde. DT</t>
  </si>
  <si>
    <t>OS nº 369/2014 Qtde. DT</t>
  </si>
  <si>
    <t>OS nº 373/2014 Qtde. DT</t>
  </si>
  <si>
    <t>OS nº 386/2014 Qtde. DT</t>
  </si>
  <si>
    <t xml:space="preserve"> AF/OS nº  436/2014 Qtde. DT</t>
  </si>
  <si>
    <t xml:space="preserve"> AF/OS nº  435/2014 Qtde. DT</t>
  </si>
  <si>
    <t xml:space="preserve"> AF/OS nº  640/2014 Qtde. DT</t>
  </si>
  <si>
    <t xml:space="preserve"> AF/OS nº  639/2014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</si>
</sst>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</numFmts>
  <fonts count="19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1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4" fillId="0" borderId="0" xfId="1" applyFont="1"/>
    <xf numFmtId="0" fontId="5" fillId="2" borderId="4" xfId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 applyProtection="1">
      <alignment horizontal="center" vertical="center" wrapText="1"/>
    </xf>
    <xf numFmtId="0" fontId="5" fillId="2" borderId="8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Alignment="1">
      <alignment vertical="center"/>
    </xf>
    <xf numFmtId="3" fontId="5" fillId="3" borderId="9" xfId="1" applyNumberFormat="1" applyFont="1" applyFill="1" applyBorder="1" applyAlignment="1" applyProtection="1">
      <alignment horizontal="center" vertical="center"/>
      <protection locked="0"/>
    </xf>
    <xf numFmtId="3" fontId="4" fillId="4" borderId="10" xfId="1" applyNumberFormat="1" applyFont="1" applyFill="1" applyBorder="1" applyAlignment="1" applyProtection="1">
      <alignment horizontal="center" vertical="center"/>
      <protection locked="0"/>
    </xf>
    <xf numFmtId="3" fontId="4" fillId="4" borderId="11" xfId="1" applyNumberFormat="1" applyFont="1" applyFill="1" applyBorder="1" applyAlignment="1" applyProtection="1">
      <alignment horizontal="center" vertical="center"/>
      <protection locked="0"/>
    </xf>
    <xf numFmtId="3" fontId="4" fillId="4" borderId="3" xfId="1" applyNumberFormat="1" applyFont="1" applyFill="1" applyBorder="1" applyAlignment="1" applyProtection="1">
      <alignment horizontal="center" vertical="center"/>
      <protection locked="0"/>
    </xf>
    <xf numFmtId="3" fontId="4" fillId="4" borderId="12" xfId="1" applyNumberFormat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0" fontId="4" fillId="0" borderId="0" xfId="1" applyFont="1" applyProtection="1">
      <protection locked="0"/>
    </xf>
    <xf numFmtId="165" fontId="5" fillId="2" borderId="5" xfId="3" applyFont="1" applyFill="1" applyBorder="1" applyAlignment="1" applyProtection="1">
      <alignment horizontal="center" vertical="center" wrapText="1"/>
    </xf>
    <xf numFmtId="166" fontId="5" fillId="2" borderId="5" xfId="1" applyNumberFormat="1" applyFont="1" applyFill="1" applyBorder="1" applyAlignment="1">
      <alignment horizontal="center" vertical="center" wrapText="1"/>
    </xf>
    <xf numFmtId="166" fontId="5" fillId="5" borderId="3" xfId="0" applyNumberFormat="1" applyFont="1" applyFill="1" applyBorder="1" applyAlignment="1">
      <alignment horizontal="center" vertical="center" wrapText="1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9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25" xfId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Alignment="1">
      <alignment horizontal="center" vertical="center"/>
    </xf>
    <xf numFmtId="0" fontId="11" fillId="8" borderId="2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167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3" fontId="4" fillId="0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28" xfId="1" applyFont="1" applyFill="1" applyBorder="1" applyAlignment="1" applyProtection="1">
      <alignment horizontal="center" vertical="center" wrapText="1"/>
      <protection locked="0"/>
    </xf>
    <xf numFmtId="0" fontId="5" fillId="2" borderId="29" xfId="1" applyNumberFormat="1" applyFont="1" applyFill="1" applyBorder="1" applyAlignment="1" applyProtection="1">
      <alignment horizontal="center" vertical="center" wrapText="1"/>
      <protection locked="0"/>
    </xf>
    <xf numFmtId="3" fontId="5" fillId="3" borderId="28" xfId="1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28" xfId="0" applyNumberFormat="1" applyFont="1" applyFill="1" applyBorder="1" applyAlignment="1">
      <alignment horizontal="left" vertical="center" wrapText="1"/>
    </xf>
    <xf numFmtId="3" fontId="5" fillId="6" borderId="29" xfId="1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7" borderId="20" xfId="0" applyNumberFormat="1" applyFont="1" applyFill="1" applyBorder="1" applyAlignment="1">
      <alignment horizontal="left" vertical="center" wrapText="1"/>
    </xf>
    <xf numFmtId="0" fontId="5" fillId="7" borderId="21" xfId="0" applyNumberFormat="1" applyFont="1" applyFill="1" applyBorder="1" applyAlignment="1">
      <alignment horizontal="left" vertical="center" wrapText="1"/>
    </xf>
    <xf numFmtId="0" fontId="5" fillId="7" borderId="14" xfId="0" applyNumberFormat="1" applyFont="1" applyFill="1" applyBorder="1" applyAlignment="1">
      <alignment horizontal="left" vertical="center" wrapText="1"/>
    </xf>
    <xf numFmtId="0" fontId="5" fillId="7" borderId="22" xfId="0" applyNumberFormat="1" applyFont="1" applyFill="1" applyBorder="1" applyAlignment="1">
      <alignment horizontal="left" vertical="center" wrapText="1"/>
    </xf>
    <xf numFmtId="0" fontId="5" fillId="7" borderId="23" xfId="0" applyNumberFormat="1" applyFont="1" applyFill="1" applyBorder="1" applyAlignment="1">
      <alignment horizontal="left" vertical="center" wrapText="1"/>
    </xf>
    <xf numFmtId="0" fontId="5" fillId="7" borderId="16" xfId="0" applyNumberFormat="1" applyFont="1" applyFill="1" applyBorder="1" applyAlignment="1">
      <alignment horizontal="left" vertical="center" wrapText="1"/>
    </xf>
    <xf numFmtId="0" fontId="16" fillId="0" borderId="26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</cellXfs>
  <cellStyles count="5">
    <cellStyle name="Normal" xfId="0" builtinId="0"/>
    <cellStyle name="Normal 2" xfId="1"/>
    <cellStyle name="Separador de milhares 2" xfId="2"/>
    <cellStyle name="Separador de milhares 3" xfId="3"/>
    <cellStyle name="Título 5" xfId="4"/>
  </cellStyles>
  <dxfs count="192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Y18"/>
  <sheetViews>
    <sheetView tabSelected="1" zoomScale="90" zoomScaleNormal="90" workbookViewId="0">
      <selection activeCell="L8" sqref="L8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5" width="13.28515625" style="22" customWidth="1"/>
    <col min="16" max="16" width="12.140625" style="22" customWidth="1"/>
    <col min="17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74</v>
      </c>
      <c r="O1" s="81" t="s">
        <v>75</v>
      </c>
      <c r="P1" s="81" t="s">
        <v>76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35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69">
        <v>41707</v>
      </c>
      <c r="O3" s="69">
        <v>41801</v>
      </c>
      <c r="P3" s="69">
        <v>41707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f>34+180</f>
        <v>214</v>
      </c>
      <c r="L4" s="67">
        <f>K4-(SUM(N4:Y4))</f>
        <v>180</v>
      </c>
      <c r="M4" s="71" t="str">
        <f>IF(L4&lt;0,"ATENÇÃO","OK")</f>
        <v>OK</v>
      </c>
      <c r="N4" s="72">
        <v>0</v>
      </c>
      <c r="O4" s="72">
        <v>14</v>
      </c>
      <c r="P4" s="72">
        <v>20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>
        <f>34+20</f>
        <v>54</v>
      </c>
      <c r="L5" s="67">
        <f t="shared" ref="L5:L9" si="0">K5-(SUM(N5:Y5))</f>
        <v>20</v>
      </c>
      <c r="M5" s="71" t="str">
        <f t="shared" ref="M5:M9" si="1">IF(L5&lt;0,"ATENÇÃO","OK")</f>
        <v>OK</v>
      </c>
      <c r="N5" s="72">
        <v>0</v>
      </c>
      <c r="O5" s="72">
        <v>14</v>
      </c>
      <c r="P5" s="72">
        <v>20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f>34+87</f>
        <v>121</v>
      </c>
      <c r="L6" s="67">
        <f t="shared" si="0"/>
        <v>87</v>
      </c>
      <c r="M6" s="71" t="str">
        <f t="shared" si="1"/>
        <v>OK</v>
      </c>
      <c r="N6" s="72">
        <v>0</v>
      </c>
      <c r="O6" s="72">
        <v>14</v>
      </c>
      <c r="P6" s="72">
        <v>20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f>34+120</f>
        <v>154</v>
      </c>
      <c r="L7" s="67">
        <f t="shared" si="0"/>
        <v>120</v>
      </c>
      <c r="M7" s="71" t="str">
        <f t="shared" si="1"/>
        <v>OK</v>
      </c>
      <c r="N7" s="72">
        <v>0</v>
      </c>
      <c r="O7" s="72">
        <v>14</v>
      </c>
      <c r="P7" s="72">
        <v>20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>
        <v>130</v>
      </c>
      <c r="L8" s="67">
        <f t="shared" si="0"/>
        <v>110</v>
      </c>
      <c r="M8" s="71" t="str">
        <f t="shared" si="1"/>
        <v>OK</v>
      </c>
      <c r="N8" s="72">
        <v>20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>
        <v>130</v>
      </c>
      <c r="L9" s="67">
        <f t="shared" si="0"/>
        <v>110</v>
      </c>
      <c r="M9" s="71" t="str">
        <f t="shared" si="1"/>
        <v>OK</v>
      </c>
      <c r="N9" s="72">
        <v>20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>
        <v>130</v>
      </c>
      <c r="L10" s="67">
        <f t="shared" ref="L10" si="2">K10-(SUM(N10:Y10))</f>
        <v>110</v>
      </c>
      <c r="M10" s="71" t="str">
        <f t="shared" ref="M10" si="3">IF(L10&lt;0,"ATENÇÃO","OK")</f>
        <v>OK</v>
      </c>
      <c r="N10" s="72">
        <v>20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ref="L11:L18" si="4">K11-(SUM(N11:Y11))</f>
        <v>0</v>
      </c>
      <c r="M11" s="71" t="str">
        <f t="shared" ref="M11:M18" si="5">IF(L11&lt;0,"ATENÇÃO","OK")</f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4"/>
        <v>0</v>
      </c>
      <c r="M12" s="71" t="str">
        <f t="shared" si="5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4"/>
        <v>0</v>
      </c>
      <c r="M13" s="71" t="str">
        <f t="shared" si="5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4"/>
        <v>0</v>
      </c>
      <c r="M14" s="71" t="str">
        <f t="shared" si="5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4"/>
        <v>0</v>
      </c>
      <c r="M15" s="71" t="str">
        <f t="shared" si="5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4"/>
        <v>0</v>
      </c>
      <c r="M16" s="71" t="str">
        <f t="shared" si="5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4"/>
        <v>0</v>
      </c>
      <c r="M17" s="71" t="str">
        <f t="shared" si="5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4"/>
        <v>0</v>
      </c>
      <c r="M18" s="71" t="str">
        <f t="shared" si="5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N1:N2"/>
    <mergeCell ref="Y1:Y2"/>
    <mergeCell ref="S1:S2"/>
    <mergeCell ref="T1:T2"/>
    <mergeCell ref="U1:U2"/>
    <mergeCell ref="V1:V2"/>
    <mergeCell ref="W1:W2"/>
    <mergeCell ref="O1:O2"/>
    <mergeCell ref="P1:P2"/>
    <mergeCell ref="Q1:Q2"/>
    <mergeCell ref="R1:R2"/>
    <mergeCell ref="X1:X2"/>
    <mergeCell ref="B15:B18"/>
    <mergeCell ref="B11:B14"/>
    <mergeCell ref="A1:C1"/>
    <mergeCell ref="K1:M1"/>
    <mergeCell ref="D1:J1"/>
    <mergeCell ref="A4:A7"/>
    <mergeCell ref="A8:A10"/>
    <mergeCell ref="B8:B10"/>
    <mergeCell ref="B4:B7"/>
    <mergeCell ref="A2:M2"/>
    <mergeCell ref="A11:A14"/>
    <mergeCell ref="A15:A18"/>
  </mergeCells>
  <phoneticPr fontId="0" type="noConversion"/>
  <conditionalFormatting sqref="Q4:Y4">
    <cfRule type="cellIs" dxfId="191" priority="43" stopIfTrue="1" operator="greaterThan">
      <formula>0</formula>
    </cfRule>
    <cfRule type="cellIs" dxfId="190" priority="44" stopIfTrue="1" operator="greaterThan">
      <formula>0</formula>
    </cfRule>
    <cfRule type="cellIs" dxfId="189" priority="45" stopIfTrue="1" operator="greaterThan">
      <formula>0</formula>
    </cfRule>
  </conditionalFormatting>
  <conditionalFormatting sqref="Q5:Y9">
    <cfRule type="cellIs" dxfId="188" priority="13" stopIfTrue="1" operator="greaterThan">
      <formula>0</formula>
    </cfRule>
    <cfRule type="cellIs" dxfId="187" priority="14" stopIfTrue="1" operator="greaterThan">
      <formula>0</formula>
    </cfRule>
    <cfRule type="cellIs" dxfId="186" priority="15" stopIfTrue="1" operator="greaterThan">
      <formula>0</formula>
    </cfRule>
  </conditionalFormatting>
  <conditionalFormatting sqref="Q10:Y18">
    <cfRule type="cellIs" dxfId="185" priority="10" stopIfTrue="1" operator="greaterThan">
      <formula>0</formula>
    </cfRule>
    <cfRule type="cellIs" dxfId="184" priority="11" stopIfTrue="1" operator="greaterThan">
      <formula>0</formula>
    </cfRule>
    <cfRule type="cellIs" dxfId="183" priority="12" stopIfTrue="1" operator="greaterThan">
      <formula>0</formula>
    </cfRule>
  </conditionalFormatting>
  <conditionalFormatting sqref="N4:P4">
    <cfRule type="cellIs" dxfId="182" priority="7" stopIfTrue="1" operator="greaterThan">
      <formula>0</formula>
    </cfRule>
    <cfRule type="cellIs" dxfId="181" priority="8" stopIfTrue="1" operator="greaterThan">
      <formula>0</formula>
    </cfRule>
    <cfRule type="cellIs" dxfId="180" priority="9" stopIfTrue="1" operator="greaterThan">
      <formula>0</formula>
    </cfRule>
  </conditionalFormatting>
  <conditionalFormatting sqref="N5:P9">
    <cfRule type="cellIs" dxfId="179" priority="4" stopIfTrue="1" operator="greaterThan">
      <formula>0</formula>
    </cfRule>
    <cfRule type="cellIs" dxfId="178" priority="5" stopIfTrue="1" operator="greaterThan">
      <formula>0</formula>
    </cfRule>
    <cfRule type="cellIs" dxfId="177" priority="6" stopIfTrue="1" operator="greaterThan">
      <formula>0</formula>
    </cfRule>
  </conditionalFormatting>
  <conditionalFormatting sqref="N10:P18">
    <cfRule type="cellIs" dxfId="176" priority="1" stopIfTrue="1" operator="greaterThan">
      <formula>0</formula>
    </cfRule>
    <cfRule type="cellIs" dxfId="175" priority="2" stopIfTrue="1" operator="greaterThan">
      <formula>0</formula>
    </cfRule>
    <cfRule type="cellIs" dxfId="17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33</v>
      </c>
      <c r="O1" s="81" t="s">
        <v>33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36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50</v>
      </c>
      <c r="L4" s="67">
        <f>K4-(SUM(N4:Y4))</f>
        <v>50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>
        <v>10</v>
      </c>
      <c r="L5" s="67">
        <f t="shared" ref="L5:L18" si="0">K5-(SUM(N5:Y5))</f>
        <v>10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50</v>
      </c>
      <c r="L6" s="67">
        <f t="shared" si="0"/>
        <v>50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50</v>
      </c>
      <c r="L7" s="67">
        <f t="shared" si="0"/>
        <v>50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15:A18"/>
    <mergeCell ref="B15:B18"/>
    <mergeCell ref="U1:U2"/>
    <mergeCell ref="W1:W2"/>
    <mergeCell ref="X1:X2"/>
    <mergeCell ref="A4:A7"/>
    <mergeCell ref="B4:B7"/>
    <mergeCell ref="A8:A10"/>
    <mergeCell ref="B8:B10"/>
    <mergeCell ref="A11:A14"/>
    <mergeCell ref="B11:B14"/>
  </mergeCells>
  <conditionalFormatting sqref="N4:Y4">
    <cfRule type="cellIs" dxfId="173" priority="7" stopIfTrue="1" operator="greaterThan">
      <formula>0</formula>
    </cfRule>
    <cfRule type="cellIs" dxfId="172" priority="8" stopIfTrue="1" operator="greaterThan">
      <formula>0</formula>
    </cfRule>
    <cfRule type="cellIs" dxfId="171" priority="9" stopIfTrue="1" operator="greaterThan">
      <formula>0</formula>
    </cfRule>
  </conditionalFormatting>
  <conditionalFormatting sqref="N5:Y9">
    <cfRule type="cellIs" dxfId="170" priority="4" stopIfTrue="1" operator="greaterThan">
      <formula>0</formula>
    </cfRule>
    <cfRule type="cellIs" dxfId="169" priority="5" stopIfTrue="1" operator="greaterThan">
      <formula>0</formula>
    </cfRule>
    <cfRule type="cellIs" dxfId="168" priority="6" stopIfTrue="1" operator="greaterThan">
      <formula>0</formula>
    </cfRule>
  </conditionalFormatting>
  <conditionalFormatting sqref="N10:Y18">
    <cfRule type="cellIs" dxfId="167" priority="1" stopIfTrue="1" operator="greaterThan">
      <formula>0</formula>
    </cfRule>
    <cfRule type="cellIs" dxfId="166" priority="2" stopIfTrue="1" operator="greaterThan">
      <formula>0</formula>
    </cfRule>
    <cfRule type="cellIs" dxfId="16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5" width="11.85546875" style="22" bestFit="1" customWidth="1"/>
    <col min="16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71</v>
      </c>
      <c r="O1" s="81" t="s">
        <v>72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37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69">
        <v>41758</v>
      </c>
      <c r="O3" s="69">
        <v>41788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250</v>
      </c>
      <c r="L4" s="67">
        <f>K4-(SUM(N4:Y4))</f>
        <v>125</v>
      </c>
      <c r="M4" s="71" t="str">
        <f>IF(L4&lt;0,"ATENÇÃO","OK")</f>
        <v>OK</v>
      </c>
      <c r="N4" s="58">
        <v>100</v>
      </c>
      <c r="O4" s="58">
        <v>25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>
        <v>60</v>
      </c>
      <c r="L5" s="67">
        <f t="shared" ref="L5:L18" si="0">K5-(SUM(N5:Y5))</f>
        <v>40</v>
      </c>
      <c r="M5" s="71" t="str">
        <f t="shared" ref="M5:M18" si="1">IF(L5&lt;0,"ATENÇÃO","OK")</f>
        <v>OK</v>
      </c>
      <c r="N5" s="58">
        <v>15</v>
      </c>
      <c r="O5" s="58">
        <v>5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220</v>
      </c>
      <c r="L6" s="67">
        <f t="shared" si="0"/>
        <v>120</v>
      </c>
      <c r="M6" s="71" t="str">
        <f t="shared" si="1"/>
        <v>OK</v>
      </c>
      <c r="N6" s="58">
        <v>80</v>
      </c>
      <c r="O6" s="58">
        <v>20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220</v>
      </c>
      <c r="L7" s="67">
        <f>K7-(SUM(N7:Y7))</f>
        <v>120</v>
      </c>
      <c r="M7" s="71" t="str">
        <f t="shared" si="1"/>
        <v>OK</v>
      </c>
      <c r="N7" s="58">
        <v>80</v>
      </c>
      <c r="O7" s="58">
        <v>20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15:A18"/>
    <mergeCell ref="B15:B18"/>
    <mergeCell ref="U1:U2"/>
    <mergeCell ref="W1:W2"/>
    <mergeCell ref="X1:X2"/>
    <mergeCell ref="A4:A7"/>
    <mergeCell ref="B4:B7"/>
    <mergeCell ref="A8:A10"/>
    <mergeCell ref="B8:B10"/>
    <mergeCell ref="A11:A14"/>
    <mergeCell ref="B11:B14"/>
  </mergeCells>
  <conditionalFormatting sqref="P4:Y4">
    <cfRule type="cellIs" dxfId="164" priority="13" stopIfTrue="1" operator="greaterThan">
      <formula>0</formula>
    </cfRule>
    <cfRule type="cellIs" dxfId="163" priority="14" stopIfTrue="1" operator="greaterThan">
      <formula>0</formula>
    </cfRule>
    <cfRule type="cellIs" dxfId="162" priority="15" stopIfTrue="1" operator="greaterThan">
      <formula>0</formula>
    </cfRule>
  </conditionalFormatting>
  <conditionalFormatting sqref="N8:Y9 P5:Y7">
    <cfRule type="cellIs" dxfId="161" priority="10" stopIfTrue="1" operator="greaterThan">
      <formula>0</formula>
    </cfRule>
    <cfRule type="cellIs" dxfId="160" priority="11" stopIfTrue="1" operator="greaterThan">
      <formula>0</formula>
    </cfRule>
    <cfRule type="cellIs" dxfId="159" priority="12" stopIfTrue="1" operator="greaterThan">
      <formula>0</formula>
    </cfRule>
  </conditionalFormatting>
  <conditionalFormatting sqref="N10:Y18">
    <cfRule type="cellIs" dxfId="158" priority="7" stopIfTrue="1" operator="greaterThan">
      <formula>0</formula>
    </cfRule>
    <cfRule type="cellIs" dxfId="157" priority="8" stopIfTrue="1" operator="greaterThan">
      <formula>0</formula>
    </cfRule>
    <cfRule type="cellIs" dxfId="156" priority="9" stopIfTrue="1" operator="greaterThan">
      <formula>0</formula>
    </cfRule>
  </conditionalFormatting>
  <conditionalFormatting sqref="N4:N7">
    <cfRule type="cellIs" dxfId="155" priority="4" stopIfTrue="1" operator="greaterThan">
      <formula>0</formula>
    </cfRule>
    <cfRule type="cellIs" dxfId="154" priority="5" stopIfTrue="1" operator="greaterThan">
      <formula>0</formula>
    </cfRule>
    <cfRule type="cellIs" dxfId="153" priority="6" stopIfTrue="1" operator="greaterThan">
      <formula>0</formula>
    </cfRule>
  </conditionalFormatting>
  <conditionalFormatting sqref="O4:O7">
    <cfRule type="cellIs" dxfId="152" priority="1" stopIfTrue="1" operator="greaterThan">
      <formula>0</formula>
    </cfRule>
    <cfRule type="cellIs" dxfId="151" priority="2" stopIfTrue="1" operator="greaterThan">
      <formula>0</formula>
    </cfRule>
    <cfRule type="cellIs" dxfId="15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activeCell="L7" sqref="L7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5" width="12.140625" style="22" customWidth="1"/>
    <col min="16" max="16" width="12.42578125" style="22" customWidth="1"/>
    <col min="17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82"/>
      <c r="N1" s="81" t="s">
        <v>77</v>
      </c>
      <c r="O1" s="81" t="s">
        <v>78</v>
      </c>
      <c r="P1" s="81" t="s">
        <v>79</v>
      </c>
      <c r="Q1" s="83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38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82"/>
      <c r="N2" s="81"/>
      <c r="O2" s="81" t="s">
        <v>78</v>
      </c>
      <c r="P2" s="81" t="s">
        <v>79</v>
      </c>
      <c r="Q2" s="83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73" t="s">
        <v>9</v>
      </c>
      <c r="N3" s="69">
        <v>41759</v>
      </c>
      <c r="O3" s="69">
        <v>41771</v>
      </c>
      <c r="P3" s="69">
        <v>41771</v>
      </c>
      <c r="Q3" s="74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f>340-180</f>
        <v>160</v>
      </c>
      <c r="L4" s="67">
        <f>K4-(SUM(N4:Y4))</f>
        <v>81</v>
      </c>
      <c r="M4" s="75" t="str">
        <f>IF(L4&lt;0,"ATENÇÃO","OK")</f>
        <v>OK</v>
      </c>
      <c r="N4" s="72">
        <v>40</v>
      </c>
      <c r="O4" s="72">
        <v>15</v>
      </c>
      <c r="P4" s="72">
        <v>24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>
        <f>30-20</f>
        <v>10</v>
      </c>
      <c r="L5" s="67">
        <f t="shared" ref="L5:L18" si="0">K5-(SUM(N5:Y5))</f>
        <v>0</v>
      </c>
      <c r="M5" s="75" t="str">
        <f t="shared" ref="M5:M18" si="1">IF(L5&lt;0,"ATENÇÃO","OK")</f>
        <v>OK</v>
      </c>
      <c r="N5" s="72">
        <v>10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f>170-87</f>
        <v>83</v>
      </c>
      <c r="L6" s="67">
        <f t="shared" si="0"/>
        <v>50</v>
      </c>
      <c r="M6" s="75" t="str">
        <f t="shared" si="1"/>
        <v>OK</v>
      </c>
      <c r="N6" s="72">
        <v>16</v>
      </c>
      <c r="O6" s="72">
        <v>7</v>
      </c>
      <c r="P6" s="72">
        <v>10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f>190-120</f>
        <v>70</v>
      </c>
      <c r="L7" s="67">
        <f t="shared" si="0"/>
        <v>30</v>
      </c>
      <c r="M7" s="71" t="str">
        <f t="shared" si="1"/>
        <v>OK</v>
      </c>
      <c r="N7" s="13">
        <v>20</v>
      </c>
      <c r="O7" s="13">
        <v>8</v>
      </c>
      <c r="P7" s="13">
        <v>12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15:A18"/>
    <mergeCell ref="B15:B18"/>
    <mergeCell ref="U1:U2"/>
    <mergeCell ref="W1:W2"/>
    <mergeCell ref="X1:X2"/>
    <mergeCell ref="A4:A7"/>
    <mergeCell ref="B4:B7"/>
    <mergeCell ref="A8:A10"/>
    <mergeCell ref="B8:B10"/>
    <mergeCell ref="A11:A14"/>
    <mergeCell ref="B11:B14"/>
  </mergeCells>
  <conditionalFormatting sqref="Q4:Y4">
    <cfRule type="cellIs" dxfId="149" priority="10" stopIfTrue="1" operator="greaterThan">
      <formula>0</formula>
    </cfRule>
    <cfRule type="cellIs" dxfId="148" priority="11" stopIfTrue="1" operator="greaterThan">
      <formula>0</formula>
    </cfRule>
    <cfRule type="cellIs" dxfId="147" priority="12" stopIfTrue="1" operator="greaterThan">
      <formula>0</formula>
    </cfRule>
  </conditionalFormatting>
  <conditionalFormatting sqref="N8:Y9 Q5:Y7">
    <cfRule type="cellIs" dxfId="146" priority="7" stopIfTrue="1" operator="greaterThan">
      <formula>0</formula>
    </cfRule>
    <cfRule type="cellIs" dxfId="145" priority="8" stopIfTrue="1" operator="greaterThan">
      <formula>0</formula>
    </cfRule>
    <cfRule type="cellIs" dxfId="144" priority="9" stopIfTrue="1" operator="greaterThan">
      <formula>0</formula>
    </cfRule>
  </conditionalFormatting>
  <conditionalFormatting sqref="N10:Y18">
    <cfRule type="cellIs" dxfId="143" priority="4" stopIfTrue="1" operator="greaterThan">
      <formula>0</formula>
    </cfRule>
    <cfRule type="cellIs" dxfId="142" priority="5" stopIfTrue="1" operator="greaterThan">
      <formula>0</formula>
    </cfRule>
    <cfRule type="cellIs" dxfId="141" priority="6" stopIfTrue="1" operator="greaterThan">
      <formula>0</formula>
    </cfRule>
  </conditionalFormatting>
  <conditionalFormatting sqref="N4:P7">
    <cfRule type="cellIs" dxfId="140" priority="1" stopIfTrue="1" operator="greaterThan">
      <formula>0</formula>
    </cfRule>
    <cfRule type="cellIs" dxfId="139" priority="2" stopIfTrue="1" operator="greaterThan">
      <formula>0</formula>
    </cfRule>
    <cfRule type="cellIs" dxfId="13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opLeftCell="E1" zoomScale="90" zoomScaleNormal="90" workbookViewId="0">
      <selection activeCell="O8" sqref="O8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5" width="11.85546875" style="22" bestFit="1" customWidth="1"/>
    <col min="16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80</v>
      </c>
      <c r="O1" s="81" t="s">
        <v>81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39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69">
        <v>41788</v>
      </c>
      <c r="O3" s="69">
        <v>41806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10</v>
      </c>
      <c r="L4" s="67">
        <f>K4-(SUM(N4:Y4))</f>
        <v>0</v>
      </c>
      <c r="M4" s="71" t="str">
        <f>IF(L4&lt;0,"ATENÇÃO","OK")</f>
        <v>OK</v>
      </c>
      <c r="N4" s="72">
        <v>10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>
        <v>10</v>
      </c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10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10</v>
      </c>
      <c r="L6" s="67">
        <f t="shared" si="0"/>
        <v>0</v>
      </c>
      <c r="M6" s="71" t="str">
        <f t="shared" si="1"/>
        <v>OK</v>
      </c>
      <c r="N6" s="72">
        <v>10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10</v>
      </c>
      <c r="L7" s="67">
        <f t="shared" si="0"/>
        <v>0</v>
      </c>
      <c r="M7" s="71" t="str">
        <f t="shared" si="1"/>
        <v>OK</v>
      </c>
      <c r="N7" s="72">
        <v>10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>
        <v>4</v>
      </c>
      <c r="L8" s="67">
        <f t="shared" si="0"/>
        <v>0</v>
      </c>
      <c r="M8" s="71" t="str">
        <f t="shared" si="1"/>
        <v>OK</v>
      </c>
      <c r="N8" s="72">
        <v>0</v>
      </c>
      <c r="O8" s="72">
        <v>4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>
        <v>4</v>
      </c>
      <c r="L9" s="67">
        <f t="shared" si="0"/>
        <v>0</v>
      </c>
      <c r="M9" s="71" t="str">
        <f t="shared" si="1"/>
        <v>OK</v>
      </c>
      <c r="N9" s="72">
        <v>0</v>
      </c>
      <c r="O9" s="72">
        <v>4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>
        <v>4</v>
      </c>
      <c r="L10" s="67">
        <f t="shared" si="0"/>
        <v>0</v>
      </c>
      <c r="M10" s="71" t="str">
        <f t="shared" si="1"/>
        <v>OK</v>
      </c>
      <c r="N10" s="72">
        <v>0</v>
      </c>
      <c r="O10" s="72">
        <v>4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15:A18"/>
    <mergeCell ref="B15:B18"/>
    <mergeCell ref="U1:U2"/>
    <mergeCell ref="W1:W2"/>
    <mergeCell ref="X1:X2"/>
    <mergeCell ref="A4:A7"/>
    <mergeCell ref="B4:B7"/>
    <mergeCell ref="A8:A10"/>
    <mergeCell ref="B8:B10"/>
    <mergeCell ref="A11:A14"/>
    <mergeCell ref="B11:B14"/>
  </mergeCells>
  <conditionalFormatting sqref="P4:Y4">
    <cfRule type="cellIs" dxfId="137" priority="16" stopIfTrue="1" operator="greaterThan">
      <formula>0</formula>
    </cfRule>
    <cfRule type="cellIs" dxfId="136" priority="17" stopIfTrue="1" operator="greaterThan">
      <formula>0</formula>
    </cfRule>
    <cfRule type="cellIs" dxfId="135" priority="18" stopIfTrue="1" operator="greaterThan">
      <formula>0</formula>
    </cfRule>
  </conditionalFormatting>
  <conditionalFormatting sqref="P5:Y9">
    <cfRule type="cellIs" dxfId="134" priority="13" stopIfTrue="1" operator="greaterThan">
      <formula>0</formula>
    </cfRule>
    <cfRule type="cellIs" dxfId="133" priority="14" stopIfTrue="1" operator="greaterThan">
      <formula>0</formula>
    </cfRule>
    <cfRule type="cellIs" dxfId="132" priority="15" stopIfTrue="1" operator="greaterThan">
      <formula>0</formula>
    </cfRule>
  </conditionalFormatting>
  <conditionalFormatting sqref="P10:Y18">
    <cfRule type="cellIs" dxfId="131" priority="10" stopIfTrue="1" operator="greaterThan">
      <formula>0</formula>
    </cfRule>
    <cfRule type="cellIs" dxfId="130" priority="11" stopIfTrue="1" operator="greaterThan">
      <formula>0</formula>
    </cfRule>
    <cfRule type="cellIs" dxfId="129" priority="12" stopIfTrue="1" operator="greaterThan">
      <formula>0</formula>
    </cfRule>
  </conditionalFormatting>
  <conditionalFormatting sqref="N4:O4">
    <cfRule type="cellIs" dxfId="128" priority="7" stopIfTrue="1" operator="greaterThan">
      <formula>0</formula>
    </cfRule>
    <cfRule type="cellIs" dxfId="127" priority="8" stopIfTrue="1" operator="greaterThan">
      <formula>0</formula>
    </cfRule>
    <cfRule type="cellIs" dxfId="126" priority="9" stopIfTrue="1" operator="greaterThan">
      <formula>0</formula>
    </cfRule>
  </conditionalFormatting>
  <conditionalFormatting sqref="N5:O9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N10:O18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73</v>
      </c>
      <c r="O1" s="81" t="s">
        <v>33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40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69">
        <v>41758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70</v>
      </c>
      <c r="L4" s="67">
        <f>K4-(SUM(N4:Y4))</f>
        <v>50</v>
      </c>
      <c r="M4" s="71" t="str">
        <f>IF(L4&lt;0,"ATENÇÃO","OK")</f>
        <v>OK</v>
      </c>
      <c r="N4" s="72">
        <v>20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60</v>
      </c>
      <c r="L6" s="67">
        <f t="shared" si="0"/>
        <v>40</v>
      </c>
      <c r="M6" s="71" t="str">
        <f t="shared" si="1"/>
        <v>OK</v>
      </c>
      <c r="N6" s="72">
        <v>20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/>
      <c r="L7" s="67">
        <f t="shared" si="0"/>
        <v>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>
        <v>30</v>
      </c>
      <c r="L9" s="67">
        <f t="shared" si="0"/>
        <v>30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15:A18"/>
    <mergeCell ref="B15:B18"/>
    <mergeCell ref="U1:U2"/>
    <mergeCell ref="W1:W2"/>
    <mergeCell ref="X1:X2"/>
    <mergeCell ref="A4:A7"/>
    <mergeCell ref="B4:B7"/>
    <mergeCell ref="A8:A10"/>
    <mergeCell ref="B8:B10"/>
    <mergeCell ref="A11:A14"/>
    <mergeCell ref="B11:B14"/>
  </mergeCells>
  <conditionalFormatting sqref="O4:Y4">
    <cfRule type="cellIs" dxfId="119" priority="10" stopIfTrue="1" operator="greaterThan">
      <formula>0</formula>
    </cfRule>
    <cfRule type="cellIs" dxfId="118" priority="11" stopIfTrue="1" operator="greaterThan">
      <formula>0</formula>
    </cfRule>
    <cfRule type="cellIs" dxfId="117" priority="12" stopIfTrue="1" operator="greaterThan">
      <formula>0</formula>
    </cfRule>
  </conditionalFormatting>
  <conditionalFormatting sqref="N6:Y9 O5:Y5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conditionalFormatting sqref="N10:Y18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N4:N5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33</v>
      </c>
      <c r="O1" s="81" t="s">
        <v>33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41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/>
      <c r="L4" s="67">
        <f>K4-(SUM(N4:Y4))</f>
        <v>0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/>
      <c r="L6" s="67">
        <f t="shared" si="0"/>
        <v>0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/>
      <c r="L7" s="67">
        <f t="shared" si="0"/>
        <v>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>
        <v>50</v>
      </c>
      <c r="L11" s="67">
        <f t="shared" si="0"/>
        <v>50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>
        <v>50</v>
      </c>
      <c r="L12" s="67">
        <f t="shared" si="0"/>
        <v>50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>
        <v>35</v>
      </c>
      <c r="L13" s="67">
        <f t="shared" si="0"/>
        <v>35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>
        <v>35</v>
      </c>
      <c r="L14" s="67">
        <f t="shared" si="0"/>
        <v>35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1:A14"/>
    <mergeCell ref="B11:B14"/>
    <mergeCell ref="O1:O2"/>
    <mergeCell ref="P1:P2"/>
    <mergeCell ref="A4:A7"/>
    <mergeCell ref="B4:B7"/>
    <mergeCell ref="A8:A10"/>
    <mergeCell ref="B8:B10"/>
    <mergeCell ref="A15:A18"/>
    <mergeCell ref="B15:B18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N4:Y4">
    <cfRule type="cellIs" dxfId="107" priority="7" stopIfTrue="1" operator="greaterThan">
      <formula>0</formula>
    </cfRule>
    <cfRule type="cellIs" dxfId="106" priority="8" stopIfTrue="1" operator="greaterThan">
      <formula>0</formula>
    </cfRule>
    <cfRule type="cellIs" dxfId="105" priority="9" stopIfTrue="1" operator="greaterThan">
      <formula>0</formula>
    </cfRule>
  </conditionalFormatting>
  <conditionalFormatting sqref="N5:Y9">
    <cfRule type="cellIs" dxfId="104" priority="4" stopIfTrue="1" operator="greaterThan">
      <formula>0</formula>
    </cfRule>
    <cfRule type="cellIs" dxfId="103" priority="5" stopIfTrue="1" operator="greaterThan">
      <formula>0</formula>
    </cfRule>
    <cfRule type="cellIs" dxfId="102" priority="6" stopIfTrue="1" operator="greaterThan">
      <formula>0</formula>
    </cfRule>
  </conditionalFormatting>
  <conditionalFormatting sqref="N10:Y18">
    <cfRule type="cellIs" dxfId="101" priority="1" stopIfTrue="1" operator="greaterThan">
      <formula>0</formula>
    </cfRule>
    <cfRule type="cellIs" dxfId="100" priority="2" stopIfTrue="1" operator="greaterThan">
      <formula>0</formula>
    </cfRule>
    <cfRule type="cellIs" dxfId="9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33</v>
      </c>
      <c r="O1" s="81" t="s">
        <v>33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42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/>
      <c r="L4" s="67">
        <f>K4-(SUM(N4:Y4))</f>
        <v>0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/>
      <c r="L6" s="67">
        <f t="shared" si="0"/>
        <v>0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/>
      <c r="L7" s="67">
        <f t="shared" si="0"/>
        <v>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>
        <v>30</v>
      </c>
      <c r="L15" s="67">
        <f t="shared" si="0"/>
        <v>30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>
        <v>15</v>
      </c>
      <c r="L16" s="67">
        <f t="shared" si="0"/>
        <v>15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>
        <v>30</v>
      </c>
      <c r="L17" s="67">
        <f t="shared" si="0"/>
        <v>30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>
        <v>30</v>
      </c>
      <c r="L18" s="67">
        <f t="shared" si="0"/>
        <v>30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1:A14"/>
    <mergeCell ref="B11:B14"/>
    <mergeCell ref="O1:O2"/>
    <mergeCell ref="P1:P2"/>
    <mergeCell ref="A4:A7"/>
    <mergeCell ref="B4:B7"/>
    <mergeCell ref="A8:A10"/>
    <mergeCell ref="B8:B10"/>
    <mergeCell ref="A15:A18"/>
    <mergeCell ref="B15:B18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N4:Y4">
    <cfRule type="cellIs" dxfId="98" priority="7" stopIfTrue="1" operator="greaterThan">
      <formula>0</formula>
    </cfRule>
    <cfRule type="cellIs" dxfId="97" priority="8" stopIfTrue="1" operator="greaterThan">
      <formula>0</formula>
    </cfRule>
    <cfRule type="cellIs" dxfId="96" priority="9" stopIfTrue="1" operator="greaterThan">
      <formula>0</formula>
    </cfRule>
  </conditionalFormatting>
  <conditionalFormatting sqref="N5:Y9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N10:Y18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33</v>
      </c>
      <c r="O1" s="81" t="s">
        <v>33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60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30</v>
      </c>
      <c r="L4" s="67">
        <f>K4-(SUM(N4:Y4))</f>
        <v>30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30</v>
      </c>
      <c r="L6" s="67">
        <f t="shared" si="0"/>
        <v>30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30</v>
      </c>
      <c r="L7" s="67">
        <f t="shared" si="0"/>
        <v>30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1:A14"/>
    <mergeCell ref="B11:B14"/>
    <mergeCell ref="O1:O2"/>
    <mergeCell ref="P1:P2"/>
    <mergeCell ref="A4:A7"/>
    <mergeCell ref="B4:B7"/>
    <mergeCell ref="A8:A10"/>
    <mergeCell ref="B8:B10"/>
    <mergeCell ref="A15:A18"/>
    <mergeCell ref="B15:B18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N4:Y4">
    <cfRule type="cellIs" dxfId="89" priority="7" stopIfTrue="1" operator="greaterThan">
      <formula>0</formula>
    </cfRule>
    <cfRule type="cellIs" dxfId="88" priority="8" stopIfTrue="1" operator="greaterThan">
      <formula>0</formula>
    </cfRule>
    <cfRule type="cellIs" dxfId="87" priority="9" stopIfTrue="1" operator="greaterThan">
      <formula>0</formula>
    </cfRule>
  </conditionalFormatting>
  <conditionalFormatting sqref="N5:Y9">
    <cfRule type="cellIs" dxfId="86" priority="4" stopIfTrue="1" operator="greaterThan">
      <formula>0</formula>
    </cfRule>
    <cfRule type="cellIs" dxfId="85" priority="5" stopIfTrue="1" operator="greaterThan">
      <formula>0</formula>
    </cfRule>
    <cfRule type="cellIs" dxfId="84" priority="6" stopIfTrue="1" operator="greaterThan">
      <formula>0</formula>
    </cfRule>
  </conditionalFormatting>
  <conditionalFormatting sqref="N10:Y18">
    <cfRule type="cellIs" dxfId="83" priority="1" stopIfTrue="1" operator="greaterThan">
      <formula>0</formula>
    </cfRule>
    <cfRule type="cellIs" dxfId="82" priority="2" stopIfTrue="1" operator="greaterThan">
      <formula>0</formula>
    </cfRule>
    <cfRule type="cellIs" dxfId="8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33</v>
      </c>
      <c r="O1" s="81" t="s">
        <v>33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62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3</v>
      </c>
      <c r="L4" s="67">
        <f>K4-(SUM(N4:Y4))</f>
        <v>3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3</v>
      </c>
      <c r="L6" s="67">
        <f t="shared" si="0"/>
        <v>3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3</v>
      </c>
      <c r="L7" s="67">
        <f t="shared" si="0"/>
        <v>3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1:A14"/>
    <mergeCell ref="B11:B14"/>
    <mergeCell ref="O1:O2"/>
    <mergeCell ref="P1:P2"/>
    <mergeCell ref="A4:A7"/>
    <mergeCell ref="B4:B7"/>
    <mergeCell ref="A8:A10"/>
    <mergeCell ref="B8:B10"/>
    <mergeCell ref="A15:A18"/>
    <mergeCell ref="B15:B18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N4:Y4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N5:Y9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N10:Y18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activeCell="K16" sqref="K16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82</v>
      </c>
      <c r="O1" s="81" t="s">
        <v>33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63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69">
        <v>41828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3</v>
      </c>
      <c r="L4" s="67">
        <f>K4-(SUM(N4:Y4))</f>
        <v>0</v>
      </c>
      <c r="M4" s="71" t="str">
        <f>IF(L4&lt;0,"ATENÇÃO","OK")</f>
        <v>OK</v>
      </c>
      <c r="N4" s="72">
        <v>3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3</v>
      </c>
      <c r="L6" s="67">
        <f t="shared" si="0"/>
        <v>0</v>
      </c>
      <c r="M6" s="71" t="str">
        <f t="shared" si="1"/>
        <v>OK</v>
      </c>
      <c r="N6" s="72">
        <v>3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3</v>
      </c>
      <c r="L7" s="67">
        <f t="shared" si="0"/>
        <v>0</v>
      </c>
      <c r="M7" s="71" t="str">
        <f t="shared" si="1"/>
        <v>OK</v>
      </c>
      <c r="N7" s="72">
        <v>3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A11:A14"/>
    <mergeCell ref="B11:B14"/>
    <mergeCell ref="O1:O2"/>
    <mergeCell ref="P1:P2"/>
    <mergeCell ref="A4:A7"/>
    <mergeCell ref="B4:B7"/>
    <mergeCell ref="A8:A10"/>
    <mergeCell ref="B8:B10"/>
    <mergeCell ref="A15:A18"/>
    <mergeCell ref="B15:B18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O4:Y4">
    <cfRule type="cellIs" dxfId="71" priority="16" stopIfTrue="1" operator="greaterThan">
      <formula>0</formula>
    </cfRule>
    <cfRule type="cellIs" dxfId="70" priority="17" stopIfTrue="1" operator="greaterThan">
      <formula>0</formula>
    </cfRule>
    <cfRule type="cellIs" dxfId="69" priority="18" stopIfTrue="1" operator="greaterThan">
      <formula>0</formula>
    </cfRule>
  </conditionalFormatting>
  <conditionalFormatting sqref="O5:Y9">
    <cfRule type="cellIs" dxfId="68" priority="13" stopIfTrue="1" operator="greaterThan">
      <formula>0</formula>
    </cfRule>
    <cfRule type="cellIs" dxfId="67" priority="14" stopIfTrue="1" operator="greaterThan">
      <formula>0</formula>
    </cfRule>
    <cfRule type="cellIs" dxfId="66" priority="15" stopIfTrue="1" operator="greaterThan">
      <formula>0</formula>
    </cfRule>
  </conditionalFormatting>
  <conditionalFormatting sqref="O10:Y18">
    <cfRule type="cellIs" dxfId="65" priority="10" stopIfTrue="1" operator="greaterThan">
      <formula>0</formula>
    </cfRule>
    <cfRule type="cellIs" dxfId="64" priority="11" stopIfTrue="1" operator="greaterThan">
      <formula>0</formula>
    </cfRule>
    <cfRule type="cellIs" dxfId="63" priority="12" stopIfTrue="1" operator="greaterThan">
      <formula>0</formula>
    </cfRule>
  </conditionalFormatting>
  <conditionalFormatting sqref="N4">
    <cfRule type="cellIs" dxfId="62" priority="7" stopIfTrue="1" operator="greaterThan">
      <formula>0</formula>
    </cfRule>
    <cfRule type="cellIs" dxfId="61" priority="8" stopIfTrue="1" operator="greaterThan">
      <formula>0</formula>
    </cfRule>
    <cfRule type="cellIs" dxfId="60" priority="9" stopIfTrue="1" operator="greaterThan">
      <formula>0</formula>
    </cfRule>
  </conditionalFormatting>
  <conditionalFormatting sqref="N5:N9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N10:N18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33</v>
      </c>
      <c r="O1" s="81" t="s">
        <v>33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64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3</v>
      </c>
      <c r="L4" s="67">
        <f>K4-(SUM(N4:Y4))</f>
        <v>3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3</v>
      </c>
      <c r="L6" s="67">
        <f t="shared" si="0"/>
        <v>3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3</v>
      </c>
      <c r="L7" s="67">
        <f t="shared" si="0"/>
        <v>3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W1:W2"/>
    <mergeCell ref="X1:X2"/>
    <mergeCell ref="Y1:Y2"/>
    <mergeCell ref="S1:S2"/>
    <mergeCell ref="T1:T2"/>
    <mergeCell ref="U1:U2"/>
    <mergeCell ref="V1:V2"/>
    <mergeCell ref="A2:M2"/>
    <mergeCell ref="A4:A7"/>
    <mergeCell ref="B4:B7"/>
    <mergeCell ref="Q1:Q2"/>
    <mergeCell ref="R1:R2"/>
    <mergeCell ref="A1:C1"/>
    <mergeCell ref="D1:J1"/>
    <mergeCell ref="K1:M1"/>
    <mergeCell ref="N1:N2"/>
    <mergeCell ref="O1:O2"/>
    <mergeCell ref="P1:P2"/>
    <mergeCell ref="A8:A10"/>
    <mergeCell ref="B8:B10"/>
    <mergeCell ref="A11:A14"/>
    <mergeCell ref="B11:B14"/>
    <mergeCell ref="A15:A18"/>
    <mergeCell ref="B15:B18"/>
  </mergeCells>
  <conditionalFormatting sqref="N4:Y4">
    <cfRule type="cellIs" dxfId="53" priority="7" stopIfTrue="1" operator="greaterThan">
      <formula>0</formula>
    </cfRule>
    <cfRule type="cellIs" dxfId="52" priority="8" stopIfTrue="1" operator="greaterThan">
      <formula>0</formula>
    </cfRule>
    <cfRule type="cellIs" dxfId="51" priority="9" stopIfTrue="1" operator="greaterThan">
      <formula>0</formula>
    </cfRule>
  </conditionalFormatting>
  <conditionalFormatting sqref="N5:Y9">
    <cfRule type="cellIs" dxfId="50" priority="4" stopIfTrue="1" operator="greaterThan">
      <formula>0</formula>
    </cfRule>
    <cfRule type="cellIs" dxfId="49" priority="5" stopIfTrue="1" operator="greaterThan">
      <formula>0</formula>
    </cfRule>
    <cfRule type="cellIs" dxfId="48" priority="6" stopIfTrue="1" operator="greaterThan">
      <formula>0</formula>
    </cfRule>
  </conditionalFormatting>
  <conditionalFormatting sqref="N10:Y18">
    <cfRule type="cellIs" dxfId="47" priority="1" stopIfTrue="1" operator="greaterThan">
      <formula>0</formula>
    </cfRule>
    <cfRule type="cellIs" dxfId="46" priority="2" stopIfTrue="1" operator="greaterThan">
      <formula>0</formula>
    </cfRule>
    <cfRule type="cellIs" dxfId="4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activeCell="D11" sqref="D1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83</v>
      </c>
      <c r="O1" s="81" t="s">
        <v>33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65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69">
        <v>41828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v>15</v>
      </c>
      <c r="L4" s="67">
        <f>K4-(SUM(N4:Y4))</f>
        <v>0</v>
      </c>
      <c r="M4" s="71" t="str">
        <f>IF(L4&lt;0,"ATENÇÃO","OK")</f>
        <v>OK</v>
      </c>
      <c r="N4" s="72">
        <v>15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v>15</v>
      </c>
      <c r="L6" s="67">
        <f t="shared" si="0"/>
        <v>0</v>
      </c>
      <c r="M6" s="71" t="str">
        <f t="shared" si="1"/>
        <v>OK</v>
      </c>
      <c r="N6" s="72">
        <v>15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v>15</v>
      </c>
      <c r="L7" s="67">
        <f t="shared" si="0"/>
        <v>0</v>
      </c>
      <c r="M7" s="71" t="str">
        <f t="shared" si="1"/>
        <v>OK</v>
      </c>
      <c r="N7" s="72">
        <v>15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/>
      <c r="L15" s="67">
        <f t="shared" si="0"/>
        <v>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/>
      <c r="L17" s="67">
        <f t="shared" si="0"/>
        <v>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/>
      <c r="L18" s="67">
        <f t="shared" si="0"/>
        <v>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W1:W2"/>
    <mergeCell ref="X1:X2"/>
    <mergeCell ref="Y1:Y2"/>
    <mergeCell ref="S1:S2"/>
    <mergeCell ref="T1:T2"/>
    <mergeCell ref="U1:U2"/>
    <mergeCell ref="V1:V2"/>
    <mergeCell ref="A2:M2"/>
    <mergeCell ref="A4:A7"/>
    <mergeCell ref="B4:B7"/>
    <mergeCell ref="Q1:Q2"/>
    <mergeCell ref="R1:R2"/>
    <mergeCell ref="A1:C1"/>
    <mergeCell ref="D1:J1"/>
    <mergeCell ref="K1:M1"/>
    <mergeCell ref="N1:N2"/>
    <mergeCell ref="O1:O2"/>
    <mergeCell ref="P1:P2"/>
    <mergeCell ref="A8:A10"/>
    <mergeCell ref="B8:B10"/>
    <mergeCell ref="A11:A14"/>
    <mergeCell ref="B11:B14"/>
    <mergeCell ref="A15:A18"/>
    <mergeCell ref="B15:B18"/>
  </mergeCells>
  <conditionalFormatting sqref="O4:Y4">
    <cfRule type="cellIs" dxfId="44" priority="16" stopIfTrue="1" operator="greaterThan">
      <formula>0</formula>
    </cfRule>
    <cfRule type="cellIs" dxfId="43" priority="17" stopIfTrue="1" operator="greaterThan">
      <formula>0</formula>
    </cfRule>
    <cfRule type="cellIs" dxfId="42" priority="18" stopIfTrue="1" operator="greaterThan">
      <formula>0</formula>
    </cfRule>
  </conditionalFormatting>
  <conditionalFormatting sqref="O5:Y9">
    <cfRule type="cellIs" dxfId="41" priority="13" stopIfTrue="1" operator="greaterThan">
      <formula>0</formula>
    </cfRule>
    <cfRule type="cellIs" dxfId="40" priority="14" stopIfTrue="1" operator="greaterThan">
      <formula>0</formula>
    </cfRule>
    <cfRule type="cellIs" dxfId="39" priority="15" stopIfTrue="1" operator="greaterThan">
      <formula>0</formula>
    </cfRule>
  </conditionalFormatting>
  <conditionalFormatting sqref="O10:Y18">
    <cfRule type="cellIs" dxfId="38" priority="10" stopIfTrue="1" operator="greaterThan">
      <formula>0</formula>
    </cfRule>
    <cfRule type="cellIs" dxfId="37" priority="11" stopIfTrue="1" operator="greaterThan">
      <formula>0</formula>
    </cfRule>
    <cfRule type="cellIs" dxfId="36" priority="12" stopIfTrue="1" operator="greaterThan">
      <formula>0</formula>
    </cfRule>
  </conditionalFormatting>
  <conditionalFormatting sqref="N4">
    <cfRule type="cellIs" dxfId="35" priority="7" stopIfTrue="1" operator="greaterThan">
      <formula>0</formula>
    </cfRule>
    <cfRule type="cellIs" dxfId="34" priority="8" stopIfTrue="1" operator="greaterThan">
      <formula>0</formula>
    </cfRule>
    <cfRule type="cellIs" dxfId="33" priority="9" stopIfTrue="1" operator="greaterThan">
      <formula>0</formula>
    </cfRule>
  </conditionalFormatting>
  <conditionalFormatting sqref="N5:N9">
    <cfRule type="cellIs" dxfId="32" priority="4" stopIfTrue="1" operator="greaterThan">
      <formula>0</formula>
    </cfRule>
    <cfRule type="cellIs" dxfId="31" priority="5" stopIfTrue="1" operator="greaterThan">
      <formula>0</formula>
    </cfRule>
    <cfRule type="cellIs" dxfId="30" priority="6" stopIfTrue="1" operator="greaterThan">
      <formula>0</formula>
    </cfRule>
  </conditionalFormatting>
  <conditionalFormatting sqref="N10:N18">
    <cfRule type="cellIs" dxfId="29" priority="1" stopIfTrue="1" operator="greaterThan">
      <formula>0</formula>
    </cfRule>
    <cfRule type="cellIs" dxfId="28" priority="2" stopIfTrue="1" operator="greaterThan">
      <formula>0</formula>
    </cfRule>
    <cfRule type="cellIs" dxfId="2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33</v>
      </c>
      <c r="O1" s="81" t="s">
        <v>33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66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/>
      <c r="L4" s="67">
        <f>K4-(SUM(N4:Y4))</f>
        <v>0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/>
      <c r="L6" s="67">
        <f t="shared" si="0"/>
        <v>0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/>
      <c r="L7" s="67">
        <f t="shared" si="0"/>
        <v>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>
        <v>35</v>
      </c>
      <c r="L15" s="67">
        <f t="shared" si="0"/>
        <v>35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>
        <v>35</v>
      </c>
      <c r="L17" s="67">
        <f t="shared" si="0"/>
        <v>35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>
        <v>35</v>
      </c>
      <c r="L18" s="67">
        <f t="shared" si="0"/>
        <v>35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W1:W2"/>
    <mergeCell ref="X1:X2"/>
    <mergeCell ref="Y1:Y2"/>
    <mergeCell ref="S1:S2"/>
    <mergeCell ref="T1:T2"/>
    <mergeCell ref="U1:U2"/>
    <mergeCell ref="V1:V2"/>
    <mergeCell ref="A2:M2"/>
    <mergeCell ref="A4:A7"/>
    <mergeCell ref="B4:B7"/>
    <mergeCell ref="Q1:Q2"/>
    <mergeCell ref="R1:R2"/>
    <mergeCell ref="A1:C1"/>
    <mergeCell ref="D1:J1"/>
    <mergeCell ref="K1:M1"/>
    <mergeCell ref="N1:N2"/>
    <mergeCell ref="O1:O2"/>
    <mergeCell ref="P1:P2"/>
    <mergeCell ref="A8:A10"/>
    <mergeCell ref="B8:B10"/>
    <mergeCell ref="A11:A14"/>
    <mergeCell ref="B11:B14"/>
    <mergeCell ref="A15:A18"/>
    <mergeCell ref="B15:B18"/>
  </mergeCells>
  <conditionalFormatting sqref="N4:Y4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N5:Y9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10:Y18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  <c r="N1" s="81" t="s">
        <v>33</v>
      </c>
      <c r="O1" s="81" t="s">
        <v>33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x14ac:dyDescent="0.25">
      <c r="A2" s="77" t="s">
        <v>67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0</v>
      </c>
      <c r="M3" s="61" t="s">
        <v>9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70" t="s">
        <v>2</v>
      </c>
      <c r="T3" s="70" t="s">
        <v>2</v>
      </c>
      <c r="U3" s="70" t="s">
        <v>2</v>
      </c>
      <c r="V3" s="70" t="s">
        <v>2</v>
      </c>
      <c r="W3" s="70" t="s">
        <v>2</v>
      </c>
      <c r="X3" s="70" t="s">
        <v>2</v>
      </c>
      <c r="Y3" s="70" t="s">
        <v>2</v>
      </c>
    </row>
    <row r="4" spans="1:25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/>
      <c r="L4" s="67">
        <f>K4-(SUM(N4:Y4))</f>
        <v>0</v>
      </c>
      <c r="M4" s="71" t="str">
        <f>IF(L4&lt;0,"ATENÇÃO","OK")</f>
        <v>OK</v>
      </c>
      <c r="N4" s="72">
        <v>0</v>
      </c>
      <c r="O4" s="72">
        <v>0</v>
      </c>
      <c r="P4" s="72">
        <v>0</v>
      </c>
      <c r="Q4" s="72">
        <v>0</v>
      </c>
      <c r="R4" s="72">
        <v>0</v>
      </c>
      <c r="S4" s="72">
        <v>0</v>
      </c>
      <c r="T4" s="72">
        <v>0</v>
      </c>
      <c r="U4" s="72">
        <v>0</v>
      </c>
      <c r="V4" s="72">
        <v>0</v>
      </c>
      <c r="W4" s="72">
        <v>0</v>
      </c>
      <c r="X4" s="72">
        <v>0</v>
      </c>
      <c r="Y4" s="72">
        <v>0</v>
      </c>
    </row>
    <row r="5" spans="1:25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/>
      <c r="L5" s="67">
        <f t="shared" ref="L5:L18" si="0">K5-(SUM(N5:Y5))</f>
        <v>0</v>
      </c>
      <c r="M5" s="71" t="str">
        <f t="shared" ref="M5:M18" si="1">IF(L5&lt;0,"ATENÇÃO","OK")</f>
        <v>OK</v>
      </c>
      <c r="N5" s="72">
        <v>0</v>
      </c>
      <c r="O5" s="72">
        <v>0</v>
      </c>
      <c r="P5" s="72">
        <v>0</v>
      </c>
      <c r="Q5" s="72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</row>
    <row r="6" spans="1:25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/>
      <c r="L6" s="67">
        <f t="shared" si="0"/>
        <v>0</v>
      </c>
      <c r="M6" s="71" t="str">
        <f t="shared" si="1"/>
        <v>OK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2">
        <v>0</v>
      </c>
      <c r="U6" s="72">
        <v>0</v>
      </c>
      <c r="V6" s="72">
        <v>0</v>
      </c>
      <c r="W6" s="72">
        <v>0</v>
      </c>
      <c r="X6" s="72">
        <v>0</v>
      </c>
      <c r="Y6" s="72">
        <v>0</v>
      </c>
    </row>
    <row r="7" spans="1:25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/>
      <c r="L7" s="67">
        <f t="shared" si="0"/>
        <v>0</v>
      </c>
      <c r="M7" s="71" t="str">
        <f t="shared" si="1"/>
        <v>OK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</row>
    <row r="8" spans="1:25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/>
      <c r="L8" s="67">
        <f t="shared" si="0"/>
        <v>0</v>
      </c>
      <c r="M8" s="71" t="str">
        <f t="shared" si="1"/>
        <v>OK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</row>
    <row r="9" spans="1:25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/>
      <c r="L9" s="67">
        <f t="shared" si="0"/>
        <v>0</v>
      </c>
      <c r="M9" s="71" t="str">
        <f t="shared" si="1"/>
        <v>OK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</row>
    <row r="10" spans="1:25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/>
      <c r="L10" s="67">
        <f t="shared" si="0"/>
        <v>0</v>
      </c>
      <c r="M10" s="71" t="str">
        <f t="shared" si="1"/>
        <v>OK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2">
        <v>0</v>
      </c>
      <c r="Y10" s="72">
        <v>0</v>
      </c>
    </row>
    <row r="11" spans="1:25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/>
      <c r="L11" s="67">
        <f t="shared" si="0"/>
        <v>0</v>
      </c>
      <c r="M11" s="71" t="str">
        <f t="shared" si="1"/>
        <v>OK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</row>
    <row r="12" spans="1:25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/>
      <c r="L12" s="67">
        <f t="shared" si="0"/>
        <v>0</v>
      </c>
      <c r="M12" s="71" t="str">
        <f t="shared" si="1"/>
        <v>OK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</row>
    <row r="13" spans="1:25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/>
      <c r="L13" s="67">
        <f t="shared" si="0"/>
        <v>0</v>
      </c>
      <c r="M13" s="71" t="str">
        <f t="shared" si="1"/>
        <v>OK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2">
        <v>0</v>
      </c>
    </row>
    <row r="14" spans="1:25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/>
      <c r="L14" s="67">
        <f t="shared" si="0"/>
        <v>0</v>
      </c>
      <c r="M14" s="71" t="str">
        <f t="shared" si="1"/>
        <v>OK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</row>
    <row r="15" spans="1:25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>
        <v>20</v>
      </c>
      <c r="L15" s="67">
        <f t="shared" si="0"/>
        <v>20</v>
      </c>
      <c r="M15" s="71" t="str">
        <f t="shared" si="1"/>
        <v>OK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</row>
    <row r="16" spans="1:25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/>
      <c r="L16" s="67">
        <f t="shared" si="0"/>
        <v>0</v>
      </c>
      <c r="M16" s="71" t="str">
        <f t="shared" si="1"/>
        <v>OK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</row>
    <row r="17" spans="1:25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>
        <v>20</v>
      </c>
      <c r="L17" s="67">
        <f t="shared" si="0"/>
        <v>20</v>
      </c>
      <c r="M17" s="71" t="str">
        <f t="shared" si="1"/>
        <v>OK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</row>
    <row r="18" spans="1:25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>
        <v>20</v>
      </c>
      <c r="L18" s="67">
        <f t="shared" si="0"/>
        <v>20</v>
      </c>
      <c r="M18" s="71" t="str">
        <f t="shared" si="1"/>
        <v>OK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</row>
  </sheetData>
  <mergeCells count="24">
    <mergeCell ref="W1:W2"/>
    <mergeCell ref="X1:X2"/>
    <mergeCell ref="Y1:Y2"/>
    <mergeCell ref="S1:S2"/>
    <mergeCell ref="T1:T2"/>
    <mergeCell ref="U1:U2"/>
    <mergeCell ref="V1:V2"/>
    <mergeCell ref="A2:M2"/>
    <mergeCell ref="A4:A7"/>
    <mergeCell ref="B4:B7"/>
    <mergeCell ref="Q1:Q2"/>
    <mergeCell ref="R1:R2"/>
    <mergeCell ref="A1:C1"/>
    <mergeCell ref="D1:J1"/>
    <mergeCell ref="K1:M1"/>
    <mergeCell ref="N1:N2"/>
    <mergeCell ref="O1:O2"/>
    <mergeCell ref="P1:P2"/>
    <mergeCell ref="A8:A10"/>
    <mergeCell ref="B8:B10"/>
    <mergeCell ref="A11:A14"/>
    <mergeCell ref="B11:B14"/>
    <mergeCell ref="A15:A18"/>
    <mergeCell ref="B15:B18"/>
  </mergeCells>
  <conditionalFormatting sqref="N4:Y4">
    <cfRule type="cellIs" dxfId="17" priority="7" stopIfTrue="1" operator="greaterThan">
      <formula>0</formula>
    </cfRule>
    <cfRule type="cellIs" dxfId="16" priority="8" stopIfTrue="1" operator="greaterThan">
      <formula>0</formula>
    </cfRule>
    <cfRule type="cellIs" dxfId="15" priority="9" stopIfTrue="1" operator="greaterThan">
      <formula>0</formula>
    </cfRule>
  </conditionalFormatting>
  <conditionalFormatting sqref="N5:Y9">
    <cfRule type="cellIs" dxfId="14" priority="4" stopIfTrue="1" operator="greaterThan">
      <formula>0</formula>
    </cfRule>
    <cfRule type="cellIs" dxfId="13" priority="5" stopIfTrue="1" operator="greaterThan">
      <formula>0</formula>
    </cfRule>
    <cfRule type="cellIs" dxfId="12" priority="6" stopIfTrue="1" operator="greaterThan">
      <formula>0</formula>
    </cfRule>
  </conditionalFormatting>
  <conditionalFormatting sqref="N10:Y18">
    <cfRule type="cellIs" dxfId="11" priority="1" stopIfTrue="1" operator="greaterThan">
      <formula>0</formula>
    </cfRule>
    <cfRule type="cellIs" dxfId="10" priority="2" stopIfTrue="1" operator="greaterThan">
      <formula>0</formula>
    </cfRule>
    <cfRule type="cellIs" dxfId="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80" zoomScaleNormal="80" workbookViewId="0">
      <selection activeCell="G26" sqref="G26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6384" width="9.7109375" style="1"/>
  </cols>
  <sheetData>
    <row r="1" spans="1:13" ht="60.75" customHeight="1" x14ac:dyDescent="0.25">
      <c r="A1" s="77" t="s">
        <v>43</v>
      </c>
      <c r="B1" s="77"/>
      <c r="C1" s="77"/>
      <c r="D1" s="77" t="s">
        <v>44</v>
      </c>
      <c r="E1" s="77"/>
      <c r="F1" s="77"/>
      <c r="G1" s="77"/>
      <c r="H1" s="77"/>
      <c r="I1" s="77"/>
      <c r="J1" s="77"/>
      <c r="K1" s="77" t="s">
        <v>59</v>
      </c>
      <c r="L1" s="77"/>
      <c r="M1" s="77"/>
    </row>
    <row r="2" spans="1:13" ht="30" customHeight="1" x14ac:dyDescent="0.25">
      <c r="A2" s="77" t="s">
        <v>68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11" customFormat="1" ht="45" x14ac:dyDescent="0.2">
      <c r="A3" s="59" t="s">
        <v>3</v>
      </c>
      <c r="B3" s="59" t="s">
        <v>1</v>
      </c>
      <c r="C3" s="60" t="s">
        <v>5</v>
      </c>
      <c r="D3" s="60" t="s">
        <v>7</v>
      </c>
      <c r="E3" s="60" t="s">
        <v>34</v>
      </c>
      <c r="F3" s="60" t="s">
        <v>13</v>
      </c>
      <c r="G3" s="60" t="s">
        <v>8</v>
      </c>
      <c r="H3" s="61" t="s">
        <v>4</v>
      </c>
      <c r="I3" s="62" t="s">
        <v>14</v>
      </c>
      <c r="J3" s="63" t="s">
        <v>6</v>
      </c>
      <c r="K3" s="64" t="s">
        <v>15</v>
      </c>
      <c r="L3" s="65" t="s">
        <v>69</v>
      </c>
      <c r="M3" s="61" t="s">
        <v>70</v>
      </c>
    </row>
    <row r="4" spans="1:13" ht="31.5" x14ac:dyDescent="0.25">
      <c r="A4" s="78" t="s">
        <v>58</v>
      </c>
      <c r="B4" s="80">
        <v>1</v>
      </c>
      <c r="C4" s="57">
        <v>1</v>
      </c>
      <c r="D4" s="53" t="s">
        <v>45</v>
      </c>
      <c r="E4" s="57" t="s">
        <v>54</v>
      </c>
      <c r="F4" s="49"/>
      <c r="G4" s="57" t="s">
        <v>52</v>
      </c>
      <c r="H4" s="49"/>
      <c r="I4" s="49"/>
      <c r="J4" s="51">
        <v>142</v>
      </c>
      <c r="K4" s="66">
        <f>REIT!K4+ESAG!K4+CEART!K4+FAED!K4+CEAD!K4+CEFID!K4+CESFI!K4+CERES!K4+'PROJETO 01 CEAD'!K4+'PROJETO 02 CEAD'!K4+'PROJETO 03 CEAD'!K4+'PROJETO 04 CEAD'!K4+'PROJETO 05 CEAD'!K4+'PROJETO 06 CEAD'!K4+'PROJETO 07 CERES'!K4+'PROJETO 08 CERES'!K4</f>
        <v>811</v>
      </c>
      <c r="L4" s="67">
        <f>(REIT!K4-REIT!L4)+(ESAG!K4-ESAG!L4)+(CEART!K4-CEART!L4)+(FAED!K4-FAED!L4)+(CEAD!K4-CEAD!L4)+(CEFID!K4-CEFID!L4)+(CESFI!K4-CESFI!L4)+(CERES!K4-CERES!L4)+('PROJETO 01 CEAD'!K4-'PROJETO 01 CEAD'!L4)+('PROJETO 02 CEAD'!K4-'PROJETO 02 CEAD'!L4)+('PROJETO 03 CEAD'!K4-'PROJETO 03 CEAD'!L4)+('PROJETO 04 CEAD'!K4-'PROJETO 04 CEAD'!L4)+('PROJETO 05 CEAD'!K4-'PROJETO 05 CEAD'!L4)+('PROJETO 06 CEAD'!K4-'PROJETO 06 CEAD'!L4)+('PROJETO 07 CERES'!K4-'PROJETO 07 CERES'!L4)+('PROJETO 08 CERES'!K4-'PROJETO 08 CERES'!L4)</f>
        <v>286</v>
      </c>
      <c r="M4" s="68">
        <f>K4-L4</f>
        <v>525</v>
      </c>
    </row>
    <row r="5" spans="1:13" ht="31.5" x14ac:dyDescent="0.25">
      <c r="A5" s="78"/>
      <c r="B5" s="80"/>
      <c r="C5" s="57">
        <v>2</v>
      </c>
      <c r="D5" s="53" t="s">
        <v>46</v>
      </c>
      <c r="E5" s="57" t="s">
        <v>54</v>
      </c>
      <c r="F5" s="49"/>
      <c r="G5" s="57" t="s">
        <v>52</v>
      </c>
      <c r="H5" s="49"/>
      <c r="I5" s="49"/>
      <c r="J5" s="51">
        <v>158.87</v>
      </c>
      <c r="K5" s="66">
        <f>REIT!K5+ESAG!K5+CEART!K5+FAED!K5+CEAD!K5+CEFID!K5+CESFI!K5+CERES!K5+'PROJETO 01 CEAD'!K5+'PROJETO 02 CEAD'!K5+'PROJETO 03 CEAD'!K5+'PROJETO 04 CEAD'!K5+'PROJETO 05 CEAD'!K5+'PROJETO 06 CEAD'!K5+'PROJETO 07 CERES'!K5+'PROJETO 08 CERES'!K5</f>
        <v>144</v>
      </c>
      <c r="L5" s="67">
        <f>(REIT!K5-REIT!L5)+(ESAG!K5-ESAG!L5)+(CEART!K5-CEART!L5)+(FAED!K5-FAED!L5)+(CEAD!K5-CEAD!L5)+(CEFID!K5-CEFID!L5)+(CESFI!K5-CESFI!L5)+(CERES!K5-CERES!L5)+('PROJETO 01 CEAD'!K5-'PROJETO 01 CEAD'!L5)+('PROJETO 02 CEAD'!K5-'PROJETO 02 CEAD'!L5)+('PROJETO 03 CEAD'!K5-'PROJETO 03 CEAD'!L5)+('PROJETO 04 CEAD'!K5-'PROJETO 04 CEAD'!L5)+('PROJETO 05 CEAD'!K5-'PROJETO 05 CEAD'!L5)+('PROJETO 06 CEAD'!K5-'PROJETO 06 CEAD'!L5)+('PROJETO 07 CERES'!K5-'PROJETO 07 CERES'!L5)+('PROJETO 08 CERES'!K5-'PROJETO 08 CERES'!L5)</f>
        <v>74</v>
      </c>
      <c r="M5" s="68">
        <f t="shared" ref="M5:M18" si="0">K5-L5</f>
        <v>70</v>
      </c>
    </row>
    <row r="6" spans="1:13" ht="15.75" x14ac:dyDescent="0.25">
      <c r="A6" s="78"/>
      <c r="B6" s="80"/>
      <c r="C6" s="57">
        <v>3</v>
      </c>
      <c r="D6" s="53" t="s">
        <v>47</v>
      </c>
      <c r="E6" s="57" t="s">
        <v>54</v>
      </c>
      <c r="F6" s="49"/>
      <c r="G6" s="57" t="s">
        <v>53</v>
      </c>
      <c r="H6" s="49"/>
      <c r="I6" s="49"/>
      <c r="J6" s="51">
        <v>30</v>
      </c>
      <c r="K6" s="66">
        <f>REIT!K6+ESAG!K6+CEART!K6+FAED!K6+CEAD!K6+CEFID!K6+CESFI!K6+CERES!K6+'PROJETO 01 CEAD'!K6+'PROJETO 02 CEAD'!K6+'PROJETO 03 CEAD'!K6+'PROJETO 04 CEAD'!K6+'PROJETO 05 CEAD'!K6+'PROJETO 06 CEAD'!K6+'PROJETO 07 CERES'!K6+'PROJETO 08 CERES'!K6</f>
        <v>601</v>
      </c>
      <c r="L6" s="67">
        <f>(REIT!K6-REIT!L6)+(ESAG!K6-ESAG!L6)+(CEART!K6-CEART!L6)+(FAED!K6-FAED!L6)+(CEAD!K6-CEAD!L6)+(CEFID!K6-CEFID!L6)+(CESFI!K6-CESFI!L6)+(CERES!K6-CERES!L6)+('PROJETO 01 CEAD'!K6-'PROJETO 01 CEAD'!L6)+('PROJETO 02 CEAD'!K6-'PROJETO 02 CEAD'!L6)+('PROJETO 03 CEAD'!K6-'PROJETO 03 CEAD'!L6)+('PROJETO 04 CEAD'!K6-'PROJETO 04 CEAD'!L6)+('PROJETO 05 CEAD'!K6-'PROJETO 05 CEAD'!L6)+('PROJETO 06 CEAD'!K6-'PROJETO 06 CEAD'!L6)+('PROJETO 07 CERES'!K6-'PROJETO 07 CERES'!L6)+('PROJETO 08 CERES'!K6-'PROJETO 08 CERES'!L6)</f>
        <v>215</v>
      </c>
      <c r="M6" s="68">
        <f t="shared" si="0"/>
        <v>386</v>
      </c>
    </row>
    <row r="7" spans="1:13" ht="15.75" x14ac:dyDescent="0.25">
      <c r="A7" s="78"/>
      <c r="B7" s="80"/>
      <c r="C7" s="57">
        <v>4</v>
      </c>
      <c r="D7" s="53" t="s">
        <v>48</v>
      </c>
      <c r="E7" s="57" t="s">
        <v>54</v>
      </c>
      <c r="F7" s="49"/>
      <c r="G7" s="57" t="s">
        <v>53</v>
      </c>
      <c r="H7" s="49"/>
      <c r="I7" s="49"/>
      <c r="J7" s="51">
        <v>30</v>
      </c>
      <c r="K7" s="66">
        <f>REIT!K7+ESAG!K7+CEART!K7+FAED!K7+CEAD!K7+CEFID!K7+CESFI!K7+CERES!K7+'PROJETO 01 CEAD'!K7+'PROJETO 02 CEAD'!K7+'PROJETO 03 CEAD'!K7+'PROJETO 04 CEAD'!K7+'PROJETO 05 CEAD'!K7+'PROJETO 06 CEAD'!K7+'PROJETO 07 CERES'!K7+'PROJETO 08 CERES'!K7</f>
        <v>561</v>
      </c>
      <c r="L7" s="67">
        <f>(REIT!K7-REIT!L7)+(ESAG!K7-ESAG!L7)+(CEART!K7-CEART!L7)+(FAED!K7-FAED!L7)+(CEAD!K7-CEAD!L7)+(CEFID!K7-CEFID!L7)+(CESFI!K7-CESFI!L7)+(CERES!K7-CERES!L7)+('PROJETO 01 CEAD'!K7-'PROJETO 01 CEAD'!L7)+('PROJETO 02 CEAD'!K7-'PROJETO 02 CEAD'!L7)+('PROJETO 03 CEAD'!K7-'PROJETO 03 CEAD'!L7)+('PROJETO 04 CEAD'!K7-'PROJETO 04 CEAD'!L7)+('PROJETO 05 CEAD'!K7-'PROJETO 05 CEAD'!L7)+('PROJETO 06 CEAD'!K7-'PROJETO 06 CEAD'!L7)+('PROJETO 07 CERES'!K7-'PROJETO 07 CERES'!L7)+('PROJETO 08 CERES'!K7-'PROJETO 08 CERES'!L7)</f>
        <v>202</v>
      </c>
      <c r="M7" s="68">
        <f t="shared" si="0"/>
        <v>359</v>
      </c>
    </row>
    <row r="8" spans="1:13" ht="47.25" x14ac:dyDescent="0.25">
      <c r="A8" s="79" t="s">
        <v>57</v>
      </c>
      <c r="B8" s="76">
        <v>2</v>
      </c>
      <c r="C8" s="56">
        <v>5</v>
      </c>
      <c r="D8" s="55" t="s">
        <v>49</v>
      </c>
      <c r="E8" s="56" t="s">
        <v>54</v>
      </c>
      <c r="F8" s="49"/>
      <c r="G8" s="56" t="s">
        <v>52</v>
      </c>
      <c r="H8" s="49"/>
      <c r="I8" s="49"/>
      <c r="J8" s="51">
        <v>180</v>
      </c>
      <c r="K8" s="66">
        <f>REIT!K8+ESAG!K8+CEART!K8+FAED!K8+CEAD!K8+CEFID!K8+CESFI!K8+CERES!K8+'PROJETO 01 CEAD'!K8+'PROJETO 02 CEAD'!K8+'PROJETO 03 CEAD'!K8+'PROJETO 04 CEAD'!K8+'PROJETO 05 CEAD'!K8+'PROJETO 06 CEAD'!K8+'PROJETO 07 CERES'!K8+'PROJETO 08 CERES'!K8</f>
        <v>134</v>
      </c>
      <c r="L8" s="67">
        <f>(REIT!K8-REIT!L8)+(ESAG!K8-ESAG!L8)+(CEART!K8-CEART!L8)+(FAED!K8-FAED!L8)+(CEAD!K8-CEAD!L8)+(CEFID!K8-CEFID!L8)+(CESFI!K8-CESFI!L8)+(CERES!K8-CERES!L8)+('PROJETO 01 CEAD'!K8-'PROJETO 01 CEAD'!L8)+('PROJETO 02 CEAD'!K8-'PROJETO 02 CEAD'!L8)+('PROJETO 03 CEAD'!K8-'PROJETO 03 CEAD'!L8)+('PROJETO 04 CEAD'!K8-'PROJETO 04 CEAD'!L8)+('PROJETO 05 CEAD'!K8-'PROJETO 05 CEAD'!L8)+('PROJETO 06 CEAD'!K8-'PROJETO 06 CEAD'!L8)+('PROJETO 07 CERES'!K8-'PROJETO 07 CERES'!L8)+('PROJETO 08 CERES'!K8-'PROJETO 08 CERES'!L8)</f>
        <v>24</v>
      </c>
      <c r="M8" s="68">
        <f t="shared" si="0"/>
        <v>110</v>
      </c>
    </row>
    <row r="9" spans="1:13" ht="31.5" x14ac:dyDescent="0.25">
      <c r="A9" s="79"/>
      <c r="B9" s="76"/>
      <c r="C9" s="56">
        <v>6</v>
      </c>
      <c r="D9" s="55" t="s">
        <v>50</v>
      </c>
      <c r="E9" s="56" t="s">
        <v>54</v>
      </c>
      <c r="F9" s="49"/>
      <c r="G9" s="56" t="s">
        <v>53</v>
      </c>
      <c r="H9" s="49"/>
      <c r="I9" s="49"/>
      <c r="J9" s="51">
        <v>38</v>
      </c>
      <c r="K9" s="66">
        <f>REIT!K9+ESAG!K9+CEART!K9+FAED!K9+CEAD!K9+CEFID!K9+CESFI!K9+CERES!K9+'PROJETO 01 CEAD'!K9+'PROJETO 02 CEAD'!K9+'PROJETO 03 CEAD'!K9+'PROJETO 04 CEAD'!K9+'PROJETO 05 CEAD'!K9+'PROJETO 06 CEAD'!K9+'PROJETO 07 CERES'!K9+'PROJETO 08 CERES'!K9</f>
        <v>164</v>
      </c>
      <c r="L9" s="67">
        <f>(REIT!K9-REIT!L9)+(ESAG!K9-ESAG!L9)+(CEART!K9-CEART!L9)+(FAED!K9-FAED!L9)+(CEAD!K9-CEAD!L9)+(CEFID!K9-CEFID!L9)+(CESFI!K9-CESFI!L9)+(CERES!K9-CERES!L9)+('PROJETO 01 CEAD'!K9-'PROJETO 01 CEAD'!L9)+('PROJETO 02 CEAD'!K9-'PROJETO 02 CEAD'!L9)+('PROJETO 03 CEAD'!K9-'PROJETO 03 CEAD'!L9)+('PROJETO 04 CEAD'!K9-'PROJETO 04 CEAD'!L9)+('PROJETO 05 CEAD'!K9-'PROJETO 05 CEAD'!L9)+('PROJETO 06 CEAD'!K9-'PROJETO 06 CEAD'!L9)+('PROJETO 07 CERES'!K9-'PROJETO 07 CERES'!L9)+('PROJETO 08 CERES'!K9-'PROJETO 08 CERES'!L9)</f>
        <v>24</v>
      </c>
      <c r="M9" s="68">
        <f t="shared" si="0"/>
        <v>140</v>
      </c>
    </row>
    <row r="10" spans="1:13" ht="31.5" x14ac:dyDescent="0.25">
      <c r="A10" s="79"/>
      <c r="B10" s="76"/>
      <c r="C10" s="56">
        <v>7</v>
      </c>
      <c r="D10" s="55" t="s">
        <v>51</v>
      </c>
      <c r="E10" s="56" t="s">
        <v>54</v>
      </c>
      <c r="F10" s="49"/>
      <c r="G10" s="56" t="s">
        <v>53</v>
      </c>
      <c r="H10" s="49"/>
      <c r="I10" s="49"/>
      <c r="J10" s="51">
        <v>38</v>
      </c>
      <c r="K10" s="66">
        <f>REIT!K10+ESAG!K10+CEART!K10+FAED!K10+CEAD!K10+CEFID!K10+CESFI!K10+CERES!K10+'PROJETO 01 CEAD'!K10+'PROJETO 02 CEAD'!K10+'PROJETO 03 CEAD'!K10+'PROJETO 04 CEAD'!K10+'PROJETO 05 CEAD'!K10+'PROJETO 06 CEAD'!K10+'PROJETO 07 CERES'!K10+'PROJETO 08 CERES'!K10</f>
        <v>134</v>
      </c>
      <c r="L10" s="67">
        <f>(REIT!K10-REIT!L10)+(ESAG!K10-ESAG!L10)+(CEART!K10-CEART!L10)+(FAED!K10-FAED!L10)+(CEAD!K10-CEAD!L10)+(CEFID!K10-CEFID!L10)+(CESFI!K10-CESFI!L10)+(CERES!K10-CERES!L10)+('PROJETO 01 CEAD'!K10-'PROJETO 01 CEAD'!L10)+('PROJETO 02 CEAD'!K10-'PROJETO 02 CEAD'!L10)+('PROJETO 03 CEAD'!K10-'PROJETO 03 CEAD'!L10)+('PROJETO 04 CEAD'!K10-'PROJETO 04 CEAD'!L10)+('PROJETO 05 CEAD'!K10-'PROJETO 05 CEAD'!L10)+('PROJETO 06 CEAD'!K10-'PROJETO 06 CEAD'!L10)+('PROJETO 07 CERES'!K10-'PROJETO 07 CERES'!L10)+('PROJETO 08 CERES'!K10-'PROJETO 08 CERES'!L10)</f>
        <v>24</v>
      </c>
      <c r="M10" s="68">
        <f t="shared" si="0"/>
        <v>110</v>
      </c>
    </row>
    <row r="11" spans="1:13" ht="31.5" x14ac:dyDescent="0.25">
      <c r="A11" s="79" t="s">
        <v>56</v>
      </c>
      <c r="B11" s="76">
        <v>3</v>
      </c>
      <c r="C11" s="56">
        <v>8</v>
      </c>
      <c r="D11" s="55" t="s">
        <v>45</v>
      </c>
      <c r="E11" s="56" t="s">
        <v>54</v>
      </c>
      <c r="F11" s="49"/>
      <c r="G11" s="56" t="s">
        <v>52</v>
      </c>
      <c r="H11" s="49"/>
      <c r="I11" s="49"/>
      <c r="J11" s="51">
        <v>124</v>
      </c>
      <c r="K11" s="66">
        <f>REIT!K11+ESAG!K11+CEART!K11+FAED!K11+CEAD!K11+CEFID!K11+CESFI!K11+CERES!K11+'PROJETO 01 CEAD'!K11+'PROJETO 02 CEAD'!K11+'PROJETO 03 CEAD'!K11+'PROJETO 04 CEAD'!K11+'PROJETO 05 CEAD'!K11+'PROJETO 06 CEAD'!K11+'PROJETO 07 CERES'!K11+'PROJETO 08 CERES'!K11</f>
        <v>50</v>
      </c>
      <c r="L11" s="67">
        <f>(REIT!K11-REIT!L11)+(ESAG!K11-ESAG!L11)+(CEART!K11-CEART!L11)+(FAED!K11-FAED!L11)+(CEAD!K11-CEAD!L11)+(CEFID!K11-CEFID!L11)+(CESFI!K11-CESFI!L11)+(CERES!K11-CERES!L11)+('PROJETO 01 CEAD'!K11-'PROJETO 01 CEAD'!L11)+('PROJETO 02 CEAD'!K11-'PROJETO 02 CEAD'!L11)+('PROJETO 03 CEAD'!K11-'PROJETO 03 CEAD'!L11)+('PROJETO 04 CEAD'!K11-'PROJETO 04 CEAD'!L11)+('PROJETO 05 CEAD'!K11-'PROJETO 05 CEAD'!L11)+('PROJETO 06 CEAD'!K11-'PROJETO 06 CEAD'!L11)+('PROJETO 07 CERES'!K11-'PROJETO 07 CERES'!L11)+('PROJETO 08 CERES'!K11-'PROJETO 08 CERES'!L11)</f>
        <v>0</v>
      </c>
      <c r="M11" s="68">
        <f t="shared" si="0"/>
        <v>50</v>
      </c>
    </row>
    <row r="12" spans="1:13" ht="31.5" x14ac:dyDescent="0.25">
      <c r="A12" s="79"/>
      <c r="B12" s="76"/>
      <c r="C12" s="56">
        <v>9</v>
      </c>
      <c r="D12" s="55" t="s">
        <v>46</v>
      </c>
      <c r="E12" s="56" t="s">
        <v>54</v>
      </c>
      <c r="F12" s="49"/>
      <c r="G12" s="56" t="s">
        <v>52</v>
      </c>
      <c r="H12" s="49"/>
      <c r="I12" s="49"/>
      <c r="J12" s="51">
        <v>146</v>
      </c>
      <c r="K12" s="66">
        <f>REIT!K12+ESAG!K12+CEART!K12+FAED!K12+CEAD!K12+CEFID!K12+CESFI!K12+CERES!K12+'PROJETO 01 CEAD'!K12+'PROJETO 02 CEAD'!K12+'PROJETO 03 CEAD'!K12+'PROJETO 04 CEAD'!K12+'PROJETO 05 CEAD'!K12+'PROJETO 06 CEAD'!K12+'PROJETO 07 CERES'!K12+'PROJETO 08 CERES'!K12</f>
        <v>50</v>
      </c>
      <c r="L12" s="67">
        <f>(REIT!K12-REIT!L12)+(ESAG!K12-ESAG!L12)+(CEART!K12-CEART!L12)+(FAED!K12-FAED!L12)+(CEAD!K12-CEAD!L12)+(CEFID!K12-CEFID!L12)+(CESFI!K12-CESFI!L12)+(CERES!K12-CERES!L12)+('PROJETO 01 CEAD'!K12-'PROJETO 01 CEAD'!L12)+('PROJETO 02 CEAD'!K12-'PROJETO 02 CEAD'!L12)+('PROJETO 03 CEAD'!K12-'PROJETO 03 CEAD'!L12)+('PROJETO 04 CEAD'!K12-'PROJETO 04 CEAD'!L12)+('PROJETO 05 CEAD'!K12-'PROJETO 05 CEAD'!L12)+('PROJETO 06 CEAD'!K12-'PROJETO 06 CEAD'!L12)+('PROJETO 07 CERES'!K12-'PROJETO 07 CERES'!L12)+('PROJETO 08 CERES'!K12-'PROJETO 08 CERES'!L12)</f>
        <v>0</v>
      </c>
      <c r="M12" s="68">
        <f t="shared" si="0"/>
        <v>50</v>
      </c>
    </row>
    <row r="13" spans="1:13" ht="15.75" x14ac:dyDescent="0.25">
      <c r="A13" s="79"/>
      <c r="B13" s="76"/>
      <c r="C13" s="56">
        <v>10</v>
      </c>
      <c r="D13" s="55" t="s">
        <v>47</v>
      </c>
      <c r="E13" s="56" t="s">
        <v>54</v>
      </c>
      <c r="F13" s="49"/>
      <c r="G13" s="56" t="s">
        <v>53</v>
      </c>
      <c r="H13" s="49"/>
      <c r="I13" s="49"/>
      <c r="J13" s="51">
        <v>27</v>
      </c>
      <c r="K13" s="66">
        <f>REIT!K13+ESAG!K13+CEART!K13+FAED!K13+CEAD!K13+CEFID!K13+CESFI!K13+CERES!K13+'PROJETO 01 CEAD'!K13+'PROJETO 02 CEAD'!K13+'PROJETO 03 CEAD'!K13+'PROJETO 04 CEAD'!K13+'PROJETO 05 CEAD'!K13+'PROJETO 06 CEAD'!K13+'PROJETO 07 CERES'!K13+'PROJETO 08 CERES'!K13</f>
        <v>35</v>
      </c>
      <c r="L13" s="67">
        <f>(REIT!K13-REIT!L13)+(ESAG!K13-ESAG!L13)+(CEART!K13-CEART!L13)+(FAED!K13-FAED!L13)+(CEAD!K13-CEAD!L13)+(CEFID!K13-CEFID!L13)+(CESFI!K13-CESFI!L13)+(CERES!K13-CERES!L13)+('PROJETO 01 CEAD'!K13-'PROJETO 01 CEAD'!L13)+('PROJETO 02 CEAD'!K13-'PROJETO 02 CEAD'!L13)+('PROJETO 03 CEAD'!K13-'PROJETO 03 CEAD'!L13)+('PROJETO 04 CEAD'!K13-'PROJETO 04 CEAD'!L13)+('PROJETO 05 CEAD'!K13-'PROJETO 05 CEAD'!L13)+('PROJETO 06 CEAD'!K13-'PROJETO 06 CEAD'!L13)+('PROJETO 07 CERES'!K13-'PROJETO 07 CERES'!L13)+('PROJETO 08 CERES'!K13-'PROJETO 08 CERES'!L13)</f>
        <v>0</v>
      </c>
      <c r="M13" s="68">
        <f t="shared" si="0"/>
        <v>35</v>
      </c>
    </row>
    <row r="14" spans="1:13" ht="26.25" customHeight="1" x14ac:dyDescent="0.25">
      <c r="A14" s="79"/>
      <c r="B14" s="76"/>
      <c r="C14" s="56">
        <v>11</v>
      </c>
      <c r="D14" s="55" t="s">
        <v>48</v>
      </c>
      <c r="E14" s="56" t="s">
        <v>54</v>
      </c>
      <c r="F14" s="49"/>
      <c r="G14" s="56" t="s">
        <v>53</v>
      </c>
      <c r="H14" s="49"/>
      <c r="I14" s="49"/>
      <c r="J14" s="51">
        <v>27</v>
      </c>
      <c r="K14" s="66">
        <f>REIT!K14+ESAG!K14+CEART!K14+FAED!K14+CEAD!K14+CEFID!K14+CESFI!K14+CERES!K14+'PROJETO 01 CEAD'!K14+'PROJETO 02 CEAD'!K14+'PROJETO 03 CEAD'!K14+'PROJETO 04 CEAD'!K14+'PROJETO 05 CEAD'!K14+'PROJETO 06 CEAD'!K14+'PROJETO 07 CERES'!K14+'PROJETO 08 CERES'!K14</f>
        <v>35</v>
      </c>
      <c r="L14" s="67">
        <f>(REIT!K14-REIT!L14)+(ESAG!K14-ESAG!L14)+(CEART!K14-CEART!L14)+(FAED!K14-FAED!L14)+(CEAD!K14-CEAD!L14)+(CEFID!K14-CEFID!L14)+(CESFI!K14-CESFI!L14)+(CERES!K14-CERES!L14)+('PROJETO 01 CEAD'!K14-'PROJETO 01 CEAD'!L14)+('PROJETO 02 CEAD'!K14-'PROJETO 02 CEAD'!L14)+('PROJETO 03 CEAD'!K14-'PROJETO 03 CEAD'!L14)+('PROJETO 04 CEAD'!K14-'PROJETO 04 CEAD'!L14)+('PROJETO 05 CEAD'!K14-'PROJETO 05 CEAD'!L14)+('PROJETO 06 CEAD'!K14-'PROJETO 06 CEAD'!L14)+('PROJETO 07 CERES'!K14-'PROJETO 07 CERES'!L14)+('PROJETO 08 CERES'!K14-'PROJETO 08 CERES'!L14)</f>
        <v>0</v>
      </c>
      <c r="M14" s="68">
        <f t="shared" si="0"/>
        <v>35</v>
      </c>
    </row>
    <row r="15" spans="1:13" ht="31.5" x14ac:dyDescent="0.25">
      <c r="A15" s="79" t="s">
        <v>55</v>
      </c>
      <c r="B15" s="76">
        <v>4</v>
      </c>
      <c r="C15" s="56">
        <v>12</v>
      </c>
      <c r="D15" s="55" t="s">
        <v>45</v>
      </c>
      <c r="E15" s="56" t="s">
        <v>54</v>
      </c>
      <c r="F15" s="49"/>
      <c r="G15" s="56" t="s">
        <v>52</v>
      </c>
      <c r="H15" s="49"/>
      <c r="I15" s="49"/>
      <c r="J15" s="51">
        <v>111</v>
      </c>
      <c r="K15" s="66">
        <f>REIT!K15+ESAG!K15+CEART!K15+FAED!K15+CEAD!K15+CEFID!K15+CESFI!K15+CERES!K15+'PROJETO 01 CEAD'!K15+'PROJETO 02 CEAD'!K15+'PROJETO 03 CEAD'!K15+'PROJETO 04 CEAD'!K15+'PROJETO 05 CEAD'!K15+'PROJETO 06 CEAD'!K15+'PROJETO 07 CERES'!K15+'PROJETO 08 CERES'!K15</f>
        <v>85</v>
      </c>
      <c r="L15" s="67">
        <f>(REIT!K15-REIT!L15)+(ESAG!K15-ESAG!L15)+(CEART!K15-CEART!L15)+(FAED!K15-FAED!L15)+(CEAD!K15-CEAD!L15)+(CEFID!K15-CEFID!L15)+(CESFI!K15-CESFI!L15)+(CERES!K15-CERES!L15)+('PROJETO 01 CEAD'!K15-'PROJETO 01 CEAD'!L15)+('PROJETO 02 CEAD'!K15-'PROJETO 02 CEAD'!L15)+('PROJETO 03 CEAD'!K15-'PROJETO 03 CEAD'!L15)+('PROJETO 04 CEAD'!K15-'PROJETO 04 CEAD'!L15)+('PROJETO 05 CEAD'!K15-'PROJETO 05 CEAD'!L15)+('PROJETO 06 CEAD'!K15-'PROJETO 06 CEAD'!L15)+('PROJETO 07 CERES'!K15-'PROJETO 07 CERES'!L15)+('PROJETO 08 CERES'!K15-'PROJETO 08 CERES'!L15)</f>
        <v>0</v>
      </c>
      <c r="M15" s="68">
        <f t="shared" si="0"/>
        <v>85</v>
      </c>
    </row>
    <row r="16" spans="1:13" ht="31.5" x14ac:dyDescent="0.25">
      <c r="A16" s="79"/>
      <c r="B16" s="76"/>
      <c r="C16" s="56">
        <v>13</v>
      </c>
      <c r="D16" s="55" t="s">
        <v>46</v>
      </c>
      <c r="E16" s="56" t="s">
        <v>54</v>
      </c>
      <c r="F16" s="49"/>
      <c r="G16" s="56" t="s">
        <v>52</v>
      </c>
      <c r="H16" s="49"/>
      <c r="I16" s="49"/>
      <c r="J16" s="51">
        <v>180</v>
      </c>
      <c r="K16" s="66">
        <f>REIT!K16+ESAG!K16+CEART!K16+FAED!K16+CEAD!K16+CEFID!K16+CESFI!K16+CERES!K16+'PROJETO 01 CEAD'!K16+'PROJETO 02 CEAD'!K16+'PROJETO 03 CEAD'!K16+'PROJETO 04 CEAD'!K16+'PROJETO 05 CEAD'!K16+'PROJETO 06 CEAD'!K16+'PROJETO 07 CERES'!K16+'PROJETO 08 CERES'!K16</f>
        <v>15</v>
      </c>
      <c r="L16" s="67">
        <f>(REIT!K16-REIT!L16)+(ESAG!K16-ESAG!L16)+(CEART!K16-CEART!L16)+(FAED!K16-FAED!L16)+(CEAD!K16-CEAD!L16)+(CEFID!K16-CEFID!L16)+(CESFI!K16-CESFI!L16)+(CERES!K16-CERES!L16)+('PROJETO 01 CEAD'!K16-'PROJETO 01 CEAD'!L16)+('PROJETO 02 CEAD'!K16-'PROJETO 02 CEAD'!L16)+('PROJETO 03 CEAD'!K16-'PROJETO 03 CEAD'!L16)+('PROJETO 04 CEAD'!K16-'PROJETO 04 CEAD'!L16)+('PROJETO 05 CEAD'!K16-'PROJETO 05 CEAD'!L16)+('PROJETO 06 CEAD'!K16-'PROJETO 06 CEAD'!L16)+('PROJETO 07 CERES'!K16-'PROJETO 07 CERES'!L16)+('PROJETO 08 CERES'!K16-'PROJETO 08 CERES'!L16)</f>
        <v>0</v>
      </c>
      <c r="M16" s="68">
        <f t="shared" si="0"/>
        <v>15</v>
      </c>
    </row>
    <row r="17" spans="1:13" ht="15.75" x14ac:dyDescent="0.25">
      <c r="A17" s="79"/>
      <c r="B17" s="76"/>
      <c r="C17" s="56">
        <v>14</v>
      </c>
      <c r="D17" s="55" t="s">
        <v>47</v>
      </c>
      <c r="E17" s="56" t="s">
        <v>54</v>
      </c>
      <c r="F17" s="49"/>
      <c r="G17" s="56" t="s">
        <v>53</v>
      </c>
      <c r="H17" s="49"/>
      <c r="I17" s="49"/>
      <c r="J17" s="51">
        <v>29</v>
      </c>
      <c r="K17" s="66">
        <f>REIT!K17+ESAG!K17+CEART!K17+FAED!K17+CEAD!K17+CEFID!K17+CESFI!K17+CERES!K17+'PROJETO 01 CEAD'!K17+'PROJETO 02 CEAD'!K17+'PROJETO 03 CEAD'!K17+'PROJETO 04 CEAD'!K17+'PROJETO 05 CEAD'!K17+'PROJETO 06 CEAD'!K17+'PROJETO 07 CERES'!K17+'PROJETO 08 CERES'!K17</f>
        <v>85</v>
      </c>
      <c r="L17" s="67">
        <f>(REIT!K17-REIT!L17)+(ESAG!K17-ESAG!L17)+(CEART!K17-CEART!L17)+(FAED!K17-FAED!L17)+(CEAD!K17-CEAD!L17)+(CEFID!K17-CEFID!L17)+(CESFI!K17-CESFI!L17)+(CERES!K17-CERES!L17)+('PROJETO 01 CEAD'!K17-'PROJETO 01 CEAD'!L17)+('PROJETO 02 CEAD'!K17-'PROJETO 02 CEAD'!L17)+('PROJETO 03 CEAD'!K17-'PROJETO 03 CEAD'!L17)+('PROJETO 04 CEAD'!K17-'PROJETO 04 CEAD'!L17)+('PROJETO 05 CEAD'!K17-'PROJETO 05 CEAD'!L17)+('PROJETO 06 CEAD'!K17-'PROJETO 06 CEAD'!L17)+('PROJETO 07 CERES'!K17-'PROJETO 07 CERES'!L17)+('PROJETO 08 CERES'!K17-'PROJETO 08 CERES'!L17)</f>
        <v>0</v>
      </c>
      <c r="M17" s="68">
        <f t="shared" si="0"/>
        <v>85</v>
      </c>
    </row>
    <row r="18" spans="1:13" ht="15.75" x14ac:dyDescent="0.25">
      <c r="A18" s="79"/>
      <c r="B18" s="76"/>
      <c r="C18" s="56">
        <v>15</v>
      </c>
      <c r="D18" s="55" t="s">
        <v>48</v>
      </c>
      <c r="E18" s="56" t="s">
        <v>54</v>
      </c>
      <c r="F18" s="49"/>
      <c r="G18" s="56" t="s">
        <v>53</v>
      </c>
      <c r="H18" s="49"/>
      <c r="I18" s="49"/>
      <c r="J18" s="51">
        <v>29</v>
      </c>
      <c r="K18" s="66">
        <f>REIT!K18+ESAG!K18+CEART!K18+FAED!K18+CEAD!K18+CEFID!K18+CESFI!K18+CERES!K18+'PROJETO 01 CEAD'!K18+'PROJETO 02 CEAD'!K18+'PROJETO 03 CEAD'!K18+'PROJETO 04 CEAD'!K18+'PROJETO 05 CEAD'!K18+'PROJETO 06 CEAD'!K18+'PROJETO 07 CERES'!K18+'PROJETO 08 CERES'!K18</f>
        <v>85</v>
      </c>
      <c r="L18" s="67">
        <f>(REIT!K18-REIT!L18)+(ESAG!K18-ESAG!L18)+(CEART!K18-CEART!L18)+(FAED!K18-FAED!L18)+(CEAD!K18-CEAD!L18)+(CEFID!K18-CEFID!L18)+(CESFI!K18-CESFI!L18)+(CERES!K18-CERES!L18)+('PROJETO 01 CEAD'!K18-'PROJETO 01 CEAD'!L18)+('PROJETO 02 CEAD'!K18-'PROJETO 02 CEAD'!L18)+('PROJETO 03 CEAD'!K18-'PROJETO 03 CEAD'!L18)+('PROJETO 04 CEAD'!K18-'PROJETO 04 CEAD'!L18)+('PROJETO 05 CEAD'!K18-'PROJETO 05 CEAD'!L18)+('PROJETO 06 CEAD'!K18-'PROJETO 06 CEAD'!L18)+('PROJETO 07 CERES'!K18-'PROJETO 07 CERES'!L18)+('PROJETO 08 CERES'!K18-'PROJETO 08 CERES'!L18)</f>
        <v>0</v>
      </c>
      <c r="M18" s="68">
        <f t="shared" si="0"/>
        <v>85</v>
      </c>
    </row>
  </sheetData>
  <mergeCells count="12">
    <mergeCell ref="A11:A14"/>
    <mergeCell ref="B11:B14"/>
    <mergeCell ref="A15:A18"/>
    <mergeCell ref="K1:M1"/>
    <mergeCell ref="D1:J1"/>
    <mergeCell ref="A1:C1"/>
    <mergeCell ref="A2:M2"/>
    <mergeCell ref="B15:B18"/>
    <mergeCell ref="A4:A7"/>
    <mergeCell ref="B4:B7"/>
    <mergeCell ref="A8:A10"/>
    <mergeCell ref="B8:B10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30" customWidth="1"/>
    <col min="2" max="2" width="6.85546875" style="30" customWidth="1"/>
    <col min="3" max="3" width="31" style="30" customWidth="1"/>
    <col min="4" max="4" width="8.5703125" style="30" bestFit="1" customWidth="1"/>
    <col min="5" max="5" width="9.5703125" style="30" customWidth="1"/>
    <col min="6" max="6" width="14.7109375" style="30" customWidth="1"/>
    <col min="7" max="7" width="16" style="30" customWidth="1"/>
    <col min="8" max="8" width="11.140625" style="30" customWidth="1"/>
    <col min="9" max="16384" width="9.140625" style="30"/>
  </cols>
  <sheetData>
    <row r="1" spans="1:8" ht="20.25" customHeight="1" x14ac:dyDescent="0.2">
      <c r="A1" s="85" t="s">
        <v>16</v>
      </c>
      <c r="B1" s="85"/>
      <c r="C1" s="85"/>
      <c r="D1" s="85"/>
      <c r="E1" s="85"/>
      <c r="F1" s="85"/>
      <c r="G1" s="85"/>
      <c r="H1" s="85"/>
    </row>
    <row r="2" spans="1:8" ht="20.25" x14ac:dyDescent="0.2">
      <c r="B2" s="31"/>
    </row>
    <row r="3" spans="1:8" ht="47.25" customHeight="1" x14ac:dyDescent="0.2">
      <c r="A3" s="86" t="s">
        <v>17</v>
      </c>
      <c r="B3" s="86"/>
      <c r="C3" s="86"/>
      <c r="D3" s="86"/>
      <c r="E3" s="86"/>
      <c r="F3" s="86"/>
      <c r="G3" s="86"/>
      <c r="H3" s="86"/>
    </row>
    <row r="4" spans="1:8" ht="35.25" customHeight="1" x14ac:dyDescent="0.2">
      <c r="B4" s="32"/>
    </row>
    <row r="5" spans="1:8" ht="15" customHeight="1" x14ac:dyDescent="0.2">
      <c r="A5" s="87" t="s">
        <v>18</v>
      </c>
      <c r="B5" s="87"/>
      <c r="C5" s="87"/>
      <c r="D5" s="87"/>
      <c r="E5" s="87"/>
      <c r="F5" s="87"/>
      <c r="G5" s="87"/>
      <c r="H5" s="87"/>
    </row>
    <row r="6" spans="1:8" ht="15" customHeight="1" x14ac:dyDescent="0.2">
      <c r="A6" s="87" t="s">
        <v>19</v>
      </c>
      <c r="B6" s="87"/>
      <c r="C6" s="87"/>
      <c r="D6" s="87"/>
      <c r="E6" s="87"/>
      <c r="F6" s="87"/>
      <c r="G6" s="87"/>
      <c r="H6" s="87"/>
    </row>
    <row r="7" spans="1:8" ht="15" customHeight="1" x14ac:dyDescent="0.2">
      <c r="A7" s="87" t="s">
        <v>20</v>
      </c>
      <c r="B7" s="87"/>
      <c r="C7" s="87"/>
      <c r="D7" s="87"/>
      <c r="E7" s="87"/>
      <c r="F7" s="87"/>
      <c r="G7" s="87"/>
      <c r="H7" s="87"/>
    </row>
    <row r="8" spans="1:8" ht="15" customHeight="1" x14ac:dyDescent="0.2">
      <c r="A8" s="87" t="s">
        <v>21</v>
      </c>
      <c r="B8" s="87"/>
      <c r="C8" s="87"/>
      <c r="D8" s="87"/>
      <c r="E8" s="87"/>
      <c r="F8" s="87"/>
      <c r="G8" s="87"/>
      <c r="H8" s="87"/>
    </row>
    <row r="9" spans="1:8" ht="30" customHeight="1" x14ac:dyDescent="0.2">
      <c r="B9" s="33"/>
    </row>
    <row r="10" spans="1:8" ht="105" customHeight="1" x14ac:dyDescent="0.2">
      <c r="A10" s="88" t="s">
        <v>22</v>
      </c>
      <c r="B10" s="88"/>
      <c r="C10" s="88"/>
      <c r="D10" s="88"/>
      <c r="E10" s="88"/>
      <c r="F10" s="88"/>
      <c r="G10" s="88"/>
      <c r="H10" s="88"/>
    </row>
    <row r="11" spans="1:8" ht="15.75" thickBot="1" x14ac:dyDescent="0.25">
      <c r="B11" s="34"/>
    </row>
    <row r="12" spans="1:8" ht="48.75" thickBot="1" x14ac:dyDescent="0.25">
      <c r="A12" s="35" t="s">
        <v>12</v>
      </c>
      <c r="B12" s="35" t="s">
        <v>10</v>
      </c>
      <c r="C12" s="36" t="s">
        <v>23</v>
      </c>
      <c r="D12" s="36" t="s">
        <v>11</v>
      </c>
      <c r="E12" s="36" t="s">
        <v>24</v>
      </c>
      <c r="F12" s="36" t="s">
        <v>25</v>
      </c>
      <c r="G12" s="36" t="s">
        <v>26</v>
      </c>
      <c r="H12" s="36" t="s">
        <v>27</v>
      </c>
    </row>
    <row r="13" spans="1:8" ht="15.75" thickBot="1" x14ac:dyDescent="0.25">
      <c r="A13" s="37"/>
      <c r="B13" s="37"/>
      <c r="C13" s="38"/>
      <c r="D13" s="38"/>
      <c r="E13" s="38"/>
      <c r="F13" s="38"/>
      <c r="G13" s="38"/>
      <c r="H13" s="38"/>
    </row>
    <row r="14" spans="1:8" ht="15.75" thickBot="1" x14ac:dyDescent="0.25">
      <c r="A14" s="37"/>
      <c r="B14" s="37"/>
      <c r="C14" s="38"/>
      <c r="D14" s="38"/>
      <c r="E14" s="38"/>
      <c r="F14" s="38"/>
      <c r="G14" s="38"/>
      <c r="H14" s="38"/>
    </row>
    <row r="15" spans="1:8" ht="15.75" thickBot="1" x14ac:dyDescent="0.25">
      <c r="A15" s="37"/>
      <c r="B15" s="37"/>
      <c r="C15" s="38"/>
      <c r="D15" s="38"/>
      <c r="E15" s="38"/>
      <c r="F15" s="38"/>
      <c r="G15" s="38"/>
      <c r="H15" s="38"/>
    </row>
    <row r="16" spans="1:8" ht="15.75" thickBot="1" x14ac:dyDescent="0.25">
      <c r="A16" s="37"/>
      <c r="B16" s="37"/>
      <c r="C16" s="38"/>
      <c r="D16" s="38"/>
      <c r="E16" s="38"/>
      <c r="F16" s="38"/>
      <c r="G16" s="38"/>
      <c r="H16" s="38"/>
    </row>
    <row r="17" spans="1:8" ht="15.75" thickBot="1" x14ac:dyDescent="0.25">
      <c r="A17" s="39"/>
      <c r="B17" s="39"/>
      <c r="C17" s="40"/>
      <c r="D17" s="40"/>
      <c r="E17" s="40"/>
      <c r="F17" s="40"/>
      <c r="G17" s="40"/>
      <c r="H17" s="40"/>
    </row>
    <row r="18" spans="1:8" ht="42" customHeight="1" x14ac:dyDescent="0.2">
      <c r="B18" s="41"/>
      <c r="C18" s="42"/>
      <c r="D18" s="42"/>
      <c r="E18" s="42"/>
      <c r="F18" s="42"/>
      <c r="G18" s="42"/>
      <c r="H18" s="42"/>
    </row>
    <row r="19" spans="1:8" ht="15" customHeight="1" x14ac:dyDescent="0.2">
      <c r="A19" s="89" t="s">
        <v>28</v>
      </c>
      <c r="B19" s="89"/>
      <c r="C19" s="89"/>
      <c r="D19" s="89"/>
      <c r="E19" s="89"/>
      <c r="F19" s="89"/>
      <c r="G19" s="89"/>
      <c r="H19" s="89"/>
    </row>
    <row r="20" spans="1:8" ht="14.25" x14ac:dyDescent="0.2">
      <c r="A20" s="90" t="s">
        <v>29</v>
      </c>
      <c r="B20" s="90"/>
      <c r="C20" s="90"/>
      <c r="D20" s="90"/>
      <c r="E20" s="90"/>
      <c r="F20" s="90"/>
      <c r="G20" s="90"/>
      <c r="H20" s="90"/>
    </row>
    <row r="21" spans="1:8" ht="15" x14ac:dyDescent="0.2">
      <c r="B21" s="34"/>
    </row>
    <row r="22" spans="1:8" ht="15" x14ac:dyDescent="0.2">
      <c r="B22" s="34"/>
    </row>
    <row r="23" spans="1:8" ht="15" x14ac:dyDescent="0.2">
      <c r="B23" s="34"/>
    </row>
    <row r="24" spans="1:8" ht="15" customHeight="1" x14ac:dyDescent="0.2">
      <c r="A24" s="91" t="s">
        <v>30</v>
      </c>
      <c r="B24" s="91"/>
      <c r="C24" s="91"/>
      <c r="D24" s="91"/>
      <c r="E24" s="91"/>
      <c r="F24" s="91"/>
      <c r="G24" s="91"/>
      <c r="H24" s="91"/>
    </row>
    <row r="25" spans="1:8" ht="15" customHeight="1" x14ac:dyDescent="0.2">
      <c r="A25" s="91" t="s">
        <v>31</v>
      </c>
      <c r="B25" s="91"/>
      <c r="C25" s="91"/>
      <c r="D25" s="91"/>
      <c r="E25" s="91"/>
      <c r="F25" s="91"/>
      <c r="G25" s="91"/>
      <c r="H25" s="91"/>
    </row>
    <row r="26" spans="1:8" ht="15" customHeight="1" x14ac:dyDescent="0.2">
      <c r="A26" s="84" t="s">
        <v>32</v>
      </c>
      <c r="B26" s="84"/>
      <c r="C26" s="84"/>
      <c r="D26" s="84"/>
      <c r="E26" s="84"/>
      <c r="F26" s="84"/>
      <c r="G26" s="84"/>
      <c r="H26" s="8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zoomScale="90" zoomScaleNormal="90" workbookViewId="0">
      <selection sqref="A1:XFD1048576"/>
    </sheetView>
  </sheetViews>
  <sheetFormatPr defaultColWidth="9.7109375" defaultRowHeight="15" x14ac:dyDescent="0.25"/>
  <cols>
    <col min="1" max="1" width="14" style="17" customWidth="1"/>
    <col min="2" max="2" width="5.42578125" style="18" bestFit="1" customWidth="1"/>
    <col min="3" max="3" width="5.28515625" style="26" bestFit="1" customWidth="1"/>
    <col min="4" max="4" width="60.140625" style="50" customWidth="1"/>
    <col min="5" max="5" width="11.28515625" style="27" customWidth="1"/>
    <col min="6" max="6" width="7.7109375" style="27" bestFit="1" customWidth="1"/>
    <col min="7" max="7" width="12.28515625" style="26" customWidth="1"/>
    <col min="8" max="8" width="7.7109375" style="47" bestFit="1" customWidth="1"/>
    <col min="9" max="9" width="7.85546875" style="47" customWidth="1"/>
    <col min="10" max="10" width="12.7109375" style="11" bestFit="1" customWidth="1"/>
    <col min="11" max="11" width="9.42578125" style="21" customWidth="1"/>
    <col min="12" max="12" width="13.28515625" style="28" customWidth="1"/>
    <col min="13" max="13" width="12.5703125" style="29" customWidth="1"/>
    <col min="14" max="14" width="11.85546875" style="22" bestFit="1" customWidth="1"/>
    <col min="15" max="17" width="10.5703125" style="22" bestFit="1" customWidth="1"/>
    <col min="18" max="19" width="10.5703125" style="19" bestFit="1" customWidth="1"/>
    <col min="20" max="22" width="10.5703125" style="1" bestFit="1" customWidth="1"/>
    <col min="23" max="23" width="10.5703125" style="20" bestFit="1" customWidth="1"/>
    <col min="24" max="25" width="10.5703125" style="1" bestFit="1" customWidth="1"/>
    <col min="26" max="16384" width="9.7109375" style="1"/>
  </cols>
  <sheetData>
    <row r="1" spans="1:25" ht="60.75" customHeight="1" thickBot="1" x14ac:dyDescent="0.3">
      <c r="A1" s="92" t="s">
        <v>43</v>
      </c>
      <c r="B1" s="93"/>
      <c r="C1" s="94"/>
      <c r="D1" s="95" t="s">
        <v>44</v>
      </c>
      <c r="E1" s="96"/>
      <c r="F1" s="96"/>
      <c r="G1" s="96"/>
      <c r="H1" s="96"/>
      <c r="I1" s="96"/>
      <c r="J1" s="97"/>
      <c r="K1" s="95" t="s">
        <v>59</v>
      </c>
      <c r="L1" s="96"/>
      <c r="M1" s="96"/>
      <c r="N1" s="81" t="s">
        <v>33</v>
      </c>
      <c r="O1" s="81" t="s">
        <v>33</v>
      </c>
      <c r="P1" s="81" t="s">
        <v>33</v>
      </c>
      <c r="Q1" s="81" t="s">
        <v>33</v>
      </c>
      <c r="R1" s="81" t="s">
        <v>33</v>
      </c>
      <c r="S1" s="81" t="s">
        <v>33</v>
      </c>
      <c r="T1" s="81" t="s">
        <v>33</v>
      </c>
      <c r="U1" s="81" t="s">
        <v>33</v>
      </c>
      <c r="V1" s="81" t="s">
        <v>33</v>
      </c>
      <c r="W1" s="81" t="s">
        <v>33</v>
      </c>
      <c r="X1" s="81" t="s">
        <v>33</v>
      </c>
      <c r="Y1" s="81" t="s">
        <v>33</v>
      </c>
    </row>
    <row r="2" spans="1:25" ht="30" customHeight="1" thickBot="1" x14ac:dyDescent="0.3">
      <c r="A2" s="92" t="s">
        <v>61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s="11" customFormat="1" ht="45.75" thickBot="1" x14ac:dyDescent="0.25">
      <c r="A3" s="46" t="s">
        <v>3</v>
      </c>
      <c r="B3" s="2" t="s">
        <v>1</v>
      </c>
      <c r="C3" s="4" t="s">
        <v>5</v>
      </c>
      <c r="D3" s="5" t="s">
        <v>7</v>
      </c>
      <c r="E3" s="6" t="s">
        <v>34</v>
      </c>
      <c r="F3" s="6" t="s">
        <v>13</v>
      </c>
      <c r="G3" s="3" t="s">
        <v>8</v>
      </c>
      <c r="H3" s="7" t="s">
        <v>4</v>
      </c>
      <c r="I3" s="8" t="s">
        <v>14</v>
      </c>
      <c r="J3" s="23" t="s">
        <v>6</v>
      </c>
      <c r="K3" s="9" t="s">
        <v>15</v>
      </c>
      <c r="L3" s="24" t="s">
        <v>0</v>
      </c>
      <c r="M3" s="10" t="s">
        <v>9</v>
      </c>
      <c r="N3" s="43" t="s">
        <v>2</v>
      </c>
      <c r="O3" s="44" t="s">
        <v>2</v>
      </c>
      <c r="P3" s="44" t="s">
        <v>2</v>
      </c>
      <c r="Q3" s="44" t="s">
        <v>2</v>
      </c>
      <c r="R3" s="44" t="s">
        <v>2</v>
      </c>
      <c r="S3" s="44" t="s">
        <v>2</v>
      </c>
      <c r="T3" s="44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2.25" thickBot="1" x14ac:dyDescent="0.3">
      <c r="A4" s="101" t="s">
        <v>58</v>
      </c>
      <c r="B4" s="80">
        <v>1</v>
      </c>
      <c r="C4" s="52">
        <v>1</v>
      </c>
      <c r="D4" s="53" t="s">
        <v>45</v>
      </c>
      <c r="E4" s="52" t="s">
        <v>54</v>
      </c>
      <c r="F4" s="49"/>
      <c r="G4" s="52" t="s">
        <v>52</v>
      </c>
      <c r="H4" s="49"/>
      <c r="I4" s="49"/>
      <c r="J4" s="51">
        <v>142</v>
      </c>
      <c r="K4" s="48">
        <v>3</v>
      </c>
      <c r="L4" s="25">
        <f>K4-(SUM(N4:Y4))</f>
        <v>3</v>
      </c>
      <c r="M4" s="12" t="str">
        <f>IF(L4&lt;0,"ATENÇÃO","OK")</f>
        <v>OK</v>
      </c>
      <c r="N4" s="13">
        <v>0</v>
      </c>
      <c r="O4" s="13">
        <v>0</v>
      </c>
      <c r="P4" s="13">
        <v>0</v>
      </c>
      <c r="Q4" s="14">
        <v>0</v>
      </c>
      <c r="R4" s="15">
        <v>0</v>
      </c>
      <c r="S4" s="15">
        <v>0</v>
      </c>
      <c r="T4" s="16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</row>
    <row r="5" spans="1:25" ht="32.25" thickBot="1" x14ac:dyDescent="0.3">
      <c r="A5" s="102"/>
      <c r="B5" s="80"/>
      <c r="C5" s="52">
        <v>2</v>
      </c>
      <c r="D5" s="53" t="s">
        <v>46</v>
      </c>
      <c r="E5" s="52" t="s">
        <v>54</v>
      </c>
      <c r="F5" s="49"/>
      <c r="G5" s="52" t="s">
        <v>52</v>
      </c>
      <c r="H5" s="49"/>
      <c r="I5" s="49"/>
      <c r="J5" s="51">
        <v>158.87</v>
      </c>
      <c r="K5" s="48"/>
      <c r="L5" s="25">
        <f t="shared" ref="L5:L18" si="0">K5-(SUM(N5:Y5))</f>
        <v>0</v>
      </c>
      <c r="M5" s="12" t="str">
        <f t="shared" ref="M5:M18" si="1">IF(L5&lt;0,"ATENÇÃO","OK")</f>
        <v>OK</v>
      </c>
      <c r="N5" s="13">
        <v>0</v>
      </c>
      <c r="O5" s="13">
        <v>0</v>
      </c>
      <c r="P5" s="13">
        <v>0</v>
      </c>
      <c r="Q5" s="14">
        <v>0</v>
      </c>
      <c r="R5" s="15">
        <v>0</v>
      </c>
      <c r="S5" s="15">
        <v>0</v>
      </c>
      <c r="T5" s="16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</row>
    <row r="6" spans="1:25" ht="16.5" thickBot="1" x14ac:dyDescent="0.3">
      <c r="A6" s="102"/>
      <c r="B6" s="80"/>
      <c r="C6" s="52">
        <v>3</v>
      </c>
      <c r="D6" s="53" t="s">
        <v>47</v>
      </c>
      <c r="E6" s="52" t="s">
        <v>54</v>
      </c>
      <c r="F6" s="49"/>
      <c r="G6" s="52" t="s">
        <v>53</v>
      </c>
      <c r="H6" s="49"/>
      <c r="I6" s="49"/>
      <c r="J6" s="51">
        <v>30</v>
      </c>
      <c r="K6" s="48">
        <v>3</v>
      </c>
      <c r="L6" s="25">
        <f t="shared" si="0"/>
        <v>3</v>
      </c>
      <c r="M6" s="12" t="str">
        <f t="shared" si="1"/>
        <v>OK</v>
      </c>
      <c r="N6" s="13">
        <v>0</v>
      </c>
      <c r="O6" s="13">
        <v>0</v>
      </c>
      <c r="P6" s="13">
        <v>0</v>
      </c>
      <c r="Q6" s="14">
        <v>0</v>
      </c>
      <c r="R6" s="15">
        <v>0</v>
      </c>
      <c r="S6" s="15">
        <v>0</v>
      </c>
      <c r="T6" s="16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</row>
    <row r="7" spans="1:25" ht="16.5" thickBot="1" x14ac:dyDescent="0.3">
      <c r="A7" s="103"/>
      <c r="B7" s="80"/>
      <c r="C7" s="52">
        <v>4</v>
      </c>
      <c r="D7" s="53" t="s">
        <v>48</v>
      </c>
      <c r="E7" s="52" t="s">
        <v>54</v>
      </c>
      <c r="F7" s="49"/>
      <c r="G7" s="52" t="s">
        <v>53</v>
      </c>
      <c r="H7" s="49"/>
      <c r="I7" s="49"/>
      <c r="J7" s="51">
        <v>30</v>
      </c>
      <c r="K7" s="48">
        <v>3</v>
      </c>
      <c r="L7" s="25">
        <f t="shared" si="0"/>
        <v>3</v>
      </c>
      <c r="M7" s="12" t="str">
        <f t="shared" si="1"/>
        <v>OK</v>
      </c>
      <c r="N7" s="13">
        <v>0</v>
      </c>
      <c r="O7" s="13">
        <v>0</v>
      </c>
      <c r="P7" s="13">
        <v>0</v>
      </c>
      <c r="Q7" s="14">
        <v>0</v>
      </c>
      <c r="R7" s="15">
        <v>0</v>
      </c>
      <c r="S7" s="15">
        <v>0</v>
      </c>
      <c r="T7" s="16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</row>
    <row r="8" spans="1:25" ht="48" thickBot="1" x14ac:dyDescent="0.3">
      <c r="A8" s="98" t="s">
        <v>57</v>
      </c>
      <c r="B8" s="76">
        <v>2</v>
      </c>
      <c r="C8" s="54">
        <v>5</v>
      </c>
      <c r="D8" s="55" t="s">
        <v>49</v>
      </c>
      <c r="E8" s="54" t="s">
        <v>54</v>
      </c>
      <c r="F8" s="49"/>
      <c r="G8" s="54" t="s">
        <v>52</v>
      </c>
      <c r="H8" s="49"/>
      <c r="I8" s="49"/>
      <c r="J8" s="51">
        <v>180</v>
      </c>
      <c r="K8" s="48"/>
      <c r="L8" s="25">
        <f t="shared" si="0"/>
        <v>0</v>
      </c>
      <c r="M8" s="12" t="str">
        <f t="shared" si="1"/>
        <v>OK</v>
      </c>
      <c r="N8" s="13">
        <v>0</v>
      </c>
      <c r="O8" s="13">
        <v>0</v>
      </c>
      <c r="P8" s="13">
        <v>0</v>
      </c>
      <c r="Q8" s="14">
        <v>0</v>
      </c>
      <c r="R8" s="15">
        <v>0</v>
      </c>
      <c r="S8" s="15">
        <v>0</v>
      </c>
      <c r="T8" s="16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</row>
    <row r="9" spans="1:25" ht="32.25" thickBot="1" x14ac:dyDescent="0.3">
      <c r="A9" s="99"/>
      <c r="B9" s="76"/>
      <c r="C9" s="54">
        <v>6</v>
      </c>
      <c r="D9" s="55" t="s">
        <v>50</v>
      </c>
      <c r="E9" s="54" t="s">
        <v>54</v>
      </c>
      <c r="F9" s="49"/>
      <c r="G9" s="54" t="s">
        <v>53</v>
      </c>
      <c r="H9" s="49"/>
      <c r="I9" s="49"/>
      <c r="J9" s="51">
        <v>38</v>
      </c>
      <c r="K9" s="48"/>
      <c r="L9" s="25">
        <f t="shared" si="0"/>
        <v>0</v>
      </c>
      <c r="M9" s="12" t="str">
        <f t="shared" si="1"/>
        <v>OK</v>
      </c>
      <c r="N9" s="13">
        <v>0</v>
      </c>
      <c r="O9" s="13">
        <v>0</v>
      </c>
      <c r="P9" s="13">
        <v>0</v>
      </c>
      <c r="Q9" s="14">
        <v>0</v>
      </c>
      <c r="R9" s="15">
        <v>0</v>
      </c>
      <c r="S9" s="15">
        <v>0</v>
      </c>
      <c r="T9" s="16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</row>
    <row r="10" spans="1:25" ht="32.25" thickBot="1" x14ac:dyDescent="0.3">
      <c r="A10" s="100"/>
      <c r="B10" s="76"/>
      <c r="C10" s="54">
        <v>7</v>
      </c>
      <c r="D10" s="55" t="s">
        <v>51</v>
      </c>
      <c r="E10" s="54" t="s">
        <v>54</v>
      </c>
      <c r="F10" s="49"/>
      <c r="G10" s="54" t="s">
        <v>53</v>
      </c>
      <c r="H10" s="49"/>
      <c r="I10" s="49"/>
      <c r="J10" s="51">
        <v>38</v>
      </c>
      <c r="K10" s="48"/>
      <c r="L10" s="25">
        <f t="shared" si="0"/>
        <v>0</v>
      </c>
      <c r="M10" s="12" t="str">
        <f t="shared" si="1"/>
        <v>OK</v>
      </c>
      <c r="N10" s="13">
        <v>0</v>
      </c>
      <c r="O10" s="13">
        <v>0</v>
      </c>
      <c r="P10" s="13">
        <v>0</v>
      </c>
      <c r="Q10" s="14">
        <v>0</v>
      </c>
      <c r="R10" s="15">
        <v>0</v>
      </c>
      <c r="S10" s="15">
        <v>0</v>
      </c>
      <c r="T10" s="16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</row>
    <row r="11" spans="1:25" ht="32.25" thickBot="1" x14ac:dyDescent="0.3">
      <c r="A11" s="98" t="s">
        <v>56</v>
      </c>
      <c r="B11" s="76">
        <v>3</v>
      </c>
      <c r="C11" s="54">
        <v>8</v>
      </c>
      <c r="D11" s="55" t="s">
        <v>45</v>
      </c>
      <c r="E11" s="54" t="s">
        <v>54</v>
      </c>
      <c r="F11" s="49"/>
      <c r="G11" s="54" t="s">
        <v>52</v>
      </c>
      <c r="H11" s="49"/>
      <c r="I11" s="49"/>
      <c r="J11" s="51">
        <v>124</v>
      </c>
      <c r="K11" s="48"/>
      <c r="L11" s="25">
        <f t="shared" si="0"/>
        <v>0</v>
      </c>
      <c r="M11" s="12" t="str">
        <f t="shared" si="1"/>
        <v>OK</v>
      </c>
      <c r="N11" s="13">
        <v>0</v>
      </c>
      <c r="O11" s="13">
        <v>0</v>
      </c>
      <c r="P11" s="13">
        <v>0</v>
      </c>
      <c r="Q11" s="14">
        <v>0</v>
      </c>
      <c r="R11" s="15">
        <v>0</v>
      </c>
      <c r="S11" s="15">
        <v>0</v>
      </c>
      <c r="T11" s="16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</row>
    <row r="12" spans="1:25" ht="32.25" thickBot="1" x14ac:dyDescent="0.3">
      <c r="A12" s="99"/>
      <c r="B12" s="76"/>
      <c r="C12" s="54">
        <v>9</v>
      </c>
      <c r="D12" s="55" t="s">
        <v>46</v>
      </c>
      <c r="E12" s="54" t="s">
        <v>54</v>
      </c>
      <c r="F12" s="49"/>
      <c r="G12" s="54" t="s">
        <v>52</v>
      </c>
      <c r="H12" s="49"/>
      <c r="I12" s="49"/>
      <c r="J12" s="51">
        <v>146</v>
      </c>
      <c r="K12" s="48"/>
      <c r="L12" s="25">
        <f t="shared" si="0"/>
        <v>0</v>
      </c>
      <c r="M12" s="12" t="str">
        <f t="shared" si="1"/>
        <v>OK</v>
      </c>
      <c r="N12" s="13">
        <v>0</v>
      </c>
      <c r="O12" s="13">
        <v>0</v>
      </c>
      <c r="P12" s="13">
        <v>0</v>
      </c>
      <c r="Q12" s="14">
        <v>0</v>
      </c>
      <c r="R12" s="15">
        <v>0</v>
      </c>
      <c r="S12" s="15">
        <v>0</v>
      </c>
      <c r="T12" s="16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</row>
    <row r="13" spans="1:25" ht="16.5" thickBot="1" x14ac:dyDescent="0.3">
      <c r="A13" s="99"/>
      <c r="B13" s="76"/>
      <c r="C13" s="54">
        <v>10</v>
      </c>
      <c r="D13" s="55" t="s">
        <v>47</v>
      </c>
      <c r="E13" s="54" t="s">
        <v>54</v>
      </c>
      <c r="F13" s="49"/>
      <c r="G13" s="54" t="s">
        <v>53</v>
      </c>
      <c r="H13" s="49"/>
      <c r="I13" s="49"/>
      <c r="J13" s="51">
        <v>27</v>
      </c>
      <c r="K13" s="48"/>
      <c r="L13" s="25">
        <f t="shared" si="0"/>
        <v>0</v>
      </c>
      <c r="M13" s="12" t="str">
        <f t="shared" si="1"/>
        <v>OK</v>
      </c>
      <c r="N13" s="13">
        <v>0</v>
      </c>
      <c r="O13" s="13">
        <v>0</v>
      </c>
      <c r="P13" s="13">
        <v>0</v>
      </c>
      <c r="Q13" s="14">
        <v>0</v>
      </c>
      <c r="R13" s="15">
        <v>0</v>
      </c>
      <c r="S13" s="15">
        <v>0</v>
      </c>
      <c r="T13" s="16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</row>
    <row r="14" spans="1:25" ht="26.25" customHeight="1" thickBot="1" x14ac:dyDescent="0.3">
      <c r="A14" s="100"/>
      <c r="B14" s="76"/>
      <c r="C14" s="54">
        <v>11</v>
      </c>
      <c r="D14" s="55" t="s">
        <v>48</v>
      </c>
      <c r="E14" s="54" t="s">
        <v>54</v>
      </c>
      <c r="F14" s="49"/>
      <c r="G14" s="54" t="s">
        <v>53</v>
      </c>
      <c r="H14" s="49"/>
      <c r="I14" s="49"/>
      <c r="J14" s="51">
        <v>27</v>
      </c>
      <c r="K14" s="48"/>
      <c r="L14" s="25">
        <f t="shared" si="0"/>
        <v>0</v>
      </c>
      <c r="M14" s="12" t="str">
        <f t="shared" si="1"/>
        <v>OK</v>
      </c>
      <c r="N14" s="13">
        <v>0</v>
      </c>
      <c r="O14" s="13">
        <v>0</v>
      </c>
      <c r="P14" s="13">
        <v>0</v>
      </c>
      <c r="Q14" s="14">
        <v>0</v>
      </c>
      <c r="R14" s="15">
        <v>0</v>
      </c>
      <c r="S14" s="15">
        <v>0</v>
      </c>
      <c r="T14" s="16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</row>
    <row r="15" spans="1:25" ht="32.25" thickBot="1" x14ac:dyDescent="0.3">
      <c r="A15" s="79" t="s">
        <v>55</v>
      </c>
      <c r="B15" s="76">
        <v>4</v>
      </c>
      <c r="C15" s="54">
        <v>12</v>
      </c>
      <c r="D15" s="55" t="s">
        <v>45</v>
      </c>
      <c r="E15" s="54" t="s">
        <v>54</v>
      </c>
      <c r="F15" s="49"/>
      <c r="G15" s="54" t="s">
        <v>52</v>
      </c>
      <c r="H15" s="49"/>
      <c r="I15" s="49"/>
      <c r="J15" s="51">
        <v>111</v>
      </c>
      <c r="K15" s="48"/>
      <c r="L15" s="25">
        <f t="shared" si="0"/>
        <v>0</v>
      </c>
      <c r="M15" s="12" t="str">
        <f t="shared" si="1"/>
        <v>OK</v>
      </c>
      <c r="N15" s="13">
        <v>0</v>
      </c>
      <c r="O15" s="13">
        <v>0</v>
      </c>
      <c r="P15" s="13">
        <v>0</v>
      </c>
      <c r="Q15" s="14">
        <v>0</v>
      </c>
      <c r="R15" s="15">
        <v>0</v>
      </c>
      <c r="S15" s="15">
        <v>0</v>
      </c>
      <c r="T15" s="16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ht="32.25" thickBot="1" x14ac:dyDescent="0.3">
      <c r="A16" s="79"/>
      <c r="B16" s="76"/>
      <c r="C16" s="54">
        <v>13</v>
      </c>
      <c r="D16" s="55" t="s">
        <v>46</v>
      </c>
      <c r="E16" s="54" t="s">
        <v>54</v>
      </c>
      <c r="F16" s="49"/>
      <c r="G16" s="54" t="s">
        <v>52</v>
      </c>
      <c r="H16" s="49"/>
      <c r="I16" s="49"/>
      <c r="J16" s="51">
        <v>180</v>
      </c>
      <c r="K16" s="48"/>
      <c r="L16" s="25">
        <f t="shared" si="0"/>
        <v>0</v>
      </c>
      <c r="M16" s="12" t="str">
        <f t="shared" si="1"/>
        <v>OK</v>
      </c>
      <c r="N16" s="13">
        <v>0</v>
      </c>
      <c r="O16" s="13">
        <v>0</v>
      </c>
      <c r="P16" s="13">
        <v>0</v>
      </c>
      <c r="Q16" s="14">
        <v>0</v>
      </c>
      <c r="R16" s="15">
        <v>0</v>
      </c>
      <c r="S16" s="15">
        <v>0</v>
      </c>
      <c r="T16" s="16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</row>
    <row r="17" spans="1:25" ht="16.5" thickBot="1" x14ac:dyDescent="0.3">
      <c r="A17" s="79"/>
      <c r="B17" s="76"/>
      <c r="C17" s="54">
        <v>14</v>
      </c>
      <c r="D17" s="55" t="s">
        <v>47</v>
      </c>
      <c r="E17" s="54" t="s">
        <v>54</v>
      </c>
      <c r="F17" s="49"/>
      <c r="G17" s="54" t="s">
        <v>53</v>
      </c>
      <c r="H17" s="49"/>
      <c r="I17" s="49"/>
      <c r="J17" s="51">
        <v>29</v>
      </c>
      <c r="K17" s="48"/>
      <c r="L17" s="25">
        <f t="shared" si="0"/>
        <v>0</v>
      </c>
      <c r="M17" s="12" t="str">
        <f t="shared" si="1"/>
        <v>OK</v>
      </c>
      <c r="N17" s="13">
        <v>0</v>
      </c>
      <c r="O17" s="13">
        <v>0</v>
      </c>
      <c r="P17" s="13">
        <v>0</v>
      </c>
      <c r="Q17" s="14">
        <v>0</v>
      </c>
      <c r="R17" s="15">
        <v>0</v>
      </c>
      <c r="S17" s="15">
        <v>0</v>
      </c>
      <c r="T17" s="16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</row>
    <row r="18" spans="1:25" ht="16.5" thickBot="1" x14ac:dyDescent="0.3">
      <c r="A18" s="79"/>
      <c r="B18" s="76"/>
      <c r="C18" s="54">
        <v>15</v>
      </c>
      <c r="D18" s="55" t="s">
        <v>48</v>
      </c>
      <c r="E18" s="54" t="s">
        <v>54</v>
      </c>
      <c r="F18" s="49"/>
      <c r="G18" s="54" t="s">
        <v>53</v>
      </c>
      <c r="H18" s="49"/>
      <c r="I18" s="49"/>
      <c r="J18" s="51">
        <v>29</v>
      </c>
      <c r="K18" s="48"/>
      <c r="L18" s="25">
        <f t="shared" si="0"/>
        <v>0</v>
      </c>
      <c r="M18" s="12" t="str">
        <f t="shared" si="1"/>
        <v>OK</v>
      </c>
      <c r="N18" s="13">
        <v>0</v>
      </c>
      <c r="O18" s="13">
        <v>0</v>
      </c>
      <c r="P18" s="13">
        <v>0</v>
      </c>
      <c r="Q18" s="14">
        <v>0</v>
      </c>
      <c r="R18" s="15">
        <v>0</v>
      </c>
      <c r="S18" s="15">
        <v>0</v>
      </c>
      <c r="T18" s="16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</row>
  </sheetData>
  <mergeCells count="24">
    <mergeCell ref="A11:A14"/>
    <mergeCell ref="B11:B14"/>
    <mergeCell ref="O1:O2"/>
    <mergeCell ref="P1:P2"/>
    <mergeCell ref="A4:A7"/>
    <mergeCell ref="B4:B7"/>
    <mergeCell ref="A8:A10"/>
    <mergeCell ref="B8:B10"/>
    <mergeCell ref="A15:A18"/>
    <mergeCell ref="B15:B18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</mergeCells>
  <conditionalFormatting sqref="N4:Y4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N5:Y9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N10:Y18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REIT</vt:lpstr>
      <vt:lpstr>ESAG</vt:lpstr>
      <vt:lpstr>CEART</vt:lpstr>
      <vt:lpstr>FAED</vt:lpstr>
      <vt:lpstr>CEAD</vt:lpstr>
      <vt:lpstr>CEFID</vt:lpstr>
      <vt:lpstr>CESFI</vt:lpstr>
      <vt:lpstr>CERES</vt:lpstr>
      <vt:lpstr>PROJETO 01 CEAD</vt:lpstr>
      <vt:lpstr>PROJETO 03 CEAD</vt:lpstr>
      <vt:lpstr>PROJETO 04 CEAD</vt:lpstr>
      <vt:lpstr>PROJETO 05 CEAD</vt:lpstr>
      <vt:lpstr>PROJETO 06 CEAD</vt:lpstr>
      <vt:lpstr>PROJETO 07 CERES</vt:lpstr>
      <vt:lpstr>PROJETO 08 CERES</vt:lpstr>
      <vt:lpstr>GESTOR</vt:lpstr>
      <vt:lpstr>Modelo Anexo II IN 002_2014</vt:lpstr>
      <vt:lpstr>PROJETO 02 CEAD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Roberta kloster</cp:lastModifiedBy>
  <cp:lastPrinted>2014-06-04T18:55:53Z</cp:lastPrinted>
  <dcterms:created xsi:type="dcterms:W3CDTF">2010-06-19T20:43:11Z</dcterms:created>
  <dcterms:modified xsi:type="dcterms:W3CDTF">2014-08-14T19:18:47Z</dcterms:modified>
</cp:coreProperties>
</file>