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1-CONTRATOS\Administração Contratos\Controle de Saldo de Atas de Registro de Preço\UDESC\PP 0252-2014 - UDESC - Coffee Break - Vig 28.04.15\"/>
    </mc:Choice>
  </mc:AlternateContent>
  <bookViews>
    <workbookView xWindow="0" yWindow="0" windowWidth="21600" windowHeight="9735" tabRatio="711" activeTab="3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RES" sheetId="83" r:id="rId8"/>
    <sheet name="GESTOR" sheetId="90" r:id="rId9"/>
    <sheet name="Modelo Anexo II IN 002_2014" sheetId="77" r:id="rId10"/>
  </sheets>
  <definedNames>
    <definedName name="_xlnm._FilterDatabase" localSheetId="8" hidden="1">GESTOR!$A$3:$M$3</definedName>
    <definedName name="diasuteis" localSheetId="4">#REF!</definedName>
    <definedName name="diasuteis" localSheetId="2">#REF!</definedName>
    <definedName name="diasuteis" localSheetId="5">#REF!</definedName>
    <definedName name="diasuteis" localSheetId="7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8">#REF!</definedName>
    <definedName name="diasuteis" localSheetId="0">#REF!</definedName>
    <definedName name="diasuteis">#REF!</definedName>
    <definedName name="Ferias" localSheetId="4">#REF!</definedName>
    <definedName name="Ferias" localSheetId="2">#REF!</definedName>
    <definedName name="Ferias" localSheetId="5">#REF!</definedName>
    <definedName name="Ferias" localSheetId="7">#REF!</definedName>
    <definedName name="Ferias" localSheetId="6">#REF!</definedName>
    <definedName name="Ferias" localSheetId="1">#REF!</definedName>
    <definedName name="Ferias" localSheetId="3">#REF!</definedName>
    <definedName name="Ferias" localSheetId="8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5" i="80" l="1"/>
  <c r="K5" i="79"/>
  <c r="K5" i="75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K19" i="90"/>
  <c r="K4" i="90"/>
  <c r="L19" i="83"/>
  <c r="M19" i="83" s="1"/>
  <c r="L18" i="83"/>
  <c r="M18" i="83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M19" i="82"/>
  <c r="L19" i="82"/>
  <c r="M18" i="82"/>
  <c r="L18" i="82"/>
  <c r="M17" i="82"/>
  <c r="L17" i="82"/>
  <c r="M16" i="82"/>
  <c r="L16" i="82"/>
  <c r="M15" i="82"/>
  <c r="L15" i="82"/>
  <c r="M14" i="82"/>
  <c r="L14" i="82"/>
  <c r="M13" i="82"/>
  <c r="L13" i="82"/>
  <c r="M12" i="82"/>
  <c r="L12" i="82"/>
  <c r="M11" i="82"/>
  <c r="L11" i="82"/>
  <c r="M10" i="82"/>
  <c r="L10" i="82"/>
  <c r="M9" i="82"/>
  <c r="L9" i="82"/>
  <c r="M8" i="82"/>
  <c r="L8" i="82"/>
  <c r="M7" i="82"/>
  <c r="L7" i="82"/>
  <c r="L6" i="82"/>
  <c r="M6" i="82" s="1"/>
  <c r="L5" i="82"/>
  <c r="M5" i="82" s="1"/>
  <c r="L4" i="82"/>
  <c r="M4" i="82" s="1"/>
  <c r="L19" i="81"/>
  <c r="M19" i="81" s="1"/>
  <c r="L18" i="81"/>
  <c r="M18" i="81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M19" i="80"/>
  <c r="L19" i="80"/>
  <c r="M18" i="80"/>
  <c r="L18" i="80"/>
  <c r="M17" i="80"/>
  <c r="L17" i="80"/>
  <c r="M16" i="80"/>
  <c r="L16" i="80"/>
  <c r="M15" i="80"/>
  <c r="L15" i="80"/>
  <c r="M14" i="80"/>
  <c r="L14" i="80"/>
  <c r="M13" i="80"/>
  <c r="L13" i="80"/>
  <c r="M12" i="80"/>
  <c r="L12" i="80"/>
  <c r="M11" i="80"/>
  <c r="L11" i="80"/>
  <c r="M10" i="80"/>
  <c r="L10" i="80"/>
  <c r="M9" i="80"/>
  <c r="L9" i="80"/>
  <c r="M8" i="80"/>
  <c r="L8" i="80"/>
  <c r="L7" i="80"/>
  <c r="M7" i="80" s="1"/>
  <c r="L6" i="80"/>
  <c r="M6" i="80" s="1"/>
  <c r="L5" i="80"/>
  <c r="M5" i="80" s="1"/>
  <c r="L4" i="80"/>
  <c r="M4" i="80" s="1"/>
  <c r="L19" i="79"/>
  <c r="M19" i="79" s="1"/>
  <c r="L18" i="79"/>
  <c r="M18" i="79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L4" i="79"/>
  <c r="M4" i="79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M5" i="79" l="1"/>
  <c r="M4" i="83"/>
  <c r="L8" i="75"/>
  <c r="L9" i="75"/>
  <c r="L10" i="75"/>
  <c r="L11" i="75"/>
  <c r="L12" i="75"/>
  <c r="L13" i="75"/>
  <c r="L14" i="75"/>
  <c r="L15" i="75"/>
  <c r="L16" i="75"/>
  <c r="L17" i="75"/>
  <c r="L18" i="75"/>
  <c r="L19" i="75"/>
  <c r="M17" i="75" l="1"/>
  <c r="L17" i="90"/>
  <c r="M17" i="90" s="1"/>
  <c r="M13" i="75"/>
  <c r="L13" i="90"/>
  <c r="M13" i="90" s="1"/>
  <c r="M11" i="75"/>
  <c r="L11" i="90"/>
  <c r="M11" i="90" s="1"/>
  <c r="M9" i="75"/>
  <c r="L9" i="90"/>
  <c r="M9" i="90" s="1"/>
  <c r="M19" i="75"/>
  <c r="L19" i="90"/>
  <c r="M19" i="90" s="1"/>
  <c r="M15" i="75"/>
  <c r="L15" i="90"/>
  <c r="M15" i="90" s="1"/>
  <c r="M18" i="75"/>
  <c r="L18" i="90"/>
  <c r="M18" i="90" s="1"/>
  <c r="M16" i="75"/>
  <c r="L16" i="90"/>
  <c r="M16" i="90" s="1"/>
  <c r="M14" i="75"/>
  <c r="L14" i="90"/>
  <c r="M14" i="90" s="1"/>
  <c r="M12" i="75"/>
  <c r="L12" i="90"/>
  <c r="M12" i="90" s="1"/>
  <c r="M10" i="75"/>
  <c r="L10" i="90"/>
  <c r="M10" i="90" s="1"/>
  <c r="M8" i="75"/>
  <c r="L8" i="90"/>
  <c r="M8" i="90" s="1"/>
  <c r="L7" i="75"/>
  <c r="L6" i="75"/>
  <c r="L5" i="75"/>
  <c r="M6" i="75" l="1"/>
  <c r="L6" i="90"/>
  <c r="M6" i="90" s="1"/>
  <c r="M5" i="75"/>
  <c r="L5" i="90"/>
  <c r="M5" i="90" s="1"/>
  <c r="M7" i="75"/>
  <c r="L7" i="90"/>
  <c r="M7" i="90" s="1"/>
  <c r="L4" i="75"/>
  <c r="M4" i="75" l="1"/>
  <c r="L4" i="90"/>
  <c r="M4" i="90" s="1"/>
</calcChain>
</file>

<file path=xl/comments1.xml><?xml version="1.0" encoding="utf-8"?>
<comments xmlns="http://schemas.openxmlformats.org/spreadsheetml/2006/main">
  <authors>
    <author>Roberta kloster</author>
  </authors>
  <commentList>
    <comment ref="K5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quantitativo cedido: 300 pela FAED + 300 pelo CEAD para a PROEX
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5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cedidos para Reitoria - Ofício PROEX 213/2014
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K5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300 cedido para reitoria. Cfe ofício proex 214/2014
</t>
        </r>
      </text>
    </comment>
  </commentList>
</comments>
</file>

<file path=xl/sharedStrings.xml><?xml version="1.0" encoding="utf-8"?>
<sst xmlns="http://schemas.openxmlformats.org/spreadsheetml/2006/main" count="654" uniqueCount="81">
  <si>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</si>
  <si>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</si>
  <si>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</si>
  <si>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</si>
  <si>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</si>
  <si>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</si>
  <si>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</si>
  <si>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</si>
  <si>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</si>
  <si>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</si>
  <si>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</si>
  <si>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</si>
  <si>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</si>
  <si>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</si>
  <si>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</si>
  <si>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</si>
  <si>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</si>
  <si>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</si>
  <si>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</si>
  <si>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</si>
  <si>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</si>
  <si>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</si>
  <si>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</si>
  <si>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</si>
  <si>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</si>
  <si>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</si>
  <si>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</si>
  <si>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</si>
  <si>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</si>
  <si>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</si>
  <si>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</si>
  <si>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</si>
  <si>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</si>
  <si>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</si>
  <si>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</si>
  <si>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</si>
  <si>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</si>
  <si>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</si>
  <si>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</si>
  <si>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</si>
  <si>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</si>
  <si>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</si>
  <si>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</si>
  <si>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PROCESSO: 0252/2014/UDESC</t>
  </si>
  <si>
    <t>OBJETO: FORNECIMENTO DE REFEIÇÃO PARA JOGOS, COFFEE BREAK E COQUETEL</t>
  </si>
  <si>
    <t>VIGÊNCIA DA ATA:  28/04/2014 até 28/04/2015</t>
  </si>
  <si>
    <t>Villa Gourmet Eventos LTDA-EPP</t>
  </si>
  <si>
    <t>COFFEE BREAK TIPO 1 - CONFORME TERMO DE REFERÊNCIA - Fpolis</t>
  </si>
  <si>
    <t>COFFEE BREAK TIPO 2 - CONFORME TERMO DE REFERÊNCIA - Fpolis</t>
  </si>
  <si>
    <t>COFFEE BREAK TIPO 3 - CONFORME TERMO DE REFERÊNCIA - Fpolis</t>
  </si>
  <si>
    <t>COQUETEL - CONFORME TERMO DE REFERÊNCIA - Fpolis</t>
  </si>
  <si>
    <t>Pessoa</t>
  </si>
  <si>
    <t>COFFEE BREAK TIPO 2 - CONFORME TERMO DE REFERÊNCIA - Baln Camboriú</t>
  </si>
  <si>
    <t>COFFEE BREAK TIPO 3 - CONFORME TERMO DE REFERÊNCIA - Laguna</t>
  </si>
  <si>
    <t>COQUETEL - CONFORME TERMO DE REFERÊNCIA - Laguna</t>
  </si>
  <si>
    <t>CAFÉ DA MANHÃ - CONFORME TERMO DE REFERÊNCIA - Chapecó.</t>
  </si>
  <si>
    <t>ALMOÇO - CONFORME TERMO DE REFERÊNCIA - Chapecó</t>
  </si>
  <si>
    <t>JANTAR - CONFORME TERMO DE REFERÊNCIA - Chapecó</t>
  </si>
  <si>
    <t>Refeição</t>
  </si>
  <si>
    <t>CAFÉ DA MANHÃ - CONFORME TERMO DE REFERÊNCIA - Lages</t>
  </si>
  <si>
    <t>ALMOÇO - CONFORME TERMO DE REFERÊNCIA - Lages</t>
  </si>
  <si>
    <t>JANTAR - CONFORME TERMO DE REFERÊNCIA - Lages</t>
  </si>
  <si>
    <t>CAFÉ DA MANHÃ - CONFORME TERMO DE REFERÊNCIA - cidade catarinense a definir</t>
  </si>
  <si>
    <t>ALMOÇO - CONFORME TERMO DE REFERÊNCIA - cidade catarinense a definir</t>
  </si>
  <si>
    <t>JANTAR - CONFORME TERMO DE REFERÊNCIA  - cidade catarinense a definir</t>
  </si>
  <si>
    <t>CENTRO PARTICIPANTE: REITORIA + 7 CENTROS</t>
  </si>
  <si>
    <t>Quantidade Utilizada</t>
  </si>
  <si>
    <t>SALDO</t>
  </si>
  <si>
    <t xml:space="preserve"> AF nº  431/2014 Qtde. DT</t>
  </si>
  <si>
    <t xml:space="preserve"> AF nº  532/2014 Qtde. DT</t>
  </si>
  <si>
    <t xml:space="preserve"> AF/OS nº  679/2014 Qtde. DT</t>
  </si>
  <si>
    <t xml:space="preserve"> AF/OS nº  371/2014 Qtde. DT</t>
  </si>
  <si>
    <t xml:space="preserve"> AF/OS nº  392/2014 Qtde. DT</t>
  </si>
  <si>
    <t xml:space="preserve"> AF/OS nº  454/2014 Qtde. DT</t>
  </si>
  <si>
    <t xml:space="preserve"> AF/OS nº  493/2014 Qtde. DT</t>
  </si>
  <si>
    <t xml:space="preserve"> AF nº  406/2014 Qtde. DT</t>
  </si>
  <si>
    <t xml:space="preserve"> AF nº  620/2014 Qtde. DT</t>
  </si>
  <si>
    <t xml:space="preserve"> AF nº 627/2014 Qtde. DT</t>
  </si>
  <si>
    <t xml:space="preserve"> AF nº  654/2014 Qtde. DT</t>
  </si>
  <si>
    <t>AF/OS nº  635/2014 Qtde. DT</t>
  </si>
  <si>
    <t xml:space="preserve"> AF/OS nº  486/2014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</si>
</sst>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</numFmts>
  <fonts count="18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3" fontId="4" fillId="4" borderId="3" xfId="1" applyNumberFormat="1" applyFont="1" applyFill="1" applyBorder="1" applyAlignment="1" applyProtection="1">
      <alignment horizontal="center" vertical="center"/>
      <protection locked="0"/>
    </xf>
    <xf numFmtId="3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0" fontId="5" fillId="0" borderId="0" xfId="1" applyFont="1" applyFill="1" applyAlignment="1">
      <alignment horizontal="left" vertical="center"/>
    </xf>
    <xf numFmtId="167" fontId="15" fillId="0" borderId="1" xfId="0" applyNumberFormat="1" applyFont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/>
    </xf>
    <xf numFmtId="0" fontId="5" fillId="7" borderId="9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Normal" xfId="0" builtinId="0"/>
    <cellStyle name="Normal 2" xfId="1"/>
    <cellStyle name="Separador de milhares 2" xfId="2"/>
    <cellStyle name="Separador de milhares 3" xfId="3"/>
    <cellStyle name="Título 5" xfId="4"/>
  </cellStyles>
  <dxfs count="69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165"/>
  <sheetViews>
    <sheetView zoomScale="90" zoomScaleNormal="90" workbookViewId="0">
      <selection activeCell="D5" sqref="D5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5" width="11.85546875" style="10" customWidth="1"/>
    <col min="16" max="16" width="12.5703125" style="10" customWidth="1"/>
    <col min="17" max="17" width="11.5703125" style="10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  <c r="N1" s="53" t="s">
        <v>71</v>
      </c>
      <c r="O1" s="53" t="s">
        <v>72</v>
      </c>
      <c r="P1" s="53" t="s">
        <v>73</v>
      </c>
      <c r="Q1" s="53" t="s">
        <v>74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49">
        <v>41759</v>
      </c>
      <c r="O3" s="49">
        <v>41774</v>
      </c>
      <c r="P3" s="49">
        <v>41805</v>
      </c>
      <c r="Q3" s="49">
        <v>41793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0</v>
      </c>
      <c r="L4" s="36">
        <f>K4-(SUM(N4:Y4))</f>
        <v>0</v>
      </c>
      <c r="M4" s="48" t="str">
        <f>IF(L4&lt;0,"ATENÇÃO","OK")</f>
        <v>OK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f>2000+300+300</f>
        <v>2600</v>
      </c>
      <c r="L5" s="36">
        <f t="shared" ref="L5:L7" si="0">K5-(SUM(N5:Y5))</f>
        <v>2145</v>
      </c>
      <c r="M5" s="48" t="str">
        <f t="shared" ref="M5:M7" si="1">IF(L5&lt;0,"ATENÇÃO","OK")</f>
        <v>OK</v>
      </c>
      <c r="N5" s="37">
        <v>0</v>
      </c>
      <c r="O5" s="37">
        <v>100</v>
      </c>
      <c r="P5" s="37">
        <v>250</v>
      </c>
      <c r="Q5" s="37">
        <v>105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500</v>
      </c>
      <c r="L6" s="36">
        <f t="shared" si="0"/>
        <v>300</v>
      </c>
      <c r="M6" s="48" t="str">
        <f t="shared" si="1"/>
        <v>OK</v>
      </c>
      <c r="N6" s="37">
        <v>0</v>
      </c>
      <c r="O6" s="37">
        <v>0</v>
      </c>
      <c r="P6" s="37">
        <v>100</v>
      </c>
      <c r="Q6" s="37">
        <v>100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200</v>
      </c>
      <c r="L7" s="36">
        <f t="shared" si="0"/>
        <v>75</v>
      </c>
      <c r="M7" s="48" t="str">
        <f t="shared" si="1"/>
        <v>OK</v>
      </c>
      <c r="N7" s="37">
        <v>0</v>
      </c>
      <c r="O7" s="37">
        <v>0</v>
      </c>
      <c r="P7" s="37">
        <v>125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0</v>
      </c>
      <c r="L8" s="36">
        <f t="shared" ref="L8:L19" si="2">K8-(SUM(N8:Y8))</f>
        <v>0</v>
      </c>
      <c r="M8" s="48" t="str">
        <f t="shared" ref="M8:M19" si="3">IF(L8&lt;0,"ATENÇÃO","OK")</f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0</v>
      </c>
      <c r="L9" s="36">
        <f t="shared" si="2"/>
        <v>0</v>
      </c>
      <c r="M9" s="48" t="str">
        <f t="shared" si="3"/>
        <v>OK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0</v>
      </c>
      <c r="L10" s="36">
        <f t="shared" si="2"/>
        <v>0</v>
      </c>
      <c r="M10" s="48" t="str">
        <f t="shared" si="3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900</v>
      </c>
      <c r="L11" s="36">
        <f t="shared" si="2"/>
        <v>900</v>
      </c>
      <c r="M11" s="48" t="str">
        <f t="shared" si="3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900</v>
      </c>
      <c r="L12" s="36">
        <f t="shared" si="2"/>
        <v>900</v>
      </c>
      <c r="M12" s="48" t="str">
        <f t="shared" si="3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900</v>
      </c>
      <c r="L13" s="36">
        <f t="shared" si="2"/>
        <v>900</v>
      </c>
      <c r="M13" s="48" t="str">
        <f t="shared" si="3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4800</v>
      </c>
      <c r="L14" s="36">
        <f t="shared" si="2"/>
        <v>0</v>
      </c>
      <c r="M14" s="48" t="str">
        <f t="shared" si="3"/>
        <v>OK</v>
      </c>
      <c r="N14" s="37">
        <v>4800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4800</v>
      </c>
      <c r="L15" s="36">
        <f t="shared" si="2"/>
        <v>0</v>
      </c>
      <c r="M15" s="48" t="str">
        <f t="shared" si="3"/>
        <v>OK</v>
      </c>
      <c r="N15" s="37">
        <v>4800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4800</v>
      </c>
      <c r="L16" s="36">
        <f t="shared" si="2"/>
        <v>0</v>
      </c>
      <c r="M16" s="48" t="str">
        <f t="shared" si="3"/>
        <v>OK</v>
      </c>
      <c r="N16" s="37">
        <v>4800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940</v>
      </c>
      <c r="L17" s="36">
        <f t="shared" si="2"/>
        <v>940</v>
      </c>
      <c r="M17" s="48" t="str">
        <f t="shared" si="3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940</v>
      </c>
      <c r="L18" s="36">
        <f t="shared" si="2"/>
        <v>940</v>
      </c>
      <c r="M18" s="48" t="str">
        <f t="shared" si="3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940</v>
      </c>
      <c r="L19" s="36">
        <f t="shared" si="2"/>
        <v>940</v>
      </c>
      <c r="M19" s="48" t="str">
        <f t="shared" si="3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</sheetData>
  <mergeCells count="22">
    <mergeCell ref="O1:O2"/>
    <mergeCell ref="P1:P2"/>
    <mergeCell ref="Q1:Q2"/>
    <mergeCell ref="R1:R2"/>
    <mergeCell ref="X1:X2"/>
    <mergeCell ref="Y1:Y2"/>
    <mergeCell ref="S1:S2"/>
    <mergeCell ref="T1:T2"/>
    <mergeCell ref="U1:U2"/>
    <mergeCell ref="V1:V2"/>
    <mergeCell ref="W1:W2"/>
    <mergeCell ref="A1:C1"/>
    <mergeCell ref="K1:M1"/>
    <mergeCell ref="D1:J1"/>
    <mergeCell ref="A4:A19"/>
    <mergeCell ref="N1:N2"/>
    <mergeCell ref="A2:M2"/>
    <mergeCell ref="B4:B7"/>
    <mergeCell ref="B9:B10"/>
    <mergeCell ref="B11:B13"/>
    <mergeCell ref="B14:B16"/>
    <mergeCell ref="B17:B19"/>
  </mergeCells>
  <phoneticPr fontId="0" type="noConversion"/>
  <conditionalFormatting sqref="R4:Y4 R8:Y19">
    <cfRule type="cellIs" dxfId="68" priority="40" stopIfTrue="1" operator="greaterThan">
      <formula>0</formula>
    </cfRule>
    <cfRule type="cellIs" dxfId="67" priority="41" stopIfTrue="1" operator="greaterThan">
      <formula>0</formula>
    </cfRule>
    <cfRule type="cellIs" dxfId="66" priority="42" stopIfTrue="1" operator="greaterThan">
      <formula>0</formula>
    </cfRule>
  </conditionalFormatting>
  <conditionalFormatting sqref="R5:Y7">
    <cfRule type="cellIs" dxfId="65" priority="10" stopIfTrue="1" operator="greaterThan">
      <formula>0</formula>
    </cfRule>
    <cfRule type="cellIs" dxfId="64" priority="11" stopIfTrue="1" operator="greaterThan">
      <formula>0</formula>
    </cfRule>
    <cfRule type="cellIs" dxfId="63" priority="12" stopIfTrue="1" operator="greaterThan">
      <formula>0</formula>
    </cfRule>
  </conditionalFormatting>
  <conditionalFormatting sqref="N4:Q4 N8:Q19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conditionalFormatting sqref="N5:Q7">
    <cfRule type="cellIs" dxfId="59" priority="1" stopIfTrue="1" operator="greaterThan">
      <formula>0</formula>
    </cfRule>
    <cfRule type="cellIs" dxfId="58" priority="2" stopIfTrue="1" operator="greaterThan">
      <formula>0</formula>
    </cfRule>
    <cfRule type="cellIs" dxfId="5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9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7" width="10.5703125" style="10" bestFit="1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  <c r="N1" s="53" t="s">
        <v>33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0</v>
      </c>
      <c r="L4" s="36">
        <f>K4-(SUM(N4:Y4))</f>
        <v>0</v>
      </c>
      <c r="M4" s="48" t="str">
        <f>IF(L4&lt;0,"ATENÇÃO","OK")</f>
        <v>OK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v>2500</v>
      </c>
      <c r="L5" s="36">
        <f t="shared" ref="L5:L19" si="0">K5-(SUM(N5:Y5))</f>
        <v>2500</v>
      </c>
      <c r="M5" s="48" t="str">
        <f t="shared" ref="M5:M19" si="1">IF(L5&lt;0,"ATENÇÃO","OK")</f>
        <v>OK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400</v>
      </c>
      <c r="L6" s="36">
        <f t="shared" si="0"/>
        <v>400</v>
      </c>
      <c r="M6" s="48" t="str">
        <f t="shared" si="1"/>
        <v>OK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0</v>
      </c>
      <c r="L7" s="36">
        <f t="shared" si="0"/>
        <v>0</v>
      </c>
      <c r="M7" s="48" t="str">
        <f t="shared" si="1"/>
        <v>OK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0</v>
      </c>
      <c r="L8" s="36">
        <f t="shared" si="0"/>
        <v>0</v>
      </c>
      <c r="M8" s="48" t="str">
        <f t="shared" si="1"/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0</v>
      </c>
      <c r="L9" s="36">
        <f t="shared" si="0"/>
        <v>0</v>
      </c>
      <c r="M9" s="48" t="str">
        <f t="shared" si="1"/>
        <v>OK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0</v>
      </c>
      <c r="L10" s="36">
        <f t="shared" si="0"/>
        <v>0</v>
      </c>
      <c r="M10" s="48" t="str">
        <f t="shared" si="1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0</v>
      </c>
      <c r="L11" s="36">
        <f t="shared" si="0"/>
        <v>0</v>
      </c>
      <c r="M11" s="48" t="str">
        <f t="shared" si="1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0</v>
      </c>
      <c r="L12" s="36">
        <f t="shared" si="0"/>
        <v>0</v>
      </c>
      <c r="M12" s="48" t="str">
        <f t="shared" si="1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0</v>
      </c>
      <c r="L13" s="36">
        <f t="shared" si="0"/>
        <v>0</v>
      </c>
      <c r="M13" s="48" t="str">
        <f t="shared" si="1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0</v>
      </c>
      <c r="L14" s="36">
        <f t="shared" si="0"/>
        <v>0</v>
      </c>
      <c r="M14" s="48" t="str">
        <f t="shared" si="1"/>
        <v>OK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0</v>
      </c>
      <c r="L15" s="36">
        <f t="shared" si="0"/>
        <v>0</v>
      </c>
      <c r="M15" s="48" t="str">
        <f t="shared" si="1"/>
        <v>OK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0</v>
      </c>
      <c r="L16" s="36">
        <f t="shared" si="0"/>
        <v>0</v>
      </c>
      <c r="M16" s="48" t="str">
        <f t="shared" si="1"/>
        <v>OK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0</v>
      </c>
      <c r="L17" s="36">
        <f t="shared" si="0"/>
        <v>0</v>
      </c>
      <c r="M17" s="48" t="str">
        <f t="shared" si="1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0</v>
      </c>
      <c r="L18" s="36">
        <f t="shared" si="0"/>
        <v>0</v>
      </c>
      <c r="M18" s="48" t="str">
        <f t="shared" si="1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0</v>
      </c>
      <c r="L19" s="36">
        <f t="shared" si="0"/>
        <v>0</v>
      </c>
      <c r="M19" s="48" t="str">
        <f t="shared" si="1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56" priority="4" stopIfTrue="1" operator="greaterThan">
      <formula>0</formula>
    </cfRule>
    <cfRule type="cellIs" dxfId="55" priority="5" stopIfTrue="1" operator="greaterThan">
      <formula>0</formula>
    </cfRule>
    <cfRule type="cellIs" dxfId="54" priority="6" stopIfTrue="1" operator="greaterThan">
      <formula>0</formula>
    </cfRule>
  </conditionalFormatting>
  <conditionalFormatting sqref="N5:Y7">
    <cfRule type="cellIs" dxfId="53" priority="1" stopIfTrue="1" operator="greaterThan">
      <formula>0</formula>
    </cfRule>
    <cfRule type="cellIs" dxfId="52" priority="2" stopIfTrue="1" operator="greaterThan">
      <formula>0</formula>
    </cfRule>
    <cfRule type="cellIs" dxfId="5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activeCell="K8" sqref="K8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5" width="12" style="10" customWidth="1"/>
    <col min="16" max="17" width="10.5703125" style="10" bestFit="1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  <c r="N1" s="53" t="s">
        <v>68</v>
      </c>
      <c r="O1" s="53" t="s">
        <v>69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49">
        <v>41778</v>
      </c>
      <c r="O3" s="49">
        <v>41792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260</v>
      </c>
      <c r="L4" s="36">
        <f>K4-(SUM(N4:Y4))</f>
        <v>260</v>
      </c>
      <c r="M4" s="48" t="str">
        <f>IF(L4&lt;0,"ATENÇÃO","OK")</f>
        <v>OK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f>1080-300</f>
        <v>780</v>
      </c>
      <c r="L5" s="36">
        <f t="shared" ref="L5:L19" si="0">K5-(SUM(N5:Y5))</f>
        <v>650</v>
      </c>
      <c r="M5" s="48" t="str">
        <f t="shared" ref="M5:M19" si="1">IF(L5&lt;0,"ATENÇÃO","OK")</f>
        <v>OK</v>
      </c>
      <c r="N5" s="37">
        <v>80</v>
      </c>
      <c r="O5" s="37">
        <v>50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160</v>
      </c>
      <c r="L6" s="36">
        <f t="shared" si="0"/>
        <v>160</v>
      </c>
      <c r="M6" s="48" t="str">
        <f t="shared" si="1"/>
        <v>OK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100</v>
      </c>
      <c r="L7" s="36">
        <f t="shared" si="0"/>
        <v>100</v>
      </c>
      <c r="M7" s="48" t="str">
        <f t="shared" si="1"/>
        <v>OK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0</v>
      </c>
      <c r="L8" s="36">
        <f t="shared" si="0"/>
        <v>0</v>
      </c>
      <c r="M8" s="48" t="str">
        <f t="shared" si="1"/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0</v>
      </c>
      <c r="L9" s="36">
        <f t="shared" si="0"/>
        <v>0</v>
      </c>
      <c r="M9" s="48" t="str">
        <f t="shared" si="1"/>
        <v>OK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0</v>
      </c>
      <c r="L10" s="36">
        <f t="shared" si="0"/>
        <v>0</v>
      </c>
      <c r="M10" s="48" t="str">
        <f t="shared" si="1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0</v>
      </c>
      <c r="L11" s="36">
        <f t="shared" si="0"/>
        <v>0</v>
      </c>
      <c r="M11" s="48" t="str">
        <f t="shared" si="1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0</v>
      </c>
      <c r="L12" s="36">
        <f t="shared" si="0"/>
        <v>0</v>
      </c>
      <c r="M12" s="48" t="str">
        <f t="shared" si="1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0</v>
      </c>
      <c r="L13" s="36">
        <f t="shared" si="0"/>
        <v>0</v>
      </c>
      <c r="M13" s="48" t="str">
        <f t="shared" si="1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0</v>
      </c>
      <c r="L14" s="36">
        <f t="shared" si="0"/>
        <v>0</v>
      </c>
      <c r="M14" s="48" t="str">
        <f t="shared" si="1"/>
        <v>OK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0</v>
      </c>
      <c r="L15" s="36">
        <f t="shared" si="0"/>
        <v>0</v>
      </c>
      <c r="M15" s="48" t="str">
        <f t="shared" si="1"/>
        <v>OK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0</v>
      </c>
      <c r="L16" s="36">
        <f t="shared" si="0"/>
        <v>0</v>
      </c>
      <c r="M16" s="48" t="str">
        <f t="shared" si="1"/>
        <v>OK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0</v>
      </c>
      <c r="L17" s="36">
        <f t="shared" si="0"/>
        <v>0</v>
      </c>
      <c r="M17" s="48" t="str">
        <f t="shared" si="1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0</v>
      </c>
      <c r="L18" s="36">
        <f t="shared" si="0"/>
        <v>0</v>
      </c>
      <c r="M18" s="48" t="str">
        <f t="shared" si="1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0</v>
      </c>
      <c r="L19" s="36">
        <f t="shared" si="0"/>
        <v>0</v>
      </c>
      <c r="M19" s="48" t="str">
        <f t="shared" si="1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50" priority="10" stopIfTrue="1" operator="greaterThan">
      <formula>0</formula>
    </cfRule>
    <cfRule type="cellIs" dxfId="49" priority="11" stopIfTrue="1" operator="greaterThan">
      <formula>0</formula>
    </cfRule>
    <cfRule type="cellIs" dxfId="48" priority="12" stopIfTrue="1" operator="greaterThan">
      <formula>0</formula>
    </cfRule>
  </conditionalFormatting>
  <conditionalFormatting sqref="N6:Y7 P5:Y5">
    <cfRule type="cellIs" dxfId="47" priority="7" stopIfTrue="1" operator="greaterThan">
      <formula>0</formula>
    </cfRule>
    <cfRule type="cellIs" dxfId="46" priority="8" stopIfTrue="1" operator="greaterThan">
      <formula>0</formula>
    </cfRule>
    <cfRule type="cellIs" dxfId="45" priority="9" stopIfTrue="1" operator="greaterThan">
      <formula>0</formula>
    </cfRule>
  </conditionalFormatting>
  <conditionalFormatting sqref="N5">
    <cfRule type="cellIs" dxfId="44" priority="4" stopIfTrue="1" operator="greaterThan">
      <formula>0</formula>
    </cfRule>
    <cfRule type="cellIs" dxfId="43" priority="5" stopIfTrue="1" operator="greaterThan">
      <formula>0</formula>
    </cfRule>
    <cfRule type="cellIs" dxfId="42" priority="6" stopIfTrue="1" operator="greaterThan">
      <formula>0</formula>
    </cfRule>
  </conditionalFormatting>
  <conditionalFormatting sqref="O5">
    <cfRule type="cellIs" dxfId="41" priority="1" stopIfTrue="1" operator="greaterThan">
      <formula>0</formula>
    </cfRule>
    <cfRule type="cellIs" dxfId="40" priority="2" stopIfTrue="1" operator="greaterThan">
      <formula>0</formula>
    </cfRule>
    <cfRule type="cellIs" dxfId="3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tabSelected="1" zoomScale="90" zoomScaleNormal="90" workbookViewId="0">
      <selection activeCell="K9" sqref="K9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5" width="12.140625" style="10" customWidth="1"/>
    <col min="16" max="16" width="11.7109375" style="10" customWidth="1"/>
    <col min="17" max="17" width="10.5703125" style="10" bestFit="1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5"/>
      <c r="N1" s="53" t="s">
        <v>75</v>
      </c>
      <c r="O1" s="53" t="s">
        <v>76</v>
      </c>
      <c r="P1" s="53" t="s">
        <v>77</v>
      </c>
      <c r="Q1" s="53" t="s">
        <v>78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5"/>
      <c r="N2" s="53"/>
      <c r="O2" s="53" t="s">
        <v>76</v>
      </c>
      <c r="P2" s="53" t="s">
        <v>77</v>
      </c>
      <c r="Q2" s="53" t="s">
        <v>78</v>
      </c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50">
        <v>41774</v>
      </c>
      <c r="O3" s="49">
        <v>41808</v>
      </c>
      <c r="P3" s="49">
        <v>41813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0</v>
      </c>
      <c r="L4" s="36">
        <f>K4-(SUM(N4:Y4))</f>
        <v>0</v>
      </c>
      <c r="M4" s="48" t="str">
        <f>IF(L4&lt;0,"ATENÇÃO","OK")</f>
        <v>OK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f>2040-300</f>
        <v>1740</v>
      </c>
      <c r="L5" s="36">
        <f t="shared" ref="L5:L19" si="0">K5-(SUM(N5:Y5))</f>
        <v>1220</v>
      </c>
      <c r="M5" s="48" t="str">
        <f t="shared" ref="M5:M19" si="1">IF(L5&lt;0,"ATENÇÃO","OK")</f>
        <v>OK</v>
      </c>
      <c r="N5" s="3">
        <v>200</v>
      </c>
      <c r="O5" s="3">
        <v>200</v>
      </c>
      <c r="P5" s="3">
        <v>120</v>
      </c>
      <c r="Q5" s="4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480</v>
      </c>
      <c r="L6" s="36">
        <f t="shared" si="0"/>
        <v>400</v>
      </c>
      <c r="M6" s="48" t="str">
        <f t="shared" si="1"/>
        <v>OK</v>
      </c>
      <c r="N6" s="3">
        <v>0</v>
      </c>
      <c r="O6" s="3">
        <v>0</v>
      </c>
      <c r="P6" s="3">
        <v>0</v>
      </c>
      <c r="Q6" s="4">
        <v>80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400</v>
      </c>
      <c r="L7" s="36">
        <f t="shared" si="0"/>
        <v>400</v>
      </c>
      <c r="M7" s="48" t="str">
        <f t="shared" si="1"/>
        <v>OK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0</v>
      </c>
      <c r="L8" s="36">
        <f t="shared" si="0"/>
        <v>0</v>
      </c>
      <c r="M8" s="48" t="str">
        <f t="shared" si="1"/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0</v>
      </c>
      <c r="L9" s="36">
        <f t="shared" si="0"/>
        <v>0</v>
      </c>
      <c r="M9" s="48" t="str">
        <f t="shared" si="1"/>
        <v>OK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0</v>
      </c>
      <c r="L10" s="36">
        <f t="shared" si="0"/>
        <v>0</v>
      </c>
      <c r="M10" s="48" t="str">
        <f t="shared" si="1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0</v>
      </c>
      <c r="L11" s="36">
        <f t="shared" si="0"/>
        <v>0</v>
      </c>
      <c r="M11" s="48" t="str">
        <f t="shared" si="1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0</v>
      </c>
      <c r="L12" s="36">
        <f t="shared" si="0"/>
        <v>0</v>
      </c>
      <c r="M12" s="48" t="str">
        <f t="shared" si="1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0</v>
      </c>
      <c r="L13" s="36">
        <f t="shared" si="0"/>
        <v>0</v>
      </c>
      <c r="M13" s="48" t="str">
        <f t="shared" si="1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0</v>
      </c>
      <c r="L14" s="36">
        <f t="shared" si="0"/>
        <v>0</v>
      </c>
      <c r="M14" s="48" t="str">
        <f t="shared" si="1"/>
        <v>OK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0</v>
      </c>
      <c r="L15" s="36">
        <f t="shared" si="0"/>
        <v>0</v>
      </c>
      <c r="M15" s="48" t="str">
        <f t="shared" si="1"/>
        <v>OK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0</v>
      </c>
      <c r="L16" s="36">
        <f t="shared" si="0"/>
        <v>0</v>
      </c>
      <c r="M16" s="48" t="str">
        <f t="shared" si="1"/>
        <v>OK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0</v>
      </c>
      <c r="L17" s="36">
        <f t="shared" si="0"/>
        <v>0</v>
      </c>
      <c r="M17" s="48" t="str">
        <f t="shared" si="1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0</v>
      </c>
      <c r="L18" s="36">
        <f t="shared" si="0"/>
        <v>0</v>
      </c>
      <c r="M18" s="48" t="str">
        <f t="shared" si="1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0</v>
      </c>
      <c r="L19" s="36">
        <f t="shared" si="0"/>
        <v>0</v>
      </c>
      <c r="M19" s="48" t="str">
        <f t="shared" si="1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N7:Y7 R5:Y6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5:Q6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7" width="10.5703125" style="10" bestFit="1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  <c r="N1" s="53" t="s">
        <v>80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49">
        <v>41792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320</v>
      </c>
      <c r="L4" s="36">
        <f>K4-(SUM(N4:Y4))</f>
        <v>0</v>
      </c>
      <c r="M4" s="48" t="str">
        <f>IF(L4&lt;0,"ATENÇÃO","OK")</f>
        <v>OK</v>
      </c>
      <c r="N4" s="37">
        <v>320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v>960</v>
      </c>
      <c r="L5" s="36">
        <f t="shared" ref="L5:L19" si="0">K5-(SUM(N5:Y5))</f>
        <v>0</v>
      </c>
      <c r="M5" s="48" t="str">
        <f t="shared" ref="M5:M19" si="1">IF(L5&lt;0,"ATENÇÃO","OK")</f>
        <v>OK</v>
      </c>
      <c r="N5" s="37">
        <v>960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340</v>
      </c>
      <c r="L6" s="36">
        <f t="shared" si="0"/>
        <v>0</v>
      </c>
      <c r="M6" s="48" t="str">
        <f t="shared" si="1"/>
        <v>OK</v>
      </c>
      <c r="N6" s="37">
        <v>340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0</v>
      </c>
      <c r="L7" s="36">
        <f t="shared" si="0"/>
        <v>0</v>
      </c>
      <c r="M7" s="48" t="str">
        <f t="shared" si="1"/>
        <v>OK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0</v>
      </c>
      <c r="L8" s="36">
        <f t="shared" si="0"/>
        <v>0</v>
      </c>
      <c r="M8" s="48" t="str">
        <f t="shared" si="1"/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0</v>
      </c>
      <c r="L9" s="36">
        <f t="shared" si="0"/>
        <v>0</v>
      </c>
      <c r="M9" s="48" t="str">
        <f t="shared" si="1"/>
        <v>OK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0</v>
      </c>
      <c r="L10" s="36">
        <f t="shared" si="0"/>
        <v>0</v>
      </c>
      <c r="M10" s="48" t="str">
        <f t="shared" si="1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0</v>
      </c>
      <c r="L11" s="36">
        <f t="shared" si="0"/>
        <v>0</v>
      </c>
      <c r="M11" s="48" t="str">
        <f t="shared" si="1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0</v>
      </c>
      <c r="L12" s="36">
        <f t="shared" si="0"/>
        <v>0</v>
      </c>
      <c r="M12" s="48" t="str">
        <f t="shared" si="1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0</v>
      </c>
      <c r="L13" s="36">
        <f t="shared" si="0"/>
        <v>0</v>
      </c>
      <c r="M13" s="48" t="str">
        <f t="shared" si="1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0</v>
      </c>
      <c r="L14" s="36">
        <f t="shared" si="0"/>
        <v>0</v>
      </c>
      <c r="M14" s="48" t="str">
        <f t="shared" si="1"/>
        <v>OK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0</v>
      </c>
      <c r="L15" s="36">
        <f t="shared" si="0"/>
        <v>0</v>
      </c>
      <c r="M15" s="48" t="str">
        <f t="shared" si="1"/>
        <v>OK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0</v>
      </c>
      <c r="L16" s="36">
        <f t="shared" si="0"/>
        <v>0</v>
      </c>
      <c r="M16" s="48" t="str">
        <f t="shared" si="1"/>
        <v>OK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0</v>
      </c>
      <c r="L17" s="36">
        <f t="shared" si="0"/>
        <v>0</v>
      </c>
      <c r="M17" s="48" t="str">
        <f t="shared" si="1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0</v>
      </c>
      <c r="L18" s="36">
        <f t="shared" si="0"/>
        <v>0</v>
      </c>
      <c r="M18" s="48" t="str">
        <f t="shared" si="1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0</v>
      </c>
      <c r="L19" s="36">
        <f t="shared" si="0"/>
        <v>0</v>
      </c>
      <c r="M19" s="48" t="str">
        <f t="shared" si="1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 O8:Y19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O5:Y7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4 N8:N1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5:N7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9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7" width="10.5703125" style="10" bestFit="1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  <c r="N1" s="53" t="s">
        <v>70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40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49">
        <v>41822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0</v>
      </c>
      <c r="L4" s="36">
        <f>K4-(SUM(N4:Y4))</f>
        <v>0</v>
      </c>
      <c r="M4" s="48" t="str">
        <f>IF(L4&lt;0,"ATENÇÃO","OK")</f>
        <v>OK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v>2000</v>
      </c>
      <c r="L5" s="36">
        <f t="shared" ref="L5:L19" si="0">K5-(SUM(N5:Y5))</f>
        <v>1950</v>
      </c>
      <c r="M5" s="48" t="str">
        <f t="shared" ref="M5:M19" si="1">IF(L5&lt;0,"ATENÇÃO","OK")</f>
        <v>OK</v>
      </c>
      <c r="N5" s="37">
        <v>50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0</v>
      </c>
      <c r="L6" s="36">
        <f t="shared" si="0"/>
        <v>0</v>
      </c>
      <c r="M6" s="48" t="str">
        <f t="shared" si="1"/>
        <v>OK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0</v>
      </c>
      <c r="L7" s="36">
        <f t="shared" si="0"/>
        <v>0</v>
      </c>
      <c r="M7" s="48" t="str">
        <f t="shared" si="1"/>
        <v>OK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0</v>
      </c>
      <c r="L8" s="36">
        <f t="shared" si="0"/>
        <v>0</v>
      </c>
      <c r="M8" s="48" t="str">
        <f t="shared" si="1"/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0</v>
      </c>
      <c r="L9" s="36">
        <f t="shared" si="0"/>
        <v>0</v>
      </c>
      <c r="M9" s="48" t="str">
        <f t="shared" si="1"/>
        <v>OK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0</v>
      </c>
      <c r="L10" s="36">
        <f t="shared" si="0"/>
        <v>0</v>
      </c>
      <c r="M10" s="48" t="str">
        <f t="shared" si="1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0</v>
      </c>
      <c r="L11" s="36">
        <f t="shared" si="0"/>
        <v>0</v>
      </c>
      <c r="M11" s="48" t="str">
        <f t="shared" si="1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0</v>
      </c>
      <c r="L12" s="36">
        <f t="shared" si="0"/>
        <v>0</v>
      </c>
      <c r="M12" s="48" t="str">
        <f t="shared" si="1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0</v>
      </c>
      <c r="L13" s="36">
        <f t="shared" si="0"/>
        <v>0</v>
      </c>
      <c r="M13" s="48" t="str">
        <f t="shared" si="1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0</v>
      </c>
      <c r="L14" s="36">
        <f t="shared" si="0"/>
        <v>0</v>
      </c>
      <c r="M14" s="48" t="str">
        <f t="shared" si="1"/>
        <v>OK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0</v>
      </c>
      <c r="L15" s="36">
        <f t="shared" si="0"/>
        <v>0</v>
      </c>
      <c r="M15" s="48" t="str">
        <f t="shared" si="1"/>
        <v>OK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0</v>
      </c>
      <c r="L16" s="36">
        <f t="shared" si="0"/>
        <v>0</v>
      </c>
      <c r="M16" s="48" t="str">
        <f t="shared" si="1"/>
        <v>OK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0</v>
      </c>
      <c r="L17" s="36">
        <f t="shared" si="0"/>
        <v>0</v>
      </c>
      <c r="M17" s="48" t="str">
        <f t="shared" si="1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0</v>
      </c>
      <c r="L18" s="36">
        <f t="shared" si="0"/>
        <v>0</v>
      </c>
      <c r="M18" s="48" t="str">
        <f t="shared" si="1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0</v>
      </c>
      <c r="L19" s="36">
        <f t="shared" si="0"/>
        <v>0</v>
      </c>
      <c r="M19" s="48" t="str">
        <f t="shared" si="1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5:Y7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9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7" width="10.5703125" style="10" bestFit="1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  <c r="N1" s="53" t="s">
        <v>33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41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0</v>
      </c>
      <c r="L4" s="36">
        <f>K4-(SUM(N4:Y4))</f>
        <v>0</v>
      </c>
      <c r="M4" s="48" t="str">
        <f>IF(L4&lt;0,"ATENÇÃO","OK")</f>
        <v>OK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v>0</v>
      </c>
      <c r="L5" s="36">
        <f t="shared" ref="L5:L19" si="0">K5-(SUM(N5:Y5))</f>
        <v>0</v>
      </c>
      <c r="M5" s="48" t="str">
        <f t="shared" ref="M5:M19" si="1">IF(L5&lt;0,"ATENÇÃO","OK")</f>
        <v>OK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0</v>
      </c>
      <c r="L6" s="36">
        <f t="shared" si="0"/>
        <v>0</v>
      </c>
      <c r="M6" s="48" t="str">
        <f t="shared" si="1"/>
        <v>OK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0</v>
      </c>
      <c r="L7" s="36">
        <f t="shared" si="0"/>
        <v>0</v>
      </c>
      <c r="M7" s="48" t="str">
        <f t="shared" si="1"/>
        <v>OK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180</v>
      </c>
      <c r="L8" s="36">
        <f t="shared" si="0"/>
        <v>180</v>
      </c>
      <c r="M8" s="48" t="str">
        <f t="shared" si="1"/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0</v>
      </c>
      <c r="L9" s="36">
        <f t="shared" si="0"/>
        <v>0</v>
      </c>
      <c r="M9" s="48" t="str">
        <f t="shared" si="1"/>
        <v>OK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0</v>
      </c>
      <c r="L10" s="36">
        <f t="shared" si="0"/>
        <v>0</v>
      </c>
      <c r="M10" s="48" t="str">
        <f t="shared" si="1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0</v>
      </c>
      <c r="L11" s="36">
        <f t="shared" si="0"/>
        <v>0</v>
      </c>
      <c r="M11" s="48" t="str">
        <f t="shared" si="1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0</v>
      </c>
      <c r="L12" s="36">
        <f t="shared" si="0"/>
        <v>0</v>
      </c>
      <c r="M12" s="48" t="str">
        <f t="shared" si="1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0</v>
      </c>
      <c r="L13" s="36">
        <f t="shared" si="0"/>
        <v>0</v>
      </c>
      <c r="M13" s="48" t="str">
        <f t="shared" si="1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0</v>
      </c>
      <c r="L14" s="36">
        <f t="shared" si="0"/>
        <v>0</v>
      </c>
      <c r="M14" s="48" t="str">
        <f t="shared" si="1"/>
        <v>OK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0</v>
      </c>
      <c r="L15" s="36">
        <f t="shared" si="0"/>
        <v>0</v>
      </c>
      <c r="M15" s="48" t="str">
        <f t="shared" si="1"/>
        <v>OK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0</v>
      </c>
      <c r="L16" s="36">
        <f t="shared" si="0"/>
        <v>0</v>
      </c>
      <c r="M16" s="48" t="str">
        <f t="shared" si="1"/>
        <v>OK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0</v>
      </c>
      <c r="L17" s="36">
        <f t="shared" si="0"/>
        <v>0</v>
      </c>
      <c r="M17" s="48" t="str">
        <f t="shared" si="1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0</v>
      </c>
      <c r="L18" s="36">
        <f t="shared" si="0"/>
        <v>0</v>
      </c>
      <c r="M18" s="48" t="str">
        <f t="shared" si="1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0</v>
      </c>
      <c r="L19" s="36">
        <f t="shared" si="0"/>
        <v>0</v>
      </c>
      <c r="M19" s="48" t="str">
        <f t="shared" si="1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5:Y7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B1" zoomScale="90" zoomScaleNormal="90" workbookViewId="0">
      <selection activeCell="N10" sqref="N10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9.42578125" style="9" customWidth="1"/>
    <col min="12" max="12" width="13.28515625" style="13" customWidth="1"/>
    <col min="13" max="13" width="12.5703125" style="14" customWidth="1"/>
    <col min="14" max="14" width="11.85546875" style="10" bestFit="1" customWidth="1"/>
    <col min="15" max="17" width="10.5703125" style="10" bestFit="1" customWidth="1"/>
    <col min="18" max="19" width="10.5703125" style="7" bestFit="1" customWidth="1"/>
    <col min="20" max="22" width="10.5703125" style="1" bestFit="1" customWidth="1"/>
    <col min="23" max="23" width="10.5703125" style="8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  <c r="N1" s="53" t="s">
        <v>79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1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0</v>
      </c>
      <c r="M3" s="40" t="s">
        <v>9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v>0</v>
      </c>
      <c r="L4" s="36">
        <f>K4-(SUM(N4:Y4))</f>
        <v>0</v>
      </c>
      <c r="M4" s="48" t="str">
        <f>IF(L4&lt;0,"ATENÇÃO","OK")</f>
        <v>OK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</row>
    <row r="5" spans="1:25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v>0</v>
      </c>
      <c r="L5" s="36">
        <f t="shared" ref="L5:L19" si="0">K5-(SUM(N5:Y5))</f>
        <v>0</v>
      </c>
      <c r="M5" s="48" t="str">
        <f t="shared" ref="M5:M19" si="1">IF(L5&lt;0,"ATENÇÃO","OK")</f>
        <v>OK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</row>
    <row r="6" spans="1:25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v>0</v>
      </c>
      <c r="L6" s="36">
        <f t="shared" si="0"/>
        <v>0</v>
      </c>
      <c r="M6" s="48" t="str">
        <f t="shared" si="1"/>
        <v>OK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</row>
    <row r="7" spans="1:25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v>0</v>
      </c>
      <c r="L7" s="36">
        <f t="shared" si="0"/>
        <v>0</v>
      </c>
      <c r="M7" s="48" t="str">
        <f t="shared" si="1"/>
        <v>OK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</row>
    <row r="8" spans="1:25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v>0</v>
      </c>
      <c r="L8" s="36">
        <f t="shared" si="0"/>
        <v>0</v>
      </c>
      <c r="M8" s="48" t="str">
        <f t="shared" si="1"/>
        <v>OK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</row>
    <row r="9" spans="1:25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v>2600</v>
      </c>
      <c r="L9" s="36">
        <f t="shared" si="0"/>
        <v>2450</v>
      </c>
      <c r="M9" s="48" t="str">
        <f t="shared" si="1"/>
        <v>OK</v>
      </c>
      <c r="N9" s="37">
        <v>150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</row>
    <row r="10" spans="1:25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v>150</v>
      </c>
      <c r="L10" s="36">
        <f t="shared" si="0"/>
        <v>150</v>
      </c>
      <c r="M10" s="48" t="str">
        <f t="shared" si="1"/>
        <v>OK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</row>
    <row r="11" spans="1:25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v>0</v>
      </c>
      <c r="L11" s="36">
        <f t="shared" si="0"/>
        <v>0</v>
      </c>
      <c r="M11" s="48" t="str">
        <f t="shared" si="1"/>
        <v>OK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</row>
    <row r="12" spans="1:25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v>0</v>
      </c>
      <c r="L12" s="36">
        <f t="shared" si="0"/>
        <v>0</v>
      </c>
      <c r="M12" s="48" t="str">
        <f t="shared" si="1"/>
        <v>OK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</row>
    <row r="13" spans="1:25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v>0</v>
      </c>
      <c r="L13" s="36">
        <f t="shared" si="0"/>
        <v>0</v>
      </c>
      <c r="M13" s="48" t="str">
        <f t="shared" si="1"/>
        <v>OK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</row>
    <row r="14" spans="1:25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v>0</v>
      </c>
      <c r="L14" s="36">
        <f t="shared" si="0"/>
        <v>0</v>
      </c>
      <c r="M14" s="48" t="str">
        <f t="shared" si="1"/>
        <v>OK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</row>
    <row r="15" spans="1:25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v>0</v>
      </c>
      <c r="L15" s="36">
        <f t="shared" si="0"/>
        <v>0</v>
      </c>
      <c r="M15" s="48" t="str">
        <f t="shared" si="1"/>
        <v>OK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</row>
    <row r="16" spans="1:25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v>0</v>
      </c>
      <c r="L16" s="36">
        <f t="shared" si="0"/>
        <v>0</v>
      </c>
      <c r="M16" s="48" t="str">
        <f t="shared" si="1"/>
        <v>OK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</row>
    <row r="17" spans="1:25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v>0</v>
      </c>
      <c r="L17" s="36">
        <f t="shared" si="0"/>
        <v>0</v>
      </c>
      <c r="M17" s="48" t="str">
        <f t="shared" si="1"/>
        <v>OK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</row>
    <row r="18" spans="1:25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v>0</v>
      </c>
      <c r="L18" s="36">
        <f t="shared" si="0"/>
        <v>0</v>
      </c>
      <c r="M18" s="48" t="str">
        <f t="shared" si="1"/>
        <v>OK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</row>
    <row r="19" spans="1:25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v>0</v>
      </c>
      <c r="L19" s="36">
        <f t="shared" si="0"/>
        <v>0</v>
      </c>
      <c r="M19" s="48" t="str">
        <f t="shared" si="1"/>
        <v>OK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5:Y7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80" zoomScaleNormal="80" workbookViewId="0">
      <selection activeCell="L28" sqref="L28"/>
    </sheetView>
  </sheetViews>
  <sheetFormatPr defaultColWidth="9.7109375" defaultRowHeight="15" x14ac:dyDescent="0.25"/>
  <cols>
    <col min="1" max="1" width="14" style="5" customWidth="1"/>
    <col min="2" max="2" width="5.42578125" style="6" bestFit="1" customWidth="1"/>
    <col min="3" max="3" width="5.28515625" style="11" bestFit="1" customWidth="1"/>
    <col min="4" max="4" width="60.140625" style="34" customWidth="1"/>
    <col min="5" max="5" width="11.28515625" style="12" customWidth="1"/>
    <col min="6" max="6" width="21.5703125" style="12" bestFit="1" customWidth="1"/>
    <col min="7" max="7" width="12.28515625" style="11" customWidth="1"/>
    <col min="8" max="8" width="7.7109375" style="28" bestFit="1" customWidth="1"/>
    <col min="9" max="9" width="7.85546875" style="28" customWidth="1"/>
    <col min="10" max="10" width="12.7109375" style="2" bestFit="1" customWidth="1"/>
    <col min="11" max="11" width="12.7109375" style="9" customWidth="1"/>
    <col min="12" max="12" width="16.28515625" style="13" customWidth="1"/>
    <col min="13" max="13" width="12.5703125" style="14" customWidth="1"/>
    <col min="14" max="16384" width="9.7109375" style="1"/>
  </cols>
  <sheetData>
    <row r="1" spans="1:13" ht="45.75" customHeight="1" x14ac:dyDescent="0.25">
      <c r="A1" s="51" t="s">
        <v>43</v>
      </c>
      <c r="B1" s="51"/>
      <c r="C1" s="51"/>
      <c r="D1" s="51" t="s">
        <v>44</v>
      </c>
      <c r="E1" s="51"/>
      <c r="F1" s="51"/>
      <c r="G1" s="51"/>
      <c r="H1" s="51"/>
      <c r="I1" s="51"/>
      <c r="J1" s="51"/>
      <c r="K1" s="51" t="s">
        <v>45</v>
      </c>
      <c r="L1" s="51"/>
      <c r="M1" s="51"/>
    </row>
    <row r="2" spans="1:13" s="2" customFormat="1" ht="30.75" customHeight="1" x14ac:dyDescent="0.2">
      <c r="A2" s="51" t="s">
        <v>65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s="2" customFormat="1" ht="45" x14ac:dyDescent="0.2">
      <c r="A3" s="38" t="s">
        <v>3</v>
      </c>
      <c r="B3" s="38" t="s">
        <v>1</v>
      </c>
      <c r="C3" s="39" t="s">
        <v>5</v>
      </c>
      <c r="D3" s="39" t="s">
        <v>7</v>
      </c>
      <c r="E3" s="39" t="s">
        <v>34</v>
      </c>
      <c r="F3" s="39" t="s">
        <v>13</v>
      </c>
      <c r="G3" s="39" t="s">
        <v>8</v>
      </c>
      <c r="H3" s="40" t="s">
        <v>4</v>
      </c>
      <c r="I3" s="41" t="s">
        <v>14</v>
      </c>
      <c r="J3" s="42" t="s">
        <v>6</v>
      </c>
      <c r="K3" s="43" t="s">
        <v>15</v>
      </c>
      <c r="L3" s="44" t="s">
        <v>66</v>
      </c>
      <c r="M3" s="40" t="s">
        <v>67</v>
      </c>
    </row>
    <row r="4" spans="1:13" ht="39.75" customHeight="1" x14ac:dyDescent="0.25">
      <c r="A4" s="52" t="s">
        <v>46</v>
      </c>
      <c r="B4" s="54">
        <v>1</v>
      </c>
      <c r="C4" s="32">
        <v>1</v>
      </c>
      <c r="D4" s="33" t="s">
        <v>47</v>
      </c>
      <c r="E4" s="30"/>
      <c r="F4" s="29"/>
      <c r="G4" s="29" t="s">
        <v>51</v>
      </c>
      <c r="H4" s="29"/>
      <c r="I4" s="29">
        <v>20</v>
      </c>
      <c r="J4" s="35">
        <v>7.1</v>
      </c>
      <c r="K4" s="45">
        <f>REIT!K4+ESAG!K4+CEART!K4+FAED!K4+CEAD!K4+CEFID!K4+CESFI!K4+CERES!K4</f>
        <v>580</v>
      </c>
      <c r="L4" s="36">
        <f>(REIT!K4-REIT!L4)+(ESAG!K4-ESAG!L4)+(CEART!K4-CEART!L4)+(FAED!K4-FAED!L4)+(CEAD!K4-CEAD!L4)+(CEFID!K4-CEFID!L4)+(CESFI!K4-CESFI!L4)+(CERES!K4-CERES!L4)</f>
        <v>320</v>
      </c>
      <c r="M4" s="46">
        <f>K4-L4</f>
        <v>260</v>
      </c>
    </row>
    <row r="5" spans="1:13" x14ac:dyDescent="0.25">
      <c r="A5" s="52"/>
      <c r="B5" s="54"/>
      <c r="C5" s="32">
        <v>2</v>
      </c>
      <c r="D5" s="33" t="s">
        <v>48</v>
      </c>
      <c r="E5" s="30"/>
      <c r="F5" s="29"/>
      <c r="G5" s="29" t="s">
        <v>51</v>
      </c>
      <c r="H5" s="29"/>
      <c r="I5" s="29">
        <v>20</v>
      </c>
      <c r="J5" s="35">
        <v>8</v>
      </c>
      <c r="K5" s="45">
        <f>REIT!K5+ESAG!K5+CEART!K5+FAED!K5+CEAD!K5+CEFID!K5+CESFI!K5+CERES!K5</f>
        <v>10580</v>
      </c>
      <c r="L5" s="36">
        <f>(REIT!K5-REIT!L5)+(ESAG!K5-ESAG!L5)+(CEART!K5-CEART!L5)+(FAED!K5-FAED!L5)+(CEAD!K5-CEAD!L5)+(CEFID!K5-CEFID!L5)+(CESFI!K5-CESFI!L5)+(CERES!K5-CERES!L5)</f>
        <v>2115</v>
      </c>
      <c r="M5" s="46">
        <f t="shared" ref="M5:M19" si="0">K5-L5</f>
        <v>8465</v>
      </c>
    </row>
    <row r="6" spans="1:13" x14ac:dyDescent="0.25">
      <c r="A6" s="52"/>
      <c r="B6" s="54"/>
      <c r="C6" s="32">
        <v>3</v>
      </c>
      <c r="D6" s="33" t="s">
        <v>49</v>
      </c>
      <c r="E6" s="30"/>
      <c r="F6" s="29"/>
      <c r="G6" s="29" t="s">
        <v>51</v>
      </c>
      <c r="H6" s="29"/>
      <c r="I6" s="29">
        <v>20</v>
      </c>
      <c r="J6" s="35">
        <v>11.2</v>
      </c>
      <c r="K6" s="45">
        <f>REIT!K6+ESAG!K6+CEART!K6+FAED!K6+CEAD!K6+CEFID!K6+CESFI!K6+CERES!K6</f>
        <v>1880</v>
      </c>
      <c r="L6" s="36">
        <f>(REIT!K6-REIT!L6)+(ESAG!K6-ESAG!L6)+(CEART!K6-CEART!L6)+(FAED!K6-FAED!L6)+(CEAD!K6-CEAD!L6)+(CEFID!K6-CEFID!L6)+(CESFI!K6-CESFI!L6)+(CERES!K6-CERES!L6)</f>
        <v>620</v>
      </c>
      <c r="M6" s="46">
        <f t="shared" si="0"/>
        <v>1260</v>
      </c>
    </row>
    <row r="7" spans="1:13" x14ac:dyDescent="0.25">
      <c r="A7" s="52"/>
      <c r="B7" s="54"/>
      <c r="C7" s="32">
        <v>4</v>
      </c>
      <c r="D7" s="33" t="s">
        <v>50</v>
      </c>
      <c r="E7" s="30"/>
      <c r="F7" s="29"/>
      <c r="G7" s="29" t="s">
        <v>51</v>
      </c>
      <c r="H7" s="29"/>
      <c r="I7" s="29">
        <v>20</v>
      </c>
      <c r="J7" s="35">
        <v>25.98</v>
      </c>
      <c r="K7" s="45">
        <f>REIT!K7+ESAG!K7+CEART!K7+FAED!K7+CEAD!K7+CEFID!K7+CESFI!K7+CERES!K7</f>
        <v>700</v>
      </c>
      <c r="L7" s="36">
        <f>(REIT!K7-REIT!L7)+(ESAG!K7-ESAG!L7)+(CEART!K7-CEART!L7)+(FAED!K7-FAED!L7)+(CEAD!K7-CEAD!L7)+(CEFID!K7-CEFID!L7)+(CESFI!K7-CESFI!L7)+(CERES!K7-CERES!L7)</f>
        <v>125</v>
      </c>
      <c r="M7" s="46">
        <f t="shared" si="0"/>
        <v>575</v>
      </c>
    </row>
    <row r="8" spans="1:13" ht="26.25" x14ac:dyDescent="0.25">
      <c r="A8" s="52"/>
      <c r="B8" s="32">
        <v>2</v>
      </c>
      <c r="C8" s="32">
        <v>5</v>
      </c>
      <c r="D8" s="33" t="s">
        <v>52</v>
      </c>
      <c r="E8" s="31"/>
      <c r="F8" s="29"/>
      <c r="G8" s="29" t="s">
        <v>51</v>
      </c>
      <c r="H8" s="29"/>
      <c r="I8" s="29">
        <v>20</v>
      </c>
      <c r="J8" s="35">
        <v>12</v>
      </c>
      <c r="K8" s="45">
        <f>REIT!K8+ESAG!K8+CEART!K8+FAED!K8+CEAD!K8+CEFID!K8+CESFI!K8+CERES!K8</f>
        <v>180</v>
      </c>
      <c r="L8" s="36">
        <f>(REIT!K8-REIT!L8)+(ESAG!K8-ESAG!L8)+(CEART!K8-CEART!L8)+(FAED!K8-FAED!L8)+(CEAD!K8-CEAD!L8)+(CEFID!K8-CEFID!L8)+(CESFI!K8-CESFI!L8)+(CERES!K8-CERES!L8)</f>
        <v>0</v>
      </c>
      <c r="M8" s="46">
        <f t="shared" si="0"/>
        <v>180</v>
      </c>
    </row>
    <row r="9" spans="1:13" x14ac:dyDescent="0.25">
      <c r="A9" s="52"/>
      <c r="B9" s="54">
        <v>3</v>
      </c>
      <c r="C9" s="32">
        <v>6</v>
      </c>
      <c r="D9" s="33" t="s">
        <v>53</v>
      </c>
      <c r="E9" s="31"/>
      <c r="F9" s="29"/>
      <c r="G9" s="29" t="s">
        <v>51</v>
      </c>
      <c r="H9" s="29"/>
      <c r="I9" s="29">
        <v>20</v>
      </c>
      <c r="J9" s="35">
        <v>11.76</v>
      </c>
      <c r="K9" s="45">
        <f>REIT!K9+ESAG!K9+CEART!K9+FAED!K9+CEAD!K9+CEFID!K9+CESFI!K9+CERES!K9</f>
        <v>2600</v>
      </c>
      <c r="L9" s="36">
        <f>(REIT!K9-REIT!L9)+(ESAG!K9-ESAG!L9)+(CEART!K9-CEART!L9)+(FAED!K9-FAED!L9)+(CEAD!K9-CEAD!L9)+(CEFID!K9-CEFID!L9)+(CESFI!K9-CESFI!L9)+(CERES!K9-CERES!L9)</f>
        <v>150</v>
      </c>
      <c r="M9" s="46">
        <f t="shared" si="0"/>
        <v>2450</v>
      </c>
    </row>
    <row r="10" spans="1:13" x14ac:dyDescent="0.25">
      <c r="A10" s="52"/>
      <c r="B10" s="54"/>
      <c r="C10" s="32">
        <v>7</v>
      </c>
      <c r="D10" s="33" t="s">
        <v>54</v>
      </c>
      <c r="E10" s="31"/>
      <c r="F10" s="29"/>
      <c r="G10" s="29" t="s">
        <v>51</v>
      </c>
      <c r="H10" s="29"/>
      <c r="I10" s="29">
        <v>20</v>
      </c>
      <c r="J10" s="35">
        <v>26.82</v>
      </c>
      <c r="K10" s="45">
        <f>REIT!K10+ESAG!K10+CEART!K10+FAED!K10+CEAD!K10+CEFID!K10+CESFI!K10+CERES!K10</f>
        <v>150</v>
      </c>
      <c r="L10" s="36">
        <f>(REIT!K10-REIT!L10)+(ESAG!K10-ESAG!L10)+(CEART!K10-CEART!L10)+(FAED!K10-FAED!L10)+(CEAD!K10-CEAD!L10)+(CEFID!K10-CEFID!L10)+(CESFI!K10-CESFI!L10)+(CERES!K10-CERES!L10)</f>
        <v>0</v>
      </c>
      <c r="M10" s="46">
        <f t="shared" si="0"/>
        <v>150</v>
      </c>
    </row>
    <row r="11" spans="1:13" x14ac:dyDescent="0.25">
      <c r="A11" s="52"/>
      <c r="B11" s="54">
        <v>4</v>
      </c>
      <c r="C11" s="32">
        <v>8</v>
      </c>
      <c r="D11" s="33" t="s">
        <v>55</v>
      </c>
      <c r="E11" s="31"/>
      <c r="F11" s="29"/>
      <c r="G11" s="29" t="s">
        <v>58</v>
      </c>
      <c r="H11" s="29"/>
      <c r="I11" s="29">
        <v>20</v>
      </c>
      <c r="J11" s="35">
        <v>7.23</v>
      </c>
      <c r="K11" s="45">
        <f>REIT!K11+ESAG!K11+CEART!K11+FAED!K11+CEAD!K11+CEFID!K11+CESFI!K11+CERES!K11</f>
        <v>900</v>
      </c>
      <c r="L11" s="36">
        <f>(REIT!K11-REIT!L11)+(ESAG!K11-ESAG!L11)+(CEART!K11-CEART!L11)+(FAED!K11-FAED!L11)+(CEAD!K11-CEAD!L11)+(CEFID!K11-CEFID!L11)+(CESFI!K11-CESFI!L11)+(CERES!K11-CERES!L11)</f>
        <v>0</v>
      </c>
      <c r="M11" s="46">
        <f t="shared" si="0"/>
        <v>900</v>
      </c>
    </row>
    <row r="12" spans="1:13" x14ac:dyDescent="0.25">
      <c r="A12" s="52"/>
      <c r="B12" s="54"/>
      <c r="C12" s="32">
        <v>9</v>
      </c>
      <c r="D12" s="33" t="s">
        <v>56</v>
      </c>
      <c r="E12" s="31"/>
      <c r="F12" s="29"/>
      <c r="G12" s="29" t="s">
        <v>58</v>
      </c>
      <c r="H12" s="29"/>
      <c r="I12" s="29">
        <v>20</v>
      </c>
      <c r="J12" s="35">
        <v>15.9</v>
      </c>
      <c r="K12" s="45">
        <f>REIT!K12+ESAG!K12+CEART!K12+FAED!K12+CEAD!K12+CEFID!K12+CESFI!K12+CERES!K12</f>
        <v>900</v>
      </c>
      <c r="L12" s="36">
        <f>(REIT!K12-REIT!L12)+(ESAG!K12-ESAG!L12)+(CEART!K12-CEART!L12)+(FAED!K12-FAED!L12)+(CEAD!K12-CEAD!L12)+(CEFID!K12-CEFID!L12)+(CESFI!K12-CESFI!L12)+(CERES!K12-CERES!L12)</f>
        <v>0</v>
      </c>
      <c r="M12" s="46">
        <f t="shared" si="0"/>
        <v>900</v>
      </c>
    </row>
    <row r="13" spans="1:13" x14ac:dyDescent="0.25">
      <c r="A13" s="52"/>
      <c r="B13" s="54"/>
      <c r="C13" s="32">
        <v>10</v>
      </c>
      <c r="D13" s="33" t="s">
        <v>57</v>
      </c>
      <c r="E13" s="31"/>
      <c r="F13" s="29"/>
      <c r="G13" s="29" t="s">
        <v>58</v>
      </c>
      <c r="H13" s="29"/>
      <c r="I13" s="29">
        <v>20</v>
      </c>
      <c r="J13" s="35">
        <v>15.9</v>
      </c>
      <c r="K13" s="45">
        <f>REIT!K13+ESAG!K13+CEART!K13+FAED!K13+CEAD!K13+CEFID!K13+CESFI!K13+CERES!K13</f>
        <v>900</v>
      </c>
      <c r="L13" s="36">
        <f>(REIT!K13-REIT!L13)+(ESAG!K13-ESAG!L13)+(CEART!K13-CEART!L13)+(FAED!K13-FAED!L13)+(CEAD!K13-CEAD!L13)+(CEFID!K13-CEFID!L13)+(CESFI!K13-CESFI!L13)+(CERES!K13-CERES!L13)</f>
        <v>0</v>
      </c>
      <c r="M13" s="46">
        <f t="shared" si="0"/>
        <v>900</v>
      </c>
    </row>
    <row r="14" spans="1:13" x14ac:dyDescent="0.25">
      <c r="A14" s="52"/>
      <c r="B14" s="54">
        <v>5</v>
      </c>
      <c r="C14" s="32">
        <v>11</v>
      </c>
      <c r="D14" s="33" t="s">
        <v>59</v>
      </c>
      <c r="E14" s="31"/>
      <c r="F14" s="29"/>
      <c r="G14" s="29" t="s">
        <v>58</v>
      </c>
      <c r="H14" s="29"/>
      <c r="I14" s="29">
        <v>20</v>
      </c>
      <c r="J14" s="35">
        <v>4.9400000000000004</v>
      </c>
      <c r="K14" s="45">
        <f>REIT!K14+ESAG!K14+CEART!K14+FAED!K14+CEAD!K14+CEFID!K14+CESFI!K14+CERES!K14</f>
        <v>4800</v>
      </c>
      <c r="L14" s="36">
        <f>(REIT!K14-REIT!L14)+(ESAG!K14-ESAG!L14)+(CEART!K14-CEART!L14)+(FAED!K14-FAED!L14)+(CEAD!K14-CEAD!L14)+(CEFID!K14-CEFID!L14)+(CESFI!K14-CESFI!L14)+(CERES!K14-CERES!L14)</f>
        <v>4800</v>
      </c>
      <c r="M14" s="46">
        <f t="shared" si="0"/>
        <v>0</v>
      </c>
    </row>
    <row r="15" spans="1:13" x14ac:dyDescent="0.25">
      <c r="A15" s="52"/>
      <c r="B15" s="54"/>
      <c r="C15" s="32">
        <v>12</v>
      </c>
      <c r="D15" s="33" t="s">
        <v>60</v>
      </c>
      <c r="E15" s="31"/>
      <c r="F15" s="29"/>
      <c r="G15" s="29" t="s">
        <v>58</v>
      </c>
      <c r="H15" s="29"/>
      <c r="I15" s="29">
        <v>20</v>
      </c>
      <c r="J15" s="35">
        <v>13.1</v>
      </c>
      <c r="K15" s="45">
        <f>REIT!K15+ESAG!K15+CEART!K15+FAED!K15+CEAD!K15+CEFID!K15+CESFI!K15+CERES!K15</f>
        <v>4800</v>
      </c>
      <c r="L15" s="36">
        <f>(REIT!K15-REIT!L15)+(ESAG!K15-ESAG!L15)+(CEART!K15-CEART!L15)+(FAED!K15-FAED!L15)+(CEAD!K15-CEAD!L15)+(CEFID!K15-CEFID!L15)+(CESFI!K15-CESFI!L15)+(CERES!K15-CERES!L15)</f>
        <v>4800</v>
      </c>
      <c r="M15" s="46">
        <f t="shared" si="0"/>
        <v>0</v>
      </c>
    </row>
    <row r="16" spans="1:13" x14ac:dyDescent="0.25">
      <c r="A16" s="52"/>
      <c r="B16" s="54"/>
      <c r="C16" s="32">
        <v>13</v>
      </c>
      <c r="D16" s="33" t="s">
        <v>61</v>
      </c>
      <c r="E16" s="31"/>
      <c r="F16" s="29"/>
      <c r="G16" s="29" t="s">
        <v>58</v>
      </c>
      <c r="H16" s="29"/>
      <c r="I16" s="29">
        <v>20</v>
      </c>
      <c r="J16" s="35">
        <v>13.1</v>
      </c>
      <c r="K16" s="45">
        <f>REIT!K16+ESAG!K16+CEART!K16+FAED!K16+CEAD!K16+CEFID!K16+CESFI!K16+CERES!K16</f>
        <v>4800</v>
      </c>
      <c r="L16" s="36">
        <f>(REIT!K16-REIT!L16)+(ESAG!K16-ESAG!L16)+(CEART!K16-CEART!L16)+(FAED!K16-FAED!L16)+(CEAD!K16-CEAD!L16)+(CEFID!K16-CEFID!L16)+(CESFI!K16-CESFI!L16)+(CERES!K16-CERES!L16)</f>
        <v>4800</v>
      </c>
      <c r="M16" s="46">
        <f t="shared" si="0"/>
        <v>0</v>
      </c>
    </row>
    <row r="17" spans="1:13" ht="26.25" x14ac:dyDescent="0.25">
      <c r="A17" s="52"/>
      <c r="B17" s="54">
        <v>6</v>
      </c>
      <c r="C17" s="32">
        <v>14</v>
      </c>
      <c r="D17" s="33" t="s">
        <v>62</v>
      </c>
      <c r="E17" s="31"/>
      <c r="F17" s="29"/>
      <c r="G17" s="29" t="s">
        <v>58</v>
      </c>
      <c r="H17" s="29"/>
      <c r="I17" s="29">
        <v>20</v>
      </c>
      <c r="J17" s="35">
        <v>7.92</v>
      </c>
      <c r="K17" s="45">
        <f>REIT!K17+ESAG!K17+CEART!K17+FAED!K17+CEAD!K17+CEFID!K17+CESFI!K17+CERES!K17</f>
        <v>940</v>
      </c>
      <c r="L17" s="36">
        <f>(REIT!K17-REIT!L17)+(ESAG!K17-ESAG!L17)+(CEART!K17-CEART!L17)+(FAED!K17-FAED!L17)+(CEAD!K17-CEAD!L17)+(CEFID!K17-CEFID!L17)+(CESFI!K17-CESFI!L17)+(CERES!K17-CERES!L17)</f>
        <v>0</v>
      </c>
      <c r="M17" s="46">
        <f t="shared" si="0"/>
        <v>940</v>
      </c>
    </row>
    <row r="18" spans="1:13" ht="26.25" x14ac:dyDescent="0.25">
      <c r="A18" s="52"/>
      <c r="B18" s="54"/>
      <c r="C18" s="32">
        <v>15</v>
      </c>
      <c r="D18" s="33" t="s">
        <v>63</v>
      </c>
      <c r="E18" s="31"/>
      <c r="F18" s="29"/>
      <c r="G18" s="29" t="s">
        <v>58</v>
      </c>
      <c r="H18" s="29"/>
      <c r="I18" s="29">
        <v>20</v>
      </c>
      <c r="J18" s="35">
        <v>17.100000000000001</v>
      </c>
      <c r="K18" s="45">
        <f>REIT!K18+ESAG!K18+CEART!K18+FAED!K18+CEAD!K18+CEFID!K18+CESFI!K18+CERES!K18</f>
        <v>940</v>
      </c>
      <c r="L18" s="36">
        <f>(REIT!K18-REIT!L18)+(ESAG!K18-ESAG!L18)+(CEART!K18-CEART!L18)+(FAED!K18-FAED!L18)+(CEAD!K18-CEAD!L18)+(CEFID!K18-CEFID!L18)+(CESFI!K18-CESFI!L18)+(CERES!K18-CERES!L18)</f>
        <v>0</v>
      </c>
      <c r="M18" s="46">
        <f t="shared" si="0"/>
        <v>940</v>
      </c>
    </row>
    <row r="19" spans="1:13" ht="26.25" x14ac:dyDescent="0.25">
      <c r="A19" s="52"/>
      <c r="B19" s="54"/>
      <c r="C19" s="32">
        <v>16</v>
      </c>
      <c r="D19" s="33" t="s">
        <v>64</v>
      </c>
      <c r="E19" s="31"/>
      <c r="F19" s="29"/>
      <c r="G19" s="29" t="s">
        <v>58</v>
      </c>
      <c r="H19" s="29"/>
      <c r="I19" s="29">
        <v>20</v>
      </c>
      <c r="J19" s="35">
        <v>17.100000000000001</v>
      </c>
      <c r="K19" s="45">
        <f>REIT!K19+ESAG!K19+CEART!K19+FAED!K19+CEAD!K19+CEFID!K19+CESFI!K19+CERES!K19</f>
        <v>940</v>
      </c>
      <c r="L19" s="36">
        <f>(REIT!K19-REIT!L19)+(ESAG!K19-ESAG!L19)+(CEART!K19-CEART!L19)+(FAED!K19-FAED!L19)+(CEAD!K19-CEAD!L19)+(CEFID!K19-CEFID!L19)+(CESFI!K19-CESFI!L19)+(CERES!K19-CERES!L19)</f>
        <v>0</v>
      </c>
      <c r="M19" s="46">
        <f t="shared" si="0"/>
        <v>940</v>
      </c>
    </row>
  </sheetData>
  <mergeCells count="10">
    <mergeCell ref="K1:M1"/>
    <mergeCell ref="D1:J1"/>
    <mergeCell ref="A1:C1"/>
    <mergeCell ref="A2:M2"/>
    <mergeCell ref="A4:A19"/>
    <mergeCell ref="B4:B7"/>
    <mergeCell ref="B9:B10"/>
    <mergeCell ref="B11:B13"/>
    <mergeCell ref="B14:B16"/>
    <mergeCell ref="B17:B1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5" customWidth="1"/>
    <col min="2" max="2" width="6.85546875" style="15" customWidth="1"/>
    <col min="3" max="3" width="31" style="15" customWidth="1"/>
    <col min="4" max="4" width="8.5703125" style="15" bestFit="1" customWidth="1"/>
    <col min="5" max="5" width="9.5703125" style="15" customWidth="1"/>
    <col min="6" max="6" width="14.7109375" style="15" customWidth="1"/>
    <col min="7" max="7" width="16" style="15" customWidth="1"/>
    <col min="8" max="8" width="11.140625" style="15" customWidth="1"/>
    <col min="9" max="16384" width="9.140625" style="15"/>
  </cols>
  <sheetData>
    <row r="1" spans="1:8" ht="20.25" customHeight="1" x14ac:dyDescent="0.2">
      <c r="A1" s="57" t="s">
        <v>16</v>
      </c>
      <c r="B1" s="57"/>
      <c r="C1" s="57"/>
      <c r="D1" s="57"/>
      <c r="E1" s="57"/>
      <c r="F1" s="57"/>
      <c r="G1" s="57"/>
      <c r="H1" s="57"/>
    </row>
    <row r="2" spans="1:8" ht="20.25" x14ac:dyDescent="0.2">
      <c r="B2" s="16"/>
    </row>
    <row r="3" spans="1:8" ht="47.25" customHeight="1" x14ac:dyDescent="0.2">
      <c r="A3" s="58" t="s">
        <v>17</v>
      </c>
      <c r="B3" s="58"/>
      <c r="C3" s="58"/>
      <c r="D3" s="58"/>
      <c r="E3" s="58"/>
      <c r="F3" s="58"/>
      <c r="G3" s="58"/>
      <c r="H3" s="58"/>
    </row>
    <row r="4" spans="1:8" ht="35.25" customHeight="1" x14ac:dyDescent="0.2">
      <c r="B4" s="17"/>
    </row>
    <row r="5" spans="1:8" ht="15" customHeight="1" x14ac:dyDescent="0.2">
      <c r="A5" s="59" t="s">
        <v>18</v>
      </c>
      <c r="B5" s="59"/>
      <c r="C5" s="59"/>
      <c r="D5" s="59"/>
      <c r="E5" s="59"/>
      <c r="F5" s="59"/>
      <c r="G5" s="59"/>
      <c r="H5" s="59"/>
    </row>
    <row r="6" spans="1:8" ht="15" customHeight="1" x14ac:dyDescent="0.2">
      <c r="A6" s="59" t="s">
        <v>19</v>
      </c>
      <c r="B6" s="59"/>
      <c r="C6" s="59"/>
      <c r="D6" s="59"/>
      <c r="E6" s="59"/>
      <c r="F6" s="59"/>
      <c r="G6" s="59"/>
      <c r="H6" s="59"/>
    </row>
    <row r="7" spans="1:8" ht="15" customHeight="1" x14ac:dyDescent="0.2">
      <c r="A7" s="59" t="s">
        <v>20</v>
      </c>
      <c r="B7" s="59"/>
      <c r="C7" s="59"/>
      <c r="D7" s="59"/>
      <c r="E7" s="59"/>
      <c r="F7" s="59"/>
      <c r="G7" s="59"/>
      <c r="H7" s="59"/>
    </row>
    <row r="8" spans="1:8" ht="15" customHeight="1" x14ac:dyDescent="0.2">
      <c r="A8" s="59" t="s">
        <v>21</v>
      </c>
      <c r="B8" s="59"/>
      <c r="C8" s="59"/>
      <c r="D8" s="59"/>
      <c r="E8" s="59"/>
      <c r="F8" s="59"/>
      <c r="G8" s="59"/>
      <c r="H8" s="59"/>
    </row>
    <row r="9" spans="1:8" ht="30" customHeight="1" x14ac:dyDescent="0.2">
      <c r="B9" s="18"/>
    </row>
    <row r="10" spans="1:8" ht="105" customHeight="1" x14ac:dyDescent="0.2">
      <c r="A10" s="60" t="s">
        <v>22</v>
      </c>
      <c r="B10" s="60"/>
      <c r="C10" s="60"/>
      <c r="D10" s="60"/>
      <c r="E10" s="60"/>
      <c r="F10" s="60"/>
      <c r="G10" s="60"/>
      <c r="H10" s="60"/>
    </row>
    <row r="11" spans="1:8" ht="15.75" thickBot="1" x14ac:dyDescent="0.25">
      <c r="B11" s="19"/>
    </row>
    <row r="12" spans="1:8" ht="48.75" thickBot="1" x14ac:dyDescent="0.25">
      <c r="A12" s="20" t="s">
        <v>12</v>
      </c>
      <c r="B12" s="20" t="s">
        <v>10</v>
      </c>
      <c r="C12" s="21" t="s">
        <v>23</v>
      </c>
      <c r="D12" s="21" t="s">
        <v>11</v>
      </c>
      <c r="E12" s="21" t="s">
        <v>24</v>
      </c>
      <c r="F12" s="21" t="s">
        <v>25</v>
      </c>
      <c r="G12" s="21" t="s">
        <v>26</v>
      </c>
      <c r="H12" s="21" t="s">
        <v>27</v>
      </c>
    </row>
    <row r="13" spans="1:8" ht="15.75" thickBot="1" x14ac:dyDescent="0.25">
      <c r="A13" s="22"/>
      <c r="B13" s="22"/>
      <c r="C13" s="23"/>
      <c r="D13" s="23"/>
      <c r="E13" s="23"/>
      <c r="F13" s="23"/>
      <c r="G13" s="23"/>
      <c r="H13" s="23"/>
    </row>
    <row r="14" spans="1:8" ht="15.75" thickBot="1" x14ac:dyDescent="0.25">
      <c r="A14" s="22"/>
      <c r="B14" s="22"/>
      <c r="C14" s="23"/>
      <c r="D14" s="23"/>
      <c r="E14" s="23"/>
      <c r="F14" s="23"/>
      <c r="G14" s="23"/>
      <c r="H14" s="23"/>
    </row>
    <row r="15" spans="1:8" ht="15.75" thickBot="1" x14ac:dyDescent="0.25">
      <c r="A15" s="22"/>
      <c r="B15" s="22"/>
      <c r="C15" s="23"/>
      <c r="D15" s="23"/>
      <c r="E15" s="23"/>
      <c r="F15" s="23"/>
      <c r="G15" s="23"/>
      <c r="H15" s="23"/>
    </row>
    <row r="16" spans="1:8" ht="15.75" thickBot="1" x14ac:dyDescent="0.25">
      <c r="A16" s="22"/>
      <c r="B16" s="22"/>
      <c r="C16" s="23"/>
      <c r="D16" s="23"/>
      <c r="E16" s="23"/>
      <c r="F16" s="23"/>
      <c r="G16" s="23"/>
      <c r="H16" s="23"/>
    </row>
    <row r="17" spans="1:8" ht="15.75" thickBot="1" x14ac:dyDescent="0.25">
      <c r="A17" s="24"/>
      <c r="B17" s="24"/>
      <c r="C17" s="25"/>
      <c r="D17" s="25"/>
      <c r="E17" s="25"/>
      <c r="F17" s="25"/>
      <c r="G17" s="25"/>
      <c r="H17" s="25"/>
    </row>
    <row r="18" spans="1:8" ht="42" customHeight="1" x14ac:dyDescent="0.2">
      <c r="B18" s="26"/>
      <c r="C18" s="27"/>
      <c r="D18" s="27"/>
      <c r="E18" s="27"/>
      <c r="F18" s="27"/>
      <c r="G18" s="27"/>
      <c r="H18" s="27"/>
    </row>
    <row r="19" spans="1:8" ht="15" customHeight="1" x14ac:dyDescent="0.2">
      <c r="A19" s="61" t="s">
        <v>28</v>
      </c>
      <c r="B19" s="61"/>
      <c r="C19" s="61"/>
      <c r="D19" s="61"/>
      <c r="E19" s="61"/>
      <c r="F19" s="61"/>
      <c r="G19" s="61"/>
      <c r="H19" s="61"/>
    </row>
    <row r="20" spans="1:8" ht="14.25" x14ac:dyDescent="0.2">
      <c r="A20" s="62" t="s">
        <v>29</v>
      </c>
      <c r="B20" s="62"/>
      <c r="C20" s="62"/>
      <c r="D20" s="62"/>
      <c r="E20" s="62"/>
      <c r="F20" s="62"/>
      <c r="G20" s="62"/>
      <c r="H20" s="62"/>
    </row>
    <row r="21" spans="1:8" ht="15" x14ac:dyDescent="0.2">
      <c r="B21" s="19"/>
    </row>
    <row r="22" spans="1:8" ht="15" x14ac:dyDescent="0.2">
      <c r="B22" s="19"/>
    </row>
    <row r="23" spans="1:8" ht="15" x14ac:dyDescent="0.2">
      <c r="B23" s="19"/>
    </row>
    <row r="24" spans="1:8" ht="15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</row>
    <row r="25" spans="1:8" ht="15" customHeight="1" x14ac:dyDescent="0.2">
      <c r="A25" s="63" t="s">
        <v>31</v>
      </c>
      <c r="B25" s="63"/>
      <c r="C25" s="63"/>
      <c r="D25" s="63"/>
      <c r="E25" s="63"/>
      <c r="F25" s="63"/>
      <c r="G25" s="63"/>
      <c r="H25" s="63"/>
    </row>
    <row r="26" spans="1:8" ht="15" customHeight="1" x14ac:dyDescent="0.2">
      <c r="A26" s="56" t="s">
        <v>32</v>
      </c>
      <c r="B26" s="56"/>
      <c r="C26" s="56"/>
      <c r="D26" s="56"/>
      <c r="E26" s="56"/>
      <c r="F26" s="56"/>
      <c r="G26" s="56"/>
      <c r="H26" s="5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REIT</vt:lpstr>
      <vt:lpstr>ESAG</vt:lpstr>
      <vt:lpstr>CEART</vt:lpstr>
      <vt:lpstr>FAED</vt:lpstr>
      <vt:lpstr>CEAD</vt:lpstr>
      <vt:lpstr>CEFID</vt:lpstr>
      <vt:lpstr>CESFI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2014-08-14T19:21:59Z</dcterms:modified>
</cp:coreProperties>
</file>