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6.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comments7.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omments8.xml" ContentType="application/vnd.openxmlformats-officedocument.spreadsheetml.comments+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_de_trabalho" defaultThemeVersion="124226"/>
  <mc:AlternateContent xmlns:mc="http://schemas.openxmlformats.org/markup-compatibility/2006">
    <mc:Choice Requires="x15">
      <x15ac:absPath xmlns:x15ac="http://schemas.microsoft.com/office/spreadsheetml/2010/11/ac" url="L:\SEGECON\2. Atas de Registro de Preços\UDESC\Vigência Expirada\2014\PP 1651-2014 - UDESC - Materiais de Expediente - Vig 14.04.16\"/>
    </mc:Choice>
  </mc:AlternateContent>
  <bookViews>
    <workbookView xWindow="0" yWindow="0" windowWidth="20490" windowHeight="7155" tabRatio="857" activeTab="13"/>
  </bookViews>
  <sheets>
    <sheet name="Reitoria" sheetId="75" r:id="rId1"/>
    <sheet name="ESAG" sheetId="131" r:id="rId2"/>
    <sheet name="CEART" sheetId="132" r:id="rId3"/>
    <sheet name="FAED" sheetId="133" r:id="rId4"/>
    <sheet name="CEAD" sheetId="134" r:id="rId5"/>
    <sheet name="CEFID" sheetId="135" r:id="rId6"/>
    <sheet name="CERES" sheetId="136" r:id="rId7"/>
    <sheet name="CESFI" sheetId="137" r:id="rId8"/>
    <sheet name="CAV" sheetId="144" r:id="rId9"/>
    <sheet name="CCT" sheetId="145" r:id="rId10"/>
    <sheet name="CEO" sheetId="146" r:id="rId11"/>
    <sheet name="CEPLAN" sheetId="147" r:id="rId12"/>
    <sheet name="CEAVI" sheetId="148" r:id="rId13"/>
    <sheet name="GESTOR" sheetId="149" r:id="rId14"/>
    <sheet name="Modelo Anexo II IN 002_2014" sheetId="77" r:id="rId15"/>
  </sheets>
  <definedNames>
    <definedName name="diasuteis" localSheetId="8">#REF!</definedName>
    <definedName name="diasuteis" localSheetId="9">#REF!</definedName>
    <definedName name="diasuteis" localSheetId="4">#REF!</definedName>
    <definedName name="diasuteis" localSheetId="2">#REF!</definedName>
    <definedName name="diasuteis" localSheetId="12">#REF!</definedName>
    <definedName name="diasuteis" localSheetId="5">#REF!</definedName>
    <definedName name="diasuteis" localSheetId="10">#REF!</definedName>
    <definedName name="diasuteis" localSheetId="11">#REF!</definedName>
    <definedName name="diasuteis" localSheetId="6">#REF!</definedName>
    <definedName name="diasuteis" localSheetId="7">#REF!</definedName>
    <definedName name="diasuteis" localSheetId="1">#REF!</definedName>
    <definedName name="diasuteis" localSheetId="3">#REF!</definedName>
    <definedName name="diasuteis" localSheetId="13">#REF!</definedName>
    <definedName name="diasuteis" localSheetId="0">#REF!</definedName>
    <definedName name="diasuteis">#REF!</definedName>
    <definedName name="Ferias" localSheetId="8">#REF!</definedName>
    <definedName name="Ferias" localSheetId="9">#REF!</definedName>
    <definedName name="Ferias" localSheetId="12">#REF!</definedName>
    <definedName name="Ferias" localSheetId="5">#REF!</definedName>
    <definedName name="Ferias" localSheetId="10">#REF!</definedName>
    <definedName name="Ferias" localSheetId="11">#REF!</definedName>
    <definedName name="Ferias" localSheetId="7">#REF!</definedName>
    <definedName name="Ferias" localSheetId="1">#REF!</definedName>
    <definedName name="Ferias" localSheetId="3">#REF!</definedName>
    <definedName name="Ferias" localSheetId="13">#REF!</definedName>
    <definedName name="Ferias">#REF!</definedName>
    <definedName name="RD" localSheetId="8">OFFSET(#REF!,(MATCH(SMALL(#REF!,ROW()-10),#REF!,0)-1),0)</definedName>
    <definedName name="RD" localSheetId="9">OFFSET(#REF!,(MATCH(SMALL(#REF!,ROW()-10),#REF!,0)-1),0)</definedName>
    <definedName name="RD" localSheetId="12">OFFSET(#REF!,(MATCH(SMALL(#REF!,ROW()-10),#REF!,0)-1),0)</definedName>
    <definedName name="RD" localSheetId="5">OFFSET(#REF!,(MATCH(SMALL(#REF!,ROW()-10),#REF!,0)-1),0)</definedName>
    <definedName name="RD" localSheetId="10">OFFSET(#REF!,(MATCH(SMALL(#REF!,ROW()-10),#REF!,0)-1),0)</definedName>
    <definedName name="RD" localSheetId="11">OFFSET(#REF!,(MATCH(SMALL(#REF!,ROW()-10),#REF!,0)-1),0)</definedName>
    <definedName name="RD" localSheetId="7">OFFSET(#REF!,(MATCH(SMALL(#REF!,ROW()-10),#REF!,0)-1),0)</definedName>
    <definedName name="RD" localSheetId="1">OFFSET(#REF!,(MATCH(SMALL(#REF!,ROW()-10),#REF!,0)-1),0)</definedName>
    <definedName name="RD" localSheetId="3">OFFSET(#REF!,(MATCH(SMALL(#REF!,ROW()-10),#REF!,0)-1),0)</definedName>
    <definedName name="RD" localSheetId="13">OFFSET(#REF!,(MATCH(SMALL(#REF!,ROW()-10),#REF!,0)-1),0)</definedName>
    <definedName name="RD">OFFSET(#REF!,(MATCH(SMALL(#REF!,ROW()-10),#REF!,0)-1),0)</definedName>
  </definedNames>
  <calcPr calcId="152511"/>
</workbook>
</file>

<file path=xl/calcChain.xml><?xml version="1.0" encoding="utf-8"?>
<calcChain xmlns="http://schemas.openxmlformats.org/spreadsheetml/2006/main">
  <c r="J4" i="134" l="1"/>
  <c r="J4" i="137" l="1"/>
  <c r="J5" i="136" l="1"/>
  <c r="J6" i="136"/>
  <c r="J7" i="136"/>
  <c r="J8" i="136"/>
  <c r="J9" i="136"/>
  <c r="J10" i="136"/>
  <c r="J11" i="136"/>
  <c r="J12" i="136"/>
  <c r="J13" i="136"/>
  <c r="J14" i="136"/>
  <c r="J15" i="136"/>
  <c r="J16" i="136"/>
  <c r="J17" i="136"/>
  <c r="J18" i="136"/>
  <c r="J19" i="136"/>
  <c r="J20" i="136"/>
  <c r="J21" i="136"/>
  <c r="J22" i="136"/>
  <c r="J23" i="136"/>
  <c r="J24" i="136"/>
  <c r="J25" i="136"/>
  <c r="J26" i="136"/>
  <c r="J27" i="136"/>
  <c r="J28" i="136"/>
  <c r="J29" i="136"/>
  <c r="J30" i="136"/>
  <c r="J31" i="136"/>
  <c r="J32" i="136"/>
  <c r="J33" i="136"/>
  <c r="J34" i="136"/>
  <c r="J35" i="136"/>
  <c r="J36" i="136"/>
  <c r="J37" i="136"/>
  <c r="J38" i="136"/>
  <c r="J39" i="136"/>
  <c r="J40" i="136"/>
  <c r="J41" i="136"/>
  <c r="J42" i="136"/>
  <c r="J43" i="136"/>
  <c r="J44" i="136"/>
  <c r="J45" i="136"/>
  <c r="J46" i="136"/>
  <c r="J47" i="136"/>
  <c r="J48" i="136"/>
  <c r="J49" i="136"/>
  <c r="J50" i="136"/>
  <c r="J51" i="136"/>
  <c r="J52" i="136"/>
  <c r="J53" i="136"/>
  <c r="J54" i="136"/>
  <c r="J55" i="136"/>
  <c r="J56" i="136"/>
  <c r="J57" i="136"/>
  <c r="J58" i="136"/>
  <c r="J59" i="136"/>
  <c r="J60" i="136"/>
  <c r="J61" i="136"/>
  <c r="J62" i="136"/>
  <c r="J63" i="136"/>
  <c r="J64" i="136"/>
  <c r="J65" i="136"/>
  <c r="J66" i="136"/>
  <c r="J67" i="136"/>
  <c r="J68" i="136"/>
  <c r="J69" i="136"/>
  <c r="J70" i="136"/>
  <c r="J71" i="136"/>
  <c r="J72" i="136"/>
  <c r="J73" i="136"/>
  <c r="J74" i="136"/>
  <c r="J75" i="136"/>
  <c r="J76" i="136"/>
  <c r="J77" i="136"/>
  <c r="J78" i="136"/>
  <c r="J79" i="136"/>
  <c r="J80" i="136"/>
  <c r="J81" i="136"/>
  <c r="J82" i="136"/>
  <c r="J83" i="136"/>
  <c r="J84" i="136"/>
  <c r="J85" i="136"/>
  <c r="J86" i="136"/>
  <c r="J87" i="136"/>
  <c r="J88" i="136"/>
  <c r="J89" i="136"/>
  <c r="J90" i="136"/>
  <c r="J91" i="136"/>
  <c r="J92" i="136"/>
  <c r="J93" i="136"/>
  <c r="J94" i="136"/>
  <c r="J95" i="136"/>
  <c r="J96" i="136"/>
  <c r="J97" i="136"/>
  <c r="J98" i="136"/>
  <c r="J99" i="136"/>
  <c r="J100" i="136"/>
  <c r="J101" i="136"/>
  <c r="J102" i="136"/>
  <c r="J103" i="136"/>
  <c r="J104" i="136"/>
  <c r="J105" i="136"/>
  <c r="J106" i="136"/>
  <c r="J107" i="136"/>
  <c r="J108" i="136"/>
  <c r="J109" i="136"/>
  <c r="J110" i="136"/>
  <c r="J111" i="136"/>
  <c r="J112" i="136"/>
  <c r="J113" i="136"/>
  <c r="J114" i="136"/>
  <c r="J115" i="136"/>
  <c r="J116" i="136"/>
  <c r="J117" i="136"/>
  <c r="J118" i="136"/>
  <c r="J119" i="136"/>
  <c r="J120" i="136"/>
  <c r="J121" i="136"/>
  <c r="J122" i="136"/>
  <c r="J123" i="136"/>
  <c r="J124" i="136"/>
  <c r="J125" i="136"/>
  <c r="J126" i="136"/>
  <c r="J127" i="136"/>
  <c r="J128" i="136"/>
  <c r="J129" i="136"/>
  <c r="J130" i="136"/>
  <c r="J131" i="136"/>
  <c r="J132" i="136"/>
  <c r="J133" i="136"/>
  <c r="J134" i="136"/>
  <c r="J135" i="136"/>
  <c r="J136" i="136"/>
  <c r="J137" i="136"/>
  <c r="J138" i="136"/>
  <c r="J139" i="136"/>
  <c r="J140" i="136"/>
  <c r="J141" i="136"/>
  <c r="J142" i="136"/>
  <c r="J143" i="136"/>
  <c r="J144" i="136"/>
  <c r="J145" i="136"/>
  <c r="J146" i="136"/>
  <c r="J147" i="136"/>
  <c r="J148" i="136"/>
  <c r="J149" i="136"/>
  <c r="J150" i="136"/>
  <c r="J151" i="136"/>
  <c r="J152" i="136"/>
  <c r="J153" i="136"/>
  <c r="J154" i="136"/>
  <c r="J155" i="136"/>
  <c r="J156" i="136"/>
  <c r="J157" i="136"/>
  <c r="J158" i="136"/>
  <c r="J159" i="136"/>
  <c r="J160" i="136"/>
  <c r="J161" i="136"/>
  <c r="J162" i="136"/>
  <c r="J163" i="136"/>
  <c r="J164" i="136"/>
  <c r="J165" i="136"/>
  <c r="J166" i="136"/>
  <c r="J167" i="136"/>
  <c r="J168" i="136"/>
  <c r="J169" i="136"/>
  <c r="J170" i="136"/>
  <c r="J171" i="136"/>
  <c r="J172" i="136"/>
  <c r="J173" i="136"/>
  <c r="J174" i="136"/>
  <c r="J175" i="136"/>
  <c r="J176" i="136"/>
  <c r="J177" i="136"/>
  <c r="J178" i="136"/>
  <c r="J179" i="136"/>
  <c r="J180" i="136"/>
  <c r="J181" i="136"/>
  <c r="J182" i="136"/>
  <c r="J183" i="136"/>
  <c r="J184" i="136"/>
  <c r="J185" i="136"/>
  <c r="J186" i="136"/>
  <c r="J187" i="136"/>
  <c r="J188" i="136"/>
  <c r="J189" i="136"/>
  <c r="J190" i="136"/>
  <c r="J191" i="136"/>
  <c r="J192" i="136"/>
  <c r="J193" i="136"/>
  <c r="J194" i="136"/>
  <c r="J195" i="136"/>
  <c r="J196" i="136"/>
  <c r="J197" i="136"/>
  <c r="J198" i="136"/>
  <c r="J199" i="136"/>
  <c r="J200" i="136"/>
  <c r="J201" i="136"/>
  <c r="J202" i="136"/>
  <c r="J203" i="136"/>
  <c r="J204" i="136"/>
  <c r="J205" i="136"/>
  <c r="J206" i="136"/>
  <c r="J207" i="136"/>
  <c r="J208" i="136"/>
  <c r="J209" i="136"/>
  <c r="J210" i="136"/>
  <c r="J211" i="136"/>
  <c r="J212" i="136"/>
  <c r="J213" i="136"/>
  <c r="J214" i="136"/>
  <c r="J215" i="136"/>
  <c r="J216" i="136"/>
  <c r="J217" i="136"/>
  <c r="J218" i="136"/>
  <c r="J219" i="136"/>
  <c r="J220" i="136"/>
  <c r="J221" i="136"/>
  <c r="J222" i="136"/>
  <c r="J223" i="136"/>
  <c r="J224" i="136"/>
  <c r="J225" i="136"/>
  <c r="J226" i="136"/>
  <c r="J227" i="136"/>
  <c r="J228" i="136"/>
  <c r="J229" i="136"/>
  <c r="J230" i="136"/>
  <c r="J231" i="136"/>
  <c r="J232" i="136"/>
  <c r="J233" i="136"/>
  <c r="J234" i="136"/>
  <c r="J235" i="136"/>
  <c r="J236" i="136"/>
  <c r="J237" i="136"/>
  <c r="J238" i="136"/>
  <c r="J239" i="136"/>
  <c r="J240" i="136"/>
  <c r="J4" i="136"/>
  <c r="J140" i="144" l="1"/>
  <c r="J4" i="131" l="1"/>
  <c r="J5" i="148" l="1"/>
  <c r="J6" i="148"/>
  <c r="J7" i="148"/>
  <c r="J8" i="148"/>
  <c r="J9" i="148"/>
  <c r="J10" i="148"/>
  <c r="J11" i="148"/>
  <c r="J12" i="148"/>
  <c r="J13" i="148"/>
  <c r="J14" i="148"/>
  <c r="J15" i="148"/>
  <c r="J16" i="148"/>
  <c r="J17" i="148"/>
  <c r="J18" i="148"/>
  <c r="J19" i="148"/>
  <c r="J20" i="148"/>
  <c r="J21" i="148"/>
  <c r="J22" i="148"/>
  <c r="J23" i="148"/>
  <c r="J24" i="148"/>
  <c r="J25" i="148"/>
  <c r="J26" i="148"/>
  <c r="J27" i="148"/>
  <c r="J28" i="148"/>
  <c r="J29" i="148"/>
  <c r="J30" i="148"/>
  <c r="J31" i="148"/>
  <c r="J32" i="148"/>
  <c r="J33" i="148"/>
  <c r="J34" i="148"/>
  <c r="J35" i="148"/>
  <c r="J36" i="148"/>
  <c r="J37" i="148"/>
  <c r="J38" i="148"/>
  <c r="J39" i="148"/>
  <c r="J40" i="148"/>
  <c r="J41" i="148"/>
  <c r="J42" i="148"/>
  <c r="J43" i="148"/>
  <c r="J44" i="148"/>
  <c r="J45" i="148"/>
  <c r="J46" i="148"/>
  <c r="J47" i="148"/>
  <c r="J48" i="148"/>
  <c r="J49" i="148"/>
  <c r="J50" i="148"/>
  <c r="J51" i="148"/>
  <c r="J52" i="148"/>
  <c r="J53" i="148"/>
  <c r="J54" i="148"/>
  <c r="J55" i="148"/>
  <c r="J56" i="148"/>
  <c r="J57" i="148"/>
  <c r="J58" i="148"/>
  <c r="J59" i="148"/>
  <c r="J60" i="148"/>
  <c r="J61" i="148"/>
  <c r="J62" i="148"/>
  <c r="J63" i="148"/>
  <c r="J64" i="148"/>
  <c r="J65" i="148"/>
  <c r="J66" i="148"/>
  <c r="J67" i="148"/>
  <c r="J68" i="148"/>
  <c r="J69" i="148"/>
  <c r="J70" i="148"/>
  <c r="J71" i="148"/>
  <c r="J72" i="148"/>
  <c r="J73" i="148"/>
  <c r="J74" i="148"/>
  <c r="J75" i="148"/>
  <c r="J76" i="148"/>
  <c r="J77" i="148"/>
  <c r="J78" i="148"/>
  <c r="J79" i="148"/>
  <c r="J80" i="148"/>
  <c r="J81" i="148"/>
  <c r="J82" i="148"/>
  <c r="J83" i="148"/>
  <c r="J84" i="148"/>
  <c r="J85" i="148"/>
  <c r="J86" i="148"/>
  <c r="J87" i="148"/>
  <c r="J88" i="148"/>
  <c r="J89" i="148"/>
  <c r="J90" i="148"/>
  <c r="J91" i="148"/>
  <c r="J92" i="148"/>
  <c r="J93" i="148"/>
  <c r="J94" i="148"/>
  <c r="J95" i="148"/>
  <c r="J96" i="148"/>
  <c r="J97" i="148"/>
  <c r="J98" i="148"/>
  <c r="J99" i="148"/>
  <c r="J100" i="148"/>
  <c r="J101" i="148"/>
  <c r="J102" i="148"/>
  <c r="J103" i="148"/>
  <c r="J104" i="148"/>
  <c r="J105" i="148"/>
  <c r="J106" i="148"/>
  <c r="J107" i="148"/>
  <c r="J108" i="148"/>
  <c r="J109" i="148"/>
  <c r="J110" i="148"/>
  <c r="J111" i="148"/>
  <c r="J112" i="148"/>
  <c r="J113" i="148"/>
  <c r="J114" i="148"/>
  <c r="J115" i="148"/>
  <c r="J116" i="148"/>
  <c r="J117" i="148"/>
  <c r="J118" i="148"/>
  <c r="J119" i="148"/>
  <c r="J120" i="148"/>
  <c r="J121" i="148"/>
  <c r="J122" i="148"/>
  <c r="J123" i="148"/>
  <c r="J124" i="148"/>
  <c r="J125" i="148"/>
  <c r="J126" i="148"/>
  <c r="J127" i="148"/>
  <c r="J128" i="148"/>
  <c r="J129" i="148"/>
  <c r="J130" i="148"/>
  <c r="J131" i="148"/>
  <c r="J132" i="148"/>
  <c r="J133" i="148"/>
  <c r="J134" i="148"/>
  <c r="J135" i="148"/>
  <c r="J136" i="148"/>
  <c r="J137" i="148"/>
  <c r="J138" i="148"/>
  <c r="J139" i="148"/>
  <c r="J140" i="148"/>
  <c r="J141" i="148"/>
  <c r="J142" i="148"/>
  <c r="J143" i="148"/>
  <c r="J144" i="148"/>
  <c r="J145" i="148"/>
  <c r="J146" i="148"/>
  <c r="J147" i="148"/>
  <c r="J148" i="148"/>
  <c r="J149" i="148"/>
  <c r="J150" i="148"/>
  <c r="J151" i="148"/>
  <c r="J152" i="148"/>
  <c r="J153" i="148"/>
  <c r="J154" i="148"/>
  <c r="J155" i="148"/>
  <c r="J156" i="148"/>
  <c r="J157" i="148"/>
  <c r="J158" i="148"/>
  <c r="J159" i="148"/>
  <c r="J160" i="148"/>
  <c r="J161" i="148"/>
  <c r="J162" i="148"/>
  <c r="J163" i="148"/>
  <c r="J164" i="148"/>
  <c r="J165" i="148"/>
  <c r="J166" i="148"/>
  <c r="J167" i="148"/>
  <c r="J168" i="148"/>
  <c r="J169" i="148"/>
  <c r="J170" i="148"/>
  <c r="J171" i="148"/>
  <c r="J172" i="148"/>
  <c r="J173" i="148"/>
  <c r="J174" i="148"/>
  <c r="J175" i="148"/>
  <c r="J176" i="148"/>
  <c r="J177" i="148"/>
  <c r="J178" i="148"/>
  <c r="J179" i="148"/>
  <c r="J180" i="148"/>
  <c r="J181" i="148"/>
  <c r="J182" i="148"/>
  <c r="J183" i="148"/>
  <c r="J184" i="148"/>
  <c r="J185" i="148"/>
  <c r="J186" i="148"/>
  <c r="J187" i="148"/>
  <c r="J188" i="148"/>
  <c r="J189" i="148"/>
  <c r="J190" i="148"/>
  <c r="J191" i="148"/>
  <c r="J192" i="148"/>
  <c r="J193" i="148"/>
  <c r="J194" i="148"/>
  <c r="J195" i="148"/>
  <c r="J196" i="148"/>
  <c r="J197" i="148"/>
  <c r="J198" i="148"/>
  <c r="J199" i="148"/>
  <c r="J200" i="148"/>
  <c r="J201" i="148"/>
  <c r="J202" i="148"/>
  <c r="J203" i="148"/>
  <c r="J204" i="148"/>
  <c r="J205" i="148"/>
  <c r="J206" i="148"/>
  <c r="J207" i="148"/>
  <c r="J208" i="148"/>
  <c r="J209" i="148"/>
  <c r="J210" i="148"/>
  <c r="J211" i="148"/>
  <c r="J212" i="148"/>
  <c r="J213" i="148"/>
  <c r="J214" i="148"/>
  <c r="J215" i="148"/>
  <c r="J216" i="148"/>
  <c r="J217" i="148"/>
  <c r="J218" i="148"/>
  <c r="J219" i="148"/>
  <c r="J220" i="148"/>
  <c r="J221" i="148"/>
  <c r="J222" i="148"/>
  <c r="J223" i="148"/>
  <c r="J224" i="148"/>
  <c r="J225" i="148"/>
  <c r="J226" i="148"/>
  <c r="J227" i="148"/>
  <c r="J228" i="148"/>
  <c r="J229" i="148"/>
  <c r="J230" i="148"/>
  <c r="J231" i="148"/>
  <c r="J232" i="148"/>
  <c r="J233" i="148"/>
  <c r="J234" i="148"/>
  <c r="J235" i="148"/>
  <c r="J236" i="148"/>
  <c r="J237" i="148"/>
  <c r="J238" i="148"/>
  <c r="J239" i="148"/>
  <c r="J240" i="148"/>
  <c r="J4" i="148"/>
  <c r="J4" i="147" l="1"/>
  <c r="J5" i="146" l="1"/>
  <c r="J4" i="146"/>
  <c r="J5" i="145" l="1"/>
  <c r="J6" i="145"/>
  <c r="J7" i="145"/>
  <c r="J8" i="145"/>
  <c r="J9" i="145"/>
  <c r="J10" i="145"/>
  <c r="J11" i="145"/>
  <c r="J12" i="145"/>
  <c r="J13" i="145"/>
  <c r="J14" i="145"/>
  <c r="J15" i="145"/>
  <c r="J16" i="145"/>
  <c r="J17" i="145"/>
  <c r="J18" i="145"/>
  <c r="J19" i="145"/>
  <c r="J20" i="145"/>
  <c r="J21" i="145"/>
  <c r="J22" i="145"/>
  <c r="J23" i="145"/>
  <c r="J24" i="145"/>
  <c r="J25" i="145"/>
  <c r="J26" i="145"/>
  <c r="J27" i="145"/>
  <c r="J28" i="145"/>
  <c r="J29" i="145"/>
  <c r="J30" i="145"/>
  <c r="J31" i="145"/>
  <c r="J32" i="145"/>
  <c r="J33" i="145"/>
  <c r="J34" i="145"/>
  <c r="J35" i="145"/>
  <c r="J36" i="145"/>
  <c r="J37" i="145"/>
  <c r="J38" i="145"/>
  <c r="J39" i="145"/>
  <c r="J40" i="145"/>
  <c r="J41" i="145"/>
  <c r="J42" i="145"/>
  <c r="J43" i="145"/>
  <c r="J44" i="145"/>
  <c r="J45" i="145"/>
  <c r="J46" i="145"/>
  <c r="J47" i="145"/>
  <c r="J48" i="145"/>
  <c r="J49" i="145"/>
  <c r="J50" i="145"/>
  <c r="J51" i="145"/>
  <c r="J52" i="145"/>
  <c r="J53" i="145"/>
  <c r="J54" i="145"/>
  <c r="J55" i="145"/>
  <c r="J56" i="145"/>
  <c r="J57" i="145"/>
  <c r="J58" i="145"/>
  <c r="J59" i="145"/>
  <c r="J60" i="145"/>
  <c r="J61" i="145"/>
  <c r="J62" i="145"/>
  <c r="J63" i="145"/>
  <c r="J64" i="145"/>
  <c r="J65" i="145"/>
  <c r="J66" i="145"/>
  <c r="J67" i="145"/>
  <c r="J68" i="145"/>
  <c r="J69" i="145"/>
  <c r="J70" i="145"/>
  <c r="J71" i="145"/>
  <c r="J72" i="145"/>
  <c r="J73" i="145"/>
  <c r="J74" i="145"/>
  <c r="J75" i="145"/>
  <c r="J76" i="145"/>
  <c r="J77" i="145"/>
  <c r="J78" i="145"/>
  <c r="J79" i="145"/>
  <c r="J80" i="145"/>
  <c r="J81" i="145"/>
  <c r="J82" i="145"/>
  <c r="J83" i="145"/>
  <c r="J84" i="145"/>
  <c r="J85" i="145"/>
  <c r="J86" i="145"/>
  <c r="J87" i="145"/>
  <c r="J88" i="145"/>
  <c r="J89" i="145"/>
  <c r="J90" i="145"/>
  <c r="J91" i="145"/>
  <c r="J92" i="145"/>
  <c r="J93" i="145"/>
  <c r="J94" i="145"/>
  <c r="J95" i="145"/>
  <c r="J96" i="145"/>
  <c r="J97" i="145"/>
  <c r="J98" i="145"/>
  <c r="J99" i="145"/>
  <c r="J100" i="145"/>
  <c r="J101" i="145"/>
  <c r="J102" i="145"/>
  <c r="J103" i="145"/>
  <c r="J104" i="145"/>
  <c r="J105" i="145"/>
  <c r="J106" i="145"/>
  <c r="J107" i="145"/>
  <c r="J108" i="145"/>
  <c r="J109" i="145"/>
  <c r="J110" i="145"/>
  <c r="J111" i="145"/>
  <c r="J112" i="145"/>
  <c r="J113" i="145"/>
  <c r="J114" i="145"/>
  <c r="J115" i="145"/>
  <c r="J116" i="145"/>
  <c r="J117" i="145"/>
  <c r="J118" i="145"/>
  <c r="J119" i="145"/>
  <c r="J120" i="145"/>
  <c r="J121" i="145"/>
  <c r="J122" i="145"/>
  <c r="J123" i="145"/>
  <c r="J124" i="145"/>
  <c r="J125" i="145"/>
  <c r="J126" i="145"/>
  <c r="J127" i="145"/>
  <c r="J128" i="145"/>
  <c r="J129" i="145"/>
  <c r="J130" i="145"/>
  <c r="J131" i="145"/>
  <c r="J132" i="145"/>
  <c r="J133" i="145"/>
  <c r="J134" i="145"/>
  <c r="J135" i="145"/>
  <c r="J136" i="145"/>
  <c r="J137" i="145"/>
  <c r="J138" i="145"/>
  <c r="J139" i="145"/>
  <c r="J140" i="145"/>
  <c r="J141" i="145"/>
  <c r="J142" i="145"/>
  <c r="J143" i="145"/>
  <c r="J144" i="145"/>
  <c r="J145" i="145"/>
  <c r="J146" i="145"/>
  <c r="J147" i="145"/>
  <c r="J148" i="145"/>
  <c r="J149" i="145"/>
  <c r="J150" i="145"/>
  <c r="J151" i="145"/>
  <c r="J152" i="145"/>
  <c r="J153" i="145"/>
  <c r="J154" i="145"/>
  <c r="J155" i="145"/>
  <c r="J156" i="145"/>
  <c r="J157" i="145"/>
  <c r="J158" i="145"/>
  <c r="J159" i="145"/>
  <c r="J160" i="145"/>
  <c r="J161" i="145"/>
  <c r="J162" i="145"/>
  <c r="J163" i="145"/>
  <c r="J164" i="145"/>
  <c r="J165" i="145"/>
  <c r="J166" i="145"/>
  <c r="J167" i="145"/>
  <c r="J168" i="145"/>
  <c r="J169" i="145"/>
  <c r="J170" i="145"/>
  <c r="J171" i="145"/>
  <c r="J172" i="145"/>
  <c r="J173" i="145"/>
  <c r="J174" i="145"/>
  <c r="J175" i="145"/>
  <c r="J176" i="145"/>
  <c r="J177" i="145"/>
  <c r="J178" i="145"/>
  <c r="J179" i="145"/>
  <c r="J180" i="145"/>
  <c r="J181" i="145"/>
  <c r="J182" i="145"/>
  <c r="J183" i="145"/>
  <c r="J184" i="145"/>
  <c r="J185" i="145"/>
  <c r="J186" i="145"/>
  <c r="J187" i="145"/>
  <c r="J188" i="145"/>
  <c r="J189" i="145"/>
  <c r="J190" i="145"/>
  <c r="J191" i="145"/>
  <c r="J192" i="145"/>
  <c r="J193" i="145"/>
  <c r="J194" i="145"/>
  <c r="J195" i="145"/>
  <c r="J196" i="145"/>
  <c r="J197" i="145"/>
  <c r="J198" i="145"/>
  <c r="J199" i="145"/>
  <c r="J200" i="145"/>
  <c r="J201" i="145"/>
  <c r="J202" i="145"/>
  <c r="J203" i="145"/>
  <c r="J204" i="145"/>
  <c r="J205" i="145"/>
  <c r="J206" i="145"/>
  <c r="J207" i="145"/>
  <c r="J208" i="145"/>
  <c r="J209" i="145"/>
  <c r="J210" i="145"/>
  <c r="J211" i="145"/>
  <c r="J212" i="145"/>
  <c r="J213" i="145"/>
  <c r="J214" i="145"/>
  <c r="J215" i="145"/>
  <c r="J216" i="145"/>
  <c r="J217" i="145"/>
  <c r="J218" i="145"/>
  <c r="J219" i="145"/>
  <c r="J220" i="145"/>
  <c r="J221" i="145"/>
  <c r="J222" i="145"/>
  <c r="J223" i="145"/>
  <c r="J224" i="145"/>
  <c r="J225" i="145"/>
  <c r="J226" i="145"/>
  <c r="J227" i="145"/>
  <c r="J228" i="145"/>
  <c r="J229" i="145"/>
  <c r="J230" i="145"/>
  <c r="J231" i="145"/>
  <c r="J232" i="145"/>
  <c r="J233" i="145"/>
  <c r="J234" i="145"/>
  <c r="J235" i="145"/>
  <c r="J236" i="145"/>
  <c r="J237" i="145"/>
  <c r="J238" i="145"/>
  <c r="J239" i="145"/>
  <c r="J240" i="145"/>
  <c r="J4" i="145"/>
  <c r="J5" i="135" l="1"/>
  <c r="J6" i="135"/>
  <c r="J7" i="135"/>
  <c r="J8" i="135"/>
  <c r="J9" i="135"/>
  <c r="J10" i="135"/>
  <c r="J11" i="135"/>
  <c r="J12" i="135"/>
  <c r="J13" i="135"/>
  <c r="J14" i="135"/>
  <c r="J15" i="135"/>
  <c r="J16" i="135"/>
  <c r="J17" i="135"/>
  <c r="J18" i="135"/>
  <c r="J19" i="135"/>
  <c r="J20" i="135"/>
  <c r="J21" i="135"/>
  <c r="J22" i="135"/>
  <c r="J23" i="135"/>
  <c r="J24" i="135"/>
  <c r="J25" i="135"/>
  <c r="J26" i="135"/>
  <c r="J27" i="135"/>
  <c r="J28" i="135"/>
  <c r="J29" i="135"/>
  <c r="J30" i="135"/>
  <c r="J31" i="135"/>
  <c r="J32" i="135"/>
  <c r="J33" i="135"/>
  <c r="J34" i="135"/>
  <c r="J35" i="135"/>
  <c r="J36" i="135"/>
  <c r="J37" i="135"/>
  <c r="J38" i="135"/>
  <c r="J39" i="135"/>
  <c r="J40" i="135"/>
  <c r="J41" i="135"/>
  <c r="J42" i="135"/>
  <c r="J43" i="135"/>
  <c r="J44" i="135"/>
  <c r="J45" i="135"/>
  <c r="J46" i="135"/>
  <c r="J47" i="135"/>
  <c r="J48" i="135"/>
  <c r="J49" i="135"/>
  <c r="J50" i="135"/>
  <c r="J51" i="135"/>
  <c r="J52" i="135"/>
  <c r="J53" i="135"/>
  <c r="J54" i="135"/>
  <c r="J55" i="135"/>
  <c r="J56" i="135"/>
  <c r="J57" i="135"/>
  <c r="J58" i="135"/>
  <c r="J59" i="135"/>
  <c r="J60" i="135"/>
  <c r="J61" i="135"/>
  <c r="J62" i="135"/>
  <c r="J63" i="135"/>
  <c r="J64" i="135"/>
  <c r="J65" i="135"/>
  <c r="J66" i="135"/>
  <c r="J67" i="135"/>
  <c r="J68" i="135"/>
  <c r="J69" i="135"/>
  <c r="J70" i="135"/>
  <c r="J71" i="135"/>
  <c r="J72" i="135"/>
  <c r="J73" i="135"/>
  <c r="J74" i="135"/>
  <c r="J75" i="135"/>
  <c r="J76" i="135"/>
  <c r="J77" i="135"/>
  <c r="J78" i="135"/>
  <c r="J79" i="135"/>
  <c r="J80" i="135"/>
  <c r="J81" i="135"/>
  <c r="J82" i="135"/>
  <c r="J83" i="135"/>
  <c r="J84" i="135"/>
  <c r="J85" i="135"/>
  <c r="J86" i="135"/>
  <c r="J87" i="135"/>
  <c r="J88" i="135"/>
  <c r="J89" i="135"/>
  <c r="J90" i="135"/>
  <c r="J91" i="135"/>
  <c r="J92" i="135"/>
  <c r="J93" i="135"/>
  <c r="J94" i="135"/>
  <c r="J95" i="135"/>
  <c r="J96" i="135"/>
  <c r="J97" i="135"/>
  <c r="J98" i="135"/>
  <c r="J99" i="135"/>
  <c r="J100" i="135"/>
  <c r="J101" i="135"/>
  <c r="J102" i="135"/>
  <c r="J103" i="135"/>
  <c r="J104" i="135"/>
  <c r="J105" i="135"/>
  <c r="J106" i="135"/>
  <c r="J107" i="135"/>
  <c r="J108" i="135"/>
  <c r="J109" i="135"/>
  <c r="J110" i="135"/>
  <c r="J111" i="135"/>
  <c r="J112" i="135"/>
  <c r="J113" i="135"/>
  <c r="J114" i="135"/>
  <c r="J115" i="135"/>
  <c r="J116" i="135"/>
  <c r="J117" i="135"/>
  <c r="J118" i="135"/>
  <c r="J119" i="135"/>
  <c r="J120" i="135"/>
  <c r="J121" i="135"/>
  <c r="J122" i="135"/>
  <c r="J123" i="135"/>
  <c r="J124" i="135"/>
  <c r="J125" i="135"/>
  <c r="J126" i="135"/>
  <c r="J127" i="135"/>
  <c r="J128" i="135"/>
  <c r="J129" i="135"/>
  <c r="J130" i="135"/>
  <c r="J131" i="135"/>
  <c r="J132" i="135"/>
  <c r="J133" i="135"/>
  <c r="J134" i="135"/>
  <c r="J135" i="135"/>
  <c r="J136" i="135"/>
  <c r="J137" i="135"/>
  <c r="J138" i="135"/>
  <c r="J139" i="135"/>
  <c r="J140" i="135"/>
  <c r="J141" i="135"/>
  <c r="J142" i="135"/>
  <c r="J143" i="135"/>
  <c r="J144" i="135"/>
  <c r="J145" i="135"/>
  <c r="J146" i="135"/>
  <c r="J147" i="135"/>
  <c r="J148" i="135"/>
  <c r="J149" i="135"/>
  <c r="J150" i="135"/>
  <c r="J151" i="135"/>
  <c r="J152" i="135"/>
  <c r="J153" i="135"/>
  <c r="J154" i="135"/>
  <c r="J155" i="135"/>
  <c r="J156" i="135"/>
  <c r="J157" i="135"/>
  <c r="J158" i="135"/>
  <c r="J159" i="135"/>
  <c r="J160" i="135"/>
  <c r="J161" i="135"/>
  <c r="J162" i="135"/>
  <c r="J163" i="135"/>
  <c r="J164" i="135"/>
  <c r="J165" i="135"/>
  <c r="J166" i="135"/>
  <c r="J167" i="135"/>
  <c r="J168" i="135"/>
  <c r="J169" i="135"/>
  <c r="J170" i="135"/>
  <c r="J171" i="135"/>
  <c r="J172" i="135"/>
  <c r="J173" i="135"/>
  <c r="J174" i="135"/>
  <c r="J175" i="135"/>
  <c r="J176" i="135"/>
  <c r="J177" i="135"/>
  <c r="J178" i="135"/>
  <c r="J179" i="135"/>
  <c r="J180" i="135"/>
  <c r="J181" i="135"/>
  <c r="J182" i="135"/>
  <c r="J183" i="135"/>
  <c r="J184" i="135"/>
  <c r="J185" i="135"/>
  <c r="J186" i="135"/>
  <c r="J187" i="135"/>
  <c r="J188" i="135"/>
  <c r="J189" i="135"/>
  <c r="J190" i="135"/>
  <c r="J191" i="135"/>
  <c r="J192" i="135"/>
  <c r="J193" i="135"/>
  <c r="J194" i="135"/>
  <c r="J195" i="135"/>
  <c r="J196" i="135"/>
  <c r="J197" i="135"/>
  <c r="J198" i="135"/>
  <c r="J199" i="135"/>
  <c r="J200" i="135"/>
  <c r="J201" i="135"/>
  <c r="J202" i="135"/>
  <c r="J203" i="135"/>
  <c r="J204" i="135"/>
  <c r="J205" i="135"/>
  <c r="J206" i="135"/>
  <c r="J207" i="135"/>
  <c r="J208" i="135"/>
  <c r="J209" i="135"/>
  <c r="J210" i="135"/>
  <c r="J211" i="135"/>
  <c r="J212" i="135"/>
  <c r="J213" i="135"/>
  <c r="J214" i="135"/>
  <c r="J215" i="135"/>
  <c r="J216" i="135"/>
  <c r="J217" i="135"/>
  <c r="J218" i="135"/>
  <c r="J219" i="135"/>
  <c r="J220" i="135"/>
  <c r="J221" i="135"/>
  <c r="J222" i="135"/>
  <c r="J223" i="135"/>
  <c r="J224" i="135"/>
  <c r="J225" i="135"/>
  <c r="J226" i="135"/>
  <c r="J227" i="135"/>
  <c r="J228" i="135"/>
  <c r="J229" i="135"/>
  <c r="J230" i="135"/>
  <c r="J231" i="135"/>
  <c r="J232" i="135"/>
  <c r="J233" i="135"/>
  <c r="J234" i="135"/>
  <c r="J235" i="135"/>
  <c r="J236" i="135"/>
  <c r="J237" i="135"/>
  <c r="J238" i="135"/>
  <c r="J239" i="135"/>
  <c r="J240" i="135"/>
  <c r="J4" i="135"/>
  <c r="J5" i="133" l="1"/>
  <c r="J6" i="133"/>
  <c r="J7" i="133"/>
  <c r="J8" i="133"/>
  <c r="J9" i="133"/>
  <c r="J10" i="133"/>
  <c r="J11" i="133"/>
  <c r="J12" i="133"/>
  <c r="J13" i="133"/>
  <c r="J14" i="133"/>
  <c r="J15" i="133"/>
  <c r="J16" i="133"/>
  <c r="J17" i="133"/>
  <c r="J18" i="133"/>
  <c r="J19" i="133"/>
  <c r="J20" i="133"/>
  <c r="J21" i="133"/>
  <c r="J22" i="133"/>
  <c r="J23" i="133"/>
  <c r="J24" i="133"/>
  <c r="J25" i="133"/>
  <c r="J26" i="133"/>
  <c r="J27" i="133"/>
  <c r="J28" i="133"/>
  <c r="J29" i="133"/>
  <c r="J30" i="133"/>
  <c r="J31" i="133"/>
  <c r="J32" i="133"/>
  <c r="J33" i="133"/>
  <c r="J34" i="133"/>
  <c r="J35" i="133"/>
  <c r="J36" i="133"/>
  <c r="J37" i="133"/>
  <c r="J38" i="133"/>
  <c r="J39" i="133"/>
  <c r="J40" i="133"/>
  <c r="J41" i="133"/>
  <c r="J42" i="133"/>
  <c r="J43" i="133"/>
  <c r="J44" i="133"/>
  <c r="J45" i="133"/>
  <c r="J46" i="133"/>
  <c r="J47" i="133"/>
  <c r="J48" i="133"/>
  <c r="J49" i="133"/>
  <c r="J50" i="133"/>
  <c r="J51" i="133"/>
  <c r="J52" i="133"/>
  <c r="J53" i="133"/>
  <c r="J54" i="133"/>
  <c r="J55" i="133"/>
  <c r="J56" i="133"/>
  <c r="J57" i="133"/>
  <c r="J58" i="133"/>
  <c r="J59" i="133"/>
  <c r="J60" i="133"/>
  <c r="J61" i="133"/>
  <c r="J62" i="133"/>
  <c r="J63" i="133"/>
  <c r="J64" i="133"/>
  <c r="J65" i="133"/>
  <c r="J66" i="133"/>
  <c r="J67" i="133"/>
  <c r="J68" i="133"/>
  <c r="J69" i="133"/>
  <c r="J70" i="133"/>
  <c r="J71" i="133"/>
  <c r="J72" i="133"/>
  <c r="J73" i="133"/>
  <c r="J74" i="133"/>
  <c r="J75" i="133"/>
  <c r="J76" i="133"/>
  <c r="J77" i="133"/>
  <c r="J78" i="133"/>
  <c r="J79" i="133"/>
  <c r="J80" i="133"/>
  <c r="J81" i="133"/>
  <c r="J82" i="133"/>
  <c r="J83" i="133"/>
  <c r="J84" i="133"/>
  <c r="J85" i="133"/>
  <c r="J86" i="133"/>
  <c r="J87" i="133"/>
  <c r="J88" i="133"/>
  <c r="J89" i="133"/>
  <c r="J90" i="133"/>
  <c r="J91" i="133"/>
  <c r="J92" i="133"/>
  <c r="J93" i="133"/>
  <c r="J94" i="133"/>
  <c r="J95" i="133"/>
  <c r="J96" i="133"/>
  <c r="J97" i="133"/>
  <c r="J98" i="133"/>
  <c r="J99" i="133"/>
  <c r="J100" i="133"/>
  <c r="J101" i="133"/>
  <c r="J102" i="133"/>
  <c r="J103" i="133"/>
  <c r="J104" i="133"/>
  <c r="J105" i="133"/>
  <c r="J106" i="133"/>
  <c r="J107" i="133"/>
  <c r="J108" i="133"/>
  <c r="J109" i="133"/>
  <c r="J110" i="133"/>
  <c r="J111" i="133"/>
  <c r="J112" i="133"/>
  <c r="J113" i="133"/>
  <c r="J114" i="133"/>
  <c r="J115" i="133"/>
  <c r="J116" i="133"/>
  <c r="J117" i="133"/>
  <c r="J118" i="133"/>
  <c r="J119" i="133"/>
  <c r="J120" i="133"/>
  <c r="J121" i="133"/>
  <c r="J122" i="133"/>
  <c r="J123" i="133"/>
  <c r="J124" i="133"/>
  <c r="J125" i="133"/>
  <c r="J126" i="133"/>
  <c r="J127" i="133"/>
  <c r="J128" i="133"/>
  <c r="J129" i="133"/>
  <c r="J130" i="133"/>
  <c r="J131" i="133"/>
  <c r="J132" i="133"/>
  <c r="J133" i="133"/>
  <c r="J134" i="133"/>
  <c r="J135" i="133"/>
  <c r="J136" i="133"/>
  <c r="J137" i="133"/>
  <c r="J138" i="133"/>
  <c r="J139" i="133"/>
  <c r="J140" i="133"/>
  <c r="J141" i="133"/>
  <c r="J142" i="133"/>
  <c r="J143" i="133"/>
  <c r="J144" i="133"/>
  <c r="J145" i="133"/>
  <c r="J146" i="133"/>
  <c r="J147" i="133"/>
  <c r="J148" i="133"/>
  <c r="J149" i="133"/>
  <c r="J150" i="133"/>
  <c r="J151" i="133"/>
  <c r="J152" i="133"/>
  <c r="J153" i="133"/>
  <c r="J154" i="133"/>
  <c r="J155" i="133"/>
  <c r="J156" i="133"/>
  <c r="J157" i="133"/>
  <c r="J158" i="133"/>
  <c r="J159" i="133"/>
  <c r="J160" i="133"/>
  <c r="J161" i="133"/>
  <c r="J162" i="133"/>
  <c r="J163" i="133"/>
  <c r="J164" i="133"/>
  <c r="J165" i="133"/>
  <c r="J166" i="133"/>
  <c r="J167" i="133"/>
  <c r="J168" i="133"/>
  <c r="J169" i="133"/>
  <c r="J170" i="133"/>
  <c r="J171" i="133"/>
  <c r="J172" i="133"/>
  <c r="J173" i="133"/>
  <c r="J174" i="133"/>
  <c r="J175" i="133"/>
  <c r="J176" i="133"/>
  <c r="J177" i="133"/>
  <c r="J178" i="133"/>
  <c r="J179" i="133"/>
  <c r="J180" i="133"/>
  <c r="J181" i="133"/>
  <c r="J182" i="133"/>
  <c r="J183" i="133"/>
  <c r="J184" i="133"/>
  <c r="J185" i="133"/>
  <c r="J186" i="133"/>
  <c r="J187" i="133"/>
  <c r="J188" i="133"/>
  <c r="J189" i="133"/>
  <c r="J190" i="133"/>
  <c r="J191" i="133"/>
  <c r="J192" i="133"/>
  <c r="J193" i="133"/>
  <c r="J194" i="133"/>
  <c r="J195" i="133"/>
  <c r="J196" i="133"/>
  <c r="J197" i="133"/>
  <c r="J198" i="133"/>
  <c r="J199" i="133"/>
  <c r="J200" i="133"/>
  <c r="J201" i="133"/>
  <c r="J202" i="133"/>
  <c r="J203" i="133"/>
  <c r="J204" i="133"/>
  <c r="J205" i="133"/>
  <c r="J206" i="133"/>
  <c r="J207" i="133"/>
  <c r="J208" i="133"/>
  <c r="J209" i="133"/>
  <c r="J210" i="133"/>
  <c r="J211" i="133"/>
  <c r="J212" i="133"/>
  <c r="J213" i="133"/>
  <c r="J214" i="133"/>
  <c r="J215" i="133"/>
  <c r="J216" i="133"/>
  <c r="J217" i="133"/>
  <c r="J218" i="133"/>
  <c r="J219" i="133"/>
  <c r="J220" i="133"/>
  <c r="J221" i="133"/>
  <c r="J222" i="133"/>
  <c r="J223" i="133"/>
  <c r="J224" i="133"/>
  <c r="J225" i="133"/>
  <c r="J226" i="133"/>
  <c r="J227" i="133"/>
  <c r="J228" i="133"/>
  <c r="J229" i="133"/>
  <c r="J230" i="133"/>
  <c r="J231" i="133"/>
  <c r="J232" i="133"/>
  <c r="J233" i="133"/>
  <c r="J234" i="133"/>
  <c r="J235" i="133"/>
  <c r="J236" i="133"/>
  <c r="J237" i="133"/>
  <c r="J238" i="133"/>
  <c r="J239" i="133"/>
  <c r="J240" i="133"/>
  <c r="J4" i="133"/>
  <c r="J10" i="132" l="1"/>
  <c r="J4" i="132"/>
  <c r="I235" i="145"/>
  <c r="I235" i="132"/>
  <c r="J5" i="75" l="1"/>
  <c r="J6" i="75"/>
  <c r="J7" i="75"/>
  <c r="J8" i="75"/>
  <c r="J9" i="75"/>
  <c r="J10" i="75"/>
  <c r="J11" i="75"/>
  <c r="J12" i="75"/>
  <c r="J13" i="75"/>
  <c r="J14" i="75"/>
  <c r="J15" i="75"/>
  <c r="J16" i="75"/>
  <c r="J17" i="75"/>
  <c r="J18" i="75"/>
  <c r="J19" i="75"/>
  <c r="J20" i="75"/>
  <c r="J21" i="75"/>
  <c r="J22" i="75"/>
  <c r="J23" i="75"/>
  <c r="J24" i="75"/>
  <c r="J25" i="75"/>
  <c r="J26" i="75"/>
  <c r="J27" i="75"/>
  <c r="J28" i="75"/>
  <c r="J29" i="75"/>
  <c r="J30" i="75"/>
  <c r="J31" i="75"/>
  <c r="J32" i="75"/>
  <c r="J33" i="75"/>
  <c r="J34" i="75"/>
  <c r="J35" i="75"/>
  <c r="J36" i="75"/>
  <c r="J37" i="75"/>
  <c r="J38" i="75"/>
  <c r="J39" i="75"/>
  <c r="J40" i="75"/>
  <c r="J41" i="75"/>
  <c r="J42" i="75"/>
  <c r="J43" i="75"/>
  <c r="J44" i="75"/>
  <c r="J45" i="75"/>
  <c r="J46" i="75"/>
  <c r="J47" i="75"/>
  <c r="J48" i="75"/>
  <c r="J49" i="75"/>
  <c r="J50" i="75"/>
  <c r="J51" i="75"/>
  <c r="J52" i="75"/>
  <c r="J53" i="75"/>
  <c r="J54" i="75"/>
  <c r="J55" i="75"/>
  <c r="J56" i="75"/>
  <c r="J57" i="75"/>
  <c r="J58" i="75"/>
  <c r="J59" i="75"/>
  <c r="J60" i="75"/>
  <c r="J61" i="75"/>
  <c r="J62" i="75"/>
  <c r="J63" i="75"/>
  <c r="J64" i="75"/>
  <c r="J65" i="75"/>
  <c r="J66" i="75"/>
  <c r="J67" i="75"/>
  <c r="J68" i="75"/>
  <c r="J69" i="75"/>
  <c r="J70" i="75"/>
  <c r="J71" i="75"/>
  <c r="J72" i="75"/>
  <c r="J73" i="75"/>
  <c r="J74" i="75"/>
  <c r="J75" i="75"/>
  <c r="J76" i="75"/>
  <c r="J77" i="75"/>
  <c r="J78" i="75"/>
  <c r="J79" i="75"/>
  <c r="J80" i="75"/>
  <c r="J81" i="75"/>
  <c r="J82" i="75"/>
  <c r="J83" i="75"/>
  <c r="J84" i="75"/>
  <c r="J85" i="75"/>
  <c r="J86" i="75"/>
  <c r="J87" i="75"/>
  <c r="J88" i="75"/>
  <c r="J89" i="75"/>
  <c r="J90" i="75"/>
  <c r="J91" i="75"/>
  <c r="J92" i="75"/>
  <c r="J93" i="75"/>
  <c r="J94" i="75"/>
  <c r="J95" i="75"/>
  <c r="J96" i="75"/>
  <c r="J97" i="75"/>
  <c r="J98" i="75"/>
  <c r="J99" i="75"/>
  <c r="J100" i="75"/>
  <c r="J101" i="75"/>
  <c r="J102" i="75"/>
  <c r="J103" i="75"/>
  <c r="J104" i="75"/>
  <c r="J105" i="75"/>
  <c r="J106" i="75"/>
  <c r="J107" i="75"/>
  <c r="J108" i="75"/>
  <c r="J109" i="75"/>
  <c r="J110" i="75"/>
  <c r="J111" i="75"/>
  <c r="J112" i="75"/>
  <c r="J113" i="75"/>
  <c r="J114" i="75"/>
  <c r="J115" i="75"/>
  <c r="J116" i="75"/>
  <c r="J117" i="75"/>
  <c r="J118" i="75"/>
  <c r="J119" i="75"/>
  <c r="J120" i="75"/>
  <c r="J121" i="75"/>
  <c r="J122" i="75"/>
  <c r="J123" i="75"/>
  <c r="J124" i="75"/>
  <c r="J125" i="75"/>
  <c r="J126" i="75"/>
  <c r="J127" i="75"/>
  <c r="J128" i="75"/>
  <c r="J129" i="75"/>
  <c r="J130" i="75"/>
  <c r="J131" i="75"/>
  <c r="J132" i="75"/>
  <c r="J133" i="75"/>
  <c r="J134" i="75"/>
  <c r="J135" i="75"/>
  <c r="J136" i="75"/>
  <c r="J137" i="75"/>
  <c r="J138" i="75"/>
  <c r="J139" i="75"/>
  <c r="J140" i="75"/>
  <c r="J141" i="75"/>
  <c r="J142" i="75"/>
  <c r="J143" i="75"/>
  <c r="J144" i="75"/>
  <c r="J145" i="75"/>
  <c r="J146" i="75"/>
  <c r="J147" i="75"/>
  <c r="J148" i="75"/>
  <c r="J149" i="75"/>
  <c r="J150" i="75"/>
  <c r="J151" i="75"/>
  <c r="J152" i="75"/>
  <c r="J153" i="75"/>
  <c r="J154" i="75"/>
  <c r="J155" i="75"/>
  <c r="J156" i="75"/>
  <c r="J157" i="75"/>
  <c r="J158" i="75"/>
  <c r="J159" i="75"/>
  <c r="J160" i="75"/>
  <c r="J161" i="75"/>
  <c r="J162" i="75"/>
  <c r="J163" i="75"/>
  <c r="J164" i="75"/>
  <c r="J165" i="75"/>
  <c r="J166" i="75"/>
  <c r="J167" i="75"/>
  <c r="J168" i="75"/>
  <c r="J169" i="75"/>
  <c r="J170" i="75"/>
  <c r="J171" i="75"/>
  <c r="J172" i="75"/>
  <c r="J173" i="75"/>
  <c r="J174" i="75"/>
  <c r="J175" i="75"/>
  <c r="J176" i="75"/>
  <c r="J177" i="75"/>
  <c r="J178" i="75"/>
  <c r="J179" i="75"/>
  <c r="J180" i="75"/>
  <c r="J181" i="75"/>
  <c r="J182" i="75"/>
  <c r="J183" i="75"/>
  <c r="J184" i="75"/>
  <c r="J185" i="75"/>
  <c r="J186" i="75"/>
  <c r="J187" i="75"/>
  <c r="J188" i="75"/>
  <c r="J189" i="75"/>
  <c r="J190" i="75"/>
  <c r="J191" i="75"/>
  <c r="J192" i="75"/>
  <c r="J193" i="75"/>
  <c r="J194" i="75"/>
  <c r="J195" i="75"/>
  <c r="J196" i="75"/>
  <c r="J197" i="75"/>
  <c r="J198" i="75"/>
  <c r="J199" i="75"/>
  <c r="J200" i="75"/>
  <c r="J201" i="75"/>
  <c r="J202" i="75"/>
  <c r="J203" i="75"/>
  <c r="J204" i="75"/>
  <c r="J205" i="75"/>
  <c r="J206" i="75"/>
  <c r="J207" i="75"/>
  <c r="J208" i="75"/>
  <c r="J209" i="75"/>
  <c r="J210" i="75"/>
  <c r="J211" i="75"/>
  <c r="J212" i="75"/>
  <c r="J213" i="75"/>
  <c r="J214" i="75"/>
  <c r="J215" i="75"/>
  <c r="J216" i="75"/>
  <c r="J217" i="75"/>
  <c r="J218" i="75"/>
  <c r="J219" i="75"/>
  <c r="J220" i="75"/>
  <c r="J221" i="75"/>
  <c r="J222" i="75"/>
  <c r="J223" i="75"/>
  <c r="J224" i="75"/>
  <c r="J225" i="75"/>
  <c r="J226" i="75"/>
  <c r="J227" i="75"/>
  <c r="J228" i="75"/>
  <c r="J229" i="75"/>
  <c r="J230" i="75"/>
  <c r="J231" i="75"/>
  <c r="J232" i="75"/>
  <c r="J233" i="75"/>
  <c r="J234" i="75"/>
  <c r="J235" i="75"/>
  <c r="J236" i="75"/>
  <c r="J237" i="75"/>
  <c r="J238" i="75"/>
  <c r="J239" i="75"/>
  <c r="J240" i="75"/>
  <c r="J4" i="75"/>
  <c r="I140" i="137" l="1"/>
  <c r="I140" i="75"/>
  <c r="J4" i="144" l="1"/>
  <c r="I235" i="75" l="1"/>
  <c r="I140" i="134" l="1"/>
  <c r="I140" i="131"/>
  <c r="J233" i="149" l="1"/>
  <c r="M233" i="149" s="1"/>
  <c r="I4" i="149" l="1"/>
  <c r="L4" i="149" s="1"/>
  <c r="I5" i="149"/>
  <c r="L5" i="149" s="1"/>
  <c r="I6" i="149"/>
  <c r="L6" i="149" s="1"/>
  <c r="I7" i="149"/>
  <c r="L7" i="149" s="1"/>
  <c r="I8" i="149"/>
  <c r="L8" i="149" s="1"/>
  <c r="I9" i="149"/>
  <c r="L9" i="149" s="1"/>
  <c r="I10" i="149"/>
  <c r="L10" i="149" s="1"/>
  <c r="I11" i="149"/>
  <c r="L11" i="149" s="1"/>
  <c r="I12" i="149"/>
  <c r="L12" i="149" s="1"/>
  <c r="I13" i="149"/>
  <c r="L13" i="149" s="1"/>
  <c r="I14" i="149"/>
  <c r="L14" i="149" s="1"/>
  <c r="I15" i="149"/>
  <c r="L15" i="149" s="1"/>
  <c r="I16" i="149"/>
  <c r="L16" i="149" s="1"/>
  <c r="I17" i="149"/>
  <c r="L17" i="149" s="1"/>
  <c r="I18" i="149"/>
  <c r="L18" i="149" s="1"/>
  <c r="I19" i="149"/>
  <c r="L19" i="149" s="1"/>
  <c r="I20" i="149"/>
  <c r="L20" i="149" s="1"/>
  <c r="I21" i="149"/>
  <c r="L21" i="149" s="1"/>
  <c r="I22" i="149"/>
  <c r="L22" i="149" s="1"/>
  <c r="I23" i="149"/>
  <c r="L23" i="149" s="1"/>
  <c r="I24" i="149"/>
  <c r="L24" i="149" s="1"/>
  <c r="I25" i="149"/>
  <c r="L25" i="149" s="1"/>
  <c r="I26" i="149"/>
  <c r="L26" i="149" s="1"/>
  <c r="I27" i="149"/>
  <c r="L27" i="149" s="1"/>
  <c r="I28" i="149"/>
  <c r="L28" i="149" s="1"/>
  <c r="I29" i="149"/>
  <c r="L29" i="149" s="1"/>
  <c r="I30" i="149"/>
  <c r="L30" i="149" s="1"/>
  <c r="I31" i="149"/>
  <c r="L31" i="149" s="1"/>
  <c r="I32" i="149"/>
  <c r="L32" i="149" s="1"/>
  <c r="I33" i="149"/>
  <c r="L33" i="149" s="1"/>
  <c r="I34" i="149"/>
  <c r="L34" i="149" s="1"/>
  <c r="I35" i="149"/>
  <c r="L35" i="149" s="1"/>
  <c r="I36" i="149"/>
  <c r="L36" i="149" s="1"/>
  <c r="I37" i="149"/>
  <c r="L37" i="149" s="1"/>
  <c r="I38" i="149"/>
  <c r="L38" i="149" s="1"/>
  <c r="I39" i="149"/>
  <c r="L39" i="149" s="1"/>
  <c r="I40" i="149"/>
  <c r="L40" i="149" s="1"/>
  <c r="I41" i="149"/>
  <c r="L41" i="149" s="1"/>
  <c r="I42" i="149"/>
  <c r="L42" i="149" s="1"/>
  <c r="I43" i="149"/>
  <c r="L43" i="149" s="1"/>
  <c r="I44" i="149"/>
  <c r="L44" i="149" s="1"/>
  <c r="I45" i="149"/>
  <c r="L45" i="149" s="1"/>
  <c r="I46" i="149"/>
  <c r="L46" i="149" s="1"/>
  <c r="I47" i="149"/>
  <c r="L47" i="149" s="1"/>
  <c r="I48" i="149"/>
  <c r="L48" i="149" s="1"/>
  <c r="I49" i="149"/>
  <c r="L49" i="149" s="1"/>
  <c r="I50" i="149"/>
  <c r="L50" i="149" s="1"/>
  <c r="I51" i="149"/>
  <c r="L51" i="149" s="1"/>
  <c r="I52" i="149"/>
  <c r="L52" i="149" s="1"/>
  <c r="I53" i="149"/>
  <c r="L53" i="149" s="1"/>
  <c r="I54" i="149"/>
  <c r="L54" i="149" s="1"/>
  <c r="I55" i="149"/>
  <c r="L55" i="149" s="1"/>
  <c r="I56" i="149"/>
  <c r="L56" i="149" s="1"/>
  <c r="I57" i="149"/>
  <c r="L57" i="149" s="1"/>
  <c r="I58" i="149"/>
  <c r="L58" i="149" s="1"/>
  <c r="I59" i="149"/>
  <c r="L59" i="149" s="1"/>
  <c r="I60" i="149"/>
  <c r="L60" i="149" s="1"/>
  <c r="I61" i="149"/>
  <c r="L61" i="149" s="1"/>
  <c r="I62" i="149"/>
  <c r="L62" i="149" s="1"/>
  <c r="I63" i="149"/>
  <c r="L63" i="149" s="1"/>
  <c r="I64" i="149"/>
  <c r="L64" i="149" s="1"/>
  <c r="I65" i="149"/>
  <c r="L65" i="149" s="1"/>
  <c r="I66" i="149"/>
  <c r="L66" i="149" s="1"/>
  <c r="I67" i="149"/>
  <c r="L67" i="149" s="1"/>
  <c r="I68" i="149"/>
  <c r="L68" i="149" s="1"/>
  <c r="I69" i="149"/>
  <c r="L69" i="149" s="1"/>
  <c r="I70" i="149"/>
  <c r="L70" i="149" s="1"/>
  <c r="I71" i="149"/>
  <c r="L71" i="149" s="1"/>
  <c r="I72" i="149"/>
  <c r="L72" i="149" s="1"/>
  <c r="I73" i="149"/>
  <c r="L73" i="149" s="1"/>
  <c r="I74" i="149"/>
  <c r="L74" i="149" s="1"/>
  <c r="I75" i="149"/>
  <c r="L75" i="149" s="1"/>
  <c r="I76" i="149"/>
  <c r="L76" i="149" s="1"/>
  <c r="I77" i="149"/>
  <c r="L77" i="149" s="1"/>
  <c r="I78" i="149"/>
  <c r="L78" i="149" s="1"/>
  <c r="I79" i="149"/>
  <c r="L79" i="149" s="1"/>
  <c r="I80" i="149"/>
  <c r="L80" i="149" s="1"/>
  <c r="I81" i="149"/>
  <c r="L81" i="149" s="1"/>
  <c r="I82" i="149"/>
  <c r="L82" i="149" s="1"/>
  <c r="I83" i="149"/>
  <c r="L83" i="149" s="1"/>
  <c r="I84" i="149"/>
  <c r="L84" i="149" s="1"/>
  <c r="I85" i="149"/>
  <c r="L85" i="149" s="1"/>
  <c r="I86" i="149"/>
  <c r="L86" i="149" s="1"/>
  <c r="I87" i="149"/>
  <c r="L87" i="149" s="1"/>
  <c r="I88" i="149"/>
  <c r="L88" i="149" s="1"/>
  <c r="I89" i="149"/>
  <c r="L89" i="149" s="1"/>
  <c r="I90" i="149"/>
  <c r="L90" i="149" s="1"/>
  <c r="I91" i="149"/>
  <c r="L91" i="149" s="1"/>
  <c r="I92" i="149"/>
  <c r="L92" i="149" s="1"/>
  <c r="I93" i="149"/>
  <c r="L93" i="149" s="1"/>
  <c r="I94" i="149"/>
  <c r="L94" i="149" s="1"/>
  <c r="I95" i="149"/>
  <c r="L95" i="149" s="1"/>
  <c r="I96" i="149"/>
  <c r="L96" i="149" s="1"/>
  <c r="I97" i="149"/>
  <c r="L97" i="149" s="1"/>
  <c r="I98" i="149"/>
  <c r="L98" i="149" s="1"/>
  <c r="I99" i="149"/>
  <c r="L99" i="149" s="1"/>
  <c r="I100" i="149"/>
  <c r="L100" i="149" s="1"/>
  <c r="I101" i="149"/>
  <c r="L101" i="149" s="1"/>
  <c r="I102" i="149"/>
  <c r="L102" i="149" s="1"/>
  <c r="I103" i="149"/>
  <c r="L103" i="149" s="1"/>
  <c r="I104" i="149"/>
  <c r="L104" i="149" s="1"/>
  <c r="I105" i="149"/>
  <c r="L105" i="149" s="1"/>
  <c r="I106" i="149"/>
  <c r="L106" i="149" s="1"/>
  <c r="I107" i="149"/>
  <c r="L107" i="149" s="1"/>
  <c r="I108" i="149"/>
  <c r="L108" i="149" s="1"/>
  <c r="I109" i="149"/>
  <c r="L109" i="149" s="1"/>
  <c r="I110" i="149"/>
  <c r="L110" i="149" s="1"/>
  <c r="I111" i="149"/>
  <c r="L111" i="149" s="1"/>
  <c r="I112" i="149"/>
  <c r="L112" i="149" s="1"/>
  <c r="I113" i="149"/>
  <c r="L113" i="149" s="1"/>
  <c r="I114" i="149"/>
  <c r="L114" i="149" s="1"/>
  <c r="I115" i="149"/>
  <c r="L115" i="149" s="1"/>
  <c r="I116" i="149"/>
  <c r="L116" i="149" s="1"/>
  <c r="I117" i="149"/>
  <c r="L117" i="149" s="1"/>
  <c r="I118" i="149"/>
  <c r="L118" i="149" s="1"/>
  <c r="I119" i="149"/>
  <c r="L119" i="149" s="1"/>
  <c r="I120" i="149"/>
  <c r="L120" i="149" s="1"/>
  <c r="I121" i="149"/>
  <c r="L121" i="149" s="1"/>
  <c r="I122" i="149"/>
  <c r="L122" i="149" s="1"/>
  <c r="I123" i="149"/>
  <c r="L123" i="149" s="1"/>
  <c r="I124" i="149"/>
  <c r="L124" i="149" s="1"/>
  <c r="I125" i="149"/>
  <c r="L125" i="149" s="1"/>
  <c r="I126" i="149"/>
  <c r="L126" i="149" s="1"/>
  <c r="I127" i="149"/>
  <c r="L127" i="149" s="1"/>
  <c r="I128" i="149"/>
  <c r="L128" i="149" s="1"/>
  <c r="I129" i="149"/>
  <c r="L129" i="149" s="1"/>
  <c r="I130" i="149"/>
  <c r="L130" i="149" s="1"/>
  <c r="I131" i="149"/>
  <c r="L131" i="149" s="1"/>
  <c r="I132" i="149"/>
  <c r="L132" i="149" s="1"/>
  <c r="I133" i="149"/>
  <c r="L133" i="149" s="1"/>
  <c r="I134" i="149"/>
  <c r="L134" i="149" s="1"/>
  <c r="I135" i="149"/>
  <c r="L135" i="149" s="1"/>
  <c r="I136" i="149"/>
  <c r="L136" i="149" s="1"/>
  <c r="I137" i="149"/>
  <c r="L137" i="149" s="1"/>
  <c r="I138" i="149"/>
  <c r="L138" i="149" s="1"/>
  <c r="I139" i="149"/>
  <c r="L139" i="149" s="1"/>
  <c r="I140" i="149"/>
  <c r="L140" i="149" s="1"/>
  <c r="I141" i="149"/>
  <c r="L141" i="149" s="1"/>
  <c r="I142" i="149"/>
  <c r="L142" i="149" s="1"/>
  <c r="I143" i="149"/>
  <c r="L143" i="149" s="1"/>
  <c r="I144" i="149"/>
  <c r="L144" i="149" s="1"/>
  <c r="I145" i="149"/>
  <c r="L145" i="149" s="1"/>
  <c r="I146" i="149"/>
  <c r="L146" i="149" s="1"/>
  <c r="I147" i="149"/>
  <c r="L147" i="149" s="1"/>
  <c r="I148" i="149"/>
  <c r="L148" i="149" s="1"/>
  <c r="I149" i="149"/>
  <c r="L149" i="149" s="1"/>
  <c r="I150" i="149"/>
  <c r="L150" i="149" s="1"/>
  <c r="I151" i="149"/>
  <c r="L151" i="149" s="1"/>
  <c r="I152" i="149"/>
  <c r="L152" i="149" s="1"/>
  <c r="I153" i="149"/>
  <c r="L153" i="149" s="1"/>
  <c r="I154" i="149"/>
  <c r="L154" i="149" s="1"/>
  <c r="I155" i="149"/>
  <c r="L155" i="149" s="1"/>
  <c r="I156" i="149"/>
  <c r="L156" i="149" s="1"/>
  <c r="I157" i="149"/>
  <c r="L157" i="149" s="1"/>
  <c r="I158" i="149"/>
  <c r="L158" i="149" s="1"/>
  <c r="I159" i="149"/>
  <c r="L159" i="149" s="1"/>
  <c r="I160" i="149"/>
  <c r="L160" i="149" s="1"/>
  <c r="I161" i="149"/>
  <c r="L161" i="149" s="1"/>
  <c r="I162" i="149"/>
  <c r="L162" i="149" s="1"/>
  <c r="I163" i="149"/>
  <c r="L163" i="149" s="1"/>
  <c r="I164" i="149"/>
  <c r="L164" i="149" s="1"/>
  <c r="I165" i="149"/>
  <c r="L165" i="149" s="1"/>
  <c r="I166" i="149"/>
  <c r="L166" i="149" s="1"/>
  <c r="I167" i="149"/>
  <c r="L167" i="149" s="1"/>
  <c r="I168" i="149"/>
  <c r="L168" i="149" s="1"/>
  <c r="I169" i="149"/>
  <c r="L169" i="149" s="1"/>
  <c r="I170" i="149"/>
  <c r="L170" i="149" s="1"/>
  <c r="I171" i="149"/>
  <c r="L171" i="149" s="1"/>
  <c r="I172" i="149"/>
  <c r="L172" i="149" s="1"/>
  <c r="I173" i="149"/>
  <c r="L173" i="149" s="1"/>
  <c r="I174" i="149"/>
  <c r="L174" i="149" s="1"/>
  <c r="I175" i="149"/>
  <c r="L175" i="149" s="1"/>
  <c r="I176" i="149"/>
  <c r="L176" i="149" s="1"/>
  <c r="I177" i="149"/>
  <c r="L177" i="149" s="1"/>
  <c r="I178" i="149"/>
  <c r="L178" i="149" s="1"/>
  <c r="I179" i="149"/>
  <c r="L179" i="149" s="1"/>
  <c r="I180" i="149"/>
  <c r="L180" i="149" s="1"/>
  <c r="I181" i="149"/>
  <c r="L181" i="149" s="1"/>
  <c r="I182" i="149"/>
  <c r="L182" i="149" s="1"/>
  <c r="I183" i="149"/>
  <c r="L183" i="149" s="1"/>
  <c r="I184" i="149"/>
  <c r="L184" i="149" s="1"/>
  <c r="I185" i="149"/>
  <c r="L185" i="149" s="1"/>
  <c r="I186" i="149"/>
  <c r="L186" i="149" s="1"/>
  <c r="I187" i="149"/>
  <c r="L187" i="149" s="1"/>
  <c r="I188" i="149"/>
  <c r="L188" i="149" s="1"/>
  <c r="I189" i="149"/>
  <c r="L189" i="149" s="1"/>
  <c r="I190" i="149"/>
  <c r="L190" i="149" s="1"/>
  <c r="I191" i="149"/>
  <c r="L191" i="149" s="1"/>
  <c r="I192" i="149"/>
  <c r="L192" i="149" s="1"/>
  <c r="I193" i="149"/>
  <c r="L193" i="149" s="1"/>
  <c r="I194" i="149"/>
  <c r="L194" i="149" s="1"/>
  <c r="I195" i="149"/>
  <c r="L195" i="149" s="1"/>
  <c r="I196" i="149"/>
  <c r="L196" i="149" s="1"/>
  <c r="I197" i="149"/>
  <c r="L197" i="149" s="1"/>
  <c r="I198" i="149"/>
  <c r="L198" i="149" s="1"/>
  <c r="I199" i="149"/>
  <c r="L199" i="149" s="1"/>
  <c r="I200" i="149"/>
  <c r="L200" i="149" s="1"/>
  <c r="I201" i="149"/>
  <c r="L201" i="149" s="1"/>
  <c r="I202" i="149"/>
  <c r="L202" i="149" s="1"/>
  <c r="I203" i="149"/>
  <c r="L203" i="149" s="1"/>
  <c r="I204" i="149"/>
  <c r="L204" i="149" s="1"/>
  <c r="I205" i="149"/>
  <c r="L205" i="149" s="1"/>
  <c r="I206" i="149"/>
  <c r="L206" i="149" s="1"/>
  <c r="I207" i="149"/>
  <c r="L207" i="149" s="1"/>
  <c r="I208" i="149"/>
  <c r="L208" i="149" s="1"/>
  <c r="I209" i="149"/>
  <c r="L209" i="149" s="1"/>
  <c r="I210" i="149"/>
  <c r="L210" i="149" s="1"/>
  <c r="I211" i="149"/>
  <c r="L211" i="149" s="1"/>
  <c r="I212" i="149"/>
  <c r="L212" i="149" s="1"/>
  <c r="I213" i="149"/>
  <c r="L213" i="149" s="1"/>
  <c r="I214" i="149"/>
  <c r="L214" i="149" s="1"/>
  <c r="I215" i="149"/>
  <c r="L215" i="149" s="1"/>
  <c r="I216" i="149"/>
  <c r="L216" i="149" s="1"/>
  <c r="I217" i="149"/>
  <c r="L217" i="149" s="1"/>
  <c r="I218" i="149"/>
  <c r="L218" i="149" s="1"/>
  <c r="I219" i="149"/>
  <c r="L219" i="149" s="1"/>
  <c r="I220" i="149"/>
  <c r="L220" i="149" s="1"/>
  <c r="I221" i="149"/>
  <c r="L221" i="149" s="1"/>
  <c r="I222" i="149"/>
  <c r="L222" i="149" s="1"/>
  <c r="I223" i="149"/>
  <c r="L223" i="149" s="1"/>
  <c r="I224" i="149"/>
  <c r="L224" i="149" s="1"/>
  <c r="I225" i="149"/>
  <c r="L225" i="149" s="1"/>
  <c r="I226" i="149"/>
  <c r="L226" i="149" s="1"/>
  <c r="I227" i="149"/>
  <c r="L227" i="149" s="1"/>
  <c r="I228" i="149"/>
  <c r="L228" i="149" s="1"/>
  <c r="I229" i="149"/>
  <c r="L229" i="149" s="1"/>
  <c r="I230" i="149"/>
  <c r="L230" i="149" s="1"/>
  <c r="I231" i="149"/>
  <c r="L231" i="149" s="1"/>
  <c r="I232" i="149"/>
  <c r="L232" i="149" s="1"/>
  <c r="I233" i="149"/>
  <c r="I234" i="149"/>
  <c r="L234" i="149" s="1"/>
  <c r="I235" i="149"/>
  <c r="L235" i="149" s="1"/>
  <c r="I236" i="149"/>
  <c r="L236" i="149" s="1"/>
  <c r="I237" i="149"/>
  <c r="L237" i="149" s="1"/>
  <c r="I238" i="149"/>
  <c r="L238" i="149" s="1"/>
  <c r="I239" i="149"/>
  <c r="L239" i="149" s="1"/>
  <c r="I3" i="149"/>
  <c r="L3" i="149" s="1"/>
  <c r="K233" i="149" l="1"/>
  <c r="L233" i="149"/>
  <c r="L240" i="149"/>
  <c r="M246" i="149" s="1"/>
  <c r="K240" i="148"/>
  <c r="K239" i="148"/>
  <c r="K238" i="148"/>
  <c r="K237" i="148"/>
  <c r="K236" i="148"/>
  <c r="K235" i="148"/>
  <c r="K233" i="148"/>
  <c r="K232" i="148"/>
  <c r="K231" i="148"/>
  <c r="K230" i="148"/>
  <c r="K229" i="148"/>
  <c r="K228" i="148"/>
  <c r="K227" i="148"/>
  <c r="K226" i="148"/>
  <c r="K225" i="148"/>
  <c r="K224" i="148"/>
  <c r="K223" i="148"/>
  <c r="K222" i="148"/>
  <c r="K221" i="148"/>
  <c r="K220" i="148"/>
  <c r="K219" i="148"/>
  <c r="K218" i="148"/>
  <c r="K217" i="148"/>
  <c r="K216" i="148"/>
  <c r="K215" i="148"/>
  <c r="K214" i="148"/>
  <c r="K213" i="148"/>
  <c r="K212" i="148"/>
  <c r="K211" i="148"/>
  <c r="K210" i="148"/>
  <c r="K209" i="148"/>
  <c r="K208" i="148"/>
  <c r="K207" i="148"/>
  <c r="K206" i="148"/>
  <c r="K205" i="148"/>
  <c r="K204" i="148"/>
  <c r="K203" i="148"/>
  <c r="K202" i="148"/>
  <c r="K201" i="148"/>
  <c r="K200" i="148"/>
  <c r="K199" i="148"/>
  <c r="K198" i="148"/>
  <c r="K197" i="148"/>
  <c r="K196" i="148"/>
  <c r="K195" i="148"/>
  <c r="K194" i="148"/>
  <c r="K193" i="148"/>
  <c r="K192" i="148"/>
  <c r="K191" i="148"/>
  <c r="K190" i="148"/>
  <c r="K189" i="148"/>
  <c r="K188" i="148"/>
  <c r="K187" i="148"/>
  <c r="K186" i="148"/>
  <c r="K185" i="148"/>
  <c r="K184" i="148"/>
  <c r="K183" i="148"/>
  <c r="K182" i="148"/>
  <c r="K181" i="148"/>
  <c r="K180" i="148"/>
  <c r="K179" i="148"/>
  <c r="K178" i="148"/>
  <c r="K177" i="148"/>
  <c r="K176" i="148"/>
  <c r="K175" i="148"/>
  <c r="K174" i="148"/>
  <c r="K173" i="148"/>
  <c r="K172" i="148"/>
  <c r="K171" i="148"/>
  <c r="K170" i="148"/>
  <c r="K169" i="148"/>
  <c r="K168" i="148"/>
  <c r="K167" i="148"/>
  <c r="K166" i="148"/>
  <c r="K165" i="148"/>
  <c r="K164" i="148"/>
  <c r="K163" i="148"/>
  <c r="K162" i="148"/>
  <c r="K161" i="148"/>
  <c r="K160" i="148"/>
  <c r="K159" i="148"/>
  <c r="K158" i="148"/>
  <c r="K157" i="148"/>
  <c r="K156" i="148"/>
  <c r="K155" i="148"/>
  <c r="K154" i="148"/>
  <c r="K153" i="148"/>
  <c r="K152" i="148"/>
  <c r="K151" i="148"/>
  <c r="K150" i="148"/>
  <c r="K149" i="148"/>
  <c r="K148" i="148"/>
  <c r="K147" i="148"/>
  <c r="K146" i="148"/>
  <c r="K145" i="148"/>
  <c r="K144" i="148"/>
  <c r="K143" i="148"/>
  <c r="K142" i="148"/>
  <c r="K141" i="148"/>
  <c r="K140" i="148"/>
  <c r="K139" i="148"/>
  <c r="K138" i="148"/>
  <c r="K137" i="148"/>
  <c r="K136" i="148"/>
  <c r="K135" i="148"/>
  <c r="K134" i="148"/>
  <c r="K133" i="148"/>
  <c r="K132" i="148"/>
  <c r="K131" i="148"/>
  <c r="K130" i="148"/>
  <c r="K129" i="148"/>
  <c r="K128" i="148"/>
  <c r="K127" i="148"/>
  <c r="K126" i="148"/>
  <c r="K125" i="148"/>
  <c r="K124" i="148"/>
  <c r="K123" i="148"/>
  <c r="K122" i="148"/>
  <c r="K121" i="148"/>
  <c r="K120" i="148"/>
  <c r="K119" i="148"/>
  <c r="K118" i="148"/>
  <c r="K117" i="148"/>
  <c r="K116" i="148"/>
  <c r="K115" i="148"/>
  <c r="K114" i="148"/>
  <c r="K113" i="148"/>
  <c r="K112" i="148"/>
  <c r="K111" i="148"/>
  <c r="K110" i="148"/>
  <c r="K109" i="148"/>
  <c r="K108" i="148"/>
  <c r="K107" i="148"/>
  <c r="K106" i="148"/>
  <c r="K105" i="148"/>
  <c r="K104" i="148"/>
  <c r="K103" i="148"/>
  <c r="K102" i="148"/>
  <c r="K101" i="148"/>
  <c r="K100" i="148"/>
  <c r="K99" i="148"/>
  <c r="K98" i="148"/>
  <c r="K97" i="148"/>
  <c r="K96" i="148"/>
  <c r="K95" i="148"/>
  <c r="K94" i="148"/>
  <c r="K93" i="148"/>
  <c r="K92" i="148"/>
  <c r="K91" i="148"/>
  <c r="K90" i="148"/>
  <c r="K89" i="148"/>
  <c r="K88" i="148"/>
  <c r="K87" i="148"/>
  <c r="K86" i="148"/>
  <c r="K85" i="148"/>
  <c r="K84" i="148"/>
  <c r="K83" i="148"/>
  <c r="K82" i="148"/>
  <c r="K81" i="148"/>
  <c r="K80" i="148"/>
  <c r="K79" i="148"/>
  <c r="K78" i="148"/>
  <c r="K77" i="148"/>
  <c r="K76" i="148"/>
  <c r="K75" i="148"/>
  <c r="K74" i="148"/>
  <c r="K73" i="148"/>
  <c r="K72" i="148"/>
  <c r="K71" i="148"/>
  <c r="K70" i="148"/>
  <c r="K69" i="148"/>
  <c r="K68" i="148"/>
  <c r="K67" i="148"/>
  <c r="K66" i="148"/>
  <c r="K65" i="148"/>
  <c r="K64" i="148"/>
  <c r="K63" i="148"/>
  <c r="K62" i="148"/>
  <c r="K61" i="148"/>
  <c r="K60" i="148"/>
  <c r="K59" i="148"/>
  <c r="K58" i="148"/>
  <c r="K57" i="148"/>
  <c r="K56" i="148"/>
  <c r="K55" i="148"/>
  <c r="K54" i="148"/>
  <c r="K53" i="148"/>
  <c r="K52" i="148"/>
  <c r="K51" i="148"/>
  <c r="K50" i="148"/>
  <c r="K49" i="148"/>
  <c r="K48" i="148"/>
  <c r="K47" i="148"/>
  <c r="K46" i="148"/>
  <c r="K45" i="148"/>
  <c r="K44" i="148"/>
  <c r="K43" i="148"/>
  <c r="K42" i="148"/>
  <c r="K41" i="148"/>
  <c r="K40" i="148"/>
  <c r="K39" i="148"/>
  <c r="K38" i="148"/>
  <c r="K37" i="148"/>
  <c r="K36" i="148"/>
  <c r="K35" i="148"/>
  <c r="K34" i="148"/>
  <c r="K33" i="148"/>
  <c r="K32" i="148"/>
  <c r="K31" i="148"/>
  <c r="K30" i="148"/>
  <c r="K29" i="148"/>
  <c r="K28" i="148"/>
  <c r="K27" i="148"/>
  <c r="K26" i="148"/>
  <c r="K25" i="148"/>
  <c r="K24" i="148"/>
  <c r="K23" i="148"/>
  <c r="K22" i="148"/>
  <c r="K21" i="148"/>
  <c r="K20" i="148"/>
  <c r="K19" i="148"/>
  <c r="K18" i="148"/>
  <c r="K17" i="148"/>
  <c r="K16" i="148"/>
  <c r="K15" i="148"/>
  <c r="K14" i="148"/>
  <c r="K13" i="148"/>
  <c r="K12" i="148"/>
  <c r="K11" i="148"/>
  <c r="K10" i="148"/>
  <c r="K9" i="148"/>
  <c r="K8" i="148"/>
  <c r="K7" i="148"/>
  <c r="K4" i="148"/>
  <c r="J240" i="147"/>
  <c r="K240" i="147" s="1"/>
  <c r="J239" i="147"/>
  <c r="K239" i="147" s="1"/>
  <c r="J238" i="147"/>
  <c r="K238" i="147" s="1"/>
  <c r="J237" i="147"/>
  <c r="K237" i="147" s="1"/>
  <c r="J236" i="147"/>
  <c r="K236" i="147" s="1"/>
  <c r="J235" i="147"/>
  <c r="K235" i="147" s="1"/>
  <c r="J233" i="147"/>
  <c r="K233" i="147" s="1"/>
  <c r="J232" i="147"/>
  <c r="K232" i="147" s="1"/>
  <c r="J231" i="147"/>
  <c r="K231" i="147" s="1"/>
  <c r="J230" i="147"/>
  <c r="K230" i="147" s="1"/>
  <c r="J229" i="147"/>
  <c r="K229" i="147" s="1"/>
  <c r="J228" i="147"/>
  <c r="K228" i="147" s="1"/>
  <c r="J227" i="147"/>
  <c r="K227" i="147" s="1"/>
  <c r="J226" i="147"/>
  <c r="K226" i="147" s="1"/>
  <c r="J225" i="147"/>
  <c r="K225" i="147" s="1"/>
  <c r="J224" i="147"/>
  <c r="K224" i="147" s="1"/>
  <c r="J223" i="147"/>
  <c r="K223" i="147" s="1"/>
  <c r="J222" i="147"/>
  <c r="K222" i="147" s="1"/>
  <c r="J221" i="147"/>
  <c r="K221" i="147" s="1"/>
  <c r="J220" i="147"/>
  <c r="K220" i="147" s="1"/>
  <c r="J219" i="147"/>
  <c r="K219" i="147" s="1"/>
  <c r="J218" i="147"/>
  <c r="K218" i="147" s="1"/>
  <c r="J217" i="147"/>
  <c r="K217" i="147" s="1"/>
  <c r="J216" i="147"/>
  <c r="K216" i="147" s="1"/>
  <c r="J215" i="147"/>
  <c r="K215" i="147" s="1"/>
  <c r="J214" i="147"/>
  <c r="K214" i="147" s="1"/>
  <c r="J213" i="147"/>
  <c r="K213" i="147" s="1"/>
  <c r="J212" i="147"/>
  <c r="K212" i="147" s="1"/>
  <c r="J211" i="147"/>
  <c r="K211" i="147" s="1"/>
  <c r="J210" i="147"/>
  <c r="K210" i="147" s="1"/>
  <c r="J209" i="147"/>
  <c r="K209" i="147" s="1"/>
  <c r="J208" i="147"/>
  <c r="K208" i="147" s="1"/>
  <c r="J207" i="147"/>
  <c r="K207" i="147" s="1"/>
  <c r="J206" i="147"/>
  <c r="K206" i="147" s="1"/>
  <c r="J205" i="147"/>
  <c r="K205" i="147" s="1"/>
  <c r="J204" i="147"/>
  <c r="K204" i="147" s="1"/>
  <c r="J203" i="147"/>
  <c r="K203" i="147" s="1"/>
  <c r="J202" i="147"/>
  <c r="K202" i="147" s="1"/>
  <c r="J201" i="147"/>
  <c r="K201" i="147" s="1"/>
  <c r="J200" i="147"/>
  <c r="K200" i="147" s="1"/>
  <c r="J199" i="147"/>
  <c r="K199" i="147" s="1"/>
  <c r="J198" i="147"/>
  <c r="K198" i="147" s="1"/>
  <c r="J197" i="147"/>
  <c r="K197" i="147" s="1"/>
  <c r="J196" i="147"/>
  <c r="K196" i="147" s="1"/>
  <c r="J195" i="147"/>
  <c r="K195" i="147" s="1"/>
  <c r="J194" i="147"/>
  <c r="K194" i="147" s="1"/>
  <c r="J193" i="147"/>
  <c r="K193" i="147" s="1"/>
  <c r="J192" i="147"/>
  <c r="K192" i="147" s="1"/>
  <c r="J191" i="147"/>
  <c r="K191" i="147" s="1"/>
  <c r="J190" i="147"/>
  <c r="K190" i="147" s="1"/>
  <c r="J189" i="147"/>
  <c r="K189" i="147" s="1"/>
  <c r="J188" i="147"/>
  <c r="K188" i="147" s="1"/>
  <c r="J187" i="147"/>
  <c r="K187" i="147" s="1"/>
  <c r="J186" i="147"/>
  <c r="K186" i="147" s="1"/>
  <c r="J185" i="147"/>
  <c r="K185" i="147" s="1"/>
  <c r="J184" i="147"/>
  <c r="K184" i="147" s="1"/>
  <c r="J183" i="147"/>
  <c r="K183" i="147" s="1"/>
  <c r="J182" i="147"/>
  <c r="K182" i="147" s="1"/>
  <c r="J181" i="147"/>
  <c r="K181" i="147" s="1"/>
  <c r="J180" i="147"/>
  <c r="K180" i="147" s="1"/>
  <c r="J179" i="147"/>
  <c r="K179" i="147" s="1"/>
  <c r="J178" i="147"/>
  <c r="K178" i="147" s="1"/>
  <c r="J177" i="147"/>
  <c r="K177" i="147" s="1"/>
  <c r="J176" i="147"/>
  <c r="K176" i="147" s="1"/>
  <c r="J175" i="147"/>
  <c r="K175" i="147" s="1"/>
  <c r="J174" i="147"/>
  <c r="K174" i="147" s="1"/>
  <c r="J173" i="147"/>
  <c r="K173" i="147" s="1"/>
  <c r="J172" i="147"/>
  <c r="K172" i="147" s="1"/>
  <c r="J171" i="147"/>
  <c r="K171" i="147" s="1"/>
  <c r="J170" i="147"/>
  <c r="K170" i="147" s="1"/>
  <c r="J169" i="147"/>
  <c r="K169" i="147" s="1"/>
  <c r="J168" i="147"/>
  <c r="K168" i="147" s="1"/>
  <c r="K167" i="147"/>
  <c r="J167" i="147"/>
  <c r="J166" i="147"/>
  <c r="K166" i="147" s="1"/>
  <c r="J165" i="147"/>
  <c r="K165" i="147" s="1"/>
  <c r="J164" i="147"/>
  <c r="K164" i="147" s="1"/>
  <c r="J163" i="147"/>
  <c r="K163" i="147" s="1"/>
  <c r="J162" i="147"/>
  <c r="K162" i="147" s="1"/>
  <c r="J161" i="147"/>
  <c r="K161" i="147" s="1"/>
  <c r="J160" i="147"/>
  <c r="K160" i="147" s="1"/>
  <c r="J159" i="147"/>
  <c r="K159" i="147" s="1"/>
  <c r="J158" i="147"/>
  <c r="K158" i="147" s="1"/>
  <c r="J157" i="147"/>
  <c r="K157" i="147" s="1"/>
  <c r="J156" i="147"/>
  <c r="K156" i="147" s="1"/>
  <c r="J155" i="147"/>
  <c r="K155" i="147" s="1"/>
  <c r="J154" i="147"/>
  <c r="K154" i="147" s="1"/>
  <c r="J153" i="147"/>
  <c r="K153" i="147" s="1"/>
  <c r="J152" i="147"/>
  <c r="K152" i="147" s="1"/>
  <c r="J151" i="147"/>
  <c r="K151" i="147" s="1"/>
  <c r="J150" i="147"/>
  <c r="K150" i="147" s="1"/>
  <c r="J149" i="147"/>
  <c r="K149" i="147" s="1"/>
  <c r="J148" i="147"/>
  <c r="K148" i="147" s="1"/>
  <c r="J147" i="147"/>
  <c r="K147" i="147" s="1"/>
  <c r="J146" i="147"/>
  <c r="K146" i="147" s="1"/>
  <c r="J145" i="147"/>
  <c r="K145" i="147" s="1"/>
  <c r="J144" i="147"/>
  <c r="K144" i="147" s="1"/>
  <c r="J143" i="147"/>
  <c r="K143" i="147" s="1"/>
  <c r="J142" i="147"/>
  <c r="K142" i="147" s="1"/>
  <c r="J141" i="147"/>
  <c r="K141" i="147" s="1"/>
  <c r="J140" i="147"/>
  <c r="K140" i="147" s="1"/>
  <c r="J139" i="147"/>
  <c r="K139" i="147" s="1"/>
  <c r="J138" i="147"/>
  <c r="K138" i="147" s="1"/>
  <c r="J137" i="147"/>
  <c r="K137" i="147" s="1"/>
  <c r="J136" i="147"/>
  <c r="K136" i="147" s="1"/>
  <c r="K135" i="147"/>
  <c r="J135" i="147"/>
  <c r="J134" i="147"/>
  <c r="K134" i="147" s="1"/>
  <c r="J133" i="147"/>
  <c r="K133" i="147" s="1"/>
  <c r="J132" i="147"/>
  <c r="K132" i="147" s="1"/>
  <c r="J131" i="147"/>
  <c r="K131" i="147" s="1"/>
  <c r="J130" i="147"/>
  <c r="K130" i="147" s="1"/>
  <c r="J129" i="147"/>
  <c r="K129" i="147" s="1"/>
  <c r="J128" i="147"/>
  <c r="K128" i="147" s="1"/>
  <c r="J127" i="147"/>
  <c r="K127" i="147" s="1"/>
  <c r="J126" i="147"/>
  <c r="K126" i="147" s="1"/>
  <c r="J125" i="147"/>
  <c r="K125" i="147" s="1"/>
  <c r="J124" i="147"/>
  <c r="K124" i="147" s="1"/>
  <c r="J123" i="147"/>
  <c r="K123" i="147" s="1"/>
  <c r="J122" i="147"/>
  <c r="K122" i="147" s="1"/>
  <c r="J121" i="147"/>
  <c r="K121" i="147" s="1"/>
  <c r="J120" i="147"/>
  <c r="K120" i="147" s="1"/>
  <c r="J119" i="147"/>
  <c r="K119" i="147" s="1"/>
  <c r="J118" i="147"/>
  <c r="K118" i="147" s="1"/>
  <c r="J117" i="147"/>
  <c r="K117" i="147" s="1"/>
  <c r="J116" i="147"/>
  <c r="K116" i="147" s="1"/>
  <c r="J115" i="147"/>
  <c r="K115" i="147" s="1"/>
  <c r="J114" i="147"/>
  <c r="K114" i="147" s="1"/>
  <c r="J113" i="147"/>
  <c r="K113" i="147" s="1"/>
  <c r="J112" i="147"/>
  <c r="K112" i="147" s="1"/>
  <c r="J111" i="147"/>
  <c r="K111" i="147" s="1"/>
  <c r="J110" i="147"/>
  <c r="K110" i="147" s="1"/>
  <c r="J109" i="147"/>
  <c r="K109" i="147" s="1"/>
  <c r="J108" i="147"/>
  <c r="K108" i="147" s="1"/>
  <c r="J107" i="147"/>
  <c r="K107" i="147" s="1"/>
  <c r="J106" i="147"/>
  <c r="K106" i="147" s="1"/>
  <c r="J105" i="147"/>
  <c r="K105" i="147" s="1"/>
  <c r="J104" i="147"/>
  <c r="K104" i="147" s="1"/>
  <c r="J103" i="147"/>
  <c r="K103" i="147" s="1"/>
  <c r="J102" i="147"/>
  <c r="K102" i="147" s="1"/>
  <c r="J101" i="147"/>
  <c r="K101" i="147" s="1"/>
  <c r="J100" i="147"/>
  <c r="K100" i="147" s="1"/>
  <c r="J99" i="147"/>
  <c r="K99" i="147" s="1"/>
  <c r="J98" i="147"/>
  <c r="K98" i="147" s="1"/>
  <c r="J97" i="147"/>
  <c r="K97" i="147" s="1"/>
  <c r="J96" i="147"/>
  <c r="K96" i="147" s="1"/>
  <c r="J95" i="147"/>
  <c r="K95" i="147" s="1"/>
  <c r="J94" i="147"/>
  <c r="K94" i="147" s="1"/>
  <c r="J93" i="147"/>
  <c r="K93" i="147" s="1"/>
  <c r="J92" i="147"/>
  <c r="K92" i="147" s="1"/>
  <c r="J91" i="147"/>
  <c r="K91" i="147" s="1"/>
  <c r="J90" i="147"/>
  <c r="K90" i="147" s="1"/>
  <c r="J89" i="147"/>
  <c r="K89" i="147" s="1"/>
  <c r="J88" i="147"/>
  <c r="K88" i="147" s="1"/>
  <c r="J87" i="147"/>
  <c r="K87" i="147" s="1"/>
  <c r="J86" i="147"/>
  <c r="K86" i="147" s="1"/>
  <c r="J85" i="147"/>
  <c r="K85" i="147" s="1"/>
  <c r="J84" i="147"/>
  <c r="K84" i="147" s="1"/>
  <c r="J83" i="147"/>
  <c r="K83" i="147" s="1"/>
  <c r="J82" i="147"/>
  <c r="K82" i="147" s="1"/>
  <c r="J81" i="147"/>
  <c r="K81" i="147" s="1"/>
  <c r="J80" i="147"/>
  <c r="K80" i="147" s="1"/>
  <c r="J79" i="147"/>
  <c r="K79" i="147" s="1"/>
  <c r="J78" i="147"/>
  <c r="K78" i="147" s="1"/>
  <c r="J77" i="147"/>
  <c r="K77" i="147" s="1"/>
  <c r="J76" i="147"/>
  <c r="K76" i="147" s="1"/>
  <c r="J75" i="147"/>
  <c r="K75" i="147" s="1"/>
  <c r="J74" i="147"/>
  <c r="K74" i="147" s="1"/>
  <c r="J73" i="147"/>
  <c r="K73" i="147" s="1"/>
  <c r="J72" i="147"/>
  <c r="K72" i="147" s="1"/>
  <c r="J71" i="147"/>
  <c r="K71" i="147" s="1"/>
  <c r="J70" i="147"/>
  <c r="K70" i="147" s="1"/>
  <c r="J69" i="147"/>
  <c r="K69" i="147" s="1"/>
  <c r="J68" i="147"/>
  <c r="K68" i="147" s="1"/>
  <c r="J67" i="147"/>
  <c r="K67" i="147" s="1"/>
  <c r="J66" i="147"/>
  <c r="K66" i="147" s="1"/>
  <c r="J65" i="147"/>
  <c r="K65" i="147" s="1"/>
  <c r="J64" i="147"/>
  <c r="K64" i="147" s="1"/>
  <c r="J63" i="147"/>
  <c r="K63" i="147" s="1"/>
  <c r="J62" i="147"/>
  <c r="K62" i="147" s="1"/>
  <c r="J61" i="147"/>
  <c r="K61" i="147" s="1"/>
  <c r="J60" i="147"/>
  <c r="K60" i="147" s="1"/>
  <c r="J59" i="147"/>
  <c r="K59" i="147" s="1"/>
  <c r="J58" i="147"/>
  <c r="K58" i="147" s="1"/>
  <c r="J57" i="147"/>
  <c r="K57" i="147" s="1"/>
  <c r="J56" i="147"/>
  <c r="K56" i="147" s="1"/>
  <c r="J55" i="147"/>
  <c r="K55" i="147" s="1"/>
  <c r="J54" i="147"/>
  <c r="K54" i="147" s="1"/>
  <c r="J53" i="147"/>
  <c r="K53" i="147" s="1"/>
  <c r="J52" i="147"/>
  <c r="K52" i="147" s="1"/>
  <c r="J51" i="147"/>
  <c r="K51" i="147" s="1"/>
  <c r="J50" i="147"/>
  <c r="K50" i="147" s="1"/>
  <c r="J49" i="147"/>
  <c r="K49" i="147" s="1"/>
  <c r="J48" i="147"/>
  <c r="K48" i="147" s="1"/>
  <c r="J47" i="147"/>
  <c r="K47" i="147" s="1"/>
  <c r="J46" i="147"/>
  <c r="K46" i="147" s="1"/>
  <c r="J45" i="147"/>
  <c r="K45" i="147" s="1"/>
  <c r="J44" i="147"/>
  <c r="K44" i="147" s="1"/>
  <c r="J43" i="147"/>
  <c r="K43" i="147" s="1"/>
  <c r="J42" i="147"/>
  <c r="K42" i="147" s="1"/>
  <c r="J41" i="147"/>
  <c r="K41" i="147" s="1"/>
  <c r="J40" i="147"/>
  <c r="K40" i="147" s="1"/>
  <c r="J39" i="147"/>
  <c r="K39" i="147" s="1"/>
  <c r="J38" i="147"/>
  <c r="K38" i="147" s="1"/>
  <c r="J37" i="147"/>
  <c r="K37" i="147" s="1"/>
  <c r="J36" i="147"/>
  <c r="K36" i="147" s="1"/>
  <c r="J35" i="147"/>
  <c r="K35" i="147" s="1"/>
  <c r="J34" i="147"/>
  <c r="K34" i="147" s="1"/>
  <c r="J33" i="147"/>
  <c r="K33" i="147" s="1"/>
  <c r="J32" i="147"/>
  <c r="K32" i="147" s="1"/>
  <c r="J31" i="147"/>
  <c r="K31" i="147" s="1"/>
  <c r="J30" i="147"/>
  <c r="K30" i="147" s="1"/>
  <c r="J29" i="147"/>
  <c r="K29" i="147" s="1"/>
  <c r="J28" i="147"/>
  <c r="K28" i="147" s="1"/>
  <c r="J27" i="147"/>
  <c r="K27" i="147" s="1"/>
  <c r="J26" i="147"/>
  <c r="K26" i="147" s="1"/>
  <c r="J25" i="147"/>
  <c r="K25" i="147" s="1"/>
  <c r="J24" i="147"/>
  <c r="K24" i="147" s="1"/>
  <c r="J23" i="147"/>
  <c r="K23" i="147" s="1"/>
  <c r="J22" i="147"/>
  <c r="K22" i="147" s="1"/>
  <c r="J21" i="147"/>
  <c r="K21" i="147" s="1"/>
  <c r="J20" i="147"/>
  <c r="K20" i="147" s="1"/>
  <c r="J19" i="147"/>
  <c r="K19" i="147" s="1"/>
  <c r="J18" i="147"/>
  <c r="K18" i="147" s="1"/>
  <c r="J17" i="147"/>
  <c r="K17" i="147" s="1"/>
  <c r="J16" i="147"/>
  <c r="K16" i="147" s="1"/>
  <c r="J15" i="147"/>
  <c r="K15" i="147" s="1"/>
  <c r="J14" i="147"/>
  <c r="K14" i="147" s="1"/>
  <c r="J13" i="147"/>
  <c r="K13" i="147" s="1"/>
  <c r="J12" i="147"/>
  <c r="K12" i="147" s="1"/>
  <c r="J11" i="147"/>
  <c r="K11" i="147" s="1"/>
  <c r="J10" i="147"/>
  <c r="K10" i="147" s="1"/>
  <c r="J9" i="147"/>
  <c r="K9" i="147" s="1"/>
  <c r="J8" i="147"/>
  <c r="K8" i="147" s="1"/>
  <c r="J7" i="147"/>
  <c r="K7" i="147" s="1"/>
  <c r="J6" i="147"/>
  <c r="K6" i="147" s="1"/>
  <c r="J5" i="147"/>
  <c r="K5" i="147" s="1"/>
  <c r="K4" i="147"/>
  <c r="J240" i="146"/>
  <c r="K240" i="146" s="1"/>
  <c r="J239" i="146"/>
  <c r="K239" i="146" s="1"/>
  <c r="J238" i="146"/>
  <c r="K238" i="146" s="1"/>
  <c r="J237" i="146"/>
  <c r="K237" i="146" s="1"/>
  <c r="J236" i="146"/>
  <c r="K236" i="146" s="1"/>
  <c r="J235" i="146"/>
  <c r="K235" i="146" s="1"/>
  <c r="J233" i="146"/>
  <c r="K233" i="146" s="1"/>
  <c r="J232" i="146"/>
  <c r="K232" i="146" s="1"/>
  <c r="J231" i="146"/>
  <c r="K231" i="146" s="1"/>
  <c r="J230" i="146"/>
  <c r="K230" i="146" s="1"/>
  <c r="J229" i="146"/>
  <c r="K229" i="146" s="1"/>
  <c r="J228" i="146"/>
  <c r="K228" i="146" s="1"/>
  <c r="J227" i="146"/>
  <c r="K227" i="146" s="1"/>
  <c r="J226" i="146"/>
  <c r="K226" i="146" s="1"/>
  <c r="J225" i="146"/>
  <c r="K225" i="146" s="1"/>
  <c r="J224" i="146"/>
  <c r="K224" i="146" s="1"/>
  <c r="J223" i="146"/>
  <c r="K223" i="146" s="1"/>
  <c r="J222" i="146"/>
  <c r="K222" i="146" s="1"/>
  <c r="J221" i="146"/>
  <c r="K221" i="146" s="1"/>
  <c r="J220" i="146"/>
  <c r="K220" i="146" s="1"/>
  <c r="J219" i="146"/>
  <c r="K219" i="146" s="1"/>
  <c r="J218" i="146"/>
  <c r="K218" i="146" s="1"/>
  <c r="J217" i="146"/>
  <c r="K217" i="146" s="1"/>
  <c r="J216" i="146"/>
  <c r="K216" i="146" s="1"/>
  <c r="J215" i="146"/>
  <c r="K215" i="146" s="1"/>
  <c r="J214" i="146"/>
  <c r="K214" i="146" s="1"/>
  <c r="J213" i="146"/>
  <c r="K213" i="146" s="1"/>
  <c r="J212" i="146"/>
  <c r="K212" i="146" s="1"/>
  <c r="J211" i="146"/>
  <c r="K211" i="146" s="1"/>
  <c r="J210" i="146"/>
  <c r="K210" i="146" s="1"/>
  <c r="J209" i="146"/>
  <c r="K209" i="146" s="1"/>
  <c r="J208" i="146"/>
  <c r="K208" i="146" s="1"/>
  <c r="J207" i="146"/>
  <c r="K207" i="146" s="1"/>
  <c r="J206" i="146"/>
  <c r="K206" i="146" s="1"/>
  <c r="J205" i="146"/>
  <c r="K205" i="146" s="1"/>
  <c r="J204" i="146"/>
  <c r="K204" i="146" s="1"/>
  <c r="J203" i="146"/>
  <c r="K203" i="146" s="1"/>
  <c r="J202" i="146"/>
  <c r="K202" i="146" s="1"/>
  <c r="J201" i="146"/>
  <c r="K201" i="146" s="1"/>
  <c r="J200" i="146"/>
  <c r="K200" i="146" s="1"/>
  <c r="J199" i="146"/>
  <c r="K199" i="146" s="1"/>
  <c r="J198" i="146"/>
  <c r="K198" i="146" s="1"/>
  <c r="J197" i="146"/>
  <c r="K197" i="146" s="1"/>
  <c r="J196" i="146"/>
  <c r="K196" i="146" s="1"/>
  <c r="J195" i="146"/>
  <c r="K195" i="146" s="1"/>
  <c r="J194" i="146"/>
  <c r="K194" i="146" s="1"/>
  <c r="J193" i="146"/>
  <c r="K193" i="146" s="1"/>
  <c r="J192" i="146"/>
  <c r="K192" i="146" s="1"/>
  <c r="J191" i="146"/>
  <c r="K191" i="146" s="1"/>
  <c r="J190" i="146"/>
  <c r="K190" i="146" s="1"/>
  <c r="J189" i="146"/>
  <c r="K189" i="146" s="1"/>
  <c r="J188" i="146"/>
  <c r="K188" i="146" s="1"/>
  <c r="J187" i="146"/>
  <c r="K187" i="146" s="1"/>
  <c r="J186" i="146"/>
  <c r="K186" i="146" s="1"/>
  <c r="J185" i="146"/>
  <c r="K185" i="146" s="1"/>
  <c r="J184" i="146"/>
  <c r="K184" i="146" s="1"/>
  <c r="J183" i="146"/>
  <c r="K183" i="146" s="1"/>
  <c r="J182" i="146"/>
  <c r="K182" i="146" s="1"/>
  <c r="J181" i="146"/>
  <c r="K181" i="146" s="1"/>
  <c r="J180" i="146"/>
  <c r="K180" i="146" s="1"/>
  <c r="J179" i="146"/>
  <c r="K179" i="146" s="1"/>
  <c r="J178" i="146"/>
  <c r="K178" i="146" s="1"/>
  <c r="J177" i="146"/>
  <c r="K177" i="146" s="1"/>
  <c r="J176" i="146"/>
  <c r="K176" i="146" s="1"/>
  <c r="J175" i="146"/>
  <c r="K175" i="146" s="1"/>
  <c r="J174" i="146"/>
  <c r="K174" i="146" s="1"/>
  <c r="J173" i="146"/>
  <c r="K173" i="146" s="1"/>
  <c r="J172" i="146"/>
  <c r="K172" i="146" s="1"/>
  <c r="J171" i="146"/>
  <c r="K171" i="146" s="1"/>
  <c r="J170" i="146"/>
  <c r="K170" i="146" s="1"/>
  <c r="J169" i="146"/>
  <c r="K169" i="146" s="1"/>
  <c r="J168" i="146"/>
  <c r="K168" i="146" s="1"/>
  <c r="J167" i="146"/>
  <c r="K167" i="146" s="1"/>
  <c r="J166" i="146"/>
  <c r="K166" i="146" s="1"/>
  <c r="J165" i="146"/>
  <c r="K165" i="146" s="1"/>
  <c r="J164" i="146"/>
  <c r="K164" i="146" s="1"/>
  <c r="J163" i="146"/>
  <c r="K163" i="146" s="1"/>
  <c r="J162" i="146"/>
  <c r="K162" i="146" s="1"/>
  <c r="J161" i="146"/>
  <c r="K161" i="146" s="1"/>
  <c r="J160" i="146"/>
  <c r="K160" i="146" s="1"/>
  <c r="J159" i="146"/>
  <c r="K159" i="146" s="1"/>
  <c r="J158" i="146"/>
  <c r="K158" i="146" s="1"/>
  <c r="J157" i="146"/>
  <c r="K157" i="146" s="1"/>
  <c r="J156" i="146"/>
  <c r="K156" i="146" s="1"/>
  <c r="J155" i="146"/>
  <c r="K155" i="146" s="1"/>
  <c r="J154" i="146"/>
  <c r="K154" i="146" s="1"/>
  <c r="J153" i="146"/>
  <c r="K153" i="146" s="1"/>
  <c r="J152" i="146"/>
  <c r="K152" i="146" s="1"/>
  <c r="J151" i="146"/>
  <c r="K151" i="146" s="1"/>
  <c r="J150" i="146"/>
  <c r="K150" i="146" s="1"/>
  <c r="J149" i="146"/>
  <c r="K149" i="146" s="1"/>
  <c r="J148" i="146"/>
  <c r="K148" i="146" s="1"/>
  <c r="J147" i="146"/>
  <c r="K147" i="146" s="1"/>
  <c r="J146" i="146"/>
  <c r="K146" i="146" s="1"/>
  <c r="J145" i="146"/>
  <c r="K145" i="146" s="1"/>
  <c r="J144" i="146"/>
  <c r="K144" i="146" s="1"/>
  <c r="J143" i="146"/>
  <c r="K143" i="146" s="1"/>
  <c r="J142" i="146"/>
  <c r="K142" i="146" s="1"/>
  <c r="J141" i="146"/>
  <c r="K141" i="146" s="1"/>
  <c r="J140" i="146"/>
  <c r="K140" i="146" s="1"/>
  <c r="J139" i="146"/>
  <c r="K139" i="146" s="1"/>
  <c r="J138" i="146"/>
  <c r="K138" i="146" s="1"/>
  <c r="J137" i="146"/>
  <c r="K137" i="146" s="1"/>
  <c r="J136" i="146"/>
  <c r="K136" i="146" s="1"/>
  <c r="J135" i="146"/>
  <c r="K135" i="146" s="1"/>
  <c r="J134" i="146"/>
  <c r="K134" i="146" s="1"/>
  <c r="J133" i="146"/>
  <c r="K133" i="146" s="1"/>
  <c r="J132" i="146"/>
  <c r="K132" i="146" s="1"/>
  <c r="J131" i="146"/>
  <c r="K131" i="146" s="1"/>
  <c r="J130" i="146"/>
  <c r="K130" i="146" s="1"/>
  <c r="J129" i="146"/>
  <c r="K129" i="146" s="1"/>
  <c r="J128" i="146"/>
  <c r="K128" i="146" s="1"/>
  <c r="J127" i="146"/>
  <c r="K127" i="146" s="1"/>
  <c r="J126" i="146"/>
  <c r="K126" i="146" s="1"/>
  <c r="J125" i="146"/>
  <c r="K125" i="146" s="1"/>
  <c r="J124" i="146"/>
  <c r="K124" i="146" s="1"/>
  <c r="J123" i="146"/>
  <c r="K123" i="146" s="1"/>
  <c r="J122" i="146"/>
  <c r="K122" i="146" s="1"/>
  <c r="J121" i="146"/>
  <c r="K121" i="146" s="1"/>
  <c r="J120" i="146"/>
  <c r="K120" i="146" s="1"/>
  <c r="J119" i="146"/>
  <c r="K119" i="146" s="1"/>
  <c r="J118" i="146"/>
  <c r="K118" i="146" s="1"/>
  <c r="J117" i="146"/>
  <c r="K117" i="146" s="1"/>
  <c r="J116" i="146"/>
  <c r="K116" i="146" s="1"/>
  <c r="J115" i="146"/>
  <c r="K115" i="146" s="1"/>
  <c r="J114" i="146"/>
  <c r="K114" i="146" s="1"/>
  <c r="J113" i="146"/>
  <c r="K113" i="146" s="1"/>
  <c r="J112" i="146"/>
  <c r="K112" i="146" s="1"/>
  <c r="J111" i="146"/>
  <c r="K111" i="146" s="1"/>
  <c r="J110" i="146"/>
  <c r="K110" i="146" s="1"/>
  <c r="J109" i="146"/>
  <c r="K109" i="146" s="1"/>
  <c r="J108" i="146"/>
  <c r="K108" i="146" s="1"/>
  <c r="J107" i="146"/>
  <c r="K107" i="146" s="1"/>
  <c r="J106" i="146"/>
  <c r="K106" i="146" s="1"/>
  <c r="J105" i="146"/>
  <c r="K105" i="146" s="1"/>
  <c r="J104" i="146"/>
  <c r="K104" i="146" s="1"/>
  <c r="J103" i="146"/>
  <c r="K103" i="146" s="1"/>
  <c r="J102" i="146"/>
  <c r="K102" i="146" s="1"/>
  <c r="J101" i="146"/>
  <c r="K101" i="146" s="1"/>
  <c r="J100" i="146"/>
  <c r="K100" i="146" s="1"/>
  <c r="J99" i="146"/>
  <c r="K99" i="146" s="1"/>
  <c r="J98" i="146"/>
  <c r="K98" i="146" s="1"/>
  <c r="J97" i="146"/>
  <c r="K97" i="146" s="1"/>
  <c r="J96" i="146"/>
  <c r="K96" i="146" s="1"/>
  <c r="J95" i="146"/>
  <c r="K95" i="146" s="1"/>
  <c r="J94" i="146"/>
  <c r="K94" i="146" s="1"/>
  <c r="J93" i="146"/>
  <c r="K93" i="146" s="1"/>
  <c r="J92" i="146"/>
  <c r="K92" i="146" s="1"/>
  <c r="J91" i="146"/>
  <c r="K91" i="146" s="1"/>
  <c r="J90" i="146"/>
  <c r="K90" i="146" s="1"/>
  <c r="J89" i="146"/>
  <c r="K89" i="146" s="1"/>
  <c r="J88" i="146"/>
  <c r="K88" i="146" s="1"/>
  <c r="J87" i="146"/>
  <c r="K87" i="146" s="1"/>
  <c r="J86" i="146"/>
  <c r="K86" i="146" s="1"/>
  <c r="J85" i="146"/>
  <c r="K85" i="146" s="1"/>
  <c r="J84" i="146"/>
  <c r="K84" i="146" s="1"/>
  <c r="J83" i="146"/>
  <c r="K83" i="146" s="1"/>
  <c r="J82" i="146"/>
  <c r="K82" i="146" s="1"/>
  <c r="J81" i="146"/>
  <c r="K81" i="146" s="1"/>
  <c r="J80" i="146"/>
  <c r="K80" i="146" s="1"/>
  <c r="J79" i="146"/>
  <c r="K79" i="146" s="1"/>
  <c r="J78" i="146"/>
  <c r="K78" i="146" s="1"/>
  <c r="J77" i="146"/>
  <c r="K77" i="146" s="1"/>
  <c r="J76" i="146"/>
  <c r="K76" i="146" s="1"/>
  <c r="J75" i="146"/>
  <c r="K75" i="146" s="1"/>
  <c r="J74" i="146"/>
  <c r="K74" i="146" s="1"/>
  <c r="J73" i="146"/>
  <c r="K73" i="146" s="1"/>
  <c r="J72" i="146"/>
  <c r="K72" i="146" s="1"/>
  <c r="J71" i="146"/>
  <c r="K71" i="146" s="1"/>
  <c r="J70" i="146"/>
  <c r="K70" i="146" s="1"/>
  <c r="J69" i="146"/>
  <c r="K69" i="146" s="1"/>
  <c r="J68" i="146"/>
  <c r="K68" i="146" s="1"/>
  <c r="J67" i="146"/>
  <c r="K67" i="146" s="1"/>
  <c r="J66" i="146"/>
  <c r="K66" i="146" s="1"/>
  <c r="J65" i="146"/>
  <c r="K65" i="146" s="1"/>
  <c r="J64" i="146"/>
  <c r="K64" i="146" s="1"/>
  <c r="J63" i="146"/>
  <c r="K63" i="146" s="1"/>
  <c r="J62" i="146"/>
  <c r="K62" i="146" s="1"/>
  <c r="J61" i="146"/>
  <c r="K61" i="146" s="1"/>
  <c r="J60" i="146"/>
  <c r="K60" i="146" s="1"/>
  <c r="J59" i="146"/>
  <c r="K59" i="146" s="1"/>
  <c r="J58" i="146"/>
  <c r="K58" i="146" s="1"/>
  <c r="J57" i="146"/>
  <c r="K57" i="146" s="1"/>
  <c r="J56" i="146"/>
  <c r="K56" i="146" s="1"/>
  <c r="J55" i="146"/>
  <c r="K55" i="146" s="1"/>
  <c r="J54" i="146"/>
  <c r="K54" i="146" s="1"/>
  <c r="J53" i="146"/>
  <c r="K53" i="146" s="1"/>
  <c r="J52" i="146"/>
  <c r="K52" i="146" s="1"/>
  <c r="J51" i="146"/>
  <c r="K51" i="146" s="1"/>
  <c r="J50" i="146"/>
  <c r="K50" i="146" s="1"/>
  <c r="J49" i="146"/>
  <c r="K49" i="146" s="1"/>
  <c r="J48" i="146"/>
  <c r="K48" i="146" s="1"/>
  <c r="J47" i="146"/>
  <c r="K47" i="146" s="1"/>
  <c r="J46" i="146"/>
  <c r="K46" i="146" s="1"/>
  <c r="J45" i="146"/>
  <c r="K45" i="146" s="1"/>
  <c r="J44" i="146"/>
  <c r="K44" i="146" s="1"/>
  <c r="J43" i="146"/>
  <c r="K43" i="146" s="1"/>
  <c r="J42" i="146"/>
  <c r="K42" i="146" s="1"/>
  <c r="J41" i="146"/>
  <c r="K41" i="146" s="1"/>
  <c r="J40" i="146"/>
  <c r="K40" i="146" s="1"/>
  <c r="J39" i="146"/>
  <c r="K39" i="146" s="1"/>
  <c r="J38" i="146"/>
  <c r="K38" i="146" s="1"/>
  <c r="J37" i="146"/>
  <c r="K37" i="146" s="1"/>
  <c r="J36" i="146"/>
  <c r="K36" i="146" s="1"/>
  <c r="J35" i="146"/>
  <c r="K35" i="146" s="1"/>
  <c r="J34" i="146"/>
  <c r="K34" i="146" s="1"/>
  <c r="J33" i="146"/>
  <c r="K33" i="146" s="1"/>
  <c r="J32" i="146"/>
  <c r="K32" i="146" s="1"/>
  <c r="J31" i="146"/>
  <c r="K31" i="146" s="1"/>
  <c r="J30" i="146"/>
  <c r="K30" i="146" s="1"/>
  <c r="J29" i="146"/>
  <c r="K29" i="146" s="1"/>
  <c r="J28" i="146"/>
  <c r="K28" i="146" s="1"/>
  <c r="J27" i="146"/>
  <c r="K27" i="146" s="1"/>
  <c r="J26" i="146"/>
  <c r="K26" i="146" s="1"/>
  <c r="J25" i="146"/>
  <c r="K25" i="146" s="1"/>
  <c r="J24" i="146"/>
  <c r="K24" i="146" s="1"/>
  <c r="J23" i="146"/>
  <c r="K23" i="146" s="1"/>
  <c r="J22" i="146"/>
  <c r="K22" i="146" s="1"/>
  <c r="J21" i="146"/>
  <c r="K21" i="146" s="1"/>
  <c r="J20" i="146"/>
  <c r="K20" i="146" s="1"/>
  <c r="J19" i="146"/>
  <c r="K19" i="146" s="1"/>
  <c r="J18" i="146"/>
  <c r="K18" i="146" s="1"/>
  <c r="J17" i="146"/>
  <c r="K17" i="146" s="1"/>
  <c r="J16" i="146"/>
  <c r="K16" i="146" s="1"/>
  <c r="J15" i="146"/>
  <c r="K15" i="146" s="1"/>
  <c r="J14" i="146"/>
  <c r="K14" i="146" s="1"/>
  <c r="J13" i="146"/>
  <c r="K13" i="146" s="1"/>
  <c r="J12" i="146"/>
  <c r="K12" i="146" s="1"/>
  <c r="J11" i="146"/>
  <c r="K11" i="146" s="1"/>
  <c r="J10" i="146"/>
  <c r="K10" i="146" s="1"/>
  <c r="J9" i="146"/>
  <c r="K9" i="146" s="1"/>
  <c r="J8" i="146"/>
  <c r="K8" i="146" s="1"/>
  <c r="J7" i="146"/>
  <c r="K7" i="146" s="1"/>
  <c r="J6" i="146"/>
  <c r="K6" i="146" s="1"/>
  <c r="K5" i="146"/>
  <c r="K240" i="145"/>
  <c r="K239" i="145"/>
  <c r="K238" i="145"/>
  <c r="K237" i="145"/>
  <c r="K236" i="145"/>
  <c r="K235" i="145"/>
  <c r="K233" i="145"/>
  <c r="K232" i="145"/>
  <c r="K231" i="145"/>
  <c r="K230" i="145"/>
  <c r="K229" i="145"/>
  <c r="K228" i="145"/>
  <c r="K227" i="145"/>
  <c r="K226" i="145"/>
  <c r="K225" i="145"/>
  <c r="K224" i="145"/>
  <c r="K223" i="145"/>
  <c r="K222" i="145"/>
  <c r="K221" i="145"/>
  <c r="K220" i="145"/>
  <c r="K219" i="145"/>
  <c r="K218" i="145"/>
  <c r="K217" i="145"/>
  <c r="K216" i="145"/>
  <c r="K215" i="145"/>
  <c r="K214" i="145"/>
  <c r="K213" i="145"/>
  <c r="K212" i="145"/>
  <c r="K211" i="145"/>
  <c r="K210" i="145"/>
  <c r="K209" i="145"/>
  <c r="K208" i="145"/>
  <c r="K207" i="145"/>
  <c r="K206" i="145"/>
  <c r="K205" i="145"/>
  <c r="K204" i="145"/>
  <c r="K203" i="145"/>
  <c r="K202" i="145"/>
  <c r="K201" i="145"/>
  <c r="K200" i="145"/>
  <c r="K199" i="145"/>
  <c r="K198" i="145"/>
  <c r="K197" i="145"/>
  <c r="K196" i="145"/>
  <c r="K195" i="145"/>
  <c r="K194" i="145"/>
  <c r="K193" i="145"/>
  <c r="K192" i="145"/>
  <c r="K191" i="145"/>
  <c r="K190" i="145"/>
  <c r="K189" i="145"/>
  <c r="K188" i="145"/>
  <c r="K187" i="145"/>
  <c r="K186" i="145"/>
  <c r="K185" i="145"/>
  <c r="K184" i="145"/>
  <c r="K183" i="145"/>
  <c r="K182" i="145"/>
  <c r="K181" i="145"/>
  <c r="K180" i="145"/>
  <c r="K179" i="145"/>
  <c r="K178" i="145"/>
  <c r="K177" i="145"/>
  <c r="K176" i="145"/>
  <c r="K175" i="145"/>
  <c r="K174" i="145"/>
  <c r="K173" i="145"/>
  <c r="K172" i="145"/>
  <c r="K171" i="145"/>
  <c r="K170" i="145"/>
  <c r="K169" i="145"/>
  <c r="K168" i="145"/>
  <c r="K167" i="145"/>
  <c r="K166" i="145"/>
  <c r="K165" i="145"/>
  <c r="K164" i="145"/>
  <c r="K163" i="145"/>
  <c r="K162" i="145"/>
  <c r="K161" i="145"/>
  <c r="K160" i="145"/>
  <c r="K159" i="145"/>
  <c r="K158" i="145"/>
  <c r="K157" i="145"/>
  <c r="K156" i="145"/>
  <c r="K155" i="145"/>
  <c r="K154" i="145"/>
  <c r="K153" i="145"/>
  <c r="K152" i="145"/>
  <c r="K151" i="145"/>
  <c r="K150" i="145"/>
  <c r="K149" i="145"/>
  <c r="K148" i="145"/>
  <c r="K147" i="145"/>
  <c r="K146" i="145"/>
  <c r="K145" i="145"/>
  <c r="K144" i="145"/>
  <c r="K143" i="145"/>
  <c r="K142" i="145"/>
  <c r="K141" i="145"/>
  <c r="K140" i="145"/>
  <c r="K139" i="145"/>
  <c r="K138" i="145"/>
  <c r="K137" i="145"/>
  <c r="K136" i="145"/>
  <c r="K135" i="145"/>
  <c r="K134" i="145"/>
  <c r="K133" i="145"/>
  <c r="K132" i="145"/>
  <c r="K131" i="145"/>
  <c r="K130" i="145"/>
  <c r="K129" i="145"/>
  <c r="K128" i="145"/>
  <c r="K127" i="145"/>
  <c r="K126" i="145"/>
  <c r="K125" i="145"/>
  <c r="K124" i="145"/>
  <c r="K123" i="145"/>
  <c r="K122" i="145"/>
  <c r="K121" i="145"/>
  <c r="K120" i="145"/>
  <c r="K119" i="145"/>
  <c r="K118" i="145"/>
  <c r="K117" i="145"/>
  <c r="K116" i="145"/>
  <c r="K115" i="145"/>
  <c r="K114" i="145"/>
  <c r="K113" i="145"/>
  <c r="K112" i="145"/>
  <c r="K111" i="145"/>
  <c r="K110" i="145"/>
  <c r="K109" i="145"/>
  <c r="K108" i="145"/>
  <c r="K107" i="145"/>
  <c r="K106" i="145"/>
  <c r="K105" i="145"/>
  <c r="K104" i="145"/>
  <c r="K103" i="145"/>
  <c r="K102" i="145"/>
  <c r="K101" i="145"/>
  <c r="K100" i="145"/>
  <c r="K99" i="145"/>
  <c r="K98" i="145"/>
  <c r="K97" i="145"/>
  <c r="K96" i="145"/>
  <c r="K95" i="145"/>
  <c r="K94" i="145"/>
  <c r="K93" i="145"/>
  <c r="K92" i="145"/>
  <c r="K91" i="145"/>
  <c r="K90" i="145"/>
  <c r="K89" i="145"/>
  <c r="K88" i="145"/>
  <c r="K87" i="145"/>
  <c r="K86" i="145"/>
  <c r="K85" i="145"/>
  <c r="K84" i="145"/>
  <c r="K83" i="145"/>
  <c r="K82" i="145"/>
  <c r="K81" i="145"/>
  <c r="K80" i="145"/>
  <c r="K79" i="145"/>
  <c r="K78" i="145"/>
  <c r="K77" i="145"/>
  <c r="K76" i="145"/>
  <c r="K75" i="145"/>
  <c r="K74" i="145"/>
  <c r="K73" i="145"/>
  <c r="K72" i="145"/>
  <c r="K71" i="145"/>
  <c r="K70" i="145"/>
  <c r="K69" i="145"/>
  <c r="K68" i="145"/>
  <c r="K67" i="145"/>
  <c r="K66" i="145"/>
  <c r="K65" i="145"/>
  <c r="K64" i="145"/>
  <c r="K63" i="145"/>
  <c r="K62" i="145"/>
  <c r="K61" i="145"/>
  <c r="K60" i="145"/>
  <c r="K59" i="145"/>
  <c r="K58" i="145"/>
  <c r="K57" i="145"/>
  <c r="K56" i="145"/>
  <c r="K55" i="145"/>
  <c r="K54" i="145"/>
  <c r="K53" i="145"/>
  <c r="K52" i="145"/>
  <c r="K51" i="145"/>
  <c r="K50" i="145"/>
  <c r="K49" i="145"/>
  <c r="K48" i="145"/>
  <c r="K47" i="145"/>
  <c r="K46" i="145"/>
  <c r="K45" i="145"/>
  <c r="K44" i="145"/>
  <c r="K43" i="145"/>
  <c r="K42" i="145"/>
  <c r="K41" i="145"/>
  <c r="K40" i="145"/>
  <c r="K39" i="145"/>
  <c r="K38" i="145"/>
  <c r="K37" i="145"/>
  <c r="K36" i="145"/>
  <c r="K35" i="145"/>
  <c r="K34" i="145"/>
  <c r="K33" i="145"/>
  <c r="K32" i="145"/>
  <c r="K31" i="145"/>
  <c r="K30" i="145"/>
  <c r="K29" i="145"/>
  <c r="K28" i="145"/>
  <c r="K27" i="145"/>
  <c r="K26" i="145"/>
  <c r="K25" i="145"/>
  <c r="K24" i="145"/>
  <c r="K23" i="145"/>
  <c r="K22" i="145"/>
  <c r="K21" i="145"/>
  <c r="K20" i="145"/>
  <c r="K19" i="145"/>
  <c r="K18" i="145"/>
  <c r="K17" i="145"/>
  <c r="K16" i="145"/>
  <c r="K15" i="145"/>
  <c r="K14" i="145"/>
  <c r="K13" i="145"/>
  <c r="K12" i="145"/>
  <c r="K11" i="145"/>
  <c r="K10" i="145"/>
  <c r="K9" i="145"/>
  <c r="K8" i="145"/>
  <c r="K7" i="145"/>
  <c r="K6" i="145"/>
  <c r="K5" i="145"/>
  <c r="K4" i="145"/>
  <c r="J240" i="144"/>
  <c r="J239" i="144"/>
  <c r="J238" i="144"/>
  <c r="J237" i="144"/>
  <c r="J236" i="144"/>
  <c r="J235" i="144"/>
  <c r="J233" i="144"/>
  <c r="J232" i="144"/>
  <c r="J231" i="144"/>
  <c r="J230" i="144"/>
  <c r="J229" i="144"/>
  <c r="J228" i="144"/>
  <c r="J227" i="144"/>
  <c r="J226" i="144"/>
  <c r="J225" i="144"/>
  <c r="J224" i="144"/>
  <c r="J223" i="144"/>
  <c r="J222" i="144"/>
  <c r="J221" i="144"/>
  <c r="J220" i="144"/>
  <c r="J219" i="144"/>
  <c r="J218" i="144"/>
  <c r="J217" i="144"/>
  <c r="J216" i="144"/>
  <c r="J215" i="144"/>
  <c r="J214" i="144"/>
  <c r="J213" i="144"/>
  <c r="J212" i="144"/>
  <c r="J211" i="144"/>
  <c r="J210" i="144"/>
  <c r="J209" i="144"/>
  <c r="J208" i="144"/>
  <c r="J207" i="144"/>
  <c r="J206" i="144"/>
  <c r="J205" i="144"/>
  <c r="J204" i="144"/>
  <c r="J203" i="144"/>
  <c r="J202" i="144"/>
  <c r="J201" i="144"/>
  <c r="J200" i="144"/>
  <c r="J199" i="144"/>
  <c r="J198" i="144"/>
  <c r="J197" i="144"/>
  <c r="J196" i="144"/>
  <c r="J195" i="144"/>
  <c r="J194" i="144"/>
  <c r="J193" i="144"/>
  <c r="J192" i="144"/>
  <c r="J191" i="144"/>
  <c r="J190" i="144"/>
  <c r="J189" i="144"/>
  <c r="J188" i="144"/>
  <c r="J187" i="144"/>
  <c r="J186" i="144"/>
  <c r="J185" i="144"/>
  <c r="J184" i="144"/>
  <c r="J183" i="144"/>
  <c r="J182" i="144"/>
  <c r="J181" i="144"/>
  <c r="J180" i="144"/>
  <c r="J179" i="144"/>
  <c r="J178" i="144"/>
  <c r="J177" i="144"/>
  <c r="J176" i="144"/>
  <c r="J175" i="144"/>
  <c r="J174" i="144"/>
  <c r="J173" i="144"/>
  <c r="J172" i="144"/>
  <c r="J171" i="144"/>
  <c r="J170" i="144"/>
  <c r="J169" i="144"/>
  <c r="J168" i="144"/>
  <c r="J167" i="144"/>
  <c r="J166" i="144"/>
  <c r="J165" i="144"/>
  <c r="J164" i="144"/>
  <c r="J163" i="144"/>
  <c r="J162" i="144"/>
  <c r="J161" i="144"/>
  <c r="J160" i="144"/>
  <c r="J159" i="144"/>
  <c r="J158" i="144"/>
  <c r="J157" i="144"/>
  <c r="J156" i="144"/>
  <c r="J155" i="144"/>
  <c r="J154" i="144"/>
  <c r="J153" i="144"/>
  <c r="J152" i="144"/>
  <c r="J151" i="144"/>
  <c r="J150" i="144"/>
  <c r="J149" i="144"/>
  <c r="J148" i="144"/>
  <c r="J147" i="144"/>
  <c r="J146" i="144"/>
  <c r="J145" i="144"/>
  <c r="J144" i="144"/>
  <c r="J143" i="144"/>
  <c r="J142" i="144"/>
  <c r="J141" i="144"/>
  <c r="K140" i="144"/>
  <c r="J139" i="144"/>
  <c r="J138" i="144"/>
  <c r="J137" i="144"/>
  <c r="J136" i="144"/>
  <c r="J135" i="144"/>
  <c r="J134" i="144"/>
  <c r="J133" i="144"/>
  <c r="J132" i="144"/>
  <c r="J131" i="144"/>
  <c r="J130" i="144"/>
  <c r="J129" i="144"/>
  <c r="J128" i="144"/>
  <c r="J127" i="144"/>
  <c r="J126" i="144"/>
  <c r="J125" i="144"/>
  <c r="J124" i="144"/>
  <c r="J123" i="144"/>
  <c r="J122" i="144"/>
  <c r="J121" i="144"/>
  <c r="J120" i="144"/>
  <c r="J119" i="144"/>
  <c r="J118" i="144"/>
  <c r="J117" i="144"/>
  <c r="J116" i="144"/>
  <c r="J115" i="144"/>
  <c r="J114" i="144"/>
  <c r="J113" i="144"/>
  <c r="J112" i="144"/>
  <c r="J111" i="144"/>
  <c r="J110" i="144"/>
  <c r="J109" i="144"/>
  <c r="J108" i="144"/>
  <c r="J107" i="144"/>
  <c r="J106" i="144"/>
  <c r="J105" i="144"/>
  <c r="J104" i="144"/>
  <c r="J103" i="144"/>
  <c r="J102" i="144"/>
  <c r="J101" i="144"/>
  <c r="J100" i="144"/>
  <c r="J99" i="144"/>
  <c r="J98" i="144"/>
  <c r="J97" i="144"/>
  <c r="J96" i="144"/>
  <c r="J95" i="144"/>
  <c r="J94" i="144"/>
  <c r="J93" i="144"/>
  <c r="J92" i="144"/>
  <c r="J91" i="144"/>
  <c r="J90" i="144"/>
  <c r="J89" i="144"/>
  <c r="J88" i="144"/>
  <c r="J87" i="144"/>
  <c r="J86" i="144"/>
  <c r="J85" i="144"/>
  <c r="J84" i="144"/>
  <c r="J83" i="144"/>
  <c r="J82" i="144"/>
  <c r="J81" i="144"/>
  <c r="J80" i="144"/>
  <c r="J79" i="144"/>
  <c r="J78" i="144"/>
  <c r="J77" i="144"/>
  <c r="J76" i="144"/>
  <c r="J75" i="144"/>
  <c r="J74" i="144"/>
  <c r="J73" i="144"/>
  <c r="J72" i="144"/>
  <c r="J71" i="144"/>
  <c r="J70" i="144"/>
  <c r="J69" i="144"/>
  <c r="J68" i="144"/>
  <c r="K67" i="144"/>
  <c r="J67" i="144"/>
  <c r="J66" i="144"/>
  <c r="J65" i="144"/>
  <c r="J64" i="144"/>
  <c r="J63" i="144"/>
  <c r="J62" i="144"/>
  <c r="J61" i="144"/>
  <c r="J60" i="144"/>
  <c r="J59" i="144"/>
  <c r="K59" i="144" s="1"/>
  <c r="J58" i="144"/>
  <c r="J57" i="144"/>
  <c r="J56" i="144"/>
  <c r="J55" i="144"/>
  <c r="J54" i="144"/>
  <c r="J53" i="144"/>
  <c r="J52" i="144"/>
  <c r="J51" i="144"/>
  <c r="K51" i="144" s="1"/>
  <c r="J50" i="144"/>
  <c r="J49" i="144"/>
  <c r="J48" i="144"/>
  <c r="J47" i="144"/>
  <c r="J46" i="144"/>
  <c r="J45" i="144"/>
  <c r="J44" i="144"/>
  <c r="J43" i="144"/>
  <c r="K43" i="144" s="1"/>
  <c r="J42" i="144"/>
  <c r="J41" i="144"/>
  <c r="J40" i="144"/>
  <c r="J39" i="144"/>
  <c r="J38" i="144"/>
  <c r="J37" i="144"/>
  <c r="J36" i="144"/>
  <c r="K35" i="144"/>
  <c r="J35" i="144"/>
  <c r="J34" i="144"/>
  <c r="J33" i="144"/>
  <c r="J32" i="144"/>
  <c r="J31" i="144"/>
  <c r="J30" i="144"/>
  <c r="J29" i="144"/>
  <c r="J28" i="144"/>
  <c r="J27" i="144"/>
  <c r="K27" i="144" s="1"/>
  <c r="J26" i="144"/>
  <c r="J25" i="144"/>
  <c r="J24" i="144"/>
  <c r="J23" i="144"/>
  <c r="J22" i="144"/>
  <c r="J21" i="144"/>
  <c r="J20" i="144"/>
  <c r="J19" i="144"/>
  <c r="K19" i="144" s="1"/>
  <c r="J18" i="144"/>
  <c r="J17" i="144"/>
  <c r="J16" i="144"/>
  <c r="J15" i="144"/>
  <c r="J14" i="144"/>
  <c r="J13" i="144"/>
  <c r="K13" i="144" s="1"/>
  <c r="J12" i="144"/>
  <c r="J11" i="144"/>
  <c r="J10" i="144"/>
  <c r="J9" i="144"/>
  <c r="K9" i="144" s="1"/>
  <c r="J8" i="144"/>
  <c r="J7" i="144"/>
  <c r="J6" i="144"/>
  <c r="K6" i="144" s="1"/>
  <c r="J5" i="144"/>
  <c r="K5" i="144" s="1"/>
  <c r="K4" i="144"/>
  <c r="J240" i="137"/>
  <c r="K240" i="137" s="1"/>
  <c r="J239" i="137"/>
  <c r="K239" i="137" s="1"/>
  <c r="J238" i="137"/>
  <c r="K238" i="137" s="1"/>
  <c r="J237" i="137"/>
  <c r="K237" i="137" s="1"/>
  <c r="J236" i="137"/>
  <c r="K236" i="137" s="1"/>
  <c r="J235" i="137"/>
  <c r="K235" i="137" s="1"/>
  <c r="J233" i="137"/>
  <c r="K233" i="137" s="1"/>
  <c r="J232" i="137"/>
  <c r="K232" i="137" s="1"/>
  <c r="J231" i="137"/>
  <c r="K231" i="137" s="1"/>
  <c r="J230" i="137"/>
  <c r="K230" i="137" s="1"/>
  <c r="J229" i="137"/>
  <c r="K229" i="137" s="1"/>
  <c r="J228" i="137"/>
  <c r="K228" i="137" s="1"/>
  <c r="J227" i="137"/>
  <c r="K227" i="137" s="1"/>
  <c r="J226" i="137"/>
  <c r="K226" i="137" s="1"/>
  <c r="J225" i="137"/>
  <c r="K225" i="137" s="1"/>
  <c r="J224" i="137"/>
  <c r="K224" i="137" s="1"/>
  <c r="J223" i="137"/>
  <c r="K223" i="137" s="1"/>
  <c r="J222" i="137"/>
  <c r="K222" i="137" s="1"/>
  <c r="J221" i="137"/>
  <c r="K221" i="137" s="1"/>
  <c r="J220" i="137"/>
  <c r="K220" i="137" s="1"/>
  <c r="J219" i="137"/>
  <c r="K219" i="137" s="1"/>
  <c r="J218" i="137"/>
  <c r="K218" i="137" s="1"/>
  <c r="J217" i="137"/>
  <c r="K217" i="137" s="1"/>
  <c r="J216" i="137"/>
  <c r="K216" i="137" s="1"/>
  <c r="J215" i="137"/>
  <c r="K215" i="137" s="1"/>
  <c r="J214" i="137"/>
  <c r="K214" i="137" s="1"/>
  <c r="J213" i="137"/>
  <c r="K213" i="137" s="1"/>
  <c r="J212" i="137"/>
  <c r="K212" i="137" s="1"/>
  <c r="J211" i="137"/>
  <c r="K211" i="137" s="1"/>
  <c r="J210" i="137"/>
  <c r="K210" i="137" s="1"/>
  <c r="J209" i="137"/>
  <c r="K209" i="137" s="1"/>
  <c r="J208" i="137"/>
  <c r="K208" i="137" s="1"/>
  <c r="J207" i="137"/>
  <c r="K207" i="137" s="1"/>
  <c r="J206" i="137"/>
  <c r="K206" i="137" s="1"/>
  <c r="J205" i="137"/>
  <c r="K205" i="137" s="1"/>
  <c r="J204" i="137"/>
  <c r="K204" i="137" s="1"/>
  <c r="J203" i="137"/>
  <c r="K203" i="137" s="1"/>
  <c r="J202" i="137"/>
  <c r="K202" i="137" s="1"/>
  <c r="J201" i="137"/>
  <c r="K201" i="137" s="1"/>
  <c r="J200" i="137"/>
  <c r="K200" i="137" s="1"/>
  <c r="J199" i="137"/>
  <c r="K199" i="137" s="1"/>
  <c r="J198" i="137"/>
  <c r="K198" i="137" s="1"/>
  <c r="J197" i="137"/>
  <c r="K197" i="137" s="1"/>
  <c r="J196" i="137"/>
  <c r="K196" i="137" s="1"/>
  <c r="J195" i="137"/>
  <c r="K195" i="137" s="1"/>
  <c r="J194" i="137"/>
  <c r="K194" i="137" s="1"/>
  <c r="J193" i="137"/>
  <c r="K193" i="137" s="1"/>
  <c r="J192" i="137"/>
  <c r="K192" i="137" s="1"/>
  <c r="J191" i="137"/>
  <c r="K191" i="137" s="1"/>
  <c r="J190" i="137"/>
  <c r="K190" i="137" s="1"/>
  <c r="J189" i="137"/>
  <c r="K189" i="137" s="1"/>
  <c r="J188" i="137"/>
  <c r="K188" i="137" s="1"/>
  <c r="J187" i="137"/>
  <c r="K187" i="137" s="1"/>
  <c r="J186" i="137"/>
  <c r="K186" i="137" s="1"/>
  <c r="J185" i="137"/>
  <c r="K185" i="137" s="1"/>
  <c r="J184" i="137"/>
  <c r="K184" i="137" s="1"/>
  <c r="J183" i="137"/>
  <c r="K183" i="137" s="1"/>
  <c r="J182" i="137"/>
  <c r="K182" i="137" s="1"/>
  <c r="J181" i="137"/>
  <c r="K181" i="137" s="1"/>
  <c r="J180" i="137"/>
  <c r="K180" i="137" s="1"/>
  <c r="J179" i="137"/>
  <c r="K179" i="137" s="1"/>
  <c r="J178" i="137"/>
  <c r="K178" i="137" s="1"/>
  <c r="J177" i="137"/>
  <c r="K177" i="137" s="1"/>
  <c r="J176" i="137"/>
  <c r="K176" i="137" s="1"/>
  <c r="J175" i="137"/>
  <c r="K175" i="137" s="1"/>
  <c r="J174" i="137"/>
  <c r="K174" i="137" s="1"/>
  <c r="J173" i="137"/>
  <c r="K173" i="137" s="1"/>
  <c r="J172" i="137"/>
  <c r="K172" i="137" s="1"/>
  <c r="J171" i="137"/>
  <c r="K171" i="137" s="1"/>
  <c r="J170" i="137"/>
  <c r="K170" i="137" s="1"/>
  <c r="J169" i="137"/>
  <c r="K169" i="137" s="1"/>
  <c r="J168" i="137"/>
  <c r="K168" i="137" s="1"/>
  <c r="J167" i="137"/>
  <c r="K167" i="137" s="1"/>
  <c r="J166" i="137"/>
  <c r="K166" i="137" s="1"/>
  <c r="J165" i="137"/>
  <c r="K165" i="137" s="1"/>
  <c r="J164" i="137"/>
  <c r="K164" i="137" s="1"/>
  <c r="J163" i="137"/>
  <c r="K163" i="137" s="1"/>
  <c r="J162" i="137"/>
  <c r="K162" i="137" s="1"/>
  <c r="J161" i="137"/>
  <c r="K161" i="137" s="1"/>
  <c r="J160" i="137"/>
  <c r="K160" i="137" s="1"/>
  <c r="J159" i="137"/>
  <c r="K159" i="137" s="1"/>
  <c r="J158" i="137"/>
  <c r="K158" i="137" s="1"/>
  <c r="J157" i="137"/>
  <c r="K157" i="137" s="1"/>
  <c r="J156" i="137"/>
  <c r="K156" i="137" s="1"/>
  <c r="J155" i="137"/>
  <c r="K155" i="137" s="1"/>
  <c r="J154" i="137"/>
  <c r="K154" i="137" s="1"/>
  <c r="J153" i="137"/>
  <c r="K153" i="137" s="1"/>
  <c r="J152" i="137"/>
  <c r="K152" i="137" s="1"/>
  <c r="J151" i="137"/>
  <c r="K151" i="137" s="1"/>
  <c r="J150" i="137"/>
  <c r="K150" i="137" s="1"/>
  <c r="J149" i="137"/>
  <c r="K149" i="137" s="1"/>
  <c r="J148" i="137"/>
  <c r="K148" i="137" s="1"/>
  <c r="J147" i="137"/>
  <c r="K147" i="137" s="1"/>
  <c r="J146" i="137"/>
  <c r="K146" i="137" s="1"/>
  <c r="J145" i="137"/>
  <c r="K145" i="137" s="1"/>
  <c r="J144" i="137"/>
  <c r="K144" i="137" s="1"/>
  <c r="J143" i="137"/>
  <c r="K143" i="137" s="1"/>
  <c r="J142" i="137"/>
  <c r="K142" i="137" s="1"/>
  <c r="J141" i="137"/>
  <c r="K141" i="137" s="1"/>
  <c r="J140" i="137"/>
  <c r="K140" i="137" s="1"/>
  <c r="J139" i="137"/>
  <c r="K139" i="137" s="1"/>
  <c r="J138" i="137"/>
  <c r="K138" i="137" s="1"/>
  <c r="J137" i="137"/>
  <c r="K137" i="137" s="1"/>
  <c r="J136" i="137"/>
  <c r="K136" i="137" s="1"/>
  <c r="J135" i="137"/>
  <c r="K135" i="137" s="1"/>
  <c r="J134" i="137"/>
  <c r="K134" i="137" s="1"/>
  <c r="J133" i="137"/>
  <c r="K133" i="137" s="1"/>
  <c r="K132" i="137"/>
  <c r="J132" i="137"/>
  <c r="J131" i="137"/>
  <c r="K131" i="137" s="1"/>
  <c r="J130" i="137"/>
  <c r="K130" i="137" s="1"/>
  <c r="J129" i="137"/>
  <c r="K129" i="137" s="1"/>
  <c r="J128" i="137"/>
  <c r="K128" i="137" s="1"/>
  <c r="J127" i="137"/>
  <c r="K127" i="137" s="1"/>
  <c r="J126" i="137"/>
  <c r="K126" i="137" s="1"/>
  <c r="J125" i="137"/>
  <c r="K125" i="137" s="1"/>
  <c r="J124" i="137"/>
  <c r="K124" i="137" s="1"/>
  <c r="J123" i="137"/>
  <c r="K123" i="137" s="1"/>
  <c r="J122" i="137"/>
  <c r="K122" i="137" s="1"/>
  <c r="J121" i="137"/>
  <c r="K121" i="137" s="1"/>
  <c r="J120" i="137"/>
  <c r="K120" i="137" s="1"/>
  <c r="J119" i="137"/>
  <c r="K119" i="137" s="1"/>
  <c r="J118" i="137"/>
  <c r="K118" i="137" s="1"/>
  <c r="J117" i="137"/>
  <c r="K117" i="137" s="1"/>
  <c r="J116" i="137"/>
  <c r="K116" i="137" s="1"/>
  <c r="J115" i="137"/>
  <c r="K115" i="137" s="1"/>
  <c r="J114" i="137"/>
  <c r="K114" i="137" s="1"/>
  <c r="J113" i="137"/>
  <c r="K113" i="137" s="1"/>
  <c r="J112" i="137"/>
  <c r="K112" i="137" s="1"/>
  <c r="J111" i="137"/>
  <c r="K111" i="137" s="1"/>
  <c r="J110" i="137"/>
  <c r="K110" i="137" s="1"/>
  <c r="J109" i="137"/>
  <c r="K109" i="137" s="1"/>
  <c r="J108" i="137"/>
  <c r="K108" i="137" s="1"/>
  <c r="J107" i="137"/>
  <c r="K107" i="137" s="1"/>
  <c r="J106" i="137"/>
  <c r="K106" i="137" s="1"/>
  <c r="J105" i="137"/>
  <c r="K105" i="137" s="1"/>
  <c r="J104" i="137"/>
  <c r="K104" i="137" s="1"/>
  <c r="J103" i="137"/>
  <c r="K103" i="137" s="1"/>
  <c r="J102" i="137"/>
  <c r="K102" i="137" s="1"/>
  <c r="J101" i="137"/>
  <c r="K101" i="137" s="1"/>
  <c r="J100" i="137"/>
  <c r="K100" i="137" s="1"/>
  <c r="J99" i="137"/>
  <c r="K99" i="137" s="1"/>
  <c r="J98" i="137"/>
  <c r="K98" i="137" s="1"/>
  <c r="J97" i="137"/>
  <c r="K97" i="137" s="1"/>
  <c r="J96" i="137"/>
  <c r="K96" i="137" s="1"/>
  <c r="J95" i="137"/>
  <c r="K95" i="137" s="1"/>
  <c r="J94" i="137"/>
  <c r="K94" i="137" s="1"/>
  <c r="J93" i="137"/>
  <c r="K93" i="137" s="1"/>
  <c r="J92" i="137"/>
  <c r="K92" i="137" s="1"/>
  <c r="J91" i="137"/>
  <c r="K91" i="137" s="1"/>
  <c r="J90" i="137"/>
  <c r="K90" i="137" s="1"/>
  <c r="J89" i="137"/>
  <c r="K89" i="137" s="1"/>
  <c r="J88" i="137"/>
  <c r="K88" i="137" s="1"/>
  <c r="J87" i="137"/>
  <c r="K87" i="137" s="1"/>
  <c r="J86" i="137"/>
  <c r="K86" i="137" s="1"/>
  <c r="J85" i="137"/>
  <c r="K85" i="137" s="1"/>
  <c r="J84" i="137"/>
  <c r="K84" i="137" s="1"/>
  <c r="J83" i="137"/>
  <c r="K83" i="137" s="1"/>
  <c r="J82" i="137"/>
  <c r="K82" i="137" s="1"/>
  <c r="J81" i="137"/>
  <c r="K81" i="137" s="1"/>
  <c r="J80" i="137"/>
  <c r="K80" i="137" s="1"/>
  <c r="J79" i="137"/>
  <c r="K79" i="137" s="1"/>
  <c r="J78" i="137"/>
  <c r="K78" i="137" s="1"/>
  <c r="J77" i="137"/>
  <c r="K77" i="137" s="1"/>
  <c r="J76" i="137"/>
  <c r="K76" i="137" s="1"/>
  <c r="J75" i="137"/>
  <c r="K75" i="137" s="1"/>
  <c r="J74" i="137"/>
  <c r="K74" i="137" s="1"/>
  <c r="J73" i="137"/>
  <c r="K73" i="137" s="1"/>
  <c r="J72" i="137"/>
  <c r="K72" i="137" s="1"/>
  <c r="J71" i="137"/>
  <c r="K71" i="137" s="1"/>
  <c r="J70" i="137"/>
  <c r="K70" i="137" s="1"/>
  <c r="J69" i="137"/>
  <c r="K69" i="137" s="1"/>
  <c r="J68" i="137"/>
  <c r="K68" i="137" s="1"/>
  <c r="J67" i="137"/>
  <c r="K67" i="137" s="1"/>
  <c r="J66" i="137"/>
  <c r="K66" i="137" s="1"/>
  <c r="J65" i="137"/>
  <c r="K65" i="137" s="1"/>
  <c r="J64" i="137"/>
  <c r="K64" i="137" s="1"/>
  <c r="J63" i="137"/>
  <c r="K63" i="137" s="1"/>
  <c r="J62" i="137"/>
  <c r="K62" i="137" s="1"/>
  <c r="J61" i="137"/>
  <c r="K61" i="137" s="1"/>
  <c r="J60" i="137"/>
  <c r="K60" i="137" s="1"/>
  <c r="J59" i="137"/>
  <c r="K59" i="137" s="1"/>
  <c r="J58" i="137"/>
  <c r="K58" i="137" s="1"/>
  <c r="J57" i="137"/>
  <c r="K57" i="137" s="1"/>
  <c r="J56" i="137"/>
  <c r="K56" i="137" s="1"/>
  <c r="J55" i="137"/>
  <c r="K55" i="137" s="1"/>
  <c r="J54" i="137"/>
  <c r="K54" i="137" s="1"/>
  <c r="J53" i="137"/>
  <c r="K53" i="137" s="1"/>
  <c r="J52" i="137"/>
  <c r="K52" i="137" s="1"/>
  <c r="J51" i="137"/>
  <c r="K51" i="137" s="1"/>
  <c r="J50" i="137"/>
  <c r="K50" i="137" s="1"/>
  <c r="J49" i="137"/>
  <c r="K49" i="137" s="1"/>
  <c r="J48" i="137"/>
  <c r="K48" i="137" s="1"/>
  <c r="J47" i="137"/>
  <c r="K47" i="137" s="1"/>
  <c r="J46" i="137"/>
  <c r="K46" i="137" s="1"/>
  <c r="J45" i="137"/>
  <c r="K45" i="137" s="1"/>
  <c r="J44" i="137"/>
  <c r="K44" i="137" s="1"/>
  <c r="J43" i="137"/>
  <c r="K43" i="137" s="1"/>
  <c r="J42" i="137"/>
  <c r="K42" i="137" s="1"/>
  <c r="J41" i="137"/>
  <c r="K41" i="137" s="1"/>
  <c r="J40" i="137"/>
  <c r="K40" i="137" s="1"/>
  <c r="J39" i="137"/>
  <c r="K39" i="137" s="1"/>
  <c r="J38" i="137"/>
  <c r="K38" i="137" s="1"/>
  <c r="J37" i="137"/>
  <c r="K37" i="137" s="1"/>
  <c r="J36" i="137"/>
  <c r="K36" i="137" s="1"/>
  <c r="J35" i="137"/>
  <c r="K35" i="137" s="1"/>
  <c r="J34" i="137"/>
  <c r="K34" i="137" s="1"/>
  <c r="J33" i="137"/>
  <c r="K33" i="137" s="1"/>
  <c r="J32" i="137"/>
  <c r="K32" i="137" s="1"/>
  <c r="J31" i="137"/>
  <c r="K31" i="137" s="1"/>
  <c r="J30" i="137"/>
  <c r="K30" i="137" s="1"/>
  <c r="J29" i="137"/>
  <c r="K29" i="137" s="1"/>
  <c r="J28" i="137"/>
  <c r="K28" i="137" s="1"/>
  <c r="J27" i="137"/>
  <c r="K27" i="137" s="1"/>
  <c r="J26" i="137"/>
  <c r="K26" i="137" s="1"/>
  <c r="J25" i="137"/>
  <c r="K25" i="137" s="1"/>
  <c r="J24" i="137"/>
  <c r="K24" i="137" s="1"/>
  <c r="J23" i="137"/>
  <c r="K23" i="137" s="1"/>
  <c r="J22" i="137"/>
  <c r="K22" i="137" s="1"/>
  <c r="J21" i="137"/>
  <c r="K21" i="137" s="1"/>
  <c r="J20" i="137"/>
  <c r="K20" i="137" s="1"/>
  <c r="J19" i="137"/>
  <c r="K19" i="137" s="1"/>
  <c r="J18" i="137"/>
  <c r="K18" i="137" s="1"/>
  <c r="J17" i="137"/>
  <c r="K17" i="137" s="1"/>
  <c r="J16" i="137"/>
  <c r="K16" i="137" s="1"/>
  <c r="J15" i="137"/>
  <c r="K15" i="137" s="1"/>
  <c r="J14" i="137"/>
  <c r="K14" i="137" s="1"/>
  <c r="J13" i="137"/>
  <c r="K13" i="137" s="1"/>
  <c r="J12" i="137"/>
  <c r="K12" i="137" s="1"/>
  <c r="J11" i="137"/>
  <c r="K11" i="137" s="1"/>
  <c r="J10" i="137"/>
  <c r="K10" i="137" s="1"/>
  <c r="J9" i="137"/>
  <c r="K9" i="137" s="1"/>
  <c r="J8" i="137"/>
  <c r="K8" i="137" s="1"/>
  <c r="J7" i="137"/>
  <c r="K7" i="137" s="1"/>
  <c r="J6" i="137"/>
  <c r="K6" i="137" s="1"/>
  <c r="J5" i="137"/>
  <c r="K5" i="137" s="1"/>
  <c r="K4" i="137"/>
  <c r="K240" i="136"/>
  <c r="K239" i="136"/>
  <c r="K238" i="136"/>
  <c r="K237" i="136"/>
  <c r="K236" i="136"/>
  <c r="K235" i="136"/>
  <c r="K233" i="136"/>
  <c r="K232" i="136"/>
  <c r="K231" i="136"/>
  <c r="K230" i="136"/>
  <c r="K229" i="136"/>
  <c r="K228" i="136"/>
  <c r="K227" i="136"/>
  <c r="K226" i="136"/>
  <c r="K225" i="136"/>
  <c r="K224" i="136"/>
  <c r="K223" i="136"/>
  <c r="K222" i="136"/>
  <c r="K221" i="136"/>
  <c r="K220" i="136"/>
  <c r="K219" i="136"/>
  <c r="K218" i="136"/>
  <c r="K217" i="136"/>
  <c r="K216" i="136"/>
  <c r="K215" i="136"/>
  <c r="K214" i="136"/>
  <c r="K213" i="136"/>
  <c r="K212" i="136"/>
  <c r="K211" i="136"/>
  <c r="K210" i="136"/>
  <c r="K209" i="136"/>
  <c r="K208" i="136"/>
  <c r="K207" i="136"/>
  <c r="K206" i="136"/>
  <c r="K205" i="136"/>
  <c r="K204" i="136"/>
  <c r="K203" i="136"/>
  <c r="K202" i="136"/>
  <c r="K201" i="136"/>
  <c r="K200" i="136"/>
  <c r="K199" i="136"/>
  <c r="K198" i="136"/>
  <c r="K197" i="136"/>
  <c r="K196" i="136"/>
  <c r="K195" i="136"/>
  <c r="K194" i="136"/>
  <c r="K193" i="136"/>
  <c r="K192" i="136"/>
  <c r="K191" i="136"/>
  <c r="K190" i="136"/>
  <c r="K189" i="136"/>
  <c r="K188" i="136"/>
  <c r="K187" i="136"/>
  <c r="K186" i="136"/>
  <c r="K185" i="136"/>
  <c r="K184" i="136"/>
  <c r="K183" i="136"/>
  <c r="K182" i="136"/>
  <c r="K181" i="136"/>
  <c r="K180" i="136"/>
  <c r="K179" i="136"/>
  <c r="K178" i="136"/>
  <c r="K177" i="136"/>
  <c r="K176" i="136"/>
  <c r="K175" i="136"/>
  <c r="K174" i="136"/>
  <c r="K173" i="136"/>
  <c r="K172" i="136"/>
  <c r="K171" i="136"/>
  <c r="K170" i="136"/>
  <c r="K169" i="136"/>
  <c r="K168" i="136"/>
  <c r="K167" i="136"/>
  <c r="K166" i="136"/>
  <c r="K165" i="136"/>
  <c r="K164" i="136"/>
  <c r="K163" i="136"/>
  <c r="K162" i="136"/>
  <c r="K161" i="136"/>
  <c r="K160" i="136"/>
  <c r="K159" i="136"/>
  <c r="K158" i="136"/>
  <c r="K157" i="136"/>
  <c r="K156" i="136"/>
  <c r="K155" i="136"/>
  <c r="K154" i="136"/>
  <c r="K153" i="136"/>
  <c r="K152" i="136"/>
  <c r="K151" i="136"/>
  <c r="K150" i="136"/>
  <c r="K149" i="136"/>
  <c r="K148" i="136"/>
  <c r="K147" i="136"/>
  <c r="K146" i="136"/>
  <c r="K145" i="136"/>
  <c r="K144" i="136"/>
  <c r="K143" i="136"/>
  <c r="K142" i="136"/>
  <c r="K141" i="136"/>
  <c r="K140" i="136"/>
  <c r="K139" i="136"/>
  <c r="K138" i="136"/>
  <c r="K137" i="136"/>
  <c r="K136" i="136"/>
  <c r="K135" i="136"/>
  <c r="K134" i="136"/>
  <c r="K133" i="136"/>
  <c r="K132" i="136"/>
  <c r="K131" i="136"/>
  <c r="K130" i="136"/>
  <c r="K129" i="136"/>
  <c r="K128" i="136"/>
  <c r="K127" i="136"/>
  <c r="K126" i="136"/>
  <c r="K125" i="136"/>
  <c r="K124" i="136"/>
  <c r="K123" i="136"/>
  <c r="K122" i="136"/>
  <c r="K121" i="136"/>
  <c r="K120" i="136"/>
  <c r="K119" i="136"/>
  <c r="K118" i="136"/>
  <c r="K117" i="136"/>
  <c r="K116" i="136"/>
  <c r="K115" i="136"/>
  <c r="K114" i="136"/>
  <c r="K113" i="136"/>
  <c r="K112" i="136"/>
  <c r="K111" i="136"/>
  <c r="K110" i="136"/>
  <c r="K109" i="136"/>
  <c r="K108" i="136"/>
  <c r="K107" i="136"/>
  <c r="K106" i="136"/>
  <c r="K105" i="136"/>
  <c r="K104" i="136"/>
  <c r="K103" i="136"/>
  <c r="K102" i="136"/>
  <c r="K101" i="136"/>
  <c r="K100" i="136"/>
  <c r="K99" i="136"/>
  <c r="K98" i="136"/>
  <c r="K97" i="136"/>
  <c r="K96" i="136"/>
  <c r="K95" i="136"/>
  <c r="K94" i="136"/>
  <c r="K93" i="136"/>
  <c r="K92" i="136"/>
  <c r="K91" i="136"/>
  <c r="K90" i="136"/>
  <c r="K89" i="136"/>
  <c r="K88" i="136"/>
  <c r="K87" i="136"/>
  <c r="K86" i="136"/>
  <c r="K85" i="136"/>
  <c r="K84" i="136"/>
  <c r="K83" i="136"/>
  <c r="K82" i="136"/>
  <c r="K81" i="136"/>
  <c r="K80" i="136"/>
  <c r="K79" i="136"/>
  <c r="K78" i="136"/>
  <c r="K77" i="136"/>
  <c r="K76" i="136"/>
  <c r="K75" i="136"/>
  <c r="K74" i="136"/>
  <c r="K73" i="136"/>
  <c r="K72" i="136"/>
  <c r="K71" i="136"/>
  <c r="K70" i="136"/>
  <c r="K69" i="136"/>
  <c r="K68" i="136"/>
  <c r="K67" i="136"/>
  <c r="K66" i="136"/>
  <c r="K65" i="136"/>
  <c r="K64" i="136"/>
  <c r="K63" i="136"/>
  <c r="K62" i="136"/>
  <c r="K61" i="136"/>
  <c r="K60" i="136"/>
  <c r="K59" i="136"/>
  <c r="K58" i="136"/>
  <c r="K57" i="136"/>
  <c r="K56" i="136"/>
  <c r="K55" i="136"/>
  <c r="K54" i="136"/>
  <c r="K53" i="136"/>
  <c r="K52" i="136"/>
  <c r="K51" i="136"/>
  <c r="K50" i="136"/>
  <c r="K49" i="136"/>
  <c r="K48" i="136"/>
  <c r="K47" i="136"/>
  <c r="K46" i="136"/>
  <c r="K45" i="136"/>
  <c r="K44" i="136"/>
  <c r="K43" i="136"/>
  <c r="K42" i="136"/>
  <c r="K41" i="136"/>
  <c r="K40" i="136"/>
  <c r="K39" i="136"/>
  <c r="K38" i="136"/>
  <c r="K37" i="136"/>
  <c r="K36" i="136"/>
  <c r="K35" i="136"/>
  <c r="K34" i="136"/>
  <c r="K33" i="136"/>
  <c r="K32" i="136"/>
  <c r="K31" i="136"/>
  <c r="K30" i="136"/>
  <c r="K29" i="136"/>
  <c r="K28" i="136"/>
  <c r="K27" i="136"/>
  <c r="K26" i="136"/>
  <c r="K25" i="136"/>
  <c r="K24" i="136"/>
  <c r="K23" i="136"/>
  <c r="K22" i="136"/>
  <c r="K21" i="136"/>
  <c r="K20" i="136"/>
  <c r="K19" i="136"/>
  <c r="K18" i="136"/>
  <c r="K17" i="136"/>
  <c r="K16" i="136"/>
  <c r="K15" i="136"/>
  <c r="K14" i="136"/>
  <c r="K13" i="136"/>
  <c r="K12" i="136"/>
  <c r="K11" i="136"/>
  <c r="K10" i="136"/>
  <c r="K9" i="136"/>
  <c r="K8" i="136"/>
  <c r="K7" i="136"/>
  <c r="K6" i="136"/>
  <c r="K5" i="136"/>
  <c r="K4" i="136"/>
  <c r="K240" i="135"/>
  <c r="K239" i="135"/>
  <c r="K238" i="135"/>
  <c r="K237" i="135"/>
  <c r="K236" i="135"/>
  <c r="K235" i="135"/>
  <c r="K233" i="135"/>
  <c r="K232" i="135"/>
  <c r="K231" i="135"/>
  <c r="K230" i="135"/>
  <c r="K229" i="135"/>
  <c r="K228" i="135"/>
  <c r="K227" i="135"/>
  <c r="K226" i="135"/>
  <c r="K225" i="135"/>
  <c r="K224" i="135"/>
  <c r="K223" i="135"/>
  <c r="K222" i="135"/>
  <c r="K221" i="135"/>
  <c r="K220" i="135"/>
  <c r="K219" i="135"/>
  <c r="K218" i="135"/>
  <c r="K217" i="135"/>
  <c r="K216" i="135"/>
  <c r="K215" i="135"/>
  <c r="K214" i="135"/>
  <c r="K213" i="135"/>
  <c r="K212" i="135"/>
  <c r="K211" i="135"/>
  <c r="K210" i="135"/>
  <c r="K209" i="135"/>
  <c r="K208" i="135"/>
  <c r="K207" i="135"/>
  <c r="K206" i="135"/>
  <c r="K205" i="135"/>
  <c r="K204" i="135"/>
  <c r="K203" i="135"/>
  <c r="K202" i="135"/>
  <c r="K201" i="135"/>
  <c r="K200" i="135"/>
  <c r="K199" i="135"/>
  <c r="K198" i="135"/>
  <c r="K197" i="135"/>
  <c r="K196" i="135"/>
  <c r="K195" i="135"/>
  <c r="K194" i="135"/>
  <c r="K193" i="135"/>
  <c r="K192" i="135"/>
  <c r="K191" i="135"/>
  <c r="K190" i="135"/>
  <c r="K189" i="135"/>
  <c r="K188" i="135"/>
  <c r="K187" i="135"/>
  <c r="K186" i="135"/>
  <c r="K185" i="135"/>
  <c r="K184" i="135"/>
  <c r="K183" i="135"/>
  <c r="K182" i="135"/>
  <c r="K181" i="135"/>
  <c r="K180" i="135"/>
  <c r="K179" i="135"/>
  <c r="K178" i="135"/>
  <c r="K177" i="135"/>
  <c r="K176" i="135"/>
  <c r="K175" i="135"/>
  <c r="K174" i="135"/>
  <c r="K173" i="135"/>
  <c r="K172" i="135"/>
  <c r="K171" i="135"/>
  <c r="K170" i="135"/>
  <c r="K169" i="135"/>
  <c r="K168" i="135"/>
  <c r="K167" i="135"/>
  <c r="K166" i="135"/>
  <c r="K165" i="135"/>
  <c r="K164" i="135"/>
  <c r="K163" i="135"/>
  <c r="K162" i="135"/>
  <c r="K161" i="135"/>
  <c r="K160" i="135"/>
  <c r="K159" i="135"/>
  <c r="K158" i="135"/>
  <c r="K157" i="135"/>
  <c r="K156" i="135"/>
  <c r="K155" i="135"/>
  <c r="K154" i="135"/>
  <c r="K153" i="135"/>
  <c r="K152" i="135"/>
  <c r="K151" i="135"/>
  <c r="K150" i="135"/>
  <c r="K149" i="135"/>
  <c r="K148" i="135"/>
  <c r="K147" i="135"/>
  <c r="K146" i="135"/>
  <c r="K145" i="135"/>
  <c r="K144" i="135"/>
  <c r="K143" i="135"/>
  <c r="K142" i="135"/>
  <c r="K141" i="135"/>
  <c r="K140" i="135"/>
  <c r="K139" i="135"/>
  <c r="K138" i="135"/>
  <c r="K137" i="135"/>
  <c r="K136" i="135"/>
  <c r="K135" i="135"/>
  <c r="K134" i="135"/>
  <c r="K133" i="135"/>
  <c r="K132" i="135"/>
  <c r="K131" i="135"/>
  <c r="K130" i="135"/>
  <c r="K129" i="135"/>
  <c r="K128" i="135"/>
  <c r="K127" i="135"/>
  <c r="K126" i="135"/>
  <c r="K125" i="135"/>
  <c r="K124" i="135"/>
  <c r="K123" i="135"/>
  <c r="K122" i="135"/>
  <c r="K121" i="135"/>
  <c r="K120" i="135"/>
  <c r="K119" i="135"/>
  <c r="K118" i="135"/>
  <c r="K117" i="135"/>
  <c r="K116" i="135"/>
  <c r="K115" i="135"/>
  <c r="K114" i="135"/>
  <c r="K113" i="135"/>
  <c r="K112" i="135"/>
  <c r="K111" i="135"/>
  <c r="K110" i="135"/>
  <c r="K109" i="135"/>
  <c r="K108" i="135"/>
  <c r="K107" i="135"/>
  <c r="K106" i="135"/>
  <c r="K105" i="135"/>
  <c r="K104" i="135"/>
  <c r="K103" i="135"/>
  <c r="K102" i="135"/>
  <c r="K101" i="135"/>
  <c r="K100" i="135"/>
  <c r="K99" i="135"/>
  <c r="K98" i="135"/>
  <c r="K97" i="135"/>
  <c r="K96" i="135"/>
  <c r="K95" i="135"/>
  <c r="K94" i="135"/>
  <c r="K93" i="135"/>
  <c r="K92" i="135"/>
  <c r="K91" i="135"/>
  <c r="K90" i="135"/>
  <c r="K89" i="135"/>
  <c r="K88" i="135"/>
  <c r="K87" i="135"/>
  <c r="K86" i="135"/>
  <c r="K85" i="135"/>
  <c r="K84" i="135"/>
  <c r="K83" i="135"/>
  <c r="K82" i="135"/>
  <c r="K81" i="135"/>
  <c r="K80" i="135"/>
  <c r="K79" i="135"/>
  <c r="K78" i="135"/>
  <c r="K77" i="135"/>
  <c r="K76" i="135"/>
  <c r="K75" i="135"/>
  <c r="K74" i="135"/>
  <c r="K73" i="135"/>
  <c r="K72" i="135"/>
  <c r="K71" i="135"/>
  <c r="K70" i="135"/>
  <c r="K69" i="135"/>
  <c r="K68" i="135"/>
  <c r="K67" i="135"/>
  <c r="K66" i="135"/>
  <c r="K65" i="135"/>
  <c r="K64" i="135"/>
  <c r="K63" i="135"/>
  <c r="K62" i="135"/>
  <c r="K61" i="135"/>
  <c r="K60" i="135"/>
  <c r="K59" i="135"/>
  <c r="K58" i="135"/>
  <c r="K57" i="135"/>
  <c r="K56" i="135"/>
  <c r="K55" i="135"/>
  <c r="K54" i="135"/>
  <c r="K53" i="135"/>
  <c r="K52" i="135"/>
  <c r="K51" i="135"/>
  <c r="K50" i="135"/>
  <c r="K49" i="135"/>
  <c r="K48" i="135"/>
  <c r="K47" i="135"/>
  <c r="K46" i="135"/>
  <c r="K45" i="135"/>
  <c r="K44" i="135"/>
  <c r="K43" i="135"/>
  <c r="K42" i="135"/>
  <c r="K41" i="135"/>
  <c r="K40" i="135"/>
  <c r="K39" i="135"/>
  <c r="K38" i="135"/>
  <c r="K37" i="135"/>
  <c r="K36" i="135"/>
  <c r="K35" i="135"/>
  <c r="K34" i="135"/>
  <c r="K33" i="135"/>
  <c r="K32" i="135"/>
  <c r="K31" i="135"/>
  <c r="K30" i="135"/>
  <c r="K29" i="135"/>
  <c r="K28" i="135"/>
  <c r="K27" i="135"/>
  <c r="K26" i="135"/>
  <c r="K25" i="135"/>
  <c r="K24" i="135"/>
  <c r="K23" i="135"/>
  <c r="K22" i="135"/>
  <c r="K21" i="135"/>
  <c r="K20" i="135"/>
  <c r="K19" i="135"/>
  <c r="K18" i="135"/>
  <c r="K17" i="135"/>
  <c r="K16" i="135"/>
  <c r="K15" i="135"/>
  <c r="K14" i="135"/>
  <c r="K13" i="135"/>
  <c r="K12" i="135"/>
  <c r="K11" i="135"/>
  <c r="K10" i="135"/>
  <c r="K9" i="135"/>
  <c r="K8" i="135"/>
  <c r="K7" i="135"/>
  <c r="K6" i="135"/>
  <c r="K5" i="135"/>
  <c r="K4" i="135"/>
  <c r="J240" i="134"/>
  <c r="K240" i="134" s="1"/>
  <c r="J239" i="134"/>
  <c r="K239" i="134" s="1"/>
  <c r="J238" i="134"/>
  <c r="K238" i="134" s="1"/>
  <c r="J237" i="134"/>
  <c r="K237" i="134" s="1"/>
  <c r="J236" i="134"/>
  <c r="K236" i="134" s="1"/>
  <c r="J235" i="134"/>
  <c r="K235" i="134" s="1"/>
  <c r="J233" i="134"/>
  <c r="K233" i="134" s="1"/>
  <c r="J232" i="134"/>
  <c r="K232" i="134" s="1"/>
  <c r="J231" i="134"/>
  <c r="K231" i="134" s="1"/>
  <c r="J230" i="134"/>
  <c r="K230" i="134" s="1"/>
  <c r="J229" i="134"/>
  <c r="K229" i="134" s="1"/>
  <c r="J228" i="134"/>
  <c r="K228" i="134" s="1"/>
  <c r="J227" i="134"/>
  <c r="K227" i="134" s="1"/>
  <c r="J226" i="134"/>
  <c r="K226" i="134" s="1"/>
  <c r="J225" i="134"/>
  <c r="K225" i="134" s="1"/>
  <c r="J224" i="134"/>
  <c r="K224" i="134" s="1"/>
  <c r="J223" i="134"/>
  <c r="K223" i="134" s="1"/>
  <c r="J222" i="134"/>
  <c r="K222" i="134" s="1"/>
  <c r="J221" i="134"/>
  <c r="K221" i="134" s="1"/>
  <c r="J220" i="134"/>
  <c r="K220" i="134" s="1"/>
  <c r="J219" i="134"/>
  <c r="K219" i="134" s="1"/>
  <c r="J218" i="134"/>
  <c r="K218" i="134" s="1"/>
  <c r="J217" i="134"/>
  <c r="K217" i="134" s="1"/>
  <c r="J216" i="134"/>
  <c r="K216" i="134" s="1"/>
  <c r="J215" i="134"/>
  <c r="K215" i="134" s="1"/>
  <c r="J214" i="134"/>
  <c r="K214" i="134" s="1"/>
  <c r="J213" i="134"/>
  <c r="K213" i="134" s="1"/>
  <c r="J212" i="134"/>
  <c r="K212" i="134" s="1"/>
  <c r="J211" i="134"/>
  <c r="K211" i="134" s="1"/>
  <c r="J210" i="134"/>
  <c r="K210" i="134" s="1"/>
  <c r="J209" i="134"/>
  <c r="K209" i="134" s="1"/>
  <c r="K208" i="134"/>
  <c r="J208" i="134"/>
  <c r="J207" i="134"/>
  <c r="K207" i="134" s="1"/>
  <c r="J206" i="134"/>
  <c r="K206" i="134" s="1"/>
  <c r="J205" i="134"/>
  <c r="K205" i="134" s="1"/>
  <c r="J204" i="134"/>
  <c r="K204" i="134" s="1"/>
  <c r="J203" i="134"/>
  <c r="K203" i="134" s="1"/>
  <c r="J202" i="134"/>
  <c r="K202" i="134" s="1"/>
  <c r="J201" i="134"/>
  <c r="K201" i="134" s="1"/>
  <c r="J200" i="134"/>
  <c r="K200" i="134" s="1"/>
  <c r="J199" i="134"/>
  <c r="K199" i="134" s="1"/>
  <c r="J198" i="134"/>
  <c r="K198" i="134" s="1"/>
  <c r="J197" i="134"/>
  <c r="K197" i="134" s="1"/>
  <c r="J196" i="134"/>
  <c r="K196" i="134" s="1"/>
  <c r="J195" i="134"/>
  <c r="K195" i="134" s="1"/>
  <c r="J194" i="134"/>
  <c r="K194" i="134" s="1"/>
  <c r="J193" i="134"/>
  <c r="K193" i="134" s="1"/>
  <c r="J192" i="134"/>
  <c r="K192" i="134" s="1"/>
  <c r="J191" i="134"/>
  <c r="K191" i="134" s="1"/>
  <c r="J190" i="134"/>
  <c r="K190" i="134" s="1"/>
  <c r="J189" i="134"/>
  <c r="K189" i="134" s="1"/>
  <c r="J188" i="134"/>
  <c r="K188" i="134" s="1"/>
  <c r="J187" i="134"/>
  <c r="K187" i="134" s="1"/>
  <c r="J186" i="134"/>
  <c r="K186" i="134" s="1"/>
  <c r="J185" i="134"/>
  <c r="K185" i="134" s="1"/>
  <c r="J184" i="134"/>
  <c r="K184" i="134" s="1"/>
  <c r="J183" i="134"/>
  <c r="K183" i="134" s="1"/>
  <c r="J182" i="134"/>
  <c r="K182" i="134" s="1"/>
  <c r="J181" i="134"/>
  <c r="K181" i="134" s="1"/>
  <c r="J180" i="134"/>
  <c r="K180" i="134" s="1"/>
  <c r="J179" i="134"/>
  <c r="K179" i="134" s="1"/>
  <c r="J178" i="134"/>
  <c r="K178" i="134" s="1"/>
  <c r="J177" i="134"/>
  <c r="K177" i="134" s="1"/>
  <c r="J176" i="134"/>
  <c r="K176" i="134" s="1"/>
  <c r="J175" i="134"/>
  <c r="K175" i="134" s="1"/>
  <c r="J174" i="134"/>
  <c r="K174" i="134" s="1"/>
  <c r="J173" i="134"/>
  <c r="K173" i="134" s="1"/>
  <c r="J172" i="134"/>
  <c r="K172" i="134" s="1"/>
  <c r="J171" i="134"/>
  <c r="K171" i="134" s="1"/>
  <c r="J170" i="134"/>
  <c r="K170" i="134" s="1"/>
  <c r="J169" i="134"/>
  <c r="K169" i="134" s="1"/>
  <c r="J168" i="134"/>
  <c r="K168" i="134" s="1"/>
  <c r="J167" i="134"/>
  <c r="K167" i="134" s="1"/>
  <c r="J166" i="134"/>
  <c r="K166" i="134" s="1"/>
  <c r="J165" i="134"/>
  <c r="K165" i="134" s="1"/>
  <c r="J164" i="134"/>
  <c r="K164" i="134" s="1"/>
  <c r="J163" i="134"/>
  <c r="K163" i="134" s="1"/>
  <c r="J162" i="134"/>
  <c r="K162" i="134" s="1"/>
  <c r="J161" i="134"/>
  <c r="K161" i="134" s="1"/>
  <c r="J160" i="134"/>
  <c r="K160" i="134" s="1"/>
  <c r="J159" i="134"/>
  <c r="K159" i="134" s="1"/>
  <c r="J158" i="134"/>
  <c r="K158" i="134" s="1"/>
  <c r="J157" i="134"/>
  <c r="K157" i="134" s="1"/>
  <c r="J156" i="134"/>
  <c r="K156" i="134" s="1"/>
  <c r="J155" i="134"/>
  <c r="K155" i="134" s="1"/>
  <c r="J154" i="134"/>
  <c r="K154" i="134" s="1"/>
  <c r="J153" i="134"/>
  <c r="K153" i="134" s="1"/>
  <c r="J152" i="134"/>
  <c r="K152" i="134" s="1"/>
  <c r="J151" i="134"/>
  <c r="K151" i="134" s="1"/>
  <c r="J150" i="134"/>
  <c r="K150" i="134" s="1"/>
  <c r="J149" i="134"/>
  <c r="K149" i="134" s="1"/>
  <c r="J148" i="134"/>
  <c r="K148" i="134" s="1"/>
  <c r="J147" i="134"/>
  <c r="K147" i="134" s="1"/>
  <c r="J146" i="134"/>
  <c r="K146" i="134" s="1"/>
  <c r="J145" i="134"/>
  <c r="K145" i="134" s="1"/>
  <c r="J144" i="134"/>
  <c r="K144" i="134" s="1"/>
  <c r="J143" i="134"/>
  <c r="K143" i="134" s="1"/>
  <c r="J142" i="134"/>
  <c r="K142" i="134" s="1"/>
  <c r="J141" i="134"/>
  <c r="K141" i="134" s="1"/>
  <c r="J140" i="134"/>
  <c r="K140" i="134" s="1"/>
  <c r="J139" i="134"/>
  <c r="K139" i="134" s="1"/>
  <c r="J138" i="134"/>
  <c r="K138" i="134" s="1"/>
  <c r="J137" i="134"/>
  <c r="K137" i="134" s="1"/>
  <c r="J136" i="134"/>
  <c r="K136" i="134" s="1"/>
  <c r="J135" i="134"/>
  <c r="K135" i="134" s="1"/>
  <c r="J134" i="134"/>
  <c r="K134" i="134" s="1"/>
  <c r="J133" i="134"/>
  <c r="K133" i="134" s="1"/>
  <c r="J132" i="134"/>
  <c r="K132" i="134" s="1"/>
  <c r="J131" i="134"/>
  <c r="K131" i="134" s="1"/>
  <c r="J130" i="134"/>
  <c r="K130" i="134" s="1"/>
  <c r="J129" i="134"/>
  <c r="K129" i="134" s="1"/>
  <c r="J128" i="134"/>
  <c r="K128" i="134" s="1"/>
  <c r="J127" i="134"/>
  <c r="K127" i="134" s="1"/>
  <c r="J126" i="134"/>
  <c r="K126" i="134" s="1"/>
  <c r="J125" i="134"/>
  <c r="K125" i="134" s="1"/>
  <c r="J124" i="134"/>
  <c r="K124" i="134" s="1"/>
  <c r="J123" i="134"/>
  <c r="K123" i="134" s="1"/>
  <c r="J122" i="134"/>
  <c r="K122" i="134" s="1"/>
  <c r="J121" i="134"/>
  <c r="K121" i="134" s="1"/>
  <c r="J120" i="134"/>
  <c r="K120" i="134" s="1"/>
  <c r="J119" i="134"/>
  <c r="K119" i="134" s="1"/>
  <c r="J118" i="134"/>
  <c r="K118" i="134" s="1"/>
  <c r="J117" i="134"/>
  <c r="K117" i="134" s="1"/>
  <c r="J116" i="134"/>
  <c r="K116" i="134" s="1"/>
  <c r="J115" i="134"/>
  <c r="K115" i="134" s="1"/>
  <c r="J114" i="134"/>
  <c r="K114" i="134" s="1"/>
  <c r="J113" i="134"/>
  <c r="K113" i="134" s="1"/>
  <c r="J112" i="134"/>
  <c r="K112" i="134" s="1"/>
  <c r="J111" i="134"/>
  <c r="K111" i="134" s="1"/>
  <c r="J110" i="134"/>
  <c r="K110" i="134" s="1"/>
  <c r="J109" i="134"/>
  <c r="K109" i="134" s="1"/>
  <c r="K108" i="134"/>
  <c r="J108" i="134"/>
  <c r="J107" i="134"/>
  <c r="K107" i="134" s="1"/>
  <c r="J106" i="134"/>
  <c r="K106" i="134" s="1"/>
  <c r="J105" i="134"/>
  <c r="K105" i="134" s="1"/>
  <c r="J104" i="134"/>
  <c r="K104" i="134" s="1"/>
  <c r="J103" i="134"/>
  <c r="K103" i="134" s="1"/>
  <c r="J102" i="134"/>
  <c r="K102" i="134" s="1"/>
  <c r="J101" i="134"/>
  <c r="K101" i="134" s="1"/>
  <c r="J100" i="134"/>
  <c r="K100" i="134" s="1"/>
  <c r="J99" i="134"/>
  <c r="K99" i="134" s="1"/>
  <c r="J98" i="134"/>
  <c r="K98" i="134" s="1"/>
  <c r="J97" i="134"/>
  <c r="K97" i="134" s="1"/>
  <c r="J96" i="134"/>
  <c r="K96" i="134" s="1"/>
  <c r="J95" i="134"/>
  <c r="K95" i="134" s="1"/>
  <c r="J94" i="134"/>
  <c r="K94" i="134" s="1"/>
  <c r="J93" i="134"/>
  <c r="K93" i="134" s="1"/>
  <c r="J92" i="134"/>
  <c r="K92" i="134" s="1"/>
  <c r="J91" i="134"/>
  <c r="K91" i="134" s="1"/>
  <c r="J90" i="134"/>
  <c r="K90" i="134" s="1"/>
  <c r="J89" i="134"/>
  <c r="K89" i="134" s="1"/>
  <c r="J88" i="134"/>
  <c r="K88" i="134" s="1"/>
  <c r="J87" i="134"/>
  <c r="K87" i="134" s="1"/>
  <c r="J86" i="134"/>
  <c r="K86" i="134" s="1"/>
  <c r="J85" i="134"/>
  <c r="K85" i="134" s="1"/>
  <c r="J84" i="134"/>
  <c r="K84" i="134" s="1"/>
  <c r="J83" i="134"/>
  <c r="K83" i="134" s="1"/>
  <c r="J82" i="134"/>
  <c r="K82" i="134" s="1"/>
  <c r="J81" i="134"/>
  <c r="K81" i="134" s="1"/>
  <c r="J80" i="134"/>
  <c r="K80" i="134" s="1"/>
  <c r="J79" i="134"/>
  <c r="K79" i="134" s="1"/>
  <c r="J78" i="134"/>
  <c r="K78" i="134" s="1"/>
  <c r="J77" i="134"/>
  <c r="K77" i="134" s="1"/>
  <c r="J76" i="134"/>
  <c r="K76" i="134" s="1"/>
  <c r="J75" i="134"/>
  <c r="K75" i="134" s="1"/>
  <c r="J74" i="134"/>
  <c r="K74" i="134" s="1"/>
  <c r="J73" i="134"/>
  <c r="K73" i="134" s="1"/>
  <c r="J72" i="134"/>
  <c r="K72" i="134" s="1"/>
  <c r="J71" i="134"/>
  <c r="K71" i="134" s="1"/>
  <c r="J70" i="134"/>
  <c r="K70" i="134" s="1"/>
  <c r="J69" i="134"/>
  <c r="K69" i="134" s="1"/>
  <c r="J68" i="134"/>
  <c r="K68" i="134" s="1"/>
  <c r="J67" i="134"/>
  <c r="K67" i="134" s="1"/>
  <c r="J66" i="134"/>
  <c r="K66" i="134" s="1"/>
  <c r="J65" i="134"/>
  <c r="K65" i="134" s="1"/>
  <c r="J64" i="134"/>
  <c r="K64" i="134" s="1"/>
  <c r="J63" i="134"/>
  <c r="K63" i="134" s="1"/>
  <c r="J62" i="134"/>
  <c r="K62" i="134" s="1"/>
  <c r="J61" i="134"/>
  <c r="K61" i="134" s="1"/>
  <c r="J60" i="134"/>
  <c r="K60" i="134" s="1"/>
  <c r="J59" i="134"/>
  <c r="K59" i="134" s="1"/>
  <c r="J58" i="134"/>
  <c r="K58" i="134" s="1"/>
  <c r="J57" i="134"/>
  <c r="K57" i="134" s="1"/>
  <c r="J56" i="134"/>
  <c r="K56" i="134" s="1"/>
  <c r="J55" i="134"/>
  <c r="K55" i="134" s="1"/>
  <c r="J54" i="134"/>
  <c r="K54" i="134" s="1"/>
  <c r="J53" i="134"/>
  <c r="K53" i="134" s="1"/>
  <c r="J52" i="134"/>
  <c r="K52" i="134" s="1"/>
  <c r="J51" i="134"/>
  <c r="K51" i="134" s="1"/>
  <c r="J50" i="134"/>
  <c r="K50" i="134" s="1"/>
  <c r="J49" i="134"/>
  <c r="K49" i="134" s="1"/>
  <c r="J48" i="134"/>
  <c r="K48" i="134" s="1"/>
  <c r="J47" i="134"/>
  <c r="K47" i="134" s="1"/>
  <c r="J46" i="134"/>
  <c r="K46" i="134" s="1"/>
  <c r="J45" i="134"/>
  <c r="K45" i="134" s="1"/>
  <c r="J44" i="134"/>
  <c r="K44" i="134" s="1"/>
  <c r="J43" i="134"/>
  <c r="K43" i="134" s="1"/>
  <c r="J42" i="134"/>
  <c r="K42" i="134" s="1"/>
  <c r="J41" i="134"/>
  <c r="K41" i="134" s="1"/>
  <c r="J40" i="134"/>
  <c r="K40" i="134" s="1"/>
  <c r="J39" i="134"/>
  <c r="K39" i="134" s="1"/>
  <c r="J38" i="134"/>
  <c r="K38" i="134" s="1"/>
  <c r="J37" i="134"/>
  <c r="K37" i="134" s="1"/>
  <c r="J36" i="134"/>
  <c r="K36" i="134" s="1"/>
  <c r="J35" i="134"/>
  <c r="K35" i="134" s="1"/>
  <c r="J34" i="134"/>
  <c r="K34" i="134" s="1"/>
  <c r="J33" i="134"/>
  <c r="K33" i="134" s="1"/>
  <c r="J32" i="134"/>
  <c r="K32" i="134" s="1"/>
  <c r="J31" i="134"/>
  <c r="K31" i="134" s="1"/>
  <c r="J30" i="134"/>
  <c r="K30" i="134" s="1"/>
  <c r="J29" i="134"/>
  <c r="K29" i="134" s="1"/>
  <c r="J28" i="134"/>
  <c r="K28" i="134" s="1"/>
  <c r="J27" i="134"/>
  <c r="K27" i="134" s="1"/>
  <c r="J26" i="134"/>
  <c r="K26" i="134" s="1"/>
  <c r="J25" i="134"/>
  <c r="K25" i="134" s="1"/>
  <c r="J24" i="134"/>
  <c r="K24" i="134" s="1"/>
  <c r="J23" i="134"/>
  <c r="K23" i="134" s="1"/>
  <c r="J22" i="134"/>
  <c r="K22" i="134" s="1"/>
  <c r="J21" i="134"/>
  <c r="K21" i="134" s="1"/>
  <c r="J20" i="134"/>
  <c r="K20" i="134" s="1"/>
  <c r="J19" i="134"/>
  <c r="K19" i="134" s="1"/>
  <c r="J18" i="134"/>
  <c r="K18" i="134" s="1"/>
  <c r="J17" i="134"/>
  <c r="K17" i="134" s="1"/>
  <c r="J16" i="134"/>
  <c r="K16" i="134" s="1"/>
  <c r="J15" i="134"/>
  <c r="K15" i="134" s="1"/>
  <c r="J14" i="134"/>
  <c r="K14" i="134" s="1"/>
  <c r="J13" i="134"/>
  <c r="K13" i="134" s="1"/>
  <c r="J12" i="134"/>
  <c r="K12" i="134" s="1"/>
  <c r="J11" i="134"/>
  <c r="K11" i="134" s="1"/>
  <c r="J10" i="134"/>
  <c r="K10" i="134" s="1"/>
  <c r="J9" i="134"/>
  <c r="K9" i="134" s="1"/>
  <c r="J8" i="134"/>
  <c r="K8" i="134" s="1"/>
  <c r="J7" i="134"/>
  <c r="K7" i="134" s="1"/>
  <c r="J6" i="134"/>
  <c r="K6" i="134" s="1"/>
  <c r="J5" i="134"/>
  <c r="K5" i="134" s="1"/>
  <c r="K4" i="134"/>
  <c r="K240" i="133"/>
  <c r="K239" i="133"/>
  <c r="K238" i="133"/>
  <c r="K237" i="133"/>
  <c r="K236" i="133"/>
  <c r="K235" i="133"/>
  <c r="K233" i="133"/>
  <c r="K232" i="133"/>
  <c r="K231" i="133"/>
  <c r="K230" i="133"/>
  <c r="K229" i="133"/>
  <c r="K228" i="133"/>
  <c r="K227" i="133"/>
  <c r="K226" i="133"/>
  <c r="K225" i="133"/>
  <c r="K224" i="133"/>
  <c r="K223" i="133"/>
  <c r="K222" i="133"/>
  <c r="K221" i="133"/>
  <c r="K220" i="133"/>
  <c r="K219" i="133"/>
  <c r="K218" i="133"/>
  <c r="K217" i="133"/>
  <c r="K216" i="133"/>
  <c r="K215" i="133"/>
  <c r="K214" i="133"/>
  <c r="K213" i="133"/>
  <c r="K212" i="133"/>
  <c r="K211" i="133"/>
  <c r="K210" i="133"/>
  <c r="K209" i="133"/>
  <c r="K208" i="133"/>
  <c r="K207" i="133"/>
  <c r="K206" i="133"/>
  <c r="K205" i="133"/>
  <c r="K204" i="133"/>
  <c r="K203" i="133"/>
  <c r="K202" i="133"/>
  <c r="K201" i="133"/>
  <c r="K200" i="133"/>
  <c r="K199" i="133"/>
  <c r="K198" i="133"/>
  <c r="K197" i="133"/>
  <c r="K196" i="133"/>
  <c r="K195" i="133"/>
  <c r="K194" i="133"/>
  <c r="K193" i="133"/>
  <c r="K192" i="133"/>
  <c r="K191" i="133"/>
  <c r="K190" i="133"/>
  <c r="K189" i="133"/>
  <c r="K188" i="133"/>
  <c r="K187" i="133"/>
  <c r="K186" i="133"/>
  <c r="K185" i="133"/>
  <c r="K184" i="133"/>
  <c r="K183" i="133"/>
  <c r="K182" i="133"/>
  <c r="K181" i="133"/>
  <c r="K180" i="133"/>
  <c r="K179" i="133"/>
  <c r="K178" i="133"/>
  <c r="K177" i="133"/>
  <c r="K176" i="133"/>
  <c r="K175" i="133"/>
  <c r="K174" i="133"/>
  <c r="K173" i="133"/>
  <c r="K172" i="133"/>
  <c r="K171" i="133"/>
  <c r="K170" i="133"/>
  <c r="K169" i="133"/>
  <c r="K168" i="133"/>
  <c r="K167" i="133"/>
  <c r="K166" i="133"/>
  <c r="K165" i="133"/>
  <c r="K164" i="133"/>
  <c r="K163" i="133"/>
  <c r="K162" i="133"/>
  <c r="K161" i="133"/>
  <c r="K160" i="133"/>
  <c r="K159" i="133"/>
  <c r="K158" i="133"/>
  <c r="K157" i="133"/>
  <c r="K156" i="133"/>
  <c r="K155" i="133"/>
  <c r="K154" i="133"/>
  <c r="K153" i="133"/>
  <c r="K152" i="133"/>
  <c r="K151" i="133"/>
  <c r="K150" i="133"/>
  <c r="K149" i="133"/>
  <c r="K148" i="133"/>
  <c r="K147" i="133"/>
  <c r="K146" i="133"/>
  <c r="K145" i="133"/>
  <c r="K144" i="133"/>
  <c r="K143" i="133"/>
  <c r="K142" i="133"/>
  <c r="K141" i="133"/>
  <c r="K140" i="133"/>
  <c r="K139" i="133"/>
  <c r="K138" i="133"/>
  <c r="K137" i="133"/>
  <c r="K136" i="133"/>
  <c r="K135" i="133"/>
  <c r="K134" i="133"/>
  <c r="K133" i="133"/>
  <c r="K132" i="133"/>
  <c r="K131" i="133"/>
  <c r="K130" i="133"/>
  <c r="K129" i="133"/>
  <c r="K128" i="133"/>
  <c r="K127" i="133"/>
  <c r="K126" i="133"/>
  <c r="K125" i="133"/>
  <c r="K124" i="133"/>
  <c r="K123" i="133"/>
  <c r="K122" i="133"/>
  <c r="K121" i="133"/>
  <c r="K120" i="133"/>
  <c r="K119" i="133"/>
  <c r="K118" i="133"/>
  <c r="K117" i="133"/>
  <c r="K116" i="133"/>
  <c r="K115" i="133"/>
  <c r="K114" i="133"/>
  <c r="K113" i="133"/>
  <c r="K112" i="133"/>
  <c r="K111" i="133"/>
  <c r="K110" i="133"/>
  <c r="K109" i="133"/>
  <c r="K108" i="133"/>
  <c r="K107" i="133"/>
  <c r="K106" i="133"/>
  <c r="K105" i="133"/>
  <c r="K104" i="133"/>
  <c r="K103" i="133"/>
  <c r="K102" i="133"/>
  <c r="K101" i="133"/>
  <c r="K100" i="133"/>
  <c r="K99" i="133"/>
  <c r="K98" i="133"/>
  <c r="K97" i="133"/>
  <c r="K96" i="133"/>
  <c r="K95" i="133"/>
  <c r="K94" i="133"/>
  <c r="K93" i="133"/>
  <c r="K92" i="133"/>
  <c r="K91" i="133"/>
  <c r="K90" i="133"/>
  <c r="K89" i="133"/>
  <c r="K88" i="133"/>
  <c r="K87" i="133"/>
  <c r="K86" i="133"/>
  <c r="K85" i="133"/>
  <c r="K84" i="133"/>
  <c r="K83" i="133"/>
  <c r="K82" i="133"/>
  <c r="K81" i="133"/>
  <c r="K80" i="133"/>
  <c r="K79" i="133"/>
  <c r="K78" i="133"/>
  <c r="K77" i="133"/>
  <c r="K76" i="133"/>
  <c r="K75" i="133"/>
  <c r="K74" i="133"/>
  <c r="K73" i="133"/>
  <c r="K72" i="133"/>
  <c r="K71" i="133"/>
  <c r="K70" i="133"/>
  <c r="K69" i="133"/>
  <c r="K68" i="133"/>
  <c r="K67" i="133"/>
  <c r="K66" i="133"/>
  <c r="K65" i="133"/>
  <c r="K64" i="133"/>
  <c r="K63" i="133"/>
  <c r="K62" i="133"/>
  <c r="K61" i="133"/>
  <c r="K60" i="133"/>
  <c r="K59" i="133"/>
  <c r="K58" i="133"/>
  <c r="K57" i="133"/>
  <c r="K56" i="133"/>
  <c r="K55" i="133"/>
  <c r="K54" i="133"/>
  <c r="K53" i="133"/>
  <c r="K52" i="133"/>
  <c r="K51" i="133"/>
  <c r="K50" i="133"/>
  <c r="K49" i="133"/>
  <c r="K48" i="133"/>
  <c r="K47" i="133"/>
  <c r="K46" i="133"/>
  <c r="K45" i="133"/>
  <c r="K44" i="133"/>
  <c r="K43" i="133"/>
  <c r="K42" i="133"/>
  <c r="K41" i="133"/>
  <c r="K40" i="133"/>
  <c r="K39" i="133"/>
  <c r="K38" i="133"/>
  <c r="K37" i="133"/>
  <c r="K36" i="133"/>
  <c r="K35" i="133"/>
  <c r="K34" i="133"/>
  <c r="K33" i="133"/>
  <c r="K32" i="133"/>
  <c r="K31" i="133"/>
  <c r="K30" i="133"/>
  <c r="K29" i="133"/>
  <c r="K28" i="133"/>
  <c r="K27" i="133"/>
  <c r="K26" i="133"/>
  <c r="K25" i="133"/>
  <c r="K24" i="133"/>
  <c r="K23" i="133"/>
  <c r="K22" i="133"/>
  <c r="K21" i="133"/>
  <c r="K20" i="133"/>
  <c r="K19" i="133"/>
  <c r="K18" i="133"/>
  <c r="K17" i="133"/>
  <c r="K16" i="133"/>
  <c r="K15" i="133"/>
  <c r="K14" i="133"/>
  <c r="K13" i="133"/>
  <c r="K12" i="133"/>
  <c r="K11" i="133"/>
  <c r="K10" i="133"/>
  <c r="K9" i="133"/>
  <c r="K8" i="133"/>
  <c r="K7" i="133"/>
  <c r="K6" i="133"/>
  <c r="K5" i="133"/>
  <c r="K4" i="133"/>
  <c r="J240" i="132"/>
  <c r="K240" i="132" s="1"/>
  <c r="J239" i="132"/>
  <c r="K239" i="132" s="1"/>
  <c r="J238" i="132"/>
  <c r="K238" i="132" s="1"/>
  <c r="J237" i="132"/>
  <c r="K237" i="132" s="1"/>
  <c r="J236" i="132"/>
  <c r="K236" i="132" s="1"/>
  <c r="J235" i="132"/>
  <c r="K235" i="132" s="1"/>
  <c r="J233" i="132"/>
  <c r="K233" i="132" s="1"/>
  <c r="J232" i="132"/>
  <c r="K232" i="132" s="1"/>
  <c r="J231" i="132"/>
  <c r="K231" i="132" s="1"/>
  <c r="J230" i="132"/>
  <c r="K230" i="132" s="1"/>
  <c r="J229" i="132"/>
  <c r="K229" i="132" s="1"/>
  <c r="J228" i="132"/>
  <c r="K228" i="132" s="1"/>
  <c r="J227" i="132"/>
  <c r="K227" i="132" s="1"/>
  <c r="J226" i="132"/>
  <c r="K226" i="132" s="1"/>
  <c r="J225" i="132"/>
  <c r="K225" i="132" s="1"/>
  <c r="J224" i="132"/>
  <c r="K224" i="132" s="1"/>
  <c r="J223" i="132"/>
  <c r="K223" i="132" s="1"/>
  <c r="J222" i="132"/>
  <c r="K222" i="132" s="1"/>
  <c r="J221" i="132"/>
  <c r="K221" i="132" s="1"/>
  <c r="J220" i="132"/>
  <c r="K220" i="132" s="1"/>
  <c r="J219" i="132"/>
  <c r="K219" i="132" s="1"/>
  <c r="J218" i="132"/>
  <c r="K218" i="132" s="1"/>
  <c r="J217" i="132"/>
  <c r="K217" i="132" s="1"/>
  <c r="J216" i="132"/>
  <c r="K216" i="132" s="1"/>
  <c r="J215" i="132"/>
  <c r="K215" i="132" s="1"/>
  <c r="J214" i="132"/>
  <c r="K214" i="132" s="1"/>
  <c r="J213" i="132"/>
  <c r="K213" i="132" s="1"/>
  <c r="J212" i="132"/>
  <c r="K212" i="132" s="1"/>
  <c r="J211" i="132"/>
  <c r="K211" i="132" s="1"/>
  <c r="J210" i="132"/>
  <c r="K210" i="132" s="1"/>
  <c r="J209" i="132"/>
  <c r="K209" i="132" s="1"/>
  <c r="J208" i="132"/>
  <c r="K208" i="132" s="1"/>
  <c r="J207" i="132"/>
  <c r="K207" i="132" s="1"/>
  <c r="J206" i="132"/>
  <c r="K206" i="132" s="1"/>
  <c r="J205" i="132"/>
  <c r="K205" i="132" s="1"/>
  <c r="J204" i="132"/>
  <c r="K204" i="132" s="1"/>
  <c r="J203" i="132"/>
  <c r="K203" i="132" s="1"/>
  <c r="J202" i="132"/>
  <c r="K202" i="132" s="1"/>
  <c r="J201" i="132"/>
  <c r="K201" i="132" s="1"/>
  <c r="J200" i="132"/>
  <c r="K200" i="132" s="1"/>
  <c r="J199" i="132"/>
  <c r="K199" i="132" s="1"/>
  <c r="J198" i="132"/>
  <c r="K198" i="132" s="1"/>
  <c r="J197" i="132"/>
  <c r="K197" i="132" s="1"/>
  <c r="J196" i="132"/>
  <c r="K196" i="132" s="1"/>
  <c r="J195" i="132"/>
  <c r="K195" i="132" s="1"/>
  <c r="J194" i="132"/>
  <c r="K194" i="132" s="1"/>
  <c r="J193" i="132"/>
  <c r="K193" i="132" s="1"/>
  <c r="J192" i="132"/>
  <c r="K192" i="132" s="1"/>
  <c r="J191" i="132"/>
  <c r="K191" i="132" s="1"/>
  <c r="J190" i="132"/>
  <c r="K190" i="132" s="1"/>
  <c r="J189" i="132"/>
  <c r="K189" i="132" s="1"/>
  <c r="J188" i="132"/>
  <c r="K188" i="132" s="1"/>
  <c r="J187" i="132"/>
  <c r="K187" i="132" s="1"/>
  <c r="J186" i="132"/>
  <c r="K186" i="132" s="1"/>
  <c r="J185" i="132"/>
  <c r="K185" i="132" s="1"/>
  <c r="J184" i="132"/>
  <c r="K184" i="132" s="1"/>
  <c r="J183" i="132"/>
  <c r="K183" i="132" s="1"/>
  <c r="J182" i="132"/>
  <c r="K182" i="132" s="1"/>
  <c r="J181" i="132"/>
  <c r="K181" i="132" s="1"/>
  <c r="J180" i="132"/>
  <c r="K180" i="132" s="1"/>
  <c r="J179" i="132"/>
  <c r="K179" i="132" s="1"/>
  <c r="J178" i="132"/>
  <c r="K178" i="132" s="1"/>
  <c r="J177" i="132"/>
  <c r="K177" i="132" s="1"/>
  <c r="J176" i="132"/>
  <c r="K176" i="132" s="1"/>
  <c r="J175" i="132"/>
  <c r="K175" i="132" s="1"/>
  <c r="J174" i="132"/>
  <c r="K174" i="132" s="1"/>
  <c r="J173" i="132"/>
  <c r="K173" i="132" s="1"/>
  <c r="J172" i="132"/>
  <c r="K172" i="132" s="1"/>
  <c r="J171" i="132"/>
  <c r="K171" i="132" s="1"/>
  <c r="J170" i="132"/>
  <c r="K170" i="132" s="1"/>
  <c r="J169" i="132"/>
  <c r="K169" i="132" s="1"/>
  <c r="J168" i="132"/>
  <c r="K168" i="132" s="1"/>
  <c r="J167" i="132"/>
  <c r="K167" i="132" s="1"/>
  <c r="J166" i="132"/>
  <c r="K166" i="132" s="1"/>
  <c r="J165" i="132"/>
  <c r="K165" i="132" s="1"/>
  <c r="J164" i="132"/>
  <c r="K164" i="132" s="1"/>
  <c r="J163" i="132"/>
  <c r="K163" i="132" s="1"/>
  <c r="J162" i="132"/>
  <c r="K162" i="132" s="1"/>
  <c r="J161" i="132"/>
  <c r="K161" i="132" s="1"/>
  <c r="J160" i="132"/>
  <c r="K160" i="132" s="1"/>
  <c r="J159" i="132"/>
  <c r="K159" i="132" s="1"/>
  <c r="J158" i="132"/>
  <c r="K158" i="132" s="1"/>
  <c r="J157" i="132"/>
  <c r="K157" i="132" s="1"/>
  <c r="J156" i="132"/>
  <c r="K156" i="132" s="1"/>
  <c r="J155" i="132"/>
  <c r="K155" i="132" s="1"/>
  <c r="J154" i="132"/>
  <c r="K154" i="132" s="1"/>
  <c r="J153" i="132"/>
  <c r="K153" i="132" s="1"/>
  <c r="J152" i="132"/>
  <c r="K152" i="132" s="1"/>
  <c r="J151" i="132"/>
  <c r="K151" i="132" s="1"/>
  <c r="J150" i="132"/>
  <c r="K150" i="132" s="1"/>
  <c r="J149" i="132"/>
  <c r="K149" i="132" s="1"/>
  <c r="J148" i="132"/>
  <c r="K148" i="132" s="1"/>
  <c r="J147" i="132"/>
  <c r="K147" i="132" s="1"/>
  <c r="J146" i="132"/>
  <c r="K146" i="132" s="1"/>
  <c r="J145" i="132"/>
  <c r="K145" i="132" s="1"/>
  <c r="J144" i="132"/>
  <c r="K144" i="132" s="1"/>
  <c r="J143" i="132"/>
  <c r="K143" i="132" s="1"/>
  <c r="J142" i="132"/>
  <c r="K142" i="132" s="1"/>
  <c r="J141" i="132"/>
  <c r="K141" i="132" s="1"/>
  <c r="J140" i="132"/>
  <c r="K140" i="132" s="1"/>
  <c r="J139" i="132"/>
  <c r="K139" i="132" s="1"/>
  <c r="J138" i="132"/>
  <c r="K138" i="132" s="1"/>
  <c r="J137" i="132"/>
  <c r="K137" i="132" s="1"/>
  <c r="J136" i="132"/>
  <c r="K136" i="132" s="1"/>
  <c r="J135" i="132"/>
  <c r="K135" i="132" s="1"/>
  <c r="J134" i="132"/>
  <c r="K134" i="132" s="1"/>
  <c r="J133" i="132"/>
  <c r="K133" i="132" s="1"/>
  <c r="J132" i="132"/>
  <c r="K132" i="132" s="1"/>
  <c r="J131" i="132"/>
  <c r="K131" i="132" s="1"/>
  <c r="J130" i="132"/>
  <c r="K130" i="132" s="1"/>
  <c r="J129" i="132"/>
  <c r="K129" i="132" s="1"/>
  <c r="J128" i="132"/>
  <c r="K128" i="132" s="1"/>
  <c r="J127" i="132"/>
  <c r="K127" i="132" s="1"/>
  <c r="J126" i="132"/>
  <c r="K126" i="132" s="1"/>
  <c r="J125" i="132"/>
  <c r="K125" i="132" s="1"/>
  <c r="J124" i="132"/>
  <c r="K124" i="132" s="1"/>
  <c r="J123" i="132"/>
  <c r="K123" i="132" s="1"/>
  <c r="J122" i="132"/>
  <c r="K122" i="132" s="1"/>
  <c r="J121" i="132"/>
  <c r="K121" i="132" s="1"/>
  <c r="J120" i="132"/>
  <c r="K120" i="132" s="1"/>
  <c r="J119" i="132"/>
  <c r="K119" i="132" s="1"/>
  <c r="J118" i="132"/>
  <c r="K118" i="132" s="1"/>
  <c r="J117" i="132"/>
  <c r="K117" i="132" s="1"/>
  <c r="J116" i="132"/>
  <c r="K116" i="132" s="1"/>
  <c r="J115" i="132"/>
  <c r="K115" i="132" s="1"/>
  <c r="J114" i="132"/>
  <c r="K114" i="132" s="1"/>
  <c r="J113" i="132"/>
  <c r="K113" i="132" s="1"/>
  <c r="J112" i="132"/>
  <c r="K112" i="132" s="1"/>
  <c r="J111" i="132"/>
  <c r="K111" i="132" s="1"/>
  <c r="J110" i="132"/>
  <c r="K110" i="132" s="1"/>
  <c r="J109" i="132"/>
  <c r="K109" i="132" s="1"/>
  <c r="J108" i="132"/>
  <c r="K108" i="132" s="1"/>
  <c r="J107" i="132"/>
  <c r="K107" i="132" s="1"/>
  <c r="J106" i="132"/>
  <c r="K106" i="132" s="1"/>
  <c r="J105" i="132"/>
  <c r="K105" i="132" s="1"/>
  <c r="J104" i="132"/>
  <c r="K104" i="132" s="1"/>
  <c r="J103" i="132"/>
  <c r="K103" i="132" s="1"/>
  <c r="J102" i="132"/>
  <c r="K102" i="132" s="1"/>
  <c r="J101" i="132"/>
  <c r="K101" i="132" s="1"/>
  <c r="J100" i="132"/>
  <c r="K100" i="132" s="1"/>
  <c r="J99" i="132"/>
  <c r="K99" i="132" s="1"/>
  <c r="J98" i="132"/>
  <c r="K98" i="132" s="1"/>
  <c r="J97" i="132"/>
  <c r="K97" i="132" s="1"/>
  <c r="J96" i="132"/>
  <c r="K96" i="132" s="1"/>
  <c r="J95" i="132"/>
  <c r="K95" i="132" s="1"/>
  <c r="J94" i="132"/>
  <c r="K94" i="132" s="1"/>
  <c r="J93" i="132"/>
  <c r="K93" i="132" s="1"/>
  <c r="J92" i="132"/>
  <c r="K92" i="132" s="1"/>
  <c r="J91" i="132"/>
  <c r="K91" i="132" s="1"/>
  <c r="J90" i="132"/>
  <c r="K90" i="132" s="1"/>
  <c r="J89" i="132"/>
  <c r="K89" i="132" s="1"/>
  <c r="J88" i="132"/>
  <c r="K88" i="132" s="1"/>
  <c r="J87" i="132"/>
  <c r="K87" i="132" s="1"/>
  <c r="J86" i="132"/>
  <c r="K86" i="132" s="1"/>
  <c r="J85" i="132"/>
  <c r="K85" i="132" s="1"/>
  <c r="J84" i="132"/>
  <c r="K84" i="132" s="1"/>
  <c r="J83" i="132"/>
  <c r="K83" i="132" s="1"/>
  <c r="J82" i="132"/>
  <c r="K82" i="132" s="1"/>
  <c r="J81" i="132"/>
  <c r="K81" i="132" s="1"/>
  <c r="J80" i="132"/>
  <c r="K80" i="132" s="1"/>
  <c r="J79" i="132"/>
  <c r="K79" i="132" s="1"/>
  <c r="J78" i="132"/>
  <c r="K78" i="132" s="1"/>
  <c r="J77" i="132"/>
  <c r="K77" i="132" s="1"/>
  <c r="J76" i="132"/>
  <c r="K76" i="132" s="1"/>
  <c r="J75" i="132"/>
  <c r="K75" i="132" s="1"/>
  <c r="J74" i="132"/>
  <c r="K74" i="132" s="1"/>
  <c r="J73" i="132"/>
  <c r="K73" i="132" s="1"/>
  <c r="J72" i="132"/>
  <c r="K72" i="132" s="1"/>
  <c r="J71" i="132"/>
  <c r="K71" i="132" s="1"/>
  <c r="J70" i="132"/>
  <c r="K70" i="132" s="1"/>
  <c r="J69" i="132"/>
  <c r="K69" i="132" s="1"/>
  <c r="J68" i="132"/>
  <c r="K68" i="132" s="1"/>
  <c r="J67" i="132"/>
  <c r="K67" i="132" s="1"/>
  <c r="J66" i="132"/>
  <c r="K66" i="132" s="1"/>
  <c r="J65" i="132"/>
  <c r="K65" i="132" s="1"/>
  <c r="J64" i="132"/>
  <c r="K64" i="132" s="1"/>
  <c r="J63" i="132"/>
  <c r="K63" i="132" s="1"/>
  <c r="J62" i="132"/>
  <c r="K62" i="132" s="1"/>
  <c r="J61" i="132"/>
  <c r="K61" i="132" s="1"/>
  <c r="J60" i="132"/>
  <c r="K60" i="132" s="1"/>
  <c r="J59" i="132"/>
  <c r="K59" i="132" s="1"/>
  <c r="J58" i="132"/>
  <c r="K58" i="132" s="1"/>
  <c r="J57" i="132"/>
  <c r="K57" i="132" s="1"/>
  <c r="J56" i="132"/>
  <c r="K56" i="132" s="1"/>
  <c r="J55" i="132"/>
  <c r="K55" i="132" s="1"/>
  <c r="J54" i="132"/>
  <c r="K54" i="132" s="1"/>
  <c r="J53" i="132"/>
  <c r="K53" i="132" s="1"/>
  <c r="J52" i="132"/>
  <c r="K52" i="132" s="1"/>
  <c r="J51" i="132"/>
  <c r="K51" i="132" s="1"/>
  <c r="J50" i="132"/>
  <c r="K50" i="132" s="1"/>
  <c r="J49" i="132"/>
  <c r="K49" i="132" s="1"/>
  <c r="J48" i="132"/>
  <c r="K48" i="132" s="1"/>
  <c r="J47" i="132"/>
  <c r="K47" i="132" s="1"/>
  <c r="J46" i="132"/>
  <c r="K46" i="132" s="1"/>
  <c r="J45" i="132"/>
  <c r="K45" i="132" s="1"/>
  <c r="J44" i="132"/>
  <c r="K44" i="132" s="1"/>
  <c r="J43" i="132"/>
  <c r="K43" i="132" s="1"/>
  <c r="J42" i="132"/>
  <c r="K42" i="132" s="1"/>
  <c r="J41" i="132"/>
  <c r="K41" i="132" s="1"/>
  <c r="J40" i="132"/>
  <c r="K40" i="132" s="1"/>
  <c r="J39" i="132"/>
  <c r="K39" i="132" s="1"/>
  <c r="J38" i="132"/>
  <c r="K38" i="132" s="1"/>
  <c r="J37" i="132"/>
  <c r="K37" i="132" s="1"/>
  <c r="J36" i="132"/>
  <c r="K36" i="132" s="1"/>
  <c r="J35" i="132"/>
  <c r="K35" i="132" s="1"/>
  <c r="J34" i="132"/>
  <c r="K34" i="132" s="1"/>
  <c r="J33" i="132"/>
  <c r="K33" i="132" s="1"/>
  <c r="J32" i="132"/>
  <c r="K32" i="132" s="1"/>
  <c r="J31" i="132"/>
  <c r="K31" i="132" s="1"/>
  <c r="J30" i="132"/>
  <c r="K30" i="132" s="1"/>
  <c r="J29" i="132"/>
  <c r="K29" i="132" s="1"/>
  <c r="J28" i="132"/>
  <c r="K28" i="132" s="1"/>
  <c r="J27" i="132"/>
  <c r="K27" i="132" s="1"/>
  <c r="J26" i="132"/>
  <c r="K26" i="132" s="1"/>
  <c r="J25" i="132"/>
  <c r="K25" i="132" s="1"/>
  <c r="J24" i="132"/>
  <c r="K24" i="132" s="1"/>
  <c r="J23" i="132"/>
  <c r="K23" i="132" s="1"/>
  <c r="J22" i="132"/>
  <c r="K22" i="132" s="1"/>
  <c r="J21" i="132"/>
  <c r="K21" i="132" s="1"/>
  <c r="J20" i="132"/>
  <c r="K20" i="132" s="1"/>
  <c r="J19" i="132"/>
  <c r="K19" i="132" s="1"/>
  <c r="J18" i="132"/>
  <c r="K18" i="132" s="1"/>
  <c r="J17" i="132"/>
  <c r="K17" i="132" s="1"/>
  <c r="J16" i="132"/>
  <c r="K16" i="132" s="1"/>
  <c r="J15" i="132"/>
  <c r="K15" i="132" s="1"/>
  <c r="J14" i="132"/>
  <c r="K14" i="132" s="1"/>
  <c r="J13" i="132"/>
  <c r="K13" i="132" s="1"/>
  <c r="J12" i="132"/>
  <c r="K12" i="132" s="1"/>
  <c r="J11" i="132"/>
  <c r="K11" i="132" s="1"/>
  <c r="K10" i="132"/>
  <c r="J9" i="132"/>
  <c r="K9" i="132" s="1"/>
  <c r="J8" i="132"/>
  <c r="K8" i="132" s="1"/>
  <c r="J7" i="132"/>
  <c r="K7" i="132" s="1"/>
  <c r="J6" i="132"/>
  <c r="K6" i="132" s="1"/>
  <c r="J5" i="132"/>
  <c r="K5" i="132" s="1"/>
  <c r="K4" i="132"/>
  <c r="J240" i="131"/>
  <c r="K240" i="131" s="1"/>
  <c r="J239" i="131"/>
  <c r="K239" i="131" s="1"/>
  <c r="J238" i="131"/>
  <c r="K238" i="131" s="1"/>
  <c r="J237" i="131"/>
  <c r="K237" i="131" s="1"/>
  <c r="J236" i="131"/>
  <c r="K236" i="131" s="1"/>
  <c r="J235" i="131"/>
  <c r="K235" i="131" s="1"/>
  <c r="J233" i="131"/>
  <c r="K233" i="131" s="1"/>
  <c r="J232" i="131"/>
  <c r="K232" i="131" s="1"/>
  <c r="J231" i="131"/>
  <c r="K231" i="131" s="1"/>
  <c r="J230" i="131"/>
  <c r="K230" i="131" s="1"/>
  <c r="J229" i="131"/>
  <c r="K229" i="131" s="1"/>
  <c r="J228" i="131"/>
  <c r="K228" i="131" s="1"/>
  <c r="J227" i="131"/>
  <c r="K227" i="131" s="1"/>
  <c r="J226" i="131"/>
  <c r="K226" i="131" s="1"/>
  <c r="J225" i="131"/>
  <c r="K225" i="131" s="1"/>
  <c r="J224" i="131"/>
  <c r="K224" i="131" s="1"/>
  <c r="J223" i="131"/>
  <c r="K223" i="131" s="1"/>
  <c r="J222" i="131"/>
  <c r="K222" i="131" s="1"/>
  <c r="J221" i="131"/>
  <c r="K221" i="131" s="1"/>
  <c r="J220" i="131"/>
  <c r="K220" i="131" s="1"/>
  <c r="J219" i="131"/>
  <c r="K219" i="131" s="1"/>
  <c r="J218" i="131"/>
  <c r="K218" i="131" s="1"/>
  <c r="J217" i="131"/>
  <c r="K217" i="131" s="1"/>
  <c r="J216" i="131"/>
  <c r="K216" i="131" s="1"/>
  <c r="J215" i="131"/>
  <c r="K215" i="131" s="1"/>
  <c r="J214" i="131"/>
  <c r="K214" i="131" s="1"/>
  <c r="J213" i="131"/>
  <c r="K213" i="131" s="1"/>
  <c r="J212" i="131"/>
  <c r="K212" i="131" s="1"/>
  <c r="J211" i="131"/>
  <c r="K211" i="131" s="1"/>
  <c r="J210" i="131"/>
  <c r="K210" i="131" s="1"/>
  <c r="J209" i="131"/>
  <c r="K209" i="131" s="1"/>
  <c r="J208" i="131"/>
  <c r="K208" i="131" s="1"/>
  <c r="J207" i="131"/>
  <c r="K207" i="131" s="1"/>
  <c r="J206" i="131"/>
  <c r="K206" i="131" s="1"/>
  <c r="J205" i="131"/>
  <c r="K205" i="131" s="1"/>
  <c r="J204" i="131"/>
  <c r="K204" i="131" s="1"/>
  <c r="J203" i="131"/>
  <c r="K203" i="131" s="1"/>
  <c r="J202" i="131"/>
  <c r="K202" i="131" s="1"/>
  <c r="J201" i="131"/>
  <c r="K201" i="131" s="1"/>
  <c r="J200" i="131"/>
  <c r="K200" i="131" s="1"/>
  <c r="J199" i="131"/>
  <c r="K199" i="131" s="1"/>
  <c r="J198" i="131"/>
  <c r="K198" i="131" s="1"/>
  <c r="J197" i="131"/>
  <c r="K197" i="131" s="1"/>
  <c r="J196" i="131"/>
  <c r="K196" i="131" s="1"/>
  <c r="J195" i="131"/>
  <c r="K195" i="131" s="1"/>
  <c r="J194" i="131"/>
  <c r="K194" i="131" s="1"/>
  <c r="J193" i="131"/>
  <c r="K193" i="131" s="1"/>
  <c r="J192" i="131"/>
  <c r="K192" i="131" s="1"/>
  <c r="J191" i="131"/>
  <c r="K191" i="131" s="1"/>
  <c r="J190" i="131"/>
  <c r="K190" i="131" s="1"/>
  <c r="J189" i="131"/>
  <c r="K189" i="131" s="1"/>
  <c r="J188" i="131"/>
  <c r="K188" i="131" s="1"/>
  <c r="J187" i="131"/>
  <c r="K187" i="131" s="1"/>
  <c r="J186" i="131"/>
  <c r="K186" i="131" s="1"/>
  <c r="J185" i="131"/>
  <c r="K185" i="131" s="1"/>
  <c r="J184" i="131"/>
  <c r="K184" i="131" s="1"/>
  <c r="J183" i="131"/>
  <c r="K183" i="131" s="1"/>
  <c r="J182" i="131"/>
  <c r="K182" i="131" s="1"/>
  <c r="J181" i="131"/>
  <c r="K181" i="131" s="1"/>
  <c r="J180" i="131"/>
  <c r="K180" i="131" s="1"/>
  <c r="J179" i="131"/>
  <c r="K179" i="131" s="1"/>
  <c r="J178" i="131"/>
  <c r="K178" i="131" s="1"/>
  <c r="J177" i="131"/>
  <c r="K177" i="131" s="1"/>
  <c r="J176" i="131"/>
  <c r="K176" i="131" s="1"/>
  <c r="J175" i="131"/>
  <c r="K175" i="131" s="1"/>
  <c r="J174" i="131"/>
  <c r="K174" i="131" s="1"/>
  <c r="J173" i="131"/>
  <c r="K173" i="131" s="1"/>
  <c r="J172" i="131"/>
  <c r="K172" i="131" s="1"/>
  <c r="J171" i="131"/>
  <c r="K171" i="131" s="1"/>
  <c r="J170" i="131"/>
  <c r="K170" i="131" s="1"/>
  <c r="J169" i="131"/>
  <c r="K169" i="131" s="1"/>
  <c r="J168" i="131"/>
  <c r="K168" i="131" s="1"/>
  <c r="J167" i="131"/>
  <c r="K167" i="131" s="1"/>
  <c r="J166" i="131"/>
  <c r="K166" i="131" s="1"/>
  <c r="J165" i="131"/>
  <c r="K165" i="131" s="1"/>
  <c r="J164" i="131"/>
  <c r="K164" i="131" s="1"/>
  <c r="J163" i="131"/>
  <c r="K163" i="131" s="1"/>
  <c r="J162" i="131"/>
  <c r="K162" i="131" s="1"/>
  <c r="J161" i="131"/>
  <c r="K161" i="131" s="1"/>
  <c r="J160" i="131"/>
  <c r="K160" i="131" s="1"/>
  <c r="J159" i="131"/>
  <c r="K159" i="131" s="1"/>
  <c r="J158" i="131"/>
  <c r="K158" i="131" s="1"/>
  <c r="J157" i="131"/>
  <c r="K157" i="131" s="1"/>
  <c r="J156" i="131"/>
  <c r="K156" i="131" s="1"/>
  <c r="J155" i="131"/>
  <c r="K155" i="131" s="1"/>
  <c r="J154" i="131"/>
  <c r="K154" i="131" s="1"/>
  <c r="J153" i="131"/>
  <c r="K153" i="131" s="1"/>
  <c r="J152" i="131"/>
  <c r="K152" i="131" s="1"/>
  <c r="J151" i="131"/>
  <c r="K151" i="131" s="1"/>
  <c r="J150" i="131"/>
  <c r="K150" i="131" s="1"/>
  <c r="J149" i="131"/>
  <c r="K149" i="131" s="1"/>
  <c r="J148" i="131"/>
  <c r="K148" i="131" s="1"/>
  <c r="J147" i="131"/>
  <c r="K147" i="131" s="1"/>
  <c r="J146" i="131"/>
  <c r="K146" i="131" s="1"/>
  <c r="J145" i="131"/>
  <c r="K145" i="131" s="1"/>
  <c r="J144" i="131"/>
  <c r="K144" i="131" s="1"/>
  <c r="J143" i="131"/>
  <c r="K143" i="131" s="1"/>
  <c r="J142" i="131"/>
  <c r="K142" i="131" s="1"/>
  <c r="J141" i="131"/>
  <c r="K141" i="131" s="1"/>
  <c r="J140" i="131"/>
  <c r="K140" i="131" s="1"/>
  <c r="J139" i="131"/>
  <c r="K139" i="131" s="1"/>
  <c r="J138" i="131"/>
  <c r="K138" i="131" s="1"/>
  <c r="J137" i="131"/>
  <c r="K137" i="131" s="1"/>
  <c r="J136" i="131"/>
  <c r="K136" i="131" s="1"/>
  <c r="J135" i="131"/>
  <c r="K135" i="131" s="1"/>
  <c r="J134" i="131"/>
  <c r="K134" i="131" s="1"/>
  <c r="J133" i="131"/>
  <c r="K133" i="131" s="1"/>
  <c r="J132" i="131"/>
  <c r="K132" i="131" s="1"/>
  <c r="J131" i="131"/>
  <c r="K131" i="131" s="1"/>
  <c r="J130" i="131"/>
  <c r="K130" i="131" s="1"/>
  <c r="J129" i="131"/>
  <c r="K129" i="131" s="1"/>
  <c r="J128" i="131"/>
  <c r="K128" i="131" s="1"/>
  <c r="J127" i="131"/>
  <c r="K127" i="131" s="1"/>
  <c r="J126" i="131"/>
  <c r="K126" i="131" s="1"/>
  <c r="J125" i="131"/>
  <c r="K125" i="131" s="1"/>
  <c r="J124" i="131"/>
  <c r="K124" i="131" s="1"/>
  <c r="J123" i="131"/>
  <c r="K123" i="131" s="1"/>
  <c r="J122" i="131"/>
  <c r="K122" i="131" s="1"/>
  <c r="J121" i="131"/>
  <c r="K121" i="131" s="1"/>
  <c r="J120" i="131"/>
  <c r="K120" i="131" s="1"/>
  <c r="J119" i="131"/>
  <c r="K119" i="131" s="1"/>
  <c r="J118" i="131"/>
  <c r="K118" i="131" s="1"/>
  <c r="J117" i="131"/>
  <c r="K117" i="131" s="1"/>
  <c r="J116" i="131"/>
  <c r="K116" i="131" s="1"/>
  <c r="J115" i="131"/>
  <c r="K115" i="131" s="1"/>
  <c r="J114" i="131"/>
  <c r="K114" i="131" s="1"/>
  <c r="J113" i="131"/>
  <c r="K113" i="131" s="1"/>
  <c r="J112" i="131"/>
  <c r="K112" i="131" s="1"/>
  <c r="J111" i="131"/>
  <c r="K111" i="131" s="1"/>
  <c r="J110" i="131"/>
  <c r="K110" i="131" s="1"/>
  <c r="J109" i="131"/>
  <c r="K109" i="131" s="1"/>
  <c r="J108" i="131"/>
  <c r="K108" i="131" s="1"/>
  <c r="J107" i="131"/>
  <c r="K107" i="131" s="1"/>
  <c r="J106" i="131"/>
  <c r="K106" i="131" s="1"/>
  <c r="J105" i="131"/>
  <c r="K105" i="131" s="1"/>
  <c r="J104" i="131"/>
  <c r="K104" i="131" s="1"/>
  <c r="J103" i="131"/>
  <c r="K103" i="131" s="1"/>
  <c r="J102" i="131"/>
  <c r="K102" i="131" s="1"/>
  <c r="J101" i="131"/>
  <c r="K101" i="131" s="1"/>
  <c r="J100" i="131"/>
  <c r="K100" i="131" s="1"/>
  <c r="J99" i="131"/>
  <c r="K99" i="131" s="1"/>
  <c r="J98" i="131"/>
  <c r="K98" i="131" s="1"/>
  <c r="J97" i="131"/>
  <c r="K97" i="131" s="1"/>
  <c r="J96" i="131"/>
  <c r="K96" i="131" s="1"/>
  <c r="J95" i="131"/>
  <c r="K95" i="131" s="1"/>
  <c r="J94" i="131"/>
  <c r="K94" i="131" s="1"/>
  <c r="J93" i="131"/>
  <c r="K93" i="131" s="1"/>
  <c r="J92" i="131"/>
  <c r="K92" i="131" s="1"/>
  <c r="J91" i="131"/>
  <c r="K91" i="131" s="1"/>
  <c r="J90" i="131"/>
  <c r="K90" i="131" s="1"/>
  <c r="J89" i="131"/>
  <c r="K89" i="131" s="1"/>
  <c r="J88" i="131"/>
  <c r="K88" i="131" s="1"/>
  <c r="J87" i="131"/>
  <c r="K87" i="131" s="1"/>
  <c r="J86" i="131"/>
  <c r="K86" i="131" s="1"/>
  <c r="J85" i="131"/>
  <c r="K85" i="131" s="1"/>
  <c r="J84" i="131"/>
  <c r="K84" i="131" s="1"/>
  <c r="J83" i="131"/>
  <c r="K83" i="131" s="1"/>
  <c r="J82" i="131"/>
  <c r="K82" i="131" s="1"/>
  <c r="J81" i="131"/>
  <c r="K81" i="131" s="1"/>
  <c r="J80" i="131"/>
  <c r="K80" i="131" s="1"/>
  <c r="J79" i="131"/>
  <c r="K79" i="131" s="1"/>
  <c r="J78" i="131"/>
  <c r="K78" i="131" s="1"/>
  <c r="J77" i="131"/>
  <c r="K77" i="131" s="1"/>
  <c r="J76" i="131"/>
  <c r="K76" i="131" s="1"/>
  <c r="J75" i="131"/>
  <c r="K75" i="131" s="1"/>
  <c r="J74" i="131"/>
  <c r="K74" i="131" s="1"/>
  <c r="J73" i="131"/>
  <c r="K73" i="131" s="1"/>
  <c r="J72" i="131"/>
  <c r="K72" i="131" s="1"/>
  <c r="J71" i="131"/>
  <c r="K71" i="131" s="1"/>
  <c r="J70" i="131"/>
  <c r="K70" i="131" s="1"/>
  <c r="J69" i="131"/>
  <c r="K69" i="131" s="1"/>
  <c r="J68" i="131"/>
  <c r="K68" i="131" s="1"/>
  <c r="J67" i="131"/>
  <c r="K67" i="131" s="1"/>
  <c r="J66" i="131"/>
  <c r="K66" i="131" s="1"/>
  <c r="J65" i="131"/>
  <c r="K65" i="131" s="1"/>
  <c r="J64" i="131"/>
  <c r="K64" i="131" s="1"/>
  <c r="J63" i="131"/>
  <c r="K63" i="131" s="1"/>
  <c r="J62" i="131"/>
  <c r="K62" i="131" s="1"/>
  <c r="J61" i="131"/>
  <c r="K61" i="131" s="1"/>
  <c r="J60" i="131"/>
  <c r="K60" i="131" s="1"/>
  <c r="J59" i="131"/>
  <c r="K59" i="131" s="1"/>
  <c r="J58" i="131"/>
  <c r="K58" i="131" s="1"/>
  <c r="J57" i="131"/>
  <c r="K57" i="131" s="1"/>
  <c r="J56" i="131"/>
  <c r="K56" i="131" s="1"/>
  <c r="J55" i="131"/>
  <c r="K55" i="131" s="1"/>
  <c r="J54" i="131"/>
  <c r="K54" i="131" s="1"/>
  <c r="J53" i="131"/>
  <c r="K53" i="131" s="1"/>
  <c r="J52" i="131"/>
  <c r="K52" i="131" s="1"/>
  <c r="J51" i="131"/>
  <c r="K51" i="131" s="1"/>
  <c r="J50" i="131"/>
  <c r="K50" i="131" s="1"/>
  <c r="J49" i="131"/>
  <c r="K49" i="131" s="1"/>
  <c r="J48" i="131"/>
  <c r="K48" i="131" s="1"/>
  <c r="J47" i="131"/>
  <c r="K47" i="131" s="1"/>
  <c r="J46" i="131"/>
  <c r="K46" i="131" s="1"/>
  <c r="J45" i="131"/>
  <c r="K45" i="131" s="1"/>
  <c r="J44" i="131"/>
  <c r="K44" i="131" s="1"/>
  <c r="J43" i="131"/>
  <c r="K43" i="131" s="1"/>
  <c r="J42" i="131"/>
  <c r="K42" i="131" s="1"/>
  <c r="J41" i="131"/>
  <c r="K41" i="131" s="1"/>
  <c r="J40" i="131"/>
  <c r="K40" i="131" s="1"/>
  <c r="J39" i="131"/>
  <c r="K39" i="131" s="1"/>
  <c r="J38" i="131"/>
  <c r="K38" i="131" s="1"/>
  <c r="J37" i="131"/>
  <c r="K37" i="131" s="1"/>
  <c r="J36" i="131"/>
  <c r="K36" i="131" s="1"/>
  <c r="J35" i="131"/>
  <c r="K35" i="131" s="1"/>
  <c r="J34" i="131"/>
  <c r="K34" i="131" s="1"/>
  <c r="J33" i="131"/>
  <c r="K33" i="131" s="1"/>
  <c r="J32" i="131"/>
  <c r="K32" i="131" s="1"/>
  <c r="J31" i="131"/>
  <c r="K31" i="131" s="1"/>
  <c r="J30" i="131"/>
  <c r="K30" i="131" s="1"/>
  <c r="J29" i="131"/>
  <c r="K29" i="131" s="1"/>
  <c r="J28" i="131"/>
  <c r="K28" i="131" s="1"/>
  <c r="J27" i="131"/>
  <c r="K27" i="131" s="1"/>
  <c r="J26" i="131"/>
  <c r="K26" i="131" s="1"/>
  <c r="J25" i="131"/>
  <c r="K25" i="131" s="1"/>
  <c r="J24" i="131"/>
  <c r="K24" i="131" s="1"/>
  <c r="J23" i="131"/>
  <c r="K23" i="131" s="1"/>
  <c r="J22" i="131"/>
  <c r="K22" i="131" s="1"/>
  <c r="J21" i="131"/>
  <c r="K21" i="131" s="1"/>
  <c r="J20" i="131"/>
  <c r="K20" i="131" s="1"/>
  <c r="J19" i="131"/>
  <c r="K19" i="131" s="1"/>
  <c r="J18" i="131"/>
  <c r="K18" i="131" s="1"/>
  <c r="J17" i="131"/>
  <c r="K17" i="131" s="1"/>
  <c r="J16" i="131"/>
  <c r="K16" i="131" s="1"/>
  <c r="J15" i="131"/>
  <c r="K15" i="131" s="1"/>
  <c r="J14" i="131"/>
  <c r="K14" i="131" s="1"/>
  <c r="J13" i="131"/>
  <c r="K13" i="131" s="1"/>
  <c r="J12" i="131"/>
  <c r="K12" i="131" s="1"/>
  <c r="J11" i="131"/>
  <c r="K11" i="131" s="1"/>
  <c r="J10" i="131"/>
  <c r="K10" i="131" s="1"/>
  <c r="J9" i="131"/>
  <c r="K9" i="131" s="1"/>
  <c r="J8" i="131"/>
  <c r="K8" i="131" s="1"/>
  <c r="J7" i="131"/>
  <c r="K7" i="131" s="1"/>
  <c r="J6" i="131"/>
  <c r="K6" i="131" s="1"/>
  <c r="J5" i="131"/>
  <c r="K5" i="131" s="1"/>
  <c r="K4" i="131"/>
  <c r="K7" i="75"/>
  <c r="K8" i="75"/>
  <c r="K10" i="75"/>
  <c r="K11" i="75"/>
  <c r="K15" i="75"/>
  <c r="K16" i="75"/>
  <c r="K18" i="75"/>
  <c r="K19" i="75"/>
  <c r="K20" i="75"/>
  <c r="K22" i="75"/>
  <c r="K23" i="75"/>
  <c r="K24" i="75"/>
  <c r="K26" i="75"/>
  <c r="K27" i="75"/>
  <c r="K28" i="75"/>
  <c r="K29" i="75"/>
  <c r="K30" i="75"/>
  <c r="K31" i="75"/>
  <c r="K32" i="75"/>
  <c r="K33" i="75"/>
  <c r="K34" i="75"/>
  <c r="K35" i="75"/>
  <c r="K36" i="75"/>
  <c r="K37" i="75"/>
  <c r="K38" i="75"/>
  <c r="K39" i="75"/>
  <c r="K40" i="75"/>
  <c r="K41" i="75"/>
  <c r="K42" i="75"/>
  <c r="K43" i="75"/>
  <c r="K44" i="75"/>
  <c r="K45" i="75"/>
  <c r="K46" i="75"/>
  <c r="K47" i="75"/>
  <c r="K48" i="75"/>
  <c r="K49" i="75"/>
  <c r="K50" i="75"/>
  <c r="K51" i="75"/>
  <c r="K52" i="75"/>
  <c r="K53" i="75"/>
  <c r="K54" i="75"/>
  <c r="K55" i="75"/>
  <c r="K56" i="75"/>
  <c r="K57" i="75"/>
  <c r="K58" i="75"/>
  <c r="K59" i="75"/>
  <c r="K60" i="75"/>
  <c r="K61" i="75"/>
  <c r="K62" i="75"/>
  <c r="K63" i="75"/>
  <c r="K64" i="75"/>
  <c r="K65" i="75"/>
  <c r="K66" i="75"/>
  <c r="K67" i="75"/>
  <c r="K68" i="75"/>
  <c r="K69" i="75"/>
  <c r="K70" i="75"/>
  <c r="K71" i="75"/>
  <c r="K72" i="75"/>
  <c r="K73" i="75"/>
  <c r="K74" i="75"/>
  <c r="K75" i="75"/>
  <c r="K76" i="75"/>
  <c r="K77" i="75"/>
  <c r="K78" i="75"/>
  <c r="K79" i="75"/>
  <c r="K80" i="75"/>
  <c r="K81" i="75"/>
  <c r="K82" i="75"/>
  <c r="K83" i="75"/>
  <c r="K84" i="75"/>
  <c r="K85" i="75"/>
  <c r="K86" i="75"/>
  <c r="K87" i="75"/>
  <c r="K88" i="75"/>
  <c r="K89" i="75"/>
  <c r="K90" i="75"/>
  <c r="K91" i="75"/>
  <c r="K92" i="75"/>
  <c r="K93" i="75"/>
  <c r="K94" i="75"/>
  <c r="K95" i="75"/>
  <c r="K96" i="75"/>
  <c r="K97" i="75"/>
  <c r="K98" i="75"/>
  <c r="K99" i="75"/>
  <c r="K100" i="75"/>
  <c r="K101" i="75"/>
  <c r="K102" i="75"/>
  <c r="K103" i="75"/>
  <c r="K104" i="75"/>
  <c r="K105" i="75"/>
  <c r="K106" i="75"/>
  <c r="K107" i="75"/>
  <c r="K108" i="75"/>
  <c r="K109" i="75"/>
  <c r="K110" i="75"/>
  <c r="K111" i="75"/>
  <c r="K112" i="75"/>
  <c r="K113" i="75"/>
  <c r="K114" i="75"/>
  <c r="K115" i="75"/>
  <c r="K116" i="75"/>
  <c r="K117" i="75"/>
  <c r="K118" i="75"/>
  <c r="K119" i="75"/>
  <c r="K120" i="75"/>
  <c r="K121" i="75"/>
  <c r="K122" i="75"/>
  <c r="K123" i="75"/>
  <c r="K124" i="75"/>
  <c r="K125" i="75"/>
  <c r="K126" i="75"/>
  <c r="K127" i="75"/>
  <c r="K128" i="75"/>
  <c r="K129" i="75"/>
  <c r="K130" i="75"/>
  <c r="K131" i="75"/>
  <c r="K132" i="75"/>
  <c r="K133" i="75"/>
  <c r="K134" i="75"/>
  <c r="K135" i="75"/>
  <c r="K136" i="75"/>
  <c r="K137" i="75"/>
  <c r="K138" i="75"/>
  <c r="K139" i="75"/>
  <c r="K141" i="75"/>
  <c r="K142" i="75"/>
  <c r="K143" i="75"/>
  <c r="K144" i="75"/>
  <c r="K145" i="75"/>
  <c r="K146" i="75"/>
  <c r="K147" i="75"/>
  <c r="K148" i="75"/>
  <c r="K149" i="75"/>
  <c r="K150" i="75"/>
  <c r="K151" i="75"/>
  <c r="K152" i="75"/>
  <c r="K153" i="75"/>
  <c r="K154" i="75"/>
  <c r="K155" i="75"/>
  <c r="K156" i="75"/>
  <c r="K157" i="75"/>
  <c r="K158" i="75"/>
  <c r="K159" i="75"/>
  <c r="K160" i="75"/>
  <c r="K161" i="75"/>
  <c r="K162" i="75"/>
  <c r="K163" i="75"/>
  <c r="K164" i="75"/>
  <c r="K165" i="75"/>
  <c r="K166" i="75"/>
  <c r="K167" i="75"/>
  <c r="K168" i="75"/>
  <c r="K169" i="75"/>
  <c r="K170" i="75"/>
  <c r="K171" i="75"/>
  <c r="K172" i="75"/>
  <c r="K173" i="75"/>
  <c r="K174" i="75"/>
  <c r="K175" i="75"/>
  <c r="K176" i="75"/>
  <c r="K177" i="75"/>
  <c r="K178" i="75"/>
  <c r="K179" i="75"/>
  <c r="K180" i="75"/>
  <c r="K181" i="75"/>
  <c r="K182" i="75"/>
  <c r="K183" i="75"/>
  <c r="K184" i="75"/>
  <c r="K185" i="75"/>
  <c r="K186" i="75"/>
  <c r="K187" i="75"/>
  <c r="K188" i="75"/>
  <c r="K189" i="75"/>
  <c r="K190" i="75"/>
  <c r="K191" i="75"/>
  <c r="K192" i="75"/>
  <c r="K193" i="75"/>
  <c r="K194" i="75"/>
  <c r="K195" i="75"/>
  <c r="K196" i="75"/>
  <c r="K197" i="75"/>
  <c r="K198" i="75"/>
  <c r="K199" i="75"/>
  <c r="K200" i="75"/>
  <c r="K201" i="75"/>
  <c r="K202" i="75"/>
  <c r="K203" i="75"/>
  <c r="K204" i="75"/>
  <c r="K205" i="75"/>
  <c r="K206" i="75"/>
  <c r="K207" i="75"/>
  <c r="K208" i="75"/>
  <c r="K209" i="75"/>
  <c r="K210" i="75"/>
  <c r="K211" i="75"/>
  <c r="K212" i="75"/>
  <c r="K213" i="75"/>
  <c r="K214" i="75"/>
  <c r="K215" i="75"/>
  <c r="K216" i="75"/>
  <c r="K217" i="75"/>
  <c r="K218" i="75"/>
  <c r="K219" i="75"/>
  <c r="K220" i="75"/>
  <c r="K221" i="75"/>
  <c r="K222" i="75"/>
  <c r="K223" i="75"/>
  <c r="K224" i="75"/>
  <c r="K225" i="75"/>
  <c r="K226" i="75"/>
  <c r="K227" i="75"/>
  <c r="K228" i="75"/>
  <c r="K229" i="75"/>
  <c r="K230" i="75"/>
  <c r="K231" i="75"/>
  <c r="K232" i="75"/>
  <c r="K233" i="75"/>
  <c r="K235" i="75"/>
  <c r="K236" i="75"/>
  <c r="K237" i="75"/>
  <c r="K238" i="75"/>
  <c r="K239" i="75"/>
  <c r="K240" i="75"/>
  <c r="K4" i="75"/>
  <c r="K5" i="75"/>
  <c r="K6" i="75"/>
  <c r="K9" i="75"/>
  <c r="K12" i="75"/>
  <c r="K13" i="75"/>
  <c r="K14" i="75"/>
  <c r="K17" i="75"/>
  <c r="K21" i="75"/>
  <c r="K25" i="75"/>
  <c r="J8" i="149" l="1"/>
  <c r="J28" i="149"/>
  <c r="J32" i="149"/>
  <c r="J60" i="149"/>
  <c r="J64" i="149"/>
  <c r="J10" i="149"/>
  <c r="J20" i="149"/>
  <c r="J24" i="149"/>
  <c r="J42" i="149"/>
  <c r="J52" i="149"/>
  <c r="J56" i="149"/>
  <c r="J50" i="149"/>
  <c r="J12" i="149"/>
  <c r="J26" i="149"/>
  <c r="J36" i="149"/>
  <c r="J40" i="149"/>
  <c r="J58" i="149"/>
  <c r="J68" i="149"/>
  <c r="J18" i="149"/>
  <c r="J16" i="149"/>
  <c r="J34" i="149"/>
  <c r="J44" i="149"/>
  <c r="J48" i="149"/>
  <c r="J66" i="149"/>
  <c r="K11" i="144"/>
  <c r="K17" i="144"/>
  <c r="K33" i="144"/>
  <c r="K49" i="144"/>
  <c r="K65" i="144"/>
  <c r="K25" i="144"/>
  <c r="K41" i="144"/>
  <c r="K57" i="144"/>
  <c r="J22" i="149"/>
  <c r="K23" i="144"/>
  <c r="J38" i="149"/>
  <c r="K39" i="144"/>
  <c r="J54" i="149"/>
  <c r="K55" i="144"/>
  <c r="K71" i="144"/>
  <c r="J70" i="149"/>
  <c r="K75" i="144"/>
  <c r="J74" i="149"/>
  <c r="K79" i="144"/>
  <c r="J78" i="149"/>
  <c r="K83" i="144"/>
  <c r="J82" i="149"/>
  <c r="K87" i="144"/>
  <c r="J86" i="149"/>
  <c r="K91" i="144"/>
  <c r="J90" i="149"/>
  <c r="K95" i="144"/>
  <c r="J94" i="149"/>
  <c r="K99" i="144"/>
  <c r="J98" i="149"/>
  <c r="K103" i="144"/>
  <c r="J102" i="149"/>
  <c r="K107" i="144"/>
  <c r="J106" i="149"/>
  <c r="K111" i="144"/>
  <c r="J110" i="149"/>
  <c r="K115" i="144"/>
  <c r="J114" i="149"/>
  <c r="K119" i="144"/>
  <c r="J118" i="149"/>
  <c r="K123" i="144"/>
  <c r="J122" i="149"/>
  <c r="K127" i="144"/>
  <c r="J126" i="149"/>
  <c r="K131" i="144"/>
  <c r="J130" i="149"/>
  <c r="K135" i="144"/>
  <c r="J134" i="149"/>
  <c r="K139" i="144"/>
  <c r="J138" i="149"/>
  <c r="K143" i="144"/>
  <c r="J142" i="149"/>
  <c r="K147" i="144"/>
  <c r="J146" i="149"/>
  <c r="K151" i="144"/>
  <c r="J150" i="149"/>
  <c r="K155" i="144"/>
  <c r="J154" i="149"/>
  <c r="K159" i="144"/>
  <c r="J158" i="149"/>
  <c r="K163" i="144"/>
  <c r="J162" i="149"/>
  <c r="K167" i="144"/>
  <c r="J166" i="149"/>
  <c r="K171" i="144"/>
  <c r="J170" i="149"/>
  <c r="K175" i="144"/>
  <c r="J174" i="149"/>
  <c r="K179" i="144"/>
  <c r="J178" i="149"/>
  <c r="K183" i="144"/>
  <c r="J182" i="149"/>
  <c r="K187" i="144"/>
  <c r="J186" i="149"/>
  <c r="K191" i="144"/>
  <c r="J190" i="149"/>
  <c r="K195" i="144"/>
  <c r="J194" i="149"/>
  <c r="K199" i="144"/>
  <c r="J198" i="149"/>
  <c r="K203" i="144"/>
  <c r="J202" i="149"/>
  <c r="K207" i="144"/>
  <c r="J206" i="149"/>
  <c r="K211" i="144"/>
  <c r="J210" i="149"/>
  <c r="K215" i="144"/>
  <c r="J214" i="149"/>
  <c r="K219" i="144"/>
  <c r="J218" i="149"/>
  <c r="K223" i="144"/>
  <c r="J222" i="149"/>
  <c r="K227" i="144"/>
  <c r="J226" i="149"/>
  <c r="K231" i="144"/>
  <c r="J230" i="149"/>
  <c r="K236" i="144"/>
  <c r="J235" i="149"/>
  <c r="K240" i="144"/>
  <c r="J239" i="149"/>
  <c r="K20" i="144"/>
  <c r="J19" i="149"/>
  <c r="K36" i="144"/>
  <c r="J35" i="149"/>
  <c r="K52" i="144"/>
  <c r="J51" i="149"/>
  <c r="K68" i="144"/>
  <c r="J67" i="149"/>
  <c r="K12" i="144"/>
  <c r="J11" i="149"/>
  <c r="J14" i="149"/>
  <c r="K15" i="144"/>
  <c r="J30" i="149"/>
  <c r="K31" i="144"/>
  <c r="J46" i="149"/>
  <c r="K47" i="144"/>
  <c r="J62" i="149"/>
  <c r="K63" i="144"/>
  <c r="J6" i="149"/>
  <c r="K7" i="144"/>
  <c r="K28" i="144"/>
  <c r="J27" i="149"/>
  <c r="K44" i="144"/>
  <c r="J43" i="149"/>
  <c r="K60" i="144"/>
  <c r="J59" i="149"/>
  <c r="K10" i="144"/>
  <c r="J9" i="149"/>
  <c r="K18" i="144"/>
  <c r="J17" i="149"/>
  <c r="K26" i="144"/>
  <c r="J25" i="149"/>
  <c r="K34" i="144"/>
  <c r="J33" i="149"/>
  <c r="K42" i="144"/>
  <c r="J41" i="149"/>
  <c r="K50" i="144"/>
  <c r="J49" i="149"/>
  <c r="K58" i="144"/>
  <c r="J57" i="149"/>
  <c r="K66" i="144"/>
  <c r="J65" i="149"/>
  <c r="K72" i="144"/>
  <c r="J71" i="149"/>
  <c r="K76" i="144"/>
  <c r="J75" i="149"/>
  <c r="K80" i="144"/>
  <c r="J79" i="149"/>
  <c r="K84" i="144"/>
  <c r="J83" i="149"/>
  <c r="K88" i="144"/>
  <c r="J87" i="149"/>
  <c r="K92" i="144"/>
  <c r="J91" i="149"/>
  <c r="K96" i="144"/>
  <c r="J95" i="149"/>
  <c r="K100" i="144"/>
  <c r="J99" i="149"/>
  <c r="K104" i="144"/>
  <c r="J103" i="149"/>
  <c r="K108" i="144"/>
  <c r="J107" i="149"/>
  <c r="K112" i="144"/>
  <c r="J111" i="149"/>
  <c r="K116" i="144"/>
  <c r="J115" i="149"/>
  <c r="K120" i="144"/>
  <c r="J119" i="149"/>
  <c r="K124" i="144"/>
  <c r="J123" i="149"/>
  <c r="K128" i="144"/>
  <c r="J127" i="149"/>
  <c r="K132" i="144"/>
  <c r="J131" i="149"/>
  <c r="K136" i="144"/>
  <c r="J135" i="149"/>
  <c r="K144" i="144"/>
  <c r="J143" i="149"/>
  <c r="K148" i="144"/>
  <c r="J147" i="149"/>
  <c r="K152" i="144"/>
  <c r="J151" i="149"/>
  <c r="K156" i="144"/>
  <c r="J155" i="149"/>
  <c r="K160" i="144"/>
  <c r="J159" i="149"/>
  <c r="K164" i="144"/>
  <c r="J163" i="149"/>
  <c r="K168" i="144"/>
  <c r="J167" i="149"/>
  <c r="K172" i="144"/>
  <c r="J171" i="149"/>
  <c r="K176" i="144"/>
  <c r="J175" i="149"/>
  <c r="K180" i="144"/>
  <c r="J179" i="149"/>
  <c r="K184" i="144"/>
  <c r="J183" i="149"/>
  <c r="K188" i="144"/>
  <c r="J187" i="149"/>
  <c r="K192" i="144"/>
  <c r="J191" i="149"/>
  <c r="K196" i="144"/>
  <c r="J195" i="149"/>
  <c r="K200" i="144"/>
  <c r="J199" i="149"/>
  <c r="K204" i="144"/>
  <c r="J203" i="149"/>
  <c r="K208" i="144"/>
  <c r="J207" i="149"/>
  <c r="K212" i="144"/>
  <c r="J211" i="149"/>
  <c r="K216" i="144"/>
  <c r="J215" i="149"/>
  <c r="K220" i="144"/>
  <c r="J219" i="149"/>
  <c r="K224" i="144"/>
  <c r="J223" i="149"/>
  <c r="K228" i="144"/>
  <c r="J227" i="149"/>
  <c r="K232" i="144"/>
  <c r="J231" i="149"/>
  <c r="K237" i="144"/>
  <c r="J236" i="149"/>
  <c r="K8" i="144"/>
  <c r="J7" i="149"/>
  <c r="K16" i="144"/>
  <c r="J15" i="149"/>
  <c r="K21" i="144"/>
  <c r="K24" i="144"/>
  <c r="J23" i="149"/>
  <c r="K29" i="144"/>
  <c r="K32" i="144"/>
  <c r="J31" i="149"/>
  <c r="K37" i="144"/>
  <c r="K40" i="144"/>
  <c r="J39" i="149"/>
  <c r="K45" i="144"/>
  <c r="K48" i="144"/>
  <c r="J47" i="149"/>
  <c r="K53" i="144"/>
  <c r="K56" i="144"/>
  <c r="J55" i="149"/>
  <c r="K61" i="144"/>
  <c r="K64" i="144"/>
  <c r="J63" i="149"/>
  <c r="K69" i="144"/>
  <c r="K73" i="144"/>
  <c r="J72" i="149"/>
  <c r="K77" i="144"/>
  <c r="J76" i="149"/>
  <c r="K81" i="144"/>
  <c r="J80" i="149"/>
  <c r="K85" i="144"/>
  <c r="J84" i="149"/>
  <c r="K89" i="144"/>
  <c r="J88" i="149"/>
  <c r="K93" i="144"/>
  <c r="J92" i="149"/>
  <c r="K97" i="144"/>
  <c r="J96" i="149"/>
  <c r="K101" i="144"/>
  <c r="J100" i="149"/>
  <c r="K105" i="144"/>
  <c r="J104" i="149"/>
  <c r="K109" i="144"/>
  <c r="J108" i="149"/>
  <c r="K113" i="144"/>
  <c r="J112" i="149"/>
  <c r="K117" i="144"/>
  <c r="J116" i="149"/>
  <c r="K121" i="144"/>
  <c r="J120" i="149"/>
  <c r="K125" i="144"/>
  <c r="J124" i="149"/>
  <c r="K129" i="144"/>
  <c r="J128" i="149"/>
  <c r="K133" i="144"/>
  <c r="J132" i="149"/>
  <c r="K137" i="144"/>
  <c r="J136" i="149"/>
  <c r="K141" i="144"/>
  <c r="J140" i="149"/>
  <c r="K145" i="144"/>
  <c r="J144" i="149"/>
  <c r="K149" i="144"/>
  <c r="J148" i="149"/>
  <c r="K153" i="144"/>
  <c r="J152" i="149"/>
  <c r="K157" i="144"/>
  <c r="J156" i="149"/>
  <c r="K161" i="144"/>
  <c r="J160" i="149"/>
  <c r="K165" i="144"/>
  <c r="J164" i="149"/>
  <c r="K169" i="144"/>
  <c r="J168" i="149"/>
  <c r="K173" i="144"/>
  <c r="J172" i="149"/>
  <c r="K177" i="144"/>
  <c r="J176" i="149"/>
  <c r="K181" i="144"/>
  <c r="J180" i="149"/>
  <c r="K185" i="144"/>
  <c r="J184" i="149"/>
  <c r="K189" i="144"/>
  <c r="J188" i="149"/>
  <c r="K193" i="144"/>
  <c r="J192" i="149"/>
  <c r="K197" i="144"/>
  <c r="J196" i="149"/>
  <c r="K201" i="144"/>
  <c r="J200" i="149"/>
  <c r="K205" i="144"/>
  <c r="J204" i="149"/>
  <c r="K209" i="144"/>
  <c r="J208" i="149"/>
  <c r="K213" i="144"/>
  <c r="J212" i="149"/>
  <c r="K217" i="144"/>
  <c r="J216" i="149"/>
  <c r="K221" i="144"/>
  <c r="J220" i="149"/>
  <c r="K225" i="144"/>
  <c r="J224" i="149"/>
  <c r="K229" i="144"/>
  <c r="J228" i="149"/>
  <c r="K233" i="144"/>
  <c r="J232" i="149"/>
  <c r="K238" i="144"/>
  <c r="J237" i="149"/>
  <c r="K14" i="144"/>
  <c r="J13" i="149"/>
  <c r="K22" i="144"/>
  <c r="J21" i="149"/>
  <c r="K30" i="144"/>
  <c r="J29" i="149"/>
  <c r="K38" i="144"/>
  <c r="J37" i="149"/>
  <c r="K46" i="144"/>
  <c r="J45" i="149"/>
  <c r="K54" i="144"/>
  <c r="J53" i="149"/>
  <c r="K62" i="144"/>
  <c r="J61" i="149"/>
  <c r="K70" i="144"/>
  <c r="J69" i="149"/>
  <c r="K74" i="144"/>
  <c r="J73" i="149"/>
  <c r="K78" i="144"/>
  <c r="J77" i="149"/>
  <c r="K82" i="144"/>
  <c r="J81" i="149"/>
  <c r="K86" i="144"/>
  <c r="J85" i="149"/>
  <c r="K90" i="144"/>
  <c r="J89" i="149"/>
  <c r="K94" i="144"/>
  <c r="J93" i="149"/>
  <c r="K98" i="144"/>
  <c r="J97" i="149"/>
  <c r="K102" i="144"/>
  <c r="J101" i="149"/>
  <c r="K106" i="144"/>
  <c r="J105" i="149"/>
  <c r="K110" i="144"/>
  <c r="J109" i="149"/>
  <c r="K114" i="144"/>
  <c r="J113" i="149"/>
  <c r="K118" i="144"/>
  <c r="J117" i="149"/>
  <c r="K122" i="144"/>
  <c r="J121" i="149"/>
  <c r="K126" i="144"/>
  <c r="J125" i="149"/>
  <c r="K130" i="144"/>
  <c r="J129" i="149"/>
  <c r="K134" i="144"/>
  <c r="J133" i="149"/>
  <c r="K138" i="144"/>
  <c r="J137" i="149"/>
  <c r="K142" i="144"/>
  <c r="J141" i="149"/>
  <c r="K146" i="144"/>
  <c r="J145" i="149"/>
  <c r="K150" i="144"/>
  <c r="J149" i="149"/>
  <c r="K154" i="144"/>
  <c r="J153" i="149"/>
  <c r="K158" i="144"/>
  <c r="J157" i="149"/>
  <c r="K162" i="144"/>
  <c r="J161" i="149"/>
  <c r="K166" i="144"/>
  <c r="J165" i="149"/>
  <c r="K170" i="144"/>
  <c r="J169" i="149"/>
  <c r="K174" i="144"/>
  <c r="J173" i="149"/>
  <c r="K178" i="144"/>
  <c r="J177" i="149"/>
  <c r="K182" i="144"/>
  <c r="J181" i="149"/>
  <c r="K186" i="144"/>
  <c r="J185" i="149"/>
  <c r="K190" i="144"/>
  <c r="J189" i="149"/>
  <c r="K194" i="144"/>
  <c r="J193" i="149"/>
  <c r="K198" i="144"/>
  <c r="J197" i="149"/>
  <c r="K202" i="144"/>
  <c r="J201" i="149"/>
  <c r="K206" i="144"/>
  <c r="J205" i="149"/>
  <c r="K210" i="144"/>
  <c r="J209" i="149"/>
  <c r="K214" i="144"/>
  <c r="J213" i="149"/>
  <c r="K218" i="144"/>
  <c r="J217" i="149"/>
  <c r="K222" i="144"/>
  <c r="J221" i="149"/>
  <c r="K226" i="144"/>
  <c r="J225" i="149"/>
  <c r="K230" i="144"/>
  <c r="J229" i="149"/>
  <c r="K235" i="144"/>
  <c r="J234" i="149"/>
  <c r="K239" i="144"/>
  <c r="J238" i="149"/>
  <c r="K140" i="75"/>
  <c r="J139" i="149"/>
  <c r="K6" i="148"/>
  <c r="J5" i="149"/>
  <c r="K5" i="148"/>
  <c r="J4" i="149"/>
  <c r="K4" i="146"/>
  <c r="J3" i="149"/>
  <c r="K186" i="149" l="1"/>
  <c r="M186" i="149"/>
  <c r="K178" i="149"/>
  <c r="M178" i="149"/>
  <c r="K162" i="149"/>
  <c r="M162" i="149"/>
  <c r="K146" i="149"/>
  <c r="M146" i="149"/>
  <c r="K122" i="149"/>
  <c r="M122" i="149"/>
  <c r="K98" i="149"/>
  <c r="M98" i="149"/>
  <c r="K74" i="149"/>
  <c r="M74" i="149"/>
  <c r="K15" i="149"/>
  <c r="M15" i="149"/>
  <c r="K227" i="149"/>
  <c r="M227" i="149"/>
  <c r="K211" i="149"/>
  <c r="M211" i="149"/>
  <c r="K195" i="149"/>
  <c r="M195" i="149"/>
  <c r="K179" i="149"/>
  <c r="M179" i="149"/>
  <c r="K163" i="149"/>
  <c r="M163" i="149"/>
  <c r="K147" i="149"/>
  <c r="M147" i="149"/>
  <c r="K127" i="149"/>
  <c r="M127" i="149"/>
  <c r="K119" i="149"/>
  <c r="M119" i="149"/>
  <c r="K103" i="149"/>
  <c r="M103" i="149"/>
  <c r="K95" i="149"/>
  <c r="M95" i="149"/>
  <c r="K87" i="149"/>
  <c r="M87" i="149"/>
  <c r="K79" i="149"/>
  <c r="M79" i="149"/>
  <c r="K71" i="149"/>
  <c r="M71" i="149"/>
  <c r="K57" i="149"/>
  <c r="M57" i="149"/>
  <c r="K41" i="149"/>
  <c r="M41" i="149"/>
  <c r="K25" i="149"/>
  <c r="M25" i="149"/>
  <c r="K9" i="149"/>
  <c r="M9" i="149"/>
  <c r="K43" i="149"/>
  <c r="M43" i="149"/>
  <c r="K67" i="149"/>
  <c r="M67" i="149"/>
  <c r="K35" i="149"/>
  <c r="M35" i="149"/>
  <c r="K239" i="149"/>
  <c r="M239" i="149"/>
  <c r="K230" i="149"/>
  <c r="M230" i="149"/>
  <c r="K222" i="149"/>
  <c r="M222" i="149"/>
  <c r="K214" i="149"/>
  <c r="M214" i="149"/>
  <c r="K206" i="149"/>
  <c r="M206" i="149"/>
  <c r="K198" i="149"/>
  <c r="M198" i="149"/>
  <c r="K190" i="149"/>
  <c r="M190" i="149"/>
  <c r="K182" i="149"/>
  <c r="M182" i="149"/>
  <c r="K174" i="149"/>
  <c r="M174" i="149"/>
  <c r="K166" i="149"/>
  <c r="M166" i="149"/>
  <c r="K158" i="149"/>
  <c r="M158" i="149"/>
  <c r="K150" i="149"/>
  <c r="M150" i="149"/>
  <c r="K142" i="149"/>
  <c r="M142" i="149"/>
  <c r="K134" i="149"/>
  <c r="M134" i="149"/>
  <c r="K126" i="149"/>
  <c r="M126" i="149"/>
  <c r="K118" i="149"/>
  <c r="M118" i="149"/>
  <c r="K110" i="149"/>
  <c r="M110" i="149"/>
  <c r="K102" i="149"/>
  <c r="M102" i="149"/>
  <c r="K94" i="149"/>
  <c r="M94" i="149"/>
  <c r="K86" i="149"/>
  <c r="M86" i="149"/>
  <c r="K78" i="149"/>
  <c r="M78" i="149"/>
  <c r="K70" i="149"/>
  <c r="M70" i="149"/>
  <c r="K66" i="149"/>
  <c r="M66" i="149"/>
  <c r="K16" i="149"/>
  <c r="M16" i="149"/>
  <c r="K40" i="149"/>
  <c r="M40" i="149"/>
  <c r="K50" i="149"/>
  <c r="M50" i="149"/>
  <c r="K24" i="149"/>
  <c r="M24" i="149"/>
  <c r="K60" i="149"/>
  <c r="M60" i="149"/>
  <c r="K31" i="149"/>
  <c r="M31" i="149"/>
  <c r="K231" i="149"/>
  <c r="M231" i="149"/>
  <c r="K215" i="149"/>
  <c r="M215" i="149"/>
  <c r="K199" i="149"/>
  <c r="M199" i="149"/>
  <c r="K183" i="149"/>
  <c r="M183" i="149"/>
  <c r="K167" i="149"/>
  <c r="M167" i="149"/>
  <c r="K151" i="149"/>
  <c r="M151" i="149"/>
  <c r="K131" i="149"/>
  <c r="M131" i="149"/>
  <c r="K123" i="149"/>
  <c r="M123" i="149"/>
  <c r="K107" i="149"/>
  <c r="M107" i="149"/>
  <c r="K91" i="149"/>
  <c r="M91" i="149"/>
  <c r="K75" i="149"/>
  <c r="M75" i="149"/>
  <c r="K49" i="149"/>
  <c r="M49" i="149"/>
  <c r="K17" i="149"/>
  <c r="M17" i="149"/>
  <c r="K27" i="149"/>
  <c r="M27" i="149"/>
  <c r="K51" i="149"/>
  <c r="M51" i="149"/>
  <c r="K235" i="149"/>
  <c r="M235" i="149"/>
  <c r="K218" i="149"/>
  <c r="M218" i="149"/>
  <c r="K210" i="149"/>
  <c r="M210" i="149"/>
  <c r="K194" i="149"/>
  <c r="M194" i="149"/>
  <c r="K170" i="149"/>
  <c r="M170" i="149"/>
  <c r="K154" i="149"/>
  <c r="M154" i="149"/>
  <c r="K138" i="149"/>
  <c r="M138" i="149"/>
  <c r="K114" i="149"/>
  <c r="M114" i="149"/>
  <c r="K90" i="149"/>
  <c r="M90" i="149"/>
  <c r="K47" i="149"/>
  <c r="M47" i="149"/>
  <c r="K236" i="149"/>
  <c r="M236" i="149"/>
  <c r="K219" i="149"/>
  <c r="M219" i="149"/>
  <c r="K203" i="149"/>
  <c r="M203" i="149"/>
  <c r="K187" i="149"/>
  <c r="M187" i="149"/>
  <c r="K171" i="149"/>
  <c r="M171" i="149"/>
  <c r="K155" i="149"/>
  <c r="M155" i="149"/>
  <c r="K135" i="149"/>
  <c r="M135" i="149"/>
  <c r="K111" i="149"/>
  <c r="M111" i="149"/>
  <c r="K5" i="149"/>
  <c r="M5" i="149"/>
  <c r="K238" i="149"/>
  <c r="M238" i="149"/>
  <c r="K229" i="149"/>
  <c r="M229" i="149"/>
  <c r="K221" i="149"/>
  <c r="M221" i="149"/>
  <c r="K213" i="149"/>
  <c r="M213" i="149"/>
  <c r="K205" i="149"/>
  <c r="M205" i="149"/>
  <c r="K197" i="149"/>
  <c r="M197" i="149"/>
  <c r="K189" i="149"/>
  <c r="M189" i="149"/>
  <c r="K181" i="149"/>
  <c r="M181" i="149"/>
  <c r="K173" i="149"/>
  <c r="M173" i="149"/>
  <c r="K165" i="149"/>
  <c r="M165" i="149"/>
  <c r="K157" i="149"/>
  <c r="M157" i="149"/>
  <c r="K149" i="149"/>
  <c r="M149" i="149"/>
  <c r="K141" i="149"/>
  <c r="M141" i="149"/>
  <c r="K133" i="149"/>
  <c r="M133" i="149"/>
  <c r="K125" i="149"/>
  <c r="M125" i="149"/>
  <c r="K117" i="149"/>
  <c r="M117" i="149"/>
  <c r="K109" i="149"/>
  <c r="M109" i="149"/>
  <c r="K101" i="149"/>
  <c r="M101" i="149"/>
  <c r="K93" i="149"/>
  <c r="M93" i="149"/>
  <c r="K85" i="149"/>
  <c r="M85" i="149"/>
  <c r="K77" i="149"/>
  <c r="M77" i="149"/>
  <c r="K69" i="149"/>
  <c r="M69" i="149"/>
  <c r="K53" i="149"/>
  <c r="M53" i="149"/>
  <c r="K37" i="149"/>
  <c r="M37" i="149"/>
  <c r="K21" i="149"/>
  <c r="M21" i="149"/>
  <c r="K237" i="149"/>
  <c r="M237" i="149"/>
  <c r="K228" i="149"/>
  <c r="M228" i="149"/>
  <c r="K220" i="149"/>
  <c r="M220" i="149"/>
  <c r="K212" i="149"/>
  <c r="M212" i="149"/>
  <c r="K204" i="149"/>
  <c r="M204" i="149"/>
  <c r="K196" i="149"/>
  <c r="M196" i="149"/>
  <c r="K188" i="149"/>
  <c r="M188" i="149"/>
  <c r="K180" i="149"/>
  <c r="M180" i="149"/>
  <c r="K172" i="149"/>
  <c r="M172" i="149"/>
  <c r="K164" i="149"/>
  <c r="M164" i="149"/>
  <c r="K156" i="149"/>
  <c r="M156" i="149"/>
  <c r="K148" i="149"/>
  <c r="M148" i="149"/>
  <c r="K140" i="149"/>
  <c r="M140" i="149"/>
  <c r="K132" i="149"/>
  <c r="M132" i="149"/>
  <c r="K124" i="149"/>
  <c r="M124" i="149"/>
  <c r="K116" i="149"/>
  <c r="M116" i="149"/>
  <c r="K108" i="149"/>
  <c r="M108" i="149"/>
  <c r="K100" i="149"/>
  <c r="M100" i="149"/>
  <c r="K92" i="149"/>
  <c r="M92" i="149"/>
  <c r="K84" i="149"/>
  <c r="M84" i="149"/>
  <c r="K76" i="149"/>
  <c r="M76" i="149"/>
  <c r="K55" i="149"/>
  <c r="M55" i="149"/>
  <c r="K23" i="149"/>
  <c r="M23" i="149"/>
  <c r="K6" i="149"/>
  <c r="M6" i="149"/>
  <c r="K46" i="149"/>
  <c r="M46" i="149"/>
  <c r="K14" i="149"/>
  <c r="M14" i="149"/>
  <c r="K38" i="149"/>
  <c r="M38" i="149"/>
  <c r="K48" i="149"/>
  <c r="M48" i="149"/>
  <c r="K18" i="149"/>
  <c r="M18" i="149"/>
  <c r="K36" i="149"/>
  <c r="M36" i="149"/>
  <c r="K56" i="149"/>
  <c r="M56" i="149"/>
  <c r="K20" i="149"/>
  <c r="M20" i="149"/>
  <c r="K32" i="149"/>
  <c r="M32" i="149"/>
  <c r="K63" i="149"/>
  <c r="M63" i="149"/>
  <c r="K7" i="149"/>
  <c r="M7" i="149"/>
  <c r="K223" i="149"/>
  <c r="M223" i="149"/>
  <c r="K207" i="149"/>
  <c r="M207" i="149"/>
  <c r="K191" i="149"/>
  <c r="M191" i="149"/>
  <c r="K175" i="149"/>
  <c r="M175" i="149"/>
  <c r="K159" i="149"/>
  <c r="M159" i="149"/>
  <c r="K143" i="149"/>
  <c r="M143" i="149"/>
  <c r="K115" i="149"/>
  <c r="M115" i="149"/>
  <c r="K99" i="149"/>
  <c r="M99" i="149"/>
  <c r="K83" i="149"/>
  <c r="M83" i="149"/>
  <c r="K65" i="149"/>
  <c r="M65" i="149"/>
  <c r="K33" i="149"/>
  <c r="M33" i="149"/>
  <c r="K59" i="149"/>
  <c r="M59" i="149"/>
  <c r="K11" i="149"/>
  <c r="M11" i="149"/>
  <c r="K19" i="149"/>
  <c r="M19" i="149"/>
  <c r="K226" i="149"/>
  <c r="M226" i="149"/>
  <c r="K202" i="149"/>
  <c r="M202" i="149"/>
  <c r="K130" i="149"/>
  <c r="M130" i="149"/>
  <c r="K106" i="149"/>
  <c r="M106" i="149"/>
  <c r="K82" i="149"/>
  <c r="M82" i="149"/>
  <c r="K44" i="149"/>
  <c r="M44" i="149"/>
  <c r="K68" i="149"/>
  <c r="M68" i="149"/>
  <c r="K26" i="149"/>
  <c r="M26" i="149"/>
  <c r="K52" i="149"/>
  <c r="M52" i="149"/>
  <c r="K10" i="149"/>
  <c r="M10" i="149"/>
  <c r="K28" i="149"/>
  <c r="M28" i="149"/>
  <c r="K4" i="149"/>
  <c r="M4" i="149"/>
  <c r="K234" i="149"/>
  <c r="M234" i="149"/>
  <c r="K225" i="149"/>
  <c r="M225" i="149"/>
  <c r="K217" i="149"/>
  <c r="M217" i="149"/>
  <c r="K209" i="149"/>
  <c r="M209" i="149"/>
  <c r="K201" i="149"/>
  <c r="M201" i="149"/>
  <c r="K193" i="149"/>
  <c r="M193" i="149"/>
  <c r="K185" i="149"/>
  <c r="M185" i="149"/>
  <c r="K177" i="149"/>
  <c r="M177" i="149"/>
  <c r="K169" i="149"/>
  <c r="M169" i="149"/>
  <c r="K161" i="149"/>
  <c r="M161" i="149"/>
  <c r="K153" i="149"/>
  <c r="M153" i="149"/>
  <c r="K145" i="149"/>
  <c r="M145" i="149"/>
  <c r="K137" i="149"/>
  <c r="M137" i="149"/>
  <c r="K129" i="149"/>
  <c r="M129" i="149"/>
  <c r="K121" i="149"/>
  <c r="M121" i="149"/>
  <c r="K113" i="149"/>
  <c r="M113" i="149"/>
  <c r="K105" i="149"/>
  <c r="M105" i="149"/>
  <c r="K97" i="149"/>
  <c r="M97" i="149"/>
  <c r="K89" i="149"/>
  <c r="M89" i="149"/>
  <c r="K81" i="149"/>
  <c r="M81" i="149"/>
  <c r="K73" i="149"/>
  <c r="M73" i="149"/>
  <c r="K61" i="149"/>
  <c r="M61" i="149"/>
  <c r="K45" i="149"/>
  <c r="M45" i="149"/>
  <c r="K29" i="149"/>
  <c r="M29" i="149"/>
  <c r="K13" i="149"/>
  <c r="M13" i="149"/>
  <c r="K232" i="149"/>
  <c r="M232" i="149"/>
  <c r="K224" i="149"/>
  <c r="M224" i="149"/>
  <c r="K216" i="149"/>
  <c r="M216" i="149"/>
  <c r="K208" i="149"/>
  <c r="M208" i="149"/>
  <c r="K200" i="149"/>
  <c r="M200" i="149"/>
  <c r="K192" i="149"/>
  <c r="M192" i="149"/>
  <c r="K184" i="149"/>
  <c r="M184" i="149"/>
  <c r="K176" i="149"/>
  <c r="M176" i="149"/>
  <c r="K168" i="149"/>
  <c r="M168" i="149"/>
  <c r="K160" i="149"/>
  <c r="M160" i="149"/>
  <c r="K152" i="149"/>
  <c r="M152" i="149"/>
  <c r="K144" i="149"/>
  <c r="M144" i="149"/>
  <c r="K136" i="149"/>
  <c r="M136" i="149"/>
  <c r="K128" i="149"/>
  <c r="M128" i="149"/>
  <c r="K120" i="149"/>
  <c r="M120" i="149"/>
  <c r="K112" i="149"/>
  <c r="M112" i="149"/>
  <c r="K104" i="149"/>
  <c r="M104" i="149"/>
  <c r="K96" i="149"/>
  <c r="M96" i="149"/>
  <c r="K88" i="149"/>
  <c r="M88" i="149"/>
  <c r="K80" i="149"/>
  <c r="M80" i="149"/>
  <c r="K72" i="149"/>
  <c r="M72" i="149"/>
  <c r="K39" i="149"/>
  <c r="M39" i="149"/>
  <c r="K62" i="149"/>
  <c r="M62" i="149"/>
  <c r="K30" i="149"/>
  <c r="M30" i="149"/>
  <c r="K54" i="149"/>
  <c r="M54" i="149"/>
  <c r="K22" i="149"/>
  <c r="M22" i="149"/>
  <c r="K34" i="149"/>
  <c r="M34" i="149"/>
  <c r="K58" i="149"/>
  <c r="M58" i="149"/>
  <c r="K12" i="149"/>
  <c r="M12" i="149"/>
  <c r="K42" i="149"/>
  <c r="M42" i="149"/>
  <c r="K64" i="149"/>
  <c r="M64" i="149"/>
  <c r="K8" i="149"/>
  <c r="M8" i="149"/>
  <c r="K139" i="149"/>
  <c r="M139" i="149"/>
  <c r="K3" i="149"/>
  <c r="M3" i="149"/>
  <c r="M240" i="149" l="1"/>
  <c r="M247" i="149" s="1"/>
  <c r="M249" i="149" s="1"/>
</calcChain>
</file>

<file path=xl/comments1.xml><?xml version="1.0" encoding="utf-8"?>
<comments xmlns="http://schemas.openxmlformats.org/spreadsheetml/2006/main">
  <authors>
    <author>Gabriela Monteiro</author>
  </authors>
  <commentList>
    <comment ref="I140" authorId="0" shapeId="0">
      <text>
        <r>
          <rPr>
            <b/>
            <sz val="9"/>
            <color indexed="81"/>
            <rFont val="Segoe UI"/>
            <family val="2"/>
          </rPr>
          <t>Gabriela Monteiro:</t>
        </r>
        <r>
          <rPr>
            <sz val="9"/>
            <color indexed="81"/>
            <rFont val="Segoe UI"/>
            <family val="2"/>
          </rPr>
          <t xml:space="preserve">
100 cedidos ao CESFI
100 cedidos ao CESFI - 28.03</t>
        </r>
      </text>
    </comment>
    <comment ref="I235" authorId="0" shapeId="0">
      <text>
        <r>
          <rPr>
            <b/>
            <sz val="9"/>
            <color indexed="81"/>
            <rFont val="Segoe UI"/>
            <family val="2"/>
          </rPr>
          <t>Gabriela Monteiro:</t>
        </r>
        <r>
          <rPr>
            <sz val="9"/>
            <color indexed="81"/>
            <rFont val="Segoe UI"/>
            <family val="2"/>
          </rPr>
          <t xml:space="preserve">
Cedido para o CEAVI</t>
        </r>
      </text>
    </comment>
  </commentList>
</comments>
</file>

<file path=xl/comments2.xml><?xml version="1.0" encoding="utf-8"?>
<comments xmlns="http://schemas.openxmlformats.org/spreadsheetml/2006/main">
  <authors>
    <author>Roberta kloster</author>
  </authors>
  <commentList>
    <comment ref="I140" authorId="0" shapeId="0">
      <text>
        <r>
          <rPr>
            <b/>
            <sz val="9"/>
            <color indexed="81"/>
            <rFont val="Segoe UI"/>
            <family val="2"/>
          </rPr>
          <t>Roberta kloster:</t>
        </r>
        <r>
          <rPr>
            <sz val="9"/>
            <color indexed="81"/>
            <rFont val="Segoe UI"/>
            <family val="2"/>
          </rPr>
          <t xml:space="preserve">
250 cedidos para o CEAD</t>
        </r>
      </text>
    </comment>
  </commentList>
</comments>
</file>

<file path=xl/comments3.xml><?xml version="1.0" encoding="utf-8"?>
<comments xmlns="http://schemas.openxmlformats.org/spreadsheetml/2006/main">
  <authors>
    <author>Gabriela Monteiro</author>
  </authors>
  <commentList>
    <comment ref="I235" authorId="0" shapeId="0">
      <text>
        <r>
          <rPr>
            <b/>
            <sz val="9"/>
            <color indexed="81"/>
            <rFont val="Segoe UI"/>
            <family val="2"/>
          </rPr>
          <t>Gabriela Monteiro:4000 cedido pelo CCT</t>
        </r>
      </text>
    </comment>
  </commentList>
</comments>
</file>

<file path=xl/comments4.xml><?xml version="1.0" encoding="utf-8"?>
<comments xmlns="http://schemas.openxmlformats.org/spreadsheetml/2006/main">
  <authors>
    <author>Eder Gulart Monteiro</author>
  </authors>
  <commentList>
    <comment ref="M1" authorId="0" shapeId="0">
      <text>
        <r>
          <rPr>
            <b/>
            <sz val="9"/>
            <color indexed="81"/>
            <rFont val="Tahoma"/>
            <family val="2"/>
          </rPr>
          <t>DIAL DPTOS EIRELLI
R$3.254,91
1151 itens</t>
        </r>
      </text>
    </comment>
    <comment ref="N1" authorId="0" shapeId="0">
      <text>
        <r>
          <rPr>
            <b/>
            <sz val="9"/>
            <color indexed="81"/>
            <rFont val="Tahoma"/>
            <family val="2"/>
          </rPr>
          <t>ALEXANDRA DOS PASSOS
R$2.111,75
3933 itens</t>
        </r>
        <r>
          <rPr>
            <sz val="9"/>
            <color indexed="81"/>
            <rFont val="Tahoma"/>
            <family val="2"/>
          </rPr>
          <t xml:space="preserve">
</t>
        </r>
      </text>
    </comment>
    <comment ref="O1" authorId="0" shapeId="0">
      <text>
        <r>
          <rPr>
            <b/>
            <sz val="9"/>
            <color indexed="81"/>
            <rFont val="Tahoma"/>
            <family val="2"/>
          </rPr>
          <t>AQUINPEL
r$501,10
4130 ITENS</t>
        </r>
      </text>
    </comment>
  </commentList>
</comments>
</file>

<file path=xl/comments5.xml><?xml version="1.0" encoding="utf-8"?>
<comments xmlns="http://schemas.openxmlformats.org/spreadsheetml/2006/main">
  <authors>
    <author>Roberta kloster</author>
  </authors>
  <commentList>
    <comment ref="I140" authorId="0" shapeId="0">
      <text>
        <r>
          <rPr>
            <b/>
            <sz val="9"/>
            <color indexed="81"/>
            <rFont val="Segoe UI"/>
            <family val="2"/>
          </rPr>
          <t>Roberta kloster:</t>
        </r>
        <r>
          <rPr>
            <sz val="9"/>
            <color indexed="81"/>
            <rFont val="Segoe UI"/>
            <family val="2"/>
          </rPr>
          <t xml:space="preserve">
250 cedidos pela ESAG</t>
        </r>
      </text>
    </comment>
  </commentList>
</comments>
</file>

<file path=xl/comments6.xml><?xml version="1.0" encoding="utf-8"?>
<comments xmlns="http://schemas.openxmlformats.org/spreadsheetml/2006/main">
  <authors>
    <author>Gabriela Monteiro</author>
  </authors>
  <commentList>
    <comment ref="I140" authorId="0" shapeId="0">
      <text>
        <r>
          <rPr>
            <b/>
            <sz val="9"/>
            <color indexed="81"/>
            <rFont val="Segoe UI"/>
            <family val="2"/>
          </rPr>
          <t>Gabriela Monteiro:</t>
        </r>
        <r>
          <rPr>
            <sz val="9"/>
            <color indexed="81"/>
            <rFont val="Segoe UI"/>
            <family val="2"/>
          </rPr>
          <t xml:space="preserve">
100 cedidos pela Reitoria
100 cedidos pela Reitoria - 28/03</t>
        </r>
      </text>
    </comment>
  </commentList>
</comments>
</file>

<file path=xl/comments7.xml><?xml version="1.0" encoding="utf-8"?>
<comments xmlns="http://schemas.openxmlformats.org/spreadsheetml/2006/main">
  <authors>
    <author>Gabriela Monteiro</author>
  </authors>
  <commentList>
    <comment ref="I235" authorId="0" shapeId="0">
      <text>
        <r>
          <rPr>
            <b/>
            <sz val="9"/>
            <color indexed="81"/>
            <rFont val="Segoe UI"/>
            <family val="2"/>
          </rPr>
          <t>Gabriela Monteiro:</t>
        </r>
        <r>
          <rPr>
            <sz val="9"/>
            <color indexed="81"/>
            <rFont val="Segoe UI"/>
            <family val="2"/>
          </rPr>
          <t xml:space="preserve">
4000 cedido ao CEART</t>
        </r>
      </text>
    </comment>
  </commentList>
</comments>
</file>

<file path=xl/comments8.xml><?xml version="1.0" encoding="utf-8"?>
<comments xmlns="http://schemas.openxmlformats.org/spreadsheetml/2006/main">
  <authors>
    <author>Gabriela Monteiro</author>
  </authors>
  <commentList>
    <comment ref="I235" authorId="0" shapeId="0">
      <text>
        <r>
          <rPr>
            <b/>
            <sz val="9"/>
            <color indexed="81"/>
            <rFont val="Segoe UI"/>
            <family val="2"/>
          </rPr>
          <t>Gabriela Monteiro:</t>
        </r>
        <r>
          <rPr>
            <sz val="9"/>
            <color indexed="81"/>
            <rFont val="Segoe UI"/>
            <family val="2"/>
          </rPr>
          <t xml:space="preserve">
Cedido pela Reitoria
</t>
        </r>
      </text>
    </comment>
  </commentList>
</comments>
</file>

<file path=xl/sharedStrings.xml><?xml version="1.0" encoding="utf-8"?>
<sst xmlns="http://schemas.openxmlformats.org/spreadsheetml/2006/main" count="14178" uniqueCount="564">
  <si>
    <t>Saldo / Automático</t>
  </si>
  <si>
    <t>LOTE</t>
  </si>
  <si>
    <t>...../...../......</t>
  </si>
  <si>
    <t>FORNECEDOR</t>
  </si>
  <si>
    <t>ITEM</t>
  </si>
  <si>
    <t>Preço UNITÁRIO (R$)</t>
  </si>
  <si>
    <t>PRODUTO - CARACTERÍSTICAS MÍNIMAS</t>
  </si>
  <si>
    <t>ALERTA</t>
  </si>
  <si>
    <t>Item</t>
  </si>
  <si>
    <t>Unidade</t>
  </si>
  <si>
    <t>Lote</t>
  </si>
  <si>
    <t>ANEXO II – Instrução Normativa n.º 002/2014</t>
  </si>
  <si>
    <t>DECLARAÇÃO DE DISPONIBILIDADE DE QUANTITATIVO PARA EMISSÃO DE AUTORIZAÇÃO DE FORNECIMENTO/ORDEM DE SERVIÇO – SISTEMA DE REGISTRO DE PREÇOS/UDESC</t>
  </si>
  <si>
    <t>Processo CPA n.º XXXX/2014</t>
  </si>
  <si>
    <t>Pregão n.º  XXXX/2014</t>
  </si>
  <si>
    <t xml:space="preserve">Objeto: </t>
  </si>
  <si>
    <t>Vigência da Ata de Registro de Preços: XX/XX/XXXX até XX/XX/XXXXX</t>
  </si>
  <si>
    <t>Declaro que o Centro XXXXXXX, participante da Ata de Registro de Preços proveniente do Pregão n.º XXXX/2014, possui saldo em seu quantitativo para a emissão da Autorização de Fornecimento/Ordem de Serviço n.º XXXX/2014, no valor de R$ X.XXX,XX, a ser firmada com a empresa XXXXXXX, restando ainda em sua cota para próximas contratações com o referido fornecedor os seguintes quantitativos:</t>
  </si>
  <si>
    <t>Descrição Resumida</t>
  </si>
  <si>
    <t>Valor Unitário (R$)</t>
  </si>
  <si>
    <r>
      <t xml:space="preserve">Saldo Quantitativo </t>
    </r>
    <r>
      <rPr>
        <sz val="8"/>
        <color indexed="8"/>
        <rFont val="Arial"/>
        <family val="2"/>
      </rPr>
      <t>(antes da emissão desta AF/OS)</t>
    </r>
  </si>
  <si>
    <t>Quantitativo da AF/OS</t>
  </si>
  <si>
    <t>Saldo Atualizado</t>
  </si>
  <si>
    <t>__________________, ____/_____/____</t>
  </si>
  <si>
    <t>Cidade                                    Data</t>
  </si>
  <si>
    <t>_____________________________________________</t>
  </si>
  <si>
    <t xml:space="preserve">Diretor(a) de Administração </t>
  </si>
  <si>
    <t>(carimbo e assinatura)</t>
  </si>
  <si>
    <t>Qtde Registrada</t>
  </si>
  <si>
    <t>CENTRO PARTICIPANTE: CEART</t>
  </si>
  <si>
    <t>CENTRO PARTICIPANTE: CEAD</t>
  </si>
  <si>
    <t>CENTRO PARTICIPANTE: CERES</t>
  </si>
  <si>
    <t>CENTRO PARTICIPANTE: CEPLAN</t>
  </si>
  <si>
    <t>CENTRO PARTICIPANTE: CCT</t>
  </si>
  <si>
    <t>CENTRO PARTICIPANTE: CEO</t>
  </si>
  <si>
    <t>CENTRO PARTICIPANTE: CESFI</t>
  </si>
  <si>
    <t>CENTRO PARTICIPANTE: CEAVI</t>
  </si>
  <si>
    <t>UNIDADE</t>
  </si>
  <si>
    <t>MARCA</t>
  </si>
  <si>
    <t>CENTRO PARTICIPANTE: CAV</t>
  </si>
  <si>
    <t>Peça</t>
  </si>
  <si>
    <t>CENTRO PARTICIPANTE: ESAG</t>
  </si>
  <si>
    <t>PROCESSO: 1651/2014/UDESC</t>
  </si>
  <si>
    <t xml:space="preserve">OBJETO: AQUISIÇÃO DE MATERIAIS DE EXPEDIENTE PARA A UDESC </t>
  </si>
  <si>
    <t>VIGÊNCIA DA ATA: 15/04/2015 até 14/04/2016</t>
  </si>
  <si>
    <t>AGENDA PERMANENTE, PARA MARCAR COMPROMISSOS, com no mínimo 100 folhas. Com fitilho marcador de páginas, medindo aproximadamente 145 X 205mm</t>
  </si>
  <si>
    <t>FTD</t>
  </si>
  <si>
    <t>33.90.30.16</t>
  </si>
  <si>
    <t>APAGADOR PARA QUADRO BRANCO, com corpo plástico de alta resistência, base com feltro de no mínimo 2mm. Medidas: comprimento entre 15 e 18 cm; largura igual ou maior que 6 cm; altura entre 3cm e 5cm. Espaço no corpo do apagador para armazenar 2 canetas marcadoras para quadro branco.</t>
  </si>
  <si>
    <t>KIT</t>
  </si>
  <si>
    <t>Aplicador/suporte para fita adesiva de 48mm X 50m, com serrilha e cabo para empacotamento</t>
  </si>
  <si>
    <t>peça</t>
  </si>
  <si>
    <t>JOCAR</t>
  </si>
  <si>
    <t>BORRACHA DE PAPELARIA NA COR VERDE PARA COLOCAR NA  PARTE DE CIMA LAPIS</t>
  </si>
  <si>
    <t>LEONORA</t>
  </si>
  <si>
    <t>BORRACHA PLASTICA, COR BRANCA,COM CINTA PLASTICA,MEDINDO 58X34,5X12mm. Com registro no INMETRO.</t>
  </si>
  <si>
    <t>BARBANTE DE ALGODAO, com 08 (oito) fios,  ROLO COM APROXIMADAMENTE 400 GRAMAS</t>
  </si>
  <si>
    <t>KOREA</t>
  </si>
  <si>
    <t>APONTADOR DE LAPIS, DE PLASTICO, TIPO COLEGIAL, Com recipiente para segurar sobras do
lápis apontado, medindo aproximadamente 5 cm</t>
  </si>
  <si>
    <t>BANDEJA PARA DOCUMENTOS, EM ACRILICO, COM 1 DIVISÃO, na cor transparente – tamanho A4</t>
  </si>
  <si>
    <t>NOVACRIL</t>
  </si>
  <si>
    <t>BANDEJA PARA DOCUMENTOS, EM ACRILICO, COM 2 DIVISOES, na cor transparente – tamanho A4</t>
  </si>
  <si>
    <t>BANDEJA PARA DOCUMENTOS, EM ACRILICO, COM 3 DIVISOES, NA COR TRANSPARENTE, TAMANHO A4</t>
  </si>
  <si>
    <t>BLOCO DE RASCUNHO, AUTO ADESIVO, medindo 38 X 51mm, pacote com 4 blocos. Adesivos removíveis com 100 folhas, similar a marca post it.</t>
  </si>
  <si>
    <t>pacote</t>
  </si>
  <si>
    <t xml:space="preserve">MAKE </t>
  </si>
  <si>
    <t>BLOCO DE RASCUNHO, AUTO ADESIVO, medindo 76 X 102mm, pacote com 100 folhas, amarelo, para recados. Adesivos removíveis, similar a marca post it.</t>
  </si>
  <si>
    <t>ALFINETE COLORIDO, ponta redonda, CAIXA COM 50 UNIDADES</t>
  </si>
  <si>
    <t>Caixa</t>
  </si>
  <si>
    <t>APAGADOR, PARA QUADRO NEGRO, em madeira, base com feltro, medindo aproximadamente 15 X 6 X 4cm</t>
  </si>
  <si>
    <t>CAGEMA</t>
  </si>
  <si>
    <t xml:space="preserve">BOBINA DE PAPEL, TÉRMICO, MEDINDO 57MM X 30M, CAIXA COM 10 UNIDADES, 1 via </t>
  </si>
  <si>
    <t>ALLSOMA</t>
  </si>
  <si>
    <t>BLOCO DE PAPEL, FLIP CHART COM PICOTE, COM 50 FOLHAS, medindo aproximadamente 64cm X 88cm.</t>
  </si>
  <si>
    <t>S.R</t>
  </si>
  <si>
    <t>BOBINA EM PAPEL PARA MAQUINA, BOBINA DE PAPEL TERMICO,MEDINDO 76MM X 40M, COM 1 VIA,</t>
  </si>
  <si>
    <t>CADERNO TIPO ESCOLAR, CAPA DURA, TIPO UNIVERSITARIO, COM 200 FOLHAS, Formato 203 X 280mm</t>
  </si>
  <si>
    <t>PANAMERICANA</t>
  </si>
  <si>
    <t>CADERNO TIPO ESCOLAR, TAMANHO PEQUENO COM 48 FOLHAS, capa dura tipo brochura.</t>
  </si>
  <si>
    <t>Calculadora média (portátil), tela inclinada para 12 dígitos, duas fontes de energia e desligamento (bateria e energia solar) telas de raiz quadrada e porcentagem, tela de apagar o último dígito, medidas aproximadas: 9 x 12 cm.</t>
  </si>
  <si>
    <t>CLASSE</t>
  </si>
  <si>
    <t>BIC</t>
  </si>
  <si>
    <t>PINCEL ATOMICO NA COR AZUL, PONTA OBLÍQUA (CHANFRADA), COM REGISTRO NO INMETRO.</t>
  </si>
  <si>
    <t>J.STAMP</t>
  </si>
  <si>
    <t>PINCEL ATOMICO NA COR PRETA PONTA OBLÍQUA (CHANFRADA), COM REGISTRO NO INMETRO.</t>
  </si>
  <si>
    <t>PINCEL ATOMICO NA COR VERDE PONTA OBLÍQUA (CHANFRADA), COM REGISTRO NO INMETRO.</t>
  </si>
  <si>
    <t>PINCEL ATOMICO NA COR VERMELHA PONTA OBLÍQUA (CHANFRADA), COM REGISTRO NO INMETRO.</t>
  </si>
  <si>
    <t>CANETA HIDROGRAFICA FOSFORESCENTE PARA DESTAQUE DE TEXTO, NA COR AMARELA, escrita de aproximadamente 3 mm de largura</t>
  </si>
  <si>
    <t>CANETA HIDROGRAFICA FOSFORESCENTE PARA DESTAQUE DE TEXTO, NA COR VERDE, escrita de aproximadamente 3 mm de largura</t>
  </si>
  <si>
    <t>CANETA ESFEROGRAFICA, COM TINTA ANTI-FRAUDE, com tinta segura e resistente a teste de água e luz composta de resinas termoplástica, tinta a base de solventes corantes orgânicos, ponta tungstênio, 0,7mm, cor preta. Similar a Unni ball Vision Elite.</t>
  </si>
  <si>
    <t>UNIBALL</t>
  </si>
  <si>
    <t>CANETA HIDROCOR, AVULSA - COR AZUL - PONTA DE 2MM</t>
  </si>
  <si>
    <t>COMPACTOR</t>
  </si>
  <si>
    <t>CANETA HIDROCOR, AVULSA - COR LARANJA - PONTA DE 2MM</t>
  </si>
  <si>
    <t>CANETA HIDROCOR, AVULSA - COR PRETA - PONTA DE 2MM</t>
  </si>
  <si>
    <t>CANETA HIDROCOR, AVULSA - COR VERDE - PONTA DE 2MM</t>
  </si>
  <si>
    <t>CANETA HIDROCOR, AVULSA - COR VERMELHA - PONTA DE 2MM</t>
  </si>
  <si>
    <t>CANETA HIDROCOR, COM 12 CORES, tamanho grande, lavável, com ponta fina de 2mm, com registro no INMETRO</t>
  </si>
  <si>
    <t>Jogo</t>
  </si>
  <si>
    <t>Caneta nanquim descartável  Linha Técnica.Expessura de traços em(mm):0.5. Caneta descartável com ponta de poliester engastada em metal. Cor da tinta Preta</t>
  </si>
  <si>
    <t>Caneta marcador permanente, estojo com 60 cores, profissional,  tinta base de água e pontas chanfradas. Similar a "magic color"</t>
  </si>
  <si>
    <t>Estojo</t>
  </si>
  <si>
    <t>MAGIC COLOR</t>
  </si>
  <si>
    <t>CANETA HIDROGRAFICA FOSFORESCENTE, PARA DESTAQUE DE TEXTO, NA COR LARANJA</t>
  </si>
  <si>
    <t>CANETA HIDROGRAFICA FOSFORESCENTE, PARA DESTAQUE DE TEXTO, NA COR ROSA</t>
  </si>
  <si>
    <t>CANETA HIDROGRAFICA FOSFORESCENTE, PARA DESTAQUE DE TEXTO,NA COR AZUL</t>
  </si>
  <si>
    <t>CANETA MARCADOR PERMANENTE, COR AZUL, para CD e Retroprojetor, ponta 1 à 2mm</t>
  </si>
  <si>
    <t>CANETA MARCADOR PERMANENTE, COR PRETA PARA CD e Retroprojetor, ponta 1 à 2mm</t>
  </si>
  <si>
    <t>33.90.30.1633.90.30.16</t>
  </si>
  <si>
    <t>CANETA MARCADOR PERMANENTE, COR VERDE, para CD e Retroprojetor, ponta 1 à 2mm</t>
  </si>
  <si>
    <t>CIS</t>
  </si>
  <si>
    <t>CANETA MARCADOR PERMANENTE, COR VERMELHA, para CD e Retroprojetor, ponta 1 à 2mm.</t>
  </si>
  <si>
    <t>CANETA MARCADOR PARA QUADRO BRANCO, NA COR AZUL, não recarregável, ponta arredondada com no mínimo 3mm, refil de no mínimo 5ml. Produto com registro no INMETRO</t>
  </si>
  <si>
    <t>GXIN</t>
  </si>
  <si>
    <t>CANETA MARCADOR PARA QUADRO BRANCO, NA COR PRETA, não recarregável, ponta arredondada com no mínimo 3mm, refil de no mínimo 5ml. Produto com registro no INMETRO</t>
  </si>
  <si>
    <t>CANETA MARCADOR PARA QUADRO BRANCO, NA COR VERDE, não recarregável, ponta arredondada com no mínimo 3mm, refil de no mínimo 5ml. Produto com registro no INMETRO</t>
  </si>
  <si>
    <t>CANETA MARCADOR PARA QUADRO BRANCO, NA COR VERMELHA, não recarregável, ponta arredondada com no mínimo 3mm, refil de no mínimo 5ml. Produto com registro no INMETRO</t>
  </si>
  <si>
    <t>LIMPADOR PARA QUADRO BRANCO, REMOVEDOR DE MACHAS PARA QUADRO NAO MAGNETICO, em spray líquido, frasco com 60 ml</t>
  </si>
  <si>
    <t>RADEX</t>
  </si>
  <si>
    <t>CAPA DE PROTECAO, PARA DVD/CD, em acrílico transparente, dimensões aproximadas 0,5 X 14 X 12 cm.</t>
  </si>
  <si>
    <t>MIDIA</t>
  </si>
  <si>
    <t>33.90.30.17</t>
  </si>
  <si>
    <t>CD, MIDIA DE CD, gravavel, R, 700 Mb 80min 52 X</t>
  </si>
  <si>
    <t>ELGIN</t>
  </si>
  <si>
    <t>CD, REGRAVAVEL - 80 MINUTOS, 700 Mb 80min 52 X</t>
  </si>
  <si>
    <t>DVD - VIRGEM, MIDIAS DVD-RW, RW (regravavel) 4,7 GB, 120 min</t>
  </si>
  <si>
    <t>DVD, MIDIA DE DVD, R (gravável) 120 Min. 4.7 GB</t>
  </si>
  <si>
    <t>Estojo para DVD - em plástico preto com Altura: 8,00mm, Largura: 13,50cm, Profundidade: 20,00cm</t>
  </si>
  <si>
    <t>PIRATININGA</t>
  </si>
  <si>
    <t>CLIPS METALICO NIQUELADO PARA PAPEIS NUMERO 1/0, CAIXA COM 100 UNIDADES</t>
  </si>
  <si>
    <t>RAFA</t>
  </si>
  <si>
    <t>CLIPS METALICO NIQUELADO PARA PAPEIS NUMERO 3/0, CAIXA COM 50 UNIDADES</t>
  </si>
  <si>
    <t>COLCHETE LATONADO PARA PAPEIS NUMERO 03,CAIXA COM 72 UNIDADES</t>
  </si>
  <si>
    <t>COLCHETE LATONADO PARA PAPEIS NUMERO 08,CAIXA COM 72 UNIDADES</t>
  </si>
  <si>
    <t>ELASTICO EM LATEX NUMERO 18 - EMBALAGEM COM 100 gramas</t>
  </si>
  <si>
    <t>PREMIER</t>
  </si>
  <si>
    <t>CINTA ELASTICA, PARA PROCESSO, LARGURA APROXIMADA de 4CM e aproximadamente 22 cm de comprimento não esticado</t>
  </si>
  <si>
    <t>OLIMPIA</t>
  </si>
  <si>
    <t>CLIPS METALICO NIQUELADO PARA PAPEIS, GALVANIZADO N. 8/0, CAIXA COM 25 UNIDADES</t>
  </si>
  <si>
    <t>CLIPS METALICO NIQUELADO PARA PAPEIS, NUMERO 00 CAIXA COM 100 UNIDADES</t>
  </si>
  <si>
    <t>CLIPS METALICO NIQUELADO PARA PAPEIS, NUMERO 04 COM 100 UNIDADES,</t>
  </si>
  <si>
    <t>CLIPS METALICO NIQUELADO PARA PAPEIS, NUMERO 2/0, CAIXA COM 100 UNIDADES</t>
  </si>
  <si>
    <t>CLIPS, TIPO PREDENDOR DE PAPEL, MEDINDO 19MM, CAIXA COM 12 peças, corpo de metal com pintura epóxi e presilha em aço inoxidável.</t>
  </si>
  <si>
    <t>BRW</t>
  </si>
  <si>
    <t>CLIPS, TIPO PRENDEDOR DE PAPEL, MEDINDO 32MM,CAIXA COM 12 peças, corpo de metal com pintura epóxi e presilha em aço inoxidável.</t>
  </si>
  <si>
    <t>CLIPS, TIPO PRENDEDOR,MEDINDO 51MM, CAIXA COM 12 peças, corpo de metal com pintura epóxi e presilha em aço inoxidável.</t>
  </si>
  <si>
    <t>CORRETIVO LIQUIDO, OPACO FRASCO COM 18ml, a base de água, não tóxico, com registro no INMETRO.</t>
  </si>
  <si>
    <t>Frasco</t>
  </si>
  <si>
    <t>ATIMA</t>
  </si>
  <si>
    <t>CORRETIVO LIQUIDO, TIPO CANETA, secagem rápida, atóxico, mínimo 7ml, com registro no INMETRO.</t>
  </si>
  <si>
    <t>Cola líquida branca, lavável, não tóxica, tubo com 1kg. Com registro no INMETRO</t>
  </si>
  <si>
    <t>Cola líquida branca, lavável, não tóxica, tubo com 250g. Com registro no INMETRO</t>
  </si>
  <si>
    <t>CRACHA PARA IDENTIFICACAO, bolsa em PVC cristal, tamanho aproximado de 10 X 15cm, PVC 20 vertical, com cordão PVC.</t>
  </si>
  <si>
    <t>DAC</t>
  </si>
  <si>
    <t>CRACHA PARA IDENTIFICACAO, PARA EVENTOS, com grampo metal tipo jacaré, tamanho 7X10cm</t>
  </si>
  <si>
    <t>DISPLAY EM ACRILICO, TRANSPARENTE PARA FOLHA A4, para sinalizar e identificar portas. Produzido em acrilico 2mm cristal dobrável, para áreas internas ou externas, suporte adesivo dupla face para fixação em qualquer superfície plana. Tamanho aproximado: 320X225mm.</t>
  </si>
  <si>
    <t>COMVISÃO</t>
  </si>
  <si>
    <t>DISPLAY EM ACRILICO, TRANSPARENTE, PARA FOLHA A3</t>
  </si>
  <si>
    <t>ESTILETE DE CORTE, LARGO, medindo aproximadamente 15cm, com lâmina de 2 cm de largura inclusa, cabo plástico, com registro no INMETRO</t>
  </si>
  <si>
    <t>CARTOLINA MED. 50 X 65 CM COM 180GR/M2, NA COR AMARELA</t>
  </si>
  <si>
    <t>Folha</t>
  </si>
  <si>
    <t>BIGNARD</t>
  </si>
  <si>
    <t>CARTOLINA MED. 50 X 65 CM COM 180GR/M2, NA COR AZUL CLARO</t>
  </si>
  <si>
    <t>CARTOLINA MED. 50 X 65 CM COM 180GR/M2, NA COR BRANCA</t>
  </si>
  <si>
    <t>CARTOLINA MED. 50 X 65 CM COM 180GR/M2, NA COR ROSA</t>
  </si>
  <si>
    <t>CARTOLINA MED. 50 X 65 CM COM 180GR/M2, NA COR VERDE</t>
  </si>
  <si>
    <t>ETIL VINIL ACETATO (E.V.A), COR LARANJA MEDINDO 40X60</t>
  </si>
  <si>
    <t>MAKE</t>
  </si>
  <si>
    <t>ETIL VINIL ACETATO (E.V.A), COR MARROM MEDINDO 40X60</t>
  </si>
  <si>
    <t>ETIL VINIL ACETATO (E.V.A), COR PRETA MEDINDO 40X60</t>
  </si>
  <si>
    <t>ETIL VINIL ACETATO (E.V.A), COR VERDE MEDINDO 40X60, VERDE ESCURO</t>
  </si>
  <si>
    <t>ETIL VINIL ACETATO (E.V.A), COR VERDE MEDINDO 40X60, VERMELHA</t>
  </si>
  <si>
    <t>ETIQUETA AUTO ADESIVA, brana, medindo.25,4 X 66,7mm, caixa com 25 folhas</t>
  </si>
  <si>
    <t>IMPRIMASTER</t>
  </si>
  <si>
    <t>ETIQUETA AUTO ADESIVA, branca medindo 44,45 X 12,7mm, caixa com 25 folhas</t>
  </si>
  <si>
    <t>ETIQUETA AUTO ADESIVA, BRANCA, medindo 101,6 X 33,9mm, folha com 14 etiquetas, caixa com 25 folhas</t>
  </si>
  <si>
    <t>ETIQUETA AUTO ADESIVA, branca, medindo 38,10 X 99,10mm, FOLHA COM 14 ETIQUETAS, caixa com 25 folhas</t>
  </si>
  <si>
    <t>ETIQUETA AUTO ADESIVA, reforço plástico, transparente,  14,5mm de diâmetro, caixa com 150 peças.</t>
  </si>
  <si>
    <t>PIMACO</t>
  </si>
  <si>
    <t>ETIQUETAS DE DETECCAO, COMPOSTO POR FITAS METALICAS, Fitas de detecção com tecnologia eletromagnética para aplicação nos itens da biblioteca para proteção do acervo(aplicação entre as páginas de livros e periódicos e outros). Composta por finas fitas metálicas e camada adicional de papel branco, da mesma largura, para otimização da ocultação e segurança; para que quando não desativadas, ao passar pela antena causam disparo, com adesivo não ácido de alta aderência próprio para papéis, em ambas as faces; com duas tiras plásticas para auxiliar na aplicação manual entre as páginas dos livros e periódicos; Desativáveis e reativáveis. Caixa com 1.000.</t>
  </si>
  <si>
    <t>SSLT</t>
  </si>
  <si>
    <t>FITA ADESIVA PARA EMPACOTAMENTO, CREPE, COR PARDA, MEDINDO 32MM X 50M</t>
  </si>
  <si>
    <t>EUROCEL</t>
  </si>
  <si>
    <t>FITA ADESIVA PLÁSTICA TRANSPARENTE, MEDINDO  12mm X 30m (Tipo durex)</t>
  </si>
  <si>
    <t>EXTRATOR DE GRAMPO, TIPO ESPATULA EM ACO CROMADO OU NIQUELADO, medindo 15 x1,5 cm</t>
  </si>
  <si>
    <t>FITA ADESIVA plástica, para EMPACOTAMENTO NA COR MARROM, MEDINDO 48mm X 50m</t>
  </si>
  <si>
    <t>Rolo</t>
  </si>
  <si>
    <t>T.TAPE</t>
  </si>
  <si>
    <t>FITA ADESIVA PLASTICA, TRANSPARENTE, MEDINDO 45mm X 50m, com registro no INMETRO.</t>
  </si>
  <si>
    <t>rolo</t>
  </si>
  <si>
    <t>FITA ADESIVA, AZUL, em polipropileno, rolo com 12mm x 10m</t>
  </si>
  <si>
    <t>FITA ADESIVA, DUPLA FACE, ESPUMA POLIETILENO, MEDINDO 12mm X 10 mts</t>
  </si>
  <si>
    <t>ADERE</t>
  </si>
  <si>
    <t>FITA DUPLA FACE COM 30CM DE COMPRIMENTO DE 12mm DE LARGURA, COR BRANCA</t>
  </si>
  <si>
    <t>EPA</t>
  </si>
  <si>
    <t>FITA ADESIVA, DUPLA FACE, MEDINDO 19mm X 30m</t>
  </si>
  <si>
    <t>FITA ADESIVA, VERMELHA, em polipropileno, rolo medindo 12mm x 10m</t>
  </si>
  <si>
    <t>FITA DE NYLON PARA MAQUINA, PARA RELOGIO PROTOCOLADOR, compatível com a marca Henry, cor preta, largura 11mm.</t>
  </si>
  <si>
    <t>MASTER</t>
  </si>
  <si>
    <t>Fita adesiva tipo mágica, 25mm X 65m</t>
  </si>
  <si>
    <t>3M</t>
  </si>
  <si>
    <t>FITA, PROTETORA PARA ETIQUETA DE LIVRO, Fitas protetoras transparentes - etiquetas antidesgaste, para etiquetas de livros, evitando o desgaste natural do manuseio, com cola não ácida para não danificar o material, em PVC com adesivo permanente. Tamanho: 5x12cm. Caixa com 1000.</t>
  </si>
  <si>
    <t>LUGRAF</t>
  </si>
  <si>
    <t>BIGTREE</t>
  </si>
  <si>
    <t>Formulário contínuo, folha branca, via simples, 240mmX280mm, 80 colunas, gramatura mínima de 60g/m2, caixa com 3000 folhas.</t>
  </si>
  <si>
    <t>MAXPRINT</t>
  </si>
  <si>
    <t>Formulário contínuo, 132 colunas (375x280mm), 1 via, branco alcalino, 60g/m2, microsserrilhado, caixa com 3000 folhas.</t>
  </si>
  <si>
    <t>GIZ CERA, CAIXA com 12 CORES, tamanho pequeno, peso mínimo de 48g. Com registro no INMETRO.</t>
  </si>
  <si>
    <t>LEO&amp;LEO</t>
  </si>
  <si>
    <t>GIZ PARA QUADRO NEGRO, ESCOLAR, COLORIDO, ANTI-ALERGICO, NAO TOXICO,CAIXA com 50 BASTOES, Plastificado, 81 mm x Diam. 10mm. Peso mínimo de 250g</t>
  </si>
  <si>
    <t>DELTA</t>
  </si>
  <si>
    <t>GIZ PARA QUADRO NEGRO, TIPO ESCOLAR,BRANCO, ANTIALERGICO, NAO TOXICO, CAIXA com 50 bastões, plastificado, 81 mm x Diam. 10mm. Peso mínimo de 250g</t>
  </si>
  <si>
    <t>Estjo</t>
  </si>
  <si>
    <t>LYKE</t>
  </si>
  <si>
    <t>GRAMPO ENCADERNADOR TIPO TRILHO DE METAL, CAIXA COM 50 UNIDADES,TAMANHO 80 MM</t>
  </si>
  <si>
    <t>GRAMPO PARA GRAMPEADOR TAMANHO 26/6, COBREADO, ANTIFERRUGEM, CAIXA COM 1000 UNIDADES</t>
  </si>
  <si>
    <t>GRAMPEADOR PARA PAPEIS, DE MESA, GRANDE, PARA ATE 100 FOLHAS DE 75g, tipo profissional, todo em metal com proteção de borracha</t>
  </si>
  <si>
    <t>GRAMPO ENCADERNADOR TIPO TRILHO, DE PLASTICO, Alta resistência, fechamento com pressão, comporta o arquivamento de até 500 folhas, pacote com 50 unidades. Cada haste deve ter no mínimo 6cm. Similar a marca Click TELOS. Com registro no INMETRO.</t>
  </si>
  <si>
    <t>DELLO</t>
  </si>
  <si>
    <t>LACRE DE SEGURANCA, PACOTE COM 100 UNIDADES, de plástico duro, numerado, para fechamento de malotes.</t>
  </si>
  <si>
    <t>LC</t>
  </si>
  <si>
    <t>LABRA</t>
  </si>
  <si>
    <t>LAPIS DE COR, CAIXA COM 48 CORES, em madeira, tamanho grande, com registro no INMETRO.</t>
  </si>
  <si>
    <t>FABER</t>
  </si>
  <si>
    <t>LAPIS DE COR, TAMANHO GRANDE, CAIXA COM 12 CORES, em madeira, com registro no INMETRO.</t>
  </si>
  <si>
    <t>LAPISEIRA PARA GRAFITE, COM ESPESSURA DE 0,9MM, com borracha, ponta em metal e avanço contínuo. Com registro no INMETRO.</t>
  </si>
  <si>
    <t>Lápis de cor aquarelável,  caixa c/ 48 unidades – tamanho grande. Com registro no INMETRO.</t>
  </si>
  <si>
    <t>LAPISEIRA PARA GRAFITE, COM ESPESSURA DE 0,7MM, com borracha, ponta em metal e avanço contínuo. Com registro no INMETRO.</t>
  </si>
  <si>
    <t xml:space="preserve"> Livro de ata, medindo no mínimo 206 x 300mm, papel sulfite ou apergaminhado com no mínimo 56gr/m2, pautado, com 50 folhas, com capa de papelão reforçado, com folhas numeradas</t>
  </si>
  <si>
    <t>P.B</t>
  </si>
  <si>
    <t>Livro de protocolo,  tipo brochura, 100 folhas. Medindo no mínimo 153 x 200mm, papel sulfite ou apergaminhado com no mínimo 56gr/m2, com capa de papelão reforçado.</t>
  </si>
  <si>
    <t>S.D</t>
  </si>
  <si>
    <t xml:space="preserve">LIVRO DE REGISTRO, TIPO ATA, 100 FOLHAS, capa dura, na cor preta, com folhas numeradas </t>
  </si>
  <si>
    <t>Papel 100% reciclado, off-set, na cor natural, gramatura 75g/m2, A4 (medindo 210X297mm), em conformidade com as normas NBR ISO e ABNT. Matéria prima sendo 70% de aparas de papel sem uso e 30% de papel pós consumo, isento de massa de caixas longa vida e impurezas metálicas. Embalado em resma de 500 folhas de papel resistente com identificação do papel na resma. Apresentar laudo do fabricante as especificações acima solicitadas. Entregar em caixas com 10 resmas</t>
  </si>
  <si>
    <t>Resma</t>
  </si>
  <si>
    <t>REPORT</t>
  </si>
  <si>
    <t>Papel off-set, alcalino, formato A4 (210X297mm), 75gr/m² ( com variação de 4% para mais ou para menos, de acordo com a norma da ABNT), na cor branca, com alvura mínima de 90%, opacidade mínima de 87%, espessura mínima de 97 micras, para uso em máquina impressora a laser e a jato de tinta, embalado em resma de 500 folhas de papel resistente com identificação do papel na resma. Entregar em caixas com 10 resmas. Materia prima 100% celulose de eucalipto. Apresentar laudo técnico do fabricante na sessão</t>
  </si>
  <si>
    <t>ONE</t>
  </si>
  <si>
    <t>PAPEL CASCA DE OVO, CAIXA COM 50 FOLHAS, COR PALHA, 180g/m2, tamanho A4.</t>
  </si>
  <si>
    <t>OFFPAPER</t>
  </si>
  <si>
    <t>PAPEL CASCA DE OVO, CAIXA COM 50 FOLHAS,COR BRANCO, 180g/m2, tamanho A4.</t>
  </si>
  <si>
    <t>PAPEL CONTACT, EM VINIL ADESIVO, transparente, largura 45 cm, rolo com 10 m.</t>
  </si>
  <si>
    <t>PLAVITEC</t>
  </si>
  <si>
    <t>Papel couche, 120g, tamanho A4, com brilho, resma com 500 folhas</t>
  </si>
  <si>
    <t>resma</t>
  </si>
  <si>
    <t>VMP</t>
  </si>
  <si>
    <t>PAPEL em BLOCO com 8 CORES, 32 FOLHAS, A4, bloco escolar</t>
  </si>
  <si>
    <t>bloco</t>
  </si>
  <si>
    <t>Papel Couche gramatura superior A 180g/m2, formato A4 sem brilho. Pacote com 50 folhas</t>
  </si>
  <si>
    <t>PAPEL OPALINE (VERGE), GRAMATURA DE 180 GRAMAS, CAIXA C/50 FOLHAS, TAMANHO A4, Cor azul</t>
  </si>
  <si>
    <t>PAPEL OPALINE (VERGE), GRAMATURA DE 180 GRAMAS, CAIXA C/50 FOLHAS, TAMANHO A4, Cor branco</t>
  </si>
  <si>
    <t>PAPEL OPALINE (VERGE), GRAMATURA DE 180 GRAMAS, CAIXA C/50 FOLHAS, TAMANHO A4, Cor palha</t>
  </si>
  <si>
    <t>PAPEL OPALINE (VERGE), GRAMATURA DE 180 GRAMAS, CAIXA C/50 FOLHAS, TAMANHO A4, Cor verde</t>
  </si>
  <si>
    <t>Pcote</t>
  </si>
  <si>
    <t>PAPEL PARA PLOTER, 90 GR A1, JET 750, Papel Fotográfico para Impressora Plotter HP Designjet T770, 210 g/m², 914mmx30,5m</t>
  </si>
  <si>
    <t>MARES</t>
  </si>
  <si>
    <t>PAPEL PARA PLOTER, NA COR BRANCA opaco, em rolo, 75g  0,914 X 50 metros, medindo 914mm X 50 metros</t>
  </si>
  <si>
    <t>TRENTO</t>
  </si>
  <si>
    <t>PAPEL PARA RECADOS, EM CUBO DE PAPEL, gramatura mínima do papel de 75g/m2, tamanho aproximado de 80X90mm. Caixa com no mínimo 600 folhas.</t>
  </si>
  <si>
    <t>TREVO</t>
  </si>
  <si>
    <t>PAPEL, A4 NA COR AMARELO, PACOTE COM 100 FOLHAS, 75g/m2, tamanho 210x297mm</t>
  </si>
  <si>
    <t>TREVINHO</t>
  </si>
  <si>
    <t>PAPEL, A4 NA COR AZUL, PACOTE COM 100 FOLHAS, 75g/m2, tamanho 210x297mm</t>
  </si>
  <si>
    <t>PAPEL, A4 NA COR ROSA, PACOTE COM 100 FOLHAS, 75g/m2  tamanho 210x297mm</t>
  </si>
  <si>
    <t>PAPEL, A4 NA COR VERDE, PACOTE COM 100 FOLHAS, 75g/m2, tamanho 210x297mm</t>
  </si>
  <si>
    <t>PAPEL, A4, 120 DE GRAMATURA. PACOTE COM 50 FOLHAS.,</t>
  </si>
  <si>
    <t>PAPEL, CANSON TAMANHO A3, Bloco de Papel, 20 folhas, gramatura: 200g/m2, marca/modelo de referência: Canson.</t>
  </si>
  <si>
    <t>Bloco</t>
  </si>
  <si>
    <t>ROMITEC</t>
  </si>
  <si>
    <t>PAPEL TAMANHO A3, Bloco de Papel, 75 folhas, gramatura 0,9g/m2</t>
  </si>
  <si>
    <t>Pacote</t>
  </si>
  <si>
    <t>PAPEL ONDULADO COM 1.20m  DE LARGURA, por 1m de comprimento</t>
  </si>
  <si>
    <t>QUICK PACK</t>
  </si>
  <si>
    <t>PAPEL, PERSICO BRANCO, 180 GR, TAMANHO A4, Caixa com 50 folhas.</t>
  </si>
  <si>
    <t>PAPEL, PERSICO MARFIM, 180 GR, TAMANHO A4, Caixa com 50 folhas.</t>
  </si>
  <si>
    <t>PAPEL KRAFT, FIBRA LONGA,COR PARDA,PESO APROX.60KG,BOBINA C/1,20M LARGURA, Papel 120 g/m²</t>
  </si>
  <si>
    <t>TEDESCO</t>
  </si>
  <si>
    <t>PARAFUSO METALICO PARA ENCADERNACAO, DE PROCESSOS, 50mm,  pacote com 25 peças</t>
  </si>
  <si>
    <t>LAZA</t>
  </si>
  <si>
    <t>PARAFUSO METALICO PARA ENCADERNACAO, DE PROCESSOS, 85mm, pacote com 25 peças</t>
  </si>
  <si>
    <t>CAIXA PARA ARQUIVO MORTO POLIONDA. NAS CORES azul, verde, amarela, vermelha, preta e cinza.  Desmontável, impressão em três lados, poliondas, confeccionada em plástico corrugado, com estrutura alveolar, formada por duas lâminas planas e paralelas, unidas por meio de nervuras longitudinais, isenta de manchas, cortada em molde provido de vincos que possibilitem dobras, de modo a formar uma caixa de formato prismático retangular, com espessura mínima de 2,5 mm, e dimensões (montada) 360x250x130mm (CxAxP),tolerância de +/- 5mm e gramatura de 400g/m2, com furos laterais para ventilação. A dobra correspondente à tampa fechará apenas uma largura e comprimento da caixa, possuindo aba para deslizar a completa vedação; acondicionadas em fardos com 50 unidades.</t>
  </si>
  <si>
    <t>ALAPLAST</t>
  </si>
  <si>
    <t>CAIXA PARA ARQUIVO MORTO  de papelão ondulado, reforçado, com furação, onda simples, com tampa e fecho externo. Dimensões: 350x130x245mm,  tolerância de +/- 5mm e com e no mínimo 0,3cm de espessura, gramatura de no mínimo 400g/m2, acondicionada em fardos com 50 unidades.</t>
  </si>
  <si>
    <t>BRAGAGNOLO</t>
  </si>
  <si>
    <t>PASTA ARQUIVO EM PVC, TRANSPARENTE, ABERTURA EM L, P/ DOCUMENTOS, Tamanho A4</t>
  </si>
  <si>
    <t>PLASTPARK</t>
  </si>
  <si>
    <t>PASTA EM PAPELAO COM ABA ELÁSTICA, tamanho A4, Pasta com aba e  elástico, formato ofício, plastificada, confeccionada em cartão duplex (480/580 g/m2), cores diversas.</t>
  </si>
  <si>
    <t>TIMPEL</t>
  </si>
  <si>
    <t>PASTA EM PAPELAO FORMATO OFICIO COM MOLA ESPIRAL, Pasta arquivo, tipo classificador, formato oficio, plastificada, com molas espiral, cartão 480/580 g/m2, cores diversas.</t>
  </si>
  <si>
    <t>Pasta suspensa c/etiqueta (em cima) e/ prendedor plástico– Marmorizada – Possui 4 Ponteiras Plásticas Possui 2 Arames 402 mm BTC Ponteiras fixadas com Ilhós 1 Visor e 1 Etiqueta Branca 1 Grampo Plástico Gramatura 336g  Espessura: 0,30 mm Medida produto acacabado: 361 x 240mm</t>
  </si>
  <si>
    <t>PASTA POLIONDAS COM ELASTICO TAMANHO OFICIO, LOMBADA DE APROXIMADAMENTE 5CM, COR CRISTAL TRANSPARENTE</t>
  </si>
  <si>
    <t>PASTA REGISTRADORA AZ REFORÇADA,  TAMANHO OFICIO COM LOMBADA DE APROX. 40MM, COR PRETA</t>
  </si>
  <si>
    <t>FRAMA</t>
  </si>
  <si>
    <t>PASTA REGISTRADORA AZ REFORÇADA, TAMANHO OFICIO COM LOMBADA DE APROX. 80MM, COR PRETA</t>
  </si>
  <si>
    <t>PASTA ARQUIVO PLASTICA, TIPO MALETA, PARA PASTAS SUSPENSAS, COR FUME, Com alça e capacidade para até 10 pastas suspensas, tamanho aproximado 15 x 40 x 25cm.</t>
  </si>
  <si>
    <t>POLIBRAS</t>
  </si>
  <si>
    <t>PASTA CATALOGO (CLASSIFICADORA) COR PRETA, PARA DOCUMENTOS COM 20 SACOS EM POLIETILENO com 4 furos de 15 à 20 micras. Tamanho A4</t>
  </si>
  <si>
    <t xml:space="preserve">PASTA CLASSIFICADORA FORMATO OFICIO, PAPEL CARTAO, GRAMATURA DE 240, COM GRAMPO TRILHO </t>
  </si>
  <si>
    <t>ICL</t>
  </si>
  <si>
    <t>ESPIRAL DE PLASTICO PARA ENCADERNACAO 12 MM, NA COR PRETA</t>
  </si>
  <si>
    <t>USA</t>
  </si>
  <si>
    <t>ESPIRAL DE PLASTICO PARA ENCADERNACAO 23 MM, NA COR PRETA</t>
  </si>
  <si>
    <t>ESPIRAL DE PLASTICO PARA ENCARDENACAO 14 MM, NA COR PRETA</t>
  </si>
  <si>
    <t>ESPIRAL DE PLASTICO PARA ENCARDENACAO 17 MM, NA COR PRETA</t>
  </si>
  <si>
    <t>ESPIRAL DE PLASTICO PARA ENCARDENACAO 20 MM, NA COR PRETA</t>
  </si>
  <si>
    <t>ESPIRAL DE PLASTICO PARA ENCARDENACAO 29 MM, NA COR PRETA</t>
  </si>
  <si>
    <t>ESPIRAL DE PLASTICO PARA ENCARDENACAO 9 MM, NA COR PRETA</t>
  </si>
  <si>
    <t>CAPA PLASTICA PARA ENCADERNACAO COR PRETA, TAMANHO A4</t>
  </si>
  <si>
    <t>CAPA PLASTICA PARA ENCADERNACAO TRANSPARENTE, TAMANHO A4</t>
  </si>
  <si>
    <t>PASTA CATALOGO PARA DOCUMENTOS, NA COR PRETA, C/50 SACOS POLIETILENO, Tipo classificadora em PVC com plásticos com 4 furos de 15 à 20 micras, tamanho A4.</t>
  </si>
  <si>
    <t>PASTA POLIONDAS COM ELASTICO, MEDINDO 33,5 X 25 X 2cm DE LOMBADA, TRANSPARENTE, Tamanho A4.</t>
  </si>
  <si>
    <t>PASTA POLIONDAS COM ELASTICO, MEDINDO 33,5 X 25 X 4cm DE LOMBADA, TRANSPARENTE, Tamanho A4.</t>
  </si>
  <si>
    <t xml:space="preserve">PASTA SANFONADA, PLASTICA, COM 31 DIVISORIAS, na cor cristal transparente, tamanho A4. </t>
  </si>
  <si>
    <t>PASTA SUSPENSA, EM PAPEL MARMORIZADO, COM VISOR, plastificada, c/etiqueta (em cima) e/prendedor plástico. Possui 4 Ponteiras Plásticas, 2 Arames 402 mm BTC Ponteiras fixadas com Ilhós 1 Visor e 1 Etiqueta Branca 1 Grampo Plástico Gramatura 336g Espessura: 0,30 mm Medida produto acacabado: 361 x240mm.</t>
  </si>
  <si>
    <t>PASTA, COM GRAMPO, em plástico PVC transparente sem elástico, com grampo trilho.</t>
  </si>
  <si>
    <t>PERCEVEJO COLORIDO CAIXA COM 50 UNIDADES</t>
  </si>
  <si>
    <t>BACCHI</t>
  </si>
  <si>
    <t>PERCEVEJO, LATONADO, CAIXA COM 100 UNIDADES *, Com tratamento anti-ferrugem.</t>
  </si>
  <si>
    <t>PINCEL PARA PINTURA ARTISTICA, ESCOLAR, TIPO CHATO NUMERO 14, tamanho 14, pêlo de marta, cabo longo cor vinho, virola de alumínio. similar a linha artistica condor ou tigre.</t>
  </si>
  <si>
    <t>CASTELO</t>
  </si>
  <si>
    <t>PINCEL PARA PINTURA ARTISTICA, ESCOLAR, TIPO CHATO, NUMERO 24, tamanho 24, pêlo de marta, cabo longo cor vinho, virola de alumínio. similar a linha artistica condor ou tigre.</t>
  </si>
  <si>
    <t>TIGRE</t>
  </si>
  <si>
    <t>PINCEL PARA PINTURA ARTISTICA, TAMANHO 18, tamanho 18, pêlo de marta, cabo longo cor vinho, virola de alumínio. similar a linha artistica condor ou tigre.</t>
  </si>
  <si>
    <t>PINCEL PARA PINTURA ARTISTICA, TAMANHO 6, modelo chato</t>
  </si>
  <si>
    <t>PORTA LAPIS/CLIPS e LEMBRETES, em acrílico transparente 3x1 medindo aproximadamente 20cm</t>
  </si>
  <si>
    <t>WALEU</t>
  </si>
  <si>
    <t>Porta revista PARA BIBLIOTECA - confeccionada em chapa de aço para armazenar revistas. Tratamento antiferruginoso pelo processo de fosfatização. Pintura eletrostática em epóxi pó. Cor cinza. Altura: 200mm, Largura: 100mm, Profundidade: 200mm.</t>
  </si>
  <si>
    <t>FELLER</t>
  </si>
  <si>
    <t>PORTA REVISTAS FLEXIVEL, PLASTICO FLEXIVEL, em acrílico (poliestireno)</t>
  </si>
  <si>
    <t>PRANCHETA, EM ACRILICO COM PEGADOR DE METAL, Resistente, tamanho A4</t>
  </si>
  <si>
    <t>QUADRO FUNDO BRANCO, PARA AVISO medindo 90 X 1,20 m, com requadro metálico</t>
  </si>
  <si>
    <t>BELARTE</t>
  </si>
  <si>
    <t>QUADRO FUNDO BRANCO, PARA AVISO, medindo 0,60 X 0,90 m, com requadro metálico</t>
  </si>
  <si>
    <t>REGUA PLASTICA, MEDINDO 30cm, transparente, com escala de precisão, subdivisões em milímetros e centímetros. Largura igual ou maior que 3 cm e espessura de 3mm; de boa qualidade.</t>
  </si>
  <si>
    <t>WALLEU</t>
  </si>
  <si>
    <t>REGUA PLASTICA, MEDINDO 20cm, transparente, com escala de precisão, subdivisões em milímetros e centímetros. Largura igual ou maior que 3 cm.</t>
  </si>
  <si>
    <t>REGUA PLASTICA, MEDINDO 50cm, transparente, com escala de precisão, subdivisões em milímetros e centímetros. Largura igual ou maior que 3 cm.</t>
  </si>
  <si>
    <t>SUPORTE PARA FITA ADESIVA, MEDINDO APROXIMADAMENTE 12mm X 33m, com serrilha para corte</t>
  </si>
  <si>
    <t>KUZUO</t>
  </si>
  <si>
    <t>SUPORTE PARA LIVROS PARA SEPARAR E MANTER LIVROS EM POSICAO VERTICAL (tipo bibliocanto), suporte metálico que permite separar e manter livros nas estantes. Sem arestas ou rebarbas cortantes. Dimensões aproximadas: 13 cm x 11 cm x 19 cm</t>
  </si>
  <si>
    <t>FERSAN</t>
  </si>
  <si>
    <t>TESOURA COLEGIAL, EM PLASTICO COM LAMINA DE ACO, Cabo em polipropileno, medindo aproximadamente 12 cm sem ponta.</t>
  </si>
  <si>
    <t>TESOURA DE ACO INOX, COMUM, Para uso geral, inoxidável, cabo de polipropileno medindo aproximadamente 21 cm</t>
  </si>
  <si>
    <t>TESOURA DE PICOTAR UTILIZADA PARA TECIDOS CORTA COM ACABAMENTO EM ZIG-ZAG. POSSUI CABO EMBORRACHADO ANATÔMICO. NÃO DESFIA O TECIDO TAM. APROXIMADO 8,5X23cm.</t>
  </si>
  <si>
    <t>TEC</t>
  </si>
  <si>
    <t>TINTA GUACHE, COR AMARELA, FRASCO COM 15 ML, Não tóxica, solúvel em água.</t>
  </si>
  <si>
    <t>TINTA GUACHE, COR AZUL, FRASCO COM 15 ML, Não tóxica, solúvel em água.</t>
  </si>
  <si>
    <t>TINTA GUACHE, COR BRANCA, FRASCO COM 15 ML, Não tóxica, solúvel em água.</t>
  </si>
  <si>
    <t>TINTA GUACHE, COR PRETA, FASCO COM 15 ML, Não tóxica, solúvel em água.</t>
  </si>
  <si>
    <t>TINTA GUACHE, COR VERDE, FRASCO COM 15 ML, Não tóxica, solúvel em água</t>
  </si>
  <si>
    <t>TINTA GUACHE, COR VERMELHA, FRASCO COM 15 ML, Não tóxica, solúvel em água</t>
  </si>
  <si>
    <t>TINTA PARA CARIMBO na cor preta, frasco com 40ml</t>
  </si>
  <si>
    <t>TINTA PARA CARIMBO na COR VERMELHA, frasco com 40ml</t>
  </si>
  <si>
    <t>UMEDECEDOR DE DEDOS, EM PASTA, com 12 gramas, com ação germicida, que evite contaminação da pele, não engordure os papéis e não resseque a pele. Atóxico.</t>
  </si>
  <si>
    <t>JAPAN</t>
  </si>
  <si>
    <t>VISOR IDENTIFICADOR, EM PLASTICO, PARA PASTA SUSPENSA, EMBALAGEM COM 50 UNIDADES,</t>
  </si>
  <si>
    <t>SACO POLIETILENO TRANSPARENTE, TAMANHO OFICIO COM 04 FUROS  tamanho 24X33cm, com 20 micras</t>
  </si>
  <si>
    <t>VISOR IDENTIFICADOR, PARA CHAVE, em plástico, diversas cores.</t>
  </si>
  <si>
    <t>ENVELOPE NA COR PARDA, medindo 310mmx410mm.</t>
  </si>
  <si>
    <t>SCRITY</t>
  </si>
  <si>
    <t>ENVELOPE NA COR PARDA, medindo 360mmx260mm.</t>
  </si>
  <si>
    <t>ENVELOPE NA COR PARDA, medidndo 200mmx280mm.</t>
  </si>
  <si>
    <t>ENVELOPE NA COR BRANCA, medindo 310mmx410mm.</t>
  </si>
  <si>
    <t>ENVELOPE NA COR BRANCA, medindo 360mmx260mm.</t>
  </si>
  <si>
    <t>ENVELOPE NA COR BRANCA, medindo 200mmx280mm.</t>
  </si>
  <si>
    <t>ENVELOPE NA COR BRANCA, medindo 15,5mmx22,9cm p/ convite</t>
  </si>
  <si>
    <t>Etiquetas de detecção eletromagnéticas para aplicação em CDs e DVDs, com overplay transparente. Etiquetas para CD, CD-ROM e DVD versão desativável, com duas fitas de detecção inseridas em filme adeviso transparente, que previne a remoção e protege a superfície do disco. Formato bipartido no costado. Fornecidas em caixas com 50 unidades.</t>
  </si>
  <si>
    <t>Papel Almaço com pauta, GRAMATURA MÍNIMA DE 60g/m2, com margem somente no lado esquerdo, pacote com 400 folhas, embalagem resistente, acondicionados em caixa.</t>
  </si>
  <si>
    <t>Mesa Refiladora, mesa para corte de papéis em grande formato, mesa metálica ou plastica, auto suportada (deve possuir pés), possuir faca rotativa, comprimento mínimo de 150 cm, dotada de bolsa captadora, deve ser possível a troca do elemento cortante (ou lamina mais suporte) quando gasto.</t>
  </si>
  <si>
    <t>KW Trio</t>
  </si>
  <si>
    <t>44.90.52.38</t>
  </si>
  <si>
    <t>Régua paralela de 120 cm,  utilizada para desenho técnico, artístico ou arquitetônico, fabricada em acrílico cristal na espessura de 3,2mm. Polimento impecável, deixando-a translúcida. Deve possuir porta objetos e proteção para o cordoamento em toda a sua extensão. Tendo ainda, roldanas em nylon. A régua paralela deve ter trava que permite sua fixação em qualquer ponto do desenho/projeto (cada régua paralela deve vir acompanhada de conjunto de ferragens e cordoamento</t>
  </si>
  <si>
    <t>Trident</t>
  </si>
  <si>
    <t>Réguas paralelas de 60 cm, utilizadas para desenho técnico, artístico ou arquitetônico, fabricada em acrílico cristal na espessura de 3,2mm. Polimento impecável, deixando-a translúcida. Deve possuir porta objetos e proteção para o cordoamento em toda a sua extensão. Tendo ainda, roldanas em nylon. A régua paralela deve ter trava que permite sua fixação em qualquer ponto do desenho/projeto (cada régua paralela deve vir acompanhada de conjunto de ferragens e cordoamento)</t>
  </si>
  <si>
    <t>Conjunto de ferragem e cordoamento, compatível com todos os tamanhos de réguas paralelas do tipo desetec trident</t>
  </si>
  <si>
    <t>Conjunto</t>
  </si>
  <si>
    <t>Régua paralela de navegação, especial para carta náutica, medindo 460 x 75 mm, fabricada em material acrílico cristal de 5mm de espessura, com ferragens cromadas a prova de ferrugem. Polimento impecável, deixando-a translúcida. Deve possuir ainda escala em graus</t>
  </si>
  <si>
    <t>LICITAMIX  MAT. DE ESC. LTDA ME</t>
  </si>
  <si>
    <t>DIAL DEPARTAMENTOS EIRELI EPP</t>
  </si>
  <si>
    <t>ALEXANDRA DOS PASSOS EIRELI EPP</t>
  </si>
  <si>
    <t>AQUINPEL SUP. P/ INF. ESC. E PAP. EIRELI</t>
  </si>
  <si>
    <t>CLEONICE OLIVEIRA DOS SANTOS ME</t>
  </si>
  <si>
    <t>ATLANTIS COM. MAQ. EUIP. LTDA EPP</t>
  </si>
  <si>
    <t>LUGRAF GRAFICA E PAP. EIRELI EPP</t>
  </si>
  <si>
    <t>DICAPEL PAPEIS E EMBALAGENS LTDA</t>
  </si>
  <si>
    <r>
      <t>CLIPS METALICO NIQUELADO PARA PAPEIS NUMERO</t>
    </r>
    <r>
      <rPr>
        <sz val="10"/>
        <rFont val="Calibri"/>
        <family val="2"/>
        <scheme val="minor"/>
      </rPr>
      <t xml:space="preserve"> 6/0 </t>
    </r>
    <r>
      <rPr>
        <sz val="10"/>
        <color rgb="FF000000"/>
        <rFont val="Calibri"/>
        <family val="2"/>
        <scheme val="minor"/>
      </rPr>
      <t>,CAIXA COM 50 UNIDADES</t>
    </r>
  </si>
  <si>
    <t>DETALHAMENTO</t>
  </si>
  <si>
    <t>DESERTO</t>
  </si>
  <si>
    <t>Porta etiquetas para estante em formato de "U" em PVC cristal transparente com 0,40mm de espessura, com uma dobra e verso com duas linhas de fita VHB (transparente) adevisa dupla face de 5mm cada, medidas altura frontal 25mm. Fornecido por metro podendo ser entregue em barras divisíveis por 1 metro.</t>
  </si>
  <si>
    <t>Metro</t>
  </si>
  <si>
    <t xml:space="preserve">CENTRO PARTICIPANTE: Reitoria </t>
  </si>
  <si>
    <t>CENTRO PARTICIPANTE: FAED</t>
  </si>
  <si>
    <t>CENTRO PARTICIPANTE: CEFID</t>
  </si>
  <si>
    <t>Qtde Utilizada</t>
  </si>
  <si>
    <t xml:space="preserve">Saldo </t>
  </si>
  <si>
    <t xml:space="preserve"> AF/OS nº  não informado</t>
  </si>
  <si>
    <t xml:space="preserve"> AF/OS nº  0541/2015 Qtde. DT</t>
  </si>
  <si>
    <t xml:space="preserve"> AF/OS nº  642/2015 Qtde. DT</t>
  </si>
  <si>
    <t xml:space="preserve"> AF/OS nº  643/2015 Qtde. DT</t>
  </si>
  <si>
    <t xml:space="preserve"> AF/OS nº  693/2015 Qtde. DT</t>
  </si>
  <si>
    <t xml:space="preserve"> AF/OS nº  690/2015 Qtde. DT</t>
  </si>
  <si>
    <t xml:space="preserve"> AF/OS nº  694/2015 Qtde. DT</t>
  </si>
  <si>
    <t xml:space="preserve"> AF/OS nº  695/2015 Qtde. DT</t>
  </si>
  <si>
    <t xml:space="preserve"> AF/OS nº  697/2015 Qtde. DT</t>
  </si>
  <si>
    <t xml:space="preserve"> AF/OS nº  1163/2015 Qtde. DT</t>
  </si>
  <si>
    <t xml:space="preserve"> AF/OS nº  1654/2015 Qtde. DT</t>
  </si>
  <si>
    <t xml:space="preserve"> AF/OS nº  1655/2015 Qtde. DT</t>
  </si>
  <si>
    <t xml:space="preserve"> AF/OS nº  1658/2015 Qtde. DT</t>
  </si>
  <si>
    <t xml:space="preserve"> AF/OS nº  1659/2015 Qtde. DT</t>
  </si>
  <si>
    <t xml:space="preserve"> AF/OS nº  931/2015 Qtde. DT</t>
  </si>
  <si>
    <t xml:space="preserve"> AF/OS nº  915/2015 Qtde. DT</t>
  </si>
  <si>
    <t xml:space="preserve"> AF/OS nº  770/2015 Qtde. DT</t>
  </si>
  <si>
    <t xml:space="preserve"> AF/OS nº  877/2015 Qtde. DT</t>
  </si>
  <si>
    <t>AF 1272/2015</t>
  </si>
  <si>
    <t>AF 1273/2015</t>
  </si>
  <si>
    <t>AF 1276/2015</t>
  </si>
  <si>
    <t xml:space="preserve"> AF/OS nº  714/2015 Qtde. DT</t>
  </si>
  <si>
    <t xml:space="preserve"> AF/OS nº  715/2015 Qtde. DT</t>
  </si>
  <si>
    <t xml:space="preserve"> AF/OS nº  728/2015 Qtde. DT</t>
  </si>
  <si>
    <t>AF/OS 732/2015</t>
  </si>
  <si>
    <t xml:space="preserve"> AF/OS nº  743/2015 Qtde. DT</t>
  </si>
  <si>
    <t xml:space="preserve"> AF/OS nº  745/2015 Qtde. DT</t>
  </si>
  <si>
    <t xml:space="preserve"> AF/OS nº  746/2015 Qtde. DT</t>
  </si>
  <si>
    <t xml:space="preserve"> AF/OS nº  979/2015 Qtde. DT</t>
  </si>
  <si>
    <t xml:space="preserve"> AF/OS nº  1566/2015 Qtde. DT</t>
  </si>
  <si>
    <t xml:space="preserve"> AF/OS nº  1559/2015 Qtde. DT</t>
  </si>
  <si>
    <t xml:space="preserve"> AF/OS nº  1568/2015 Qtde. DT</t>
  </si>
  <si>
    <t>Qtde. DT</t>
  </si>
  <si>
    <t xml:space="preserve"> AF/OS nº  555/2015 Qtde. DT</t>
  </si>
  <si>
    <t xml:space="preserve"> AF/OS nº  556/2015 Qtde. DT</t>
  </si>
  <si>
    <t xml:space="preserve"> AF/OS nº  557/2015 Qtde. DT</t>
  </si>
  <si>
    <t xml:space="preserve"> AF/OS nº  558/2015 Qtde. DT</t>
  </si>
  <si>
    <t xml:space="preserve"> AF/OS nº  1033/2015 Qtde. DT</t>
  </si>
  <si>
    <t xml:space="preserve"> AF/OS nº  1034/2015 Qtde. DT</t>
  </si>
  <si>
    <t xml:space="preserve"> AF/OS nº 1036/2015 Qtde. DT</t>
  </si>
  <si>
    <t xml:space="preserve"> AF/OS nº  1035/2015 Qtde. DT</t>
  </si>
  <si>
    <t xml:space="preserve"> AF/OS nº  1724/2015 Qtde. DT</t>
  </si>
  <si>
    <t xml:space="preserve"> AF/OS nº  576/2015 Qtde. DT</t>
  </si>
  <si>
    <t xml:space="preserve"> AF/OS nº  624/2015 Qtde. DT- PAEX</t>
  </si>
  <si>
    <t xml:space="preserve"> AF/OS nº  625/2015 Qtde. DT - PAEX</t>
  </si>
  <si>
    <t xml:space="preserve"> AF/OS nº  646/2015 Qtde. DT - PAEX</t>
  </si>
  <si>
    <t xml:space="preserve"> AF/OS nº  706/2015 Qtde. DT</t>
  </si>
  <si>
    <t xml:space="preserve"> AF/OS nº  709/2015 Qtde. DT</t>
  </si>
  <si>
    <t xml:space="preserve"> AF/OS nº  731/2015 Qtde. DT</t>
  </si>
  <si>
    <t xml:space="preserve"> AF/OS nº  760/2015 Qtde. DT</t>
  </si>
  <si>
    <t xml:space="preserve"> AF/OS nº  1475/2015 Qtde. DT- Aquinpel</t>
  </si>
  <si>
    <t xml:space="preserve"> AF/OS nº  654/2015 Qtde. DT</t>
  </si>
  <si>
    <t xml:space="preserve"> AF/OS nº  1518/2015 Qtde. DT</t>
  </si>
  <si>
    <t xml:space="preserve"> AF/OS nº  1850/2015 Qtde. DT</t>
  </si>
  <si>
    <t xml:space="preserve"> AF/OS nº  1519/2015 Qtde. DT</t>
  </si>
  <si>
    <t xml:space="preserve"> AF/OS nº  1839/2015 Qtde. DT</t>
  </si>
  <si>
    <t xml:space="preserve"> AF/OS nº  0932/2015 Qtde. DT</t>
  </si>
  <si>
    <t xml:space="preserve"> AF/OS nº  0935/2015 Qtde. DT</t>
  </si>
  <si>
    <t xml:space="preserve"> AF/OS nº  0937/2015 Qtde. DT</t>
  </si>
  <si>
    <t xml:space="preserve"> AF/OS nº  1065/2015 Qtde. DT</t>
  </si>
  <si>
    <t xml:space="preserve"> AF/OS nº  1066/2015 Qtde. DT</t>
  </si>
  <si>
    <t xml:space="preserve"> AF/OS nº  1067/2015 Qtde. DT</t>
  </si>
  <si>
    <t xml:space="preserve"> AF/OS nº  1068/2015 Qtde. DT</t>
  </si>
  <si>
    <t xml:space="preserve"> AF/OS nº  1069/2015 Qtde. DT</t>
  </si>
  <si>
    <t xml:space="preserve"> AF/OS nº  1541/2015 Qtde. DT</t>
  </si>
  <si>
    <t xml:space="preserve"> AF nº  772/2015 Qtde. DT</t>
  </si>
  <si>
    <t xml:space="preserve"> AFnº  782/2015 Qtde. DT</t>
  </si>
  <si>
    <t xml:space="preserve"> AF nº  1801/2015 Qtde. DT</t>
  </si>
  <si>
    <t xml:space="preserve"> AF nº  779/2015 Qtde. DT</t>
  </si>
  <si>
    <t xml:space="preserve"> AF nº  790/2015 Qtde. DT</t>
  </si>
  <si>
    <t xml:space="preserve"> AF nº  1799/2015 Qtde. DT</t>
  </si>
  <si>
    <t xml:space="preserve"> AF nº  791/2015 Qtde. DT</t>
  </si>
  <si>
    <t xml:space="preserve"> AF nº  762/2015 Qtde. DT</t>
  </si>
  <si>
    <t xml:space="preserve"> AF/OS nº  649/2015 Qtde. DT</t>
  </si>
  <si>
    <t xml:space="preserve"> AF/OS nº  664/2015 Qtde. DT</t>
  </si>
  <si>
    <t xml:space="preserve"> AF/OS nº  689/2015 Qtde. DT</t>
  </si>
  <si>
    <t xml:space="preserve"> AF nº  560/2015 Qtde. DT</t>
  </si>
  <si>
    <t xml:space="preserve"> AF nº  578/2015 Qtde. DT</t>
  </si>
  <si>
    <t xml:space="preserve"> AF nº  581/2015 Qtde. DT</t>
  </si>
  <si>
    <t>AF nº 583/2015 Qtde. DT</t>
  </si>
  <si>
    <t xml:space="preserve"> AF nº  587/2015 Qtde. DT</t>
  </si>
  <si>
    <t>AF nº 588/2015 Qtde. DT</t>
  </si>
  <si>
    <t xml:space="preserve"> AF nº  1359/2015 Qtde. DT</t>
  </si>
  <si>
    <t>AF nº  1360/2015 Qtde. DT</t>
  </si>
  <si>
    <t>Valor Registrado</t>
  </si>
  <si>
    <t>Valor Utilizado</t>
  </si>
  <si>
    <t>Valor Total da Ata com Aditivo</t>
  </si>
  <si>
    <t>% Aditivos</t>
  </si>
  <si>
    <t>% Utilizado</t>
  </si>
  <si>
    <t>Pregão 1651/2015/UDESC - SRP</t>
  </si>
  <si>
    <t xml:space="preserve">AQUISIÇÃO DE MATERIAIS DE EXPEDIENTE PARA A UDESC </t>
  </si>
  <si>
    <t>Vigência da Ata: 15/04/2015 até 14/04/2016</t>
  </si>
  <si>
    <r>
      <t xml:space="preserve">CANETA ESFEROGRAFICA, NA COR AZUL, Corpo em poliestireno cristal, com protetor plástico entre a carga e o corpo da caneta; esfera em tungstênio; espessura da ponta de 1,00mm; formato redondo; ponta em latão usinado com esfera de tungstênio; tampa antiasfixiante. </t>
    </r>
    <r>
      <rPr>
        <sz val="10"/>
        <color theme="1"/>
        <rFont val="Calibri"/>
        <family val="2"/>
        <scheme val="minor"/>
      </rPr>
      <t>MARCA BIC</t>
    </r>
    <r>
      <rPr>
        <sz val="10"/>
        <rFont val="Calibri"/>
        <family val="2"/>
        <scheme val="minor"/>
      </rPr>
      <t>, justificativa da marca anexada no processo e embasada no relatório de análise de produtos do "INMETRO".</t>
    </r>
  </si>
  <si>
    <r>
      <t xml:space="preserve">CANETA ESFEROGRAFICA, NA COR PRETA, Corpo em poliestireno cristal, com protetor plástico entre a carga e o corpo da caneta; esfera em tungstênio;formato redondo; ponta em latão usinado com esfera de tungstênio; tampa antiasfixiante. </t>
    </r>
    <r>
      <rPr>
        <sz val="10"/>
        <color theme="1"/>
        <rFont val="Calibri"/>
        <family val="2"/>
        <scheme val="minor"/>
      </rPr>
      <t>MARCA BIC</t>
    </r>
    <r>
      <rPr>
        <sz val="10"/>
        <rFont val="Calibri"/>
        <family val="2"/>
        <scheme val="minor"/>
      </rPr>
      <t>, justificativa da marca anexada no processo e embasada no relatório de análise de produtos do "INMETRO".</t>
    </r>
  </si>
  <si>
    <r>
      <t xml:space="preserve">CANETA ESFEROGRAFICA, NA COR VERDE, Corpo em poliestireno cristal, com protetor plástico entre a carga e o corpo da caneta; esfera em tungstênio; espessura da ponta de 1,00mm; formato redondo; ponta em latão usinado com esfera de tungstênio; tampa antiasfixiante. </t>
    </r>
    <r>
      <rPr>
        <sz val="10"/>
        <color theme="1"/>
        <rFont val="Calibri"/>
        <family val="2"/>
        <scheme val="minor"/>
      </rPr>
      <t>MARCA BIC</t>
    </r>
    <r>
      <rPr>
        <sz val="10"/>
        <rFont val="Calibri"/>
        <family val="2"/>
        <scheme val="minor"/>
      </rPr>
      <t>, justificativa da marca anexada no processo e embasada no relatório de análise de produtos do "INMETRO".</t>
    </r>
  </si>
  <si>
    <r>
      <t xml:space="preserve">CANETA ESFEROGRAFICA, NA COR VERMELHA, Corpo em poliestireno cristal, com protetor plástico entre a carga e o corpo da caneta; esfera em tungstênio; espessura da ponta de 1,00mm; formato redondo; ponta em latão usinado com esfera de tungstênio; tampa antiasfixiante. </t>
    </r>
    <r>
      <rPr>
        <sz val="10"/>
        <color theme="1"/>
        <rFont val="Calibri"/>
        <family val="2"/>
        <scheme val="minor"/>
      </rPr>
      <t>MARCA BIC</t>
    </r>
    <r>
      <rPr>
        <sz val="10"/>
        <rFont val="Calibri"/>
        <family val="2"/>
        <scheme val="minor"/>
      </rPr>
      <t>, justificativa da marca anexada no processo e embasada no relatório de análise de produtos do "INMETRO".</t>
    </r>
  </si>
  <si>
    <t>Cola líquida branca, lavável, não tóxica, tubo com 90 gramas.  Com registro no INMETRO</t>
  </si>
  <si>
    <t>COLA PLASTICA BRANCA,LAVAVEL,NAO TOXICA PASTOSA EM BASTAO COM PESO MINIMO DE 8 GRAMAS .Com registro no INMETRO</t>
  </si>
  <si>
    <t>GRAFITE PARA LAPISEIRA,  COM ESPESSURA 0,5MM E GRADUACAO 2B, estojo com 12 peças.</t>
  </si>
  <si>
    <r>
      <t>GRAFITE PARA LAPISEIRA, ESPESSURA 0.7MM E</t>
    </r>
    <r>
      <rPr>
        <sz val="10"/>
        <color theme="1"/>
        <rFont val="Calibri"/>
        <family val="2"/>
        <scheme val="minor"/>
      </rPr>
      <t xml:space="preserve"> GRADUACAO 2B</t>
    </r>
    <r>
      <rPr>
        <sz val="10"/>
        <rFont val="Calibri"/>
        <family val="2"/>
        <scheme val="minor"/>
      </rPr>
      <t>, ESTOJO COM 12 PEÇAS</t>
    </r>
  </si>
  <si>
    <t>Perfurador de mesa, pequeno, para até 40 folhas, com régua de marcação para vários tamanhos de papéis. Similar ao modelo P104 da Uffizi. Com registro no INMETRO.</t>
  </si>
  <si>
    <t>Grampeador de mesa com estrutura metálica, tam. Aprox. 20cm, grampeia até 40 folhas, sistema de retração por mola, função: alfinetar e grampear, disponível com pintura epóxi ou cromado para grampos 26/6. Colocação dos grampos pela parte de trás, acionada por um, botão para apertar. Com registro no INMETRO.</t>
  </si>
  <si>
    <t>Lápis preto 2B em madeira, sextavado,  com borracha branca na ponta, medidas 0,5 X 0,5 X 17,5cm. Com registro no INMETRO.</t>
  </si>
  <si>
    <r>
      <t xml:space="preserve">Lapiseira 0,5 mm – com borracha – com ponta em metal, com </t>
    </r>
    <r>
      <rPr>
        <u/>
        <sz val="10"/>
        <rFont val="Calibri"/>
        <family val="2"/>
        <scheme val="minor"/>
      </rPr>
      <t xml:space="preserve">avanço contínuo. </t>
    </r>
    <r>
      <rPr>
        <sz val="10"/>
        <rFont val="Calibri"/>
        <family val="2"/>
        <scheme val="minor"/>
      </rPr>
      <t xml:space="preserve"> Com registro no INMETRO.</t>
    </r>
  </si>
  <si>
    <t xml:space="preserve"> AF/OS nº  589/2015 Qtde. DT</t>
  </si>
  <si>
    <t xml:space="preserve"> AF/OS nº  635/2015 Qtde. DT</t>
  </si>
  <si>
    <t xml:space="preserve"> AF/OS nº  641/2015 Qtde. DT</t>
  </si>
  <si>
    <t xml:space="preserve"> AF/OS nº  645/2015 Qtde. DT</t>
  </si>
  <si>
    <t xml:space="preserve"> AF/OS nº  761/2015 Qtde. DT</t>
  </si>
  <si>
    <t xml:space="preserve"> AF/OS nº  1624/2015 Qtde. DT</t>
  </si>
  <si>
    <t xml:space="preserve"> AF/OS nº 1628/2015 Qtde. DT</t>
  </si>
  <si>
    <t xml:space="preserve"> AF/OS nº  2050/2015 Qtde. DT</t>
  </si>
  <si>
    <t xml:space="preserve"> AF/OS nº  2177/2015 Qtde. DT</t>
  </si>
  <si>
    <t xml:space="preserve"> AF/OS nº  2051/2015 Qtde. DT</t>
  </si>
  <si>
    <t xml:space="preserve"> AF nº  2140/2015 Qtde. DT</t>
  </si>
  <si>
    <t>AF nº  2155/2015 Qtde. DT</t>
  </si>
  <si>
    <t xml:space="preserve"> AF nº  2156/2015 Qtde. DT</t>
  </si>
  <si>
    <t xml:space="preserve"> AF nº  2157/2015 Qtde. DT</t>
  </si>
  <si>
    <t xml:space="preserve"> AF nº  2158/2015 Qtde. DT</t>
  </si>
  <si>
    <t xml:space="preserve"> AF nº  2159/2015 Qtde. DT</t>
  </si>
  <si>
    <t xml:space="preserve"> AF nº  2160/2015 Qtde. DT</t>
  </si>
  <si>
    <t xml:space="preserve"> AF nº  0281/2016 Qtde. DT</t>
  </si>
  <si>
    <t xml:space="preserve"> AF nº  336/2016 Qtde. DT</t>
  </si>
  <si>
    <t>AF 1283/2015</t>
  </si>
  <si>
    <t>AF
1274/2015</t>
  </si>
  <si>
    <t>AF 1085/2015</t>
  </si>
  <si>
    <t>AF 1884/2015</t>
  </si>
  <si>
    <t>AF 1062/2015</t>
  </si>
  <si>
    <t>AF 1196/2015</t>
  </si>
  <si>
    <t>AF 2163/2015</t>
  </si>
  <si>
    <t xml:space="preserve"> AF 247/2016</t>
  </si>
  <si>
    <t xml:space="preserve"> AF 246/2016</t>
  </si>
  <si>
    <t xml:space="preserve"> AF/OS nº  263/2016 Qtde. DT</t>
  </si>
  <si>
    <t xml:space="preserve"> AF/OS nº  265/2016 Qtde. DT</t>
  </si>
  <si>
    <t xml:space="preserve"> AF/OS nº  267/2016 Qtde. DT</t>
  </si>
  <si>
    <t xml:space="preserve"> AF/OS nº  1909/2015 Qtde. DT</t>
  </si>
  <si>
    <t xml:space="preserve"> AF/OS nº  324/2016 Qtde. DT</t>
  </si>
  <si>
    <t xml:space="preserve"> AF/OS nº  326/2016 Qtde. DT</t>
  </si>
  <si>
    <t xml:space="preserve"> AF/OS nº  329/2016 Qtde. DT</t>
  </si>
  <si>
    <t xml:space="preserve"> AF/OS nº  330/2016 Qtde. DT</t>
  </si>
  <si>
    <t xml:space="preserve"> AF/OS nº  53/2016 Qtde. DT</t>
  </si>
  <si>
    <t xml:space="preserve"> AF/OS nº  55/2016 Qtde. DT</t>
  </si>
  <si>
    <t xml:space="preserve"> AF/OS nº  56/2016 Qtde. DT</t>
  </si>
  <si>
    <t xml:space="preserve"> AF/OS nº  57/2016 Qtde. DT</t>
  </si>
  <si>
    <t xml:space="preserve"> AF/OS nº  189/2016 Qtde. DT</t>
  </si>
  <si>
    <t xml:space="preserve"> AF/OS nº  190/2016 Qtde. DT</t>
  </si>
  <si>
    <t xml:space="preserve"> AF/OS nº  193/2016 Qtde. DT</t>
  </si>
  <si>
    <t xml:space="preserve"> AF/OS nº  2129/2015 Qtde. DT</t>
  </si>
  <si>
    <t xml:space="preserve"> AF/OS nº  1974/2015 Qtde. DT</t>
  </si>
  <si>
    <t xml:space="preserve"> AF/OS nº  273/2016 Qtde. DT</t>
  </si>
  <si>
    <t xml:space="preserve"> AF/OS nº  274/2016 Qtde. DT</t>
  </si>
  <si>
    <t xml:space="preserve"> AF/OS nº  275/2016 Qtde. DT</t>
  </si>
  <si>
    <t xml:space="preserve"> AF/OS nº  58/2016 Qtde. DT</t>
  </si>
  <si>
    <t xml:space="preserve"> AF/OS nº  59/2016 Qtde. DT</t>
  </si>
  <si>
    <t>AF/OS nº 284/2016</t>
  </si>
  <si>
    <t>Resumo Atualizado em Maio/2016</t>
  </si>
  <si>
    <t xml:space="preserve"> AF/OS nº  345/2016 Qtde. DT</t>
  </si>
  <si>
    <t xml:space="preserve"> AF/OS nº  346/2016 Qtde. DT</t>
  </si>
  <si>
    <t xml:space="preserve"> AF/OS nº  347/2016 Qtde. DT</t>
  </si>
  <si>
    <t xml:space="preserve"> AF/OS nº  1963/2015 Qtde. DT</t>
  </si>
  <si>
    <t xml:space="preserve"> AF/OS nº  1962/2015 Qtde. DT</t>
  </si>
  <si>
    <t xml:space="preserve"> AF/OS nº  1961/2015 Qtde. DT</t>
  </si>
  <si>
    <t xml:space="preserve"> AF/OS nº  2011/2015 Qtde. DT</t>
  </si>
  <si>
    <t>19/10/2015 LICITAMIX</t>
  </si>
  <si>
    <t>19/10/2015 AQUINPEL</t>
  </si>
  <si>
    <t>19/10/2015 ALEXANDRA</t>
  </si>
  <si>
    <t>23/10/2015 DICAPEL</t>
  </si>
  <si>
    <t xml:space="preserve"> AF nº  1800/2015 Qtde. DT</t>
  </si>
  <si>
    <t xml:space="preserve"> AF/OS nº  2117/2015 Qtde. DT</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</si>
</sst>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R$&quot;\ * #,##0.00_-;\-&quot;R$&quot;\ * #,##0.00_-;_-&quot;R$&quot;\ * &quot;-&quot;??_-;_-@_-"/>
    <numFmt numFmtId="43" formatCode="_-* #,##0.00_-;\-* #,##0.00_-;_-* &quot;-&quot;??_-;_-@_-"/>
    <numFmt numFmtId="164" formatCode="_(* #,##0.00_);_(* \(#,##0.00\);_(* &quot;-&quot;??_);_(@_)"/>
    <numFmt numFmtId="165" formatCode="_(* #,##0.00_);_(* \(#,##0.00\);_(* \-??_);_(@_)"/>
    <numFmt numFmtId="166" formatCode="#,##0;[Red]#,##0"/>
    <numFmt numFmtId="167" formatCode="_-* #,##0.00\ &quot;€&quot;_-;\-* #,##0.00\ &quot;€&quot;_-;_-* &quot;-&quot;??\ &quot;€&quot;_-;_-@_-"/>
    <numFmt numFmtId="168" formatCode="_-[$R$-416]\ * #,##0.00_-;\-[$R$-416]\ * #,##0.00_-;_-[$R$-416]\ * &quot;-&quot;??_-;_-@_-"/>
  </numFmts>
  <fonts count="26" x14ac:knownFonts="1">
    <font>
      <sz val="10"/>
      <name val="Arial"/>
    </font>
    <font>
      <sz val="10"/>
      <name val="Arial"/>
      <family val="2"/>
    </font>
    <font>
      <b/>
      <sz val="18"/>
      <color indexed="56"/>
      <name val="Cambria"/>
      <family val="2"/>
    </font>
    <font>
      <sz val="8"/>
      <color indexed="8"/>
      <name val="Arial"/>
      <family val="2"/>
    </font>
    <font>
      <sz val="11"/>
      <name val="Calibri"/>
      <family val="2"/>
      <scheme val="minor"/>
    </font>
    <font>
      <b/>
      <sz val="16"/>
      <color theme="1"/>
      <name val="Arial"/>
      <family val="2"/>
    </font>
    <font>
      <sz val="12"/>
      <color theme="1"/>
      <name val="Arial"/>
      <family val="2"/>
    </font>
    <font>
      <i/>
      <sz val="12"/>
      <color theme="1"/>
      <name val="Arial"/>
      <family val="2"/>
    </font>
    <font>
      <b/>
      <sz val="11"/>
      <color theme="1"/>
      <name val="Arial"/>
      <family val="2"/>
    </font>
    <font>
      <b/>
      <sz val="10"/>
      <color theme="1"/>
      <name val="Arial"/>
      <family val="2"/>
    </font>
    <font>
      <sz val="11"/>
      <color theme="1"/>
      <name val="Arial"/>
      <family val="2"/>
    </font>
    <font>
      <i/>
      <sz val="11"/>
      <color theme="1"/>
      <name val="Arial"/>
      <family val="2"/>
    </font>
    <font>
      <b/>
      <sz val="12"/>
      <color theme="1"/>
      <name val="Arial"/>
      <family val="2"/>
    </font>
    <font>
      <sz val="10"/>
      <name val="Arial"/>
      <family val="2"/>
    </font>
    <font>
      <sz val="10"/>
      <name val="Calibri"/>
      <family val="2"/>
      <scheme val="minor"/>
    </font>
    <font>
      <sz val="10"/>
      <color theme="1"/>
      <name val="Calibri"/>
      <family val="2"/>
      <scheme val="minor"/>
    </font>
    <font>
      <sz val="10"/>
      <color rgb="FF000000"/>
      <name val="Calibri"/>
      <family val="2"/>
      <scheme val="minor"/>
    </font>
    <font>
      <sz val="10"/>
      <color rgb="FFFF0000"/>
      <name val="Calibri"/>
      <family val="2"/>
      <scheme val="minor"/>
    </font>
    <font>
      <sz val="9"/>
      <color indexed="81"/>
      <name val="Segoe UI"/>
      <family val="2"/>
    </font>
    <font>
      <b/>
      <sz val="9"/>
      <color indexed="81"/>
      <name val="Segoe UI"/>
      <family val="2"/>
    </font>
    <font>
      <sz val="10"/>
      <name val="Arial"/>
      <family val="2"/>
    </font>
    <font>
      <sz val="12"/>
      <name val="Calibri"/>
      <family val="2"/>
      <scheme val="minor"/>
    </font>
    <font>
      <sz val="11"/>
      <color rgb="FFFF0000"/>
      <name val="Calibri"/>
      <family val="2"/>
      <scheme val="minor"/>
    </font>
    <font>
      <u/>
      <sz val="10"/>
      <name val="Calibri"/>
      <family val="2"/>
      <scheme val="minor"/>
    </font>
    <font>
      <b/>
      <sz val="9"/>
      <color indexed="81"/>
      <name val="Tahoma"/>
      <family val="2"/>
    </font>
    <font>
      <sz val="9"/>
      <color indexed="81"/>
      <name val="Tahoma"/>
      <family val="2"/>
    </font>
  </fonts>
  <fills count="14">
    <fill>
      <patternFill patternType="none"/>
    </fill>
    <fill>
      <patternFill patternType="gray125"/>
    </fill>
    <fill>
      <patternFill patternType="solid">
        <fgColor indexed="41"/>
        <bgColor indexed="64"/>
      </patternFill>
    </fill>
    <fill>
      <patternFill patternType="solid">
        <fgColor indexed="10"/>
        <bgColor indexed="10"/>
      </patternFill>
    </fill>
    <fill>
      <patternFill patternType="solid">
        <fgColor indexed="11"/>
        <bgColor indexed="64"/>
      </patternFill>
    </fill>
    <fill>
      <patternFill patternType="solid">
        <fgColor indexed="13"/>
        <bgColor indexed="26"/>
      </patternFill>
    </fill>
    <fill>
      <patternFill patternType="solid">
        <fgColor indexed="53"/>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00"/>
        <bgColor indexed="26"/>
      </patternFill>
    </fill>
    <fill>
      <patternFill patternType="solid">
        <fgColor theme="9" tint="0.59999389629810485"/>
        <bgColor indexed="64"/>
      </patternFill>
    </fill>
    <fill>
      <patternFill patternType="solid">
        <fgColor rgb="FF92D050"/>
        <bgColor indexed="64"/>
      </patternFill>
    </fill>
    <fill>
      <patternFill patternType="solid">
        <fgColor theme="4" tint="0.39997558519241921"/>
        <bgColor indexed="10"/>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s>
  <cellStyleXfs count="20">
    <xf numFmtId="0" fontId="0" fillId="0" borderId="0"/>
    <xf numFmtId="0" fontId="1" fillId="0" borderId="0"/>
    <xf numFmtId="164" fontId="1" fillId="0" borderId="0" applyFill="0" applyBorder="0" applyAlignment="0" applyProtection="0"/>
    <xf numFmtId="165" fontId="1" fillId="0" borderId="0" applyFill="0" applyBorder="0" applyAlignment="0" applyProtection="0"/>
    <xf numFmtId="0" fontId="2" fillId="0" borderId="0" applyNumberFormat="0" applyFill="0" applyBorder="0" applyAlignment="0" applyProtection="0"/>
    <xf numFmtId="167" fontId="13"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167"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9" fontId="1" fillId="0" borderId="0" applyFont="0" applyFill="0" applyBorder="0" applyAlignment="0" applyProtection="0"/>
    <xf numFmtId="44" fontId="20"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cellStyleXfs>
  <cellXfs count="175">
    <xf numFmtId="0" fontId="0" fillId="0" borderId="0" xfId="0"/>
    <xf numFmtId="0" fontId="4" fillId="0" borderId="0" xfId="1" applyFont="1" applyFill="1" applyAlignment="1">
      <alignment horizontal="center" vertical="center" wrapText="1"/>
    </xf>
    <xf numFmtId="0" fontId="0" fillId="0" borderId="0" xfId="0" applyAlignment="1">
      <alignment wrapText="1"/>
    </xf>
    <xf numFmtId="0" fontId="5" fillId="0" borderId="0" xfId="0" applyFont="1" applyAlignment="1">
      <alignment horizontal="center" vertical="center" wrapText="1"/>
    </xf>
    <xf numFmtId="0" fontId="6" fillId="0" borderId="0" xfId="0" applyFont="1" applyAlignment="1">
      <alignment vertical="center" wrapText="1"/>
    </xf>
    <xf numFmtId="0" fontId="7" fillId="0" borderId="0" xfId="0" applyFont="1" applyAlignment="1">
      <alignment horizontal="justify" vertical="center" wrapText="1"/>
    </xf>
    <xf numFmtId="0" fontId="7" fillId="0" borderId="0" xfId="0" applyFont="1" applyAlignment="1">
      <alignment vertical="center" wrapText="1"/>
    </xf>
    <xf numFmtId="0" fontId="8" fillId="0" borderId="2" xfId="0" applyFont="1" applyBorder="1" applyAlignment="1">
      <alignment horizontal="center" vertical="center" textRotation="90" wrapText="1"/>
    </xf>
    <xf numFmtId="0" fontId="9" fillId="0" borderId="3" xfId="0" applyFont="1" applyBorder="1" applyAlignment="1">
      <alignment horizontal="center" vertical="center" wrapText="1"/>
    </xf>
    <xf numFmtId="0" fontId="6" fillId="0" borderId="4" xfId="0" applyFont="1" applyBorder="1" applyAlignment="1">
      <alignment vertical="center" wrapText="1"/>
    </xf>
    <xf numFmtId="0" fontId="6" fillId="0" borderId="5" xfId="0" applyFont="1" applyBorder="1" applyAlignment="1">
      <alignmen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7" fillId="0" borderId="0" xfId="0" applyFont="1" applyAlignment="1">
      <alignment horizontal="left" vertical="center" wrapText="1"/>
    </xf>
    <xf numFmtId="0" fontId="0" fillId="0" borderId="0" xfId="0" applyAlignment="1">
      <alignment horizontal="left" wrapText="1"/>
    </xf>
    <xf numFmtId="0" fontId="4" fillId="0" borderId="0" xfId="1" applyFont="1" applyAlignment="1">
      <alignment wrapText="1"/>
    </xf>
    <xf numFmtId="0" fontId="4" fillId="0" borderId="0" xfId="1" applyFont="1" applyFill="1" applyAlignment="1">
      <alignment vertical="center" wrapText="1"/>
    </xf>
    <xf numFmtId="3" fontId="4" fillId="0" borderId="0" xfId="1" applyNumberFormat="1" applyFont="1" applyAlignment="1" applyProtection="1">
      <alignment wrapText="1"/>
      <protection locked="0"/>
    </xf>
    <xf numFmtId="0" fontId="4" fillId="0" borderId="0" xfId="1" applyFont="1" applyAlignment="1" applyProtection="1">
      <alignment wrapText="1"/>
      <protection locked="0"/>
    </xf>
    <xf numFmtId="3" fontId="4" fillId="0" borderId="1" xfId="1" applyNumberFormat="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xf>
    <xf numFmtId="0" fontId="14" fillId="8" borderId="1" xfId="0" applyFont="1" applyFill="1" applyBorder="1" applyAlignment="1">
      <alignment horizontal="left" vertical="center" wrapText="1"/>
    </xf>
    <xf numFmtId="0" fontId="16" fillId="8" borderId="1"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7" borderId="1" xfId="0" applyFont="1" applyFill="1" applyBorder="1" applyAlignment="1">
      <alignment horizontal="center" vertical="center"/>
    </xf>
    <xf numFmtId="43" fontId="14" fillId="0" borderId="1" xfId="0" applyNumberFormat="1" applyFont="1" applyBorder="1" applyAlignment="1">
      <alignment horizontal="center" vertical="center"/>
    </xf>
    <xf numFmtId="43" fontId="14" fillId="8" borderId="1" xfId="0" applyNumberFormat="1" applyFont="1" applyFill="1" applyBorder="1" applyAlignment="1">
      <alignment horizontal="center" vertical="center"/>
    </xf>
    <xf numFmtId="43" fontId="14" fillId="7" borderId="1" xfId="0" applyNumberFormat="1" applyFont="1" applyFill="1" applyBorder="1" applyAlignment="1">
      <alignment horizontal="center" vertical="center"/>
    </xf>
    <xf numFmtId="0" fontId="14" fillId="0" borderId="1" xfId="0" applyFont="1" applyBorder="1" applyAlignment="1">
      <alignment horizontal="center" vertical="center" wrapText="1"/>
    </xf>
    <xf numFmtId="0" fontId="14" fillId="8" borderId="1" xfId="0" applyFont="1" applyFill="1" applyBorder="1" applyAlignment="1">
      <alignment horizontal="center" vertical="center"/>
    </xf>
    <xf numFmtId="0" fontId="14" fillId="0" borderId="1" xfId="0" applyFont="1" applyBorder="1" applyAlignment="1">
      <alignment horizontal="center" vertical="center"/>
    </xf>
    <xf numFmtId="43" fontId="14" fillId="0" borderId="1" xfId="0" applyNumberFormat="1" applyFont="1" applyFill="1" applyBorder="1" applyAlignment="1">
      <alignment horizontal="center" vertical="center"/>
    </xf>
    <xf numFmtId="0" fontId="14" fillId="7" borderId="1" xfId="0" applyFont="1" applyFill="1" applyBorder="1" applyAlignment="1">
      <alignment horizontal="left" vertical="center" wrapText="1"/>
    </xf>
    <xf numFmtId="0" fontId="16" fillId="8" borderId="1" xfId="0" applyFont="1" applyFill="1" applyBorder="1" applyAlignment="1">
      <alignment horizontal="left" vertical="center" wrapText="1"/>
    </xf>
    <xf numFmtId="0" fontId="14" fillId="8" borderId="1" xfId="0" applyFont="1" applyFill="1" applyBorder="1" applyAlignment="1">
      <alignment horizontal="left" wrapText="1"/>
    </xf>
    <xf numFmtId="0" fontId="14" fillId="7" borderId="1" xfId="0" applyFont="1" applyFill="1" applyBorder="1" applyAlignment="1">
      <alignment horizontal="left" wrapText="1"/>
    </xf>
    <xf numFmtId="0" fontId="16" fillId="0" borderId="1" xfId="0" applyFont="1" applyFill="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wrapText="1"/>
    </xf>
    <xf numFmtId="1" fontId="14" fillId="0" borderId="1" xfId="0" applyNumberFormat="1" applyFont="1" applyBorder="1" applyAlignment="1">
      <alignment horizontal="center" vertical="center"/>
    </xf>
    <xf numFmtId="1" fontId="14" fillId="8" borderId="1" xfId="0" applyNumberFormat="1" applyFont="1" applyFill="1" applyBorder="1" applyAlignment="1">
      <alignment horizontal="center" vertical="center"/>
    </xf>
    <xf numFmtId="1" fontId="14" fillId="7" borderId="1" xfId="0" applyNumberFormat="1" applyFont="1" applyFill="1" applyBorder="1" applyAlignment="1">
      <alignment horizontal="center" vertical="center"/>
    </xf>
    <xf numFmtId="1" fontId="14" fillId="0" borderId="1" xfId="0" applyNumberFormat="1" applyFont="1" applyFill="1" applyBorder="1" applyAlignment="1">
      <alignment horizontal="center" vertical="center"/>
    </xf>
    <xf numFmtId="1" fontId="4" fillId="0" borderId="0" xfId="1" applyNumberFormat="1" applyFont="1" applyFill="1" applyAlignment="1" applyProtection="1">
      <alignment horizontal="center" wrapText="1"/>
      <protection locked="0"/>
    </xf>
    <xf numFmtId="0" fontId="17" fillId="8" borderId="1" xfId="0" applyFont="1" applyFill="1" applyBorder="1" applyAlignment="1">
      <alignment horizontal="left" vertical="center" wrapText="1"/>
    </xf>
    <xf numFmtId="0" fontId="4" fillId="0" borderId="1" xfId="1" applyFont="1" applyBorder="1" applyAlignment="1" applyProtection="1">
      <alignment wrapText="1"/>
      <protection locked="0"/>
    </xf>
    <xf numFmtId="1" fontId="4" fillId="8" borderId="1" xfId="0" applyNumberFormat="1" applyFont="1" applyFill="1" applyBorder="1" applyAlignment="1">
      <alignment horizontal="center" vertical="center"/>
    </xf>
    <xf numFmtId="1" fontId="4" fillId="8" borderId="1" xfId="0" applyNumberFormat="1" applyFont="1" applyFill="1" applyBorder="1" applyAlignment="1">
      <alignment horizontal="center" vertical="center" wrapText="1"/>
    </xf>
    <xf numFmtId="1" fontId="4" fillId="7" borderId="1" xfId="0" applyNumberFormat="1" applyFont="1" applyFill="1" applyBorder="1" applyAlignment="1">
      <alignment horizontal="center" vertical="center"/>
    </xf>
    <xf numFmtId="1" fontId="4" fillId="7" borderId="1" xfId="0" applyNumberFormat="1" applyFont="1" applyFill="1" applyBorder="1" applyAlignment="1">
      <alignment horizontal="center" vertical="center" wrapText="1"/>
    </xf>
    <xf numFmtId="0" fontId="15" fillId="7" borderId="1" xfId="0" applyFont="1" applyFill="1" applyBorder="1" applyAlignment="1">
      <alignment horizontal="center" vertical="center"/>
    </xf>
    <xf numFmtId="0" fontId="15" fillId="8" borderId="1" xfId="0" applyFont="1" applyFill="1" applyBorder="1" applyAlignment="1">
      <alignment horizontal="center" vertical="center"/>
    </xf>
    <xf numFmtId="0" fontId="15" fillId="7" borderId="1" xfId="0" applyFont="1" applyFill="1" applyBorder="1" applyAlignment="1">
      <alignment horizontal="left" vertical="center" wrapText="1"/>
    </xf>
    <xf numFmtId="0" fontId="15" fillId="8" borderId="1" xfId="0" applyFont="1" applyFill="1" applyBorder="1" applyAlignment="1">
      <alignment horizontal="left" vertical="center" wrapText="1"/>
    </xf>
    <xf numFmtId="0" fontId="4" fillId="0" borderId="1" xfId="1" applyFont="1" applyBorder="1" applyAlignment="1" applyProtection="1">
      <alignment horizontal="center" wrapText="1"/>
      <protection locked="0"/>
    </xf>
    <xf numFmtId="0" fontId="4" fillId="0" borderId="1" xfId="1" applyFont="1" applyBorder="1" applyAlignment="1" applyProtection="1">
      <alignment horizontal="center" vertical="center" wrapText="1"/>
      <protection locked="0"/>
    </xf>
    <xf numFmtId="0" fontId="4" fillId="9" borderId="1" xfId="1" applyFont="1" applyFill="1" applyBorder="1" applyAlignment="1" applyProtection="1">
      <alignment wrapText="1"/>
      <protection locked="0"/>
    </xf>
    <xf numFmtId="0" fontId="4" fillId="9" borderId="1" xfId="1" applyFont="1" applyFill="1" applyBorder="1" applyAlignment="1" applyProtection="1">
      <alignment horizontal="center" vertical="center" wrapText="1"/>
      <protection locked="0"/>
    </xf>
    <xf numFmtId="0" fontId="4" fillId="7" borderId="1" xfId="1" applyFont="1" applyFill="1" applyBorder="1" applyAlignment="1" applyProtection="1">
      <alignment wrapText="1"/>
      <protection locked="0"/>
    </xf>
    <xf numFmtId="0" fontId="4" fillId="0" borderId="1" xfId="1" applyFont="1" applyBorder="1" applyAlignment="1" applyProtection="1">
      <alignment vertical="center" wrapText="1"/>
      <protection locked="0"/>
    </xf>
    <xf numFmtId="0" fontId="4" fillId="7" borderId="1" xfId="1" applyFont="1" applyFill="1" applyBorder="1" applyAlignment="1" applyProtection="1">
      <alignment horizontal="center" vertical="center" wrapText="1"/>
      <protection locked="0"/>
    </xf>
    <xf numFmtId="1" fontId="14" fillId="9" borderId="1" xfId="0" applyNumberFormat="1" applyFont="1" applyFill="1" applyBorder="1" applyAlignment="1">
      <alignment horizontal="center" vertical="center"/>
    </xf>
    <xf numFmtId="44" fontId="4" fillId="11" borderId="1" xfId="13" applyFont="1" applyFill="1" applyBorder="1" applyAlignment="1">
      <alignment horizontal="center" vertical="center" wrapText="1"/>
    </xf>
    <xf numFmtId="168" fontId="21" fillId="12" borderId="6" xfId="1" applyNumberFormat="1" applyFont="1" applyFill="1" applyBorder="1" applyAlignment="1" applyProtection="1">
      <alignment horizontal="right"/>
      <protection locked="0"/>
    </xf>
    <xf numFmtId="168" fontId="21" fillId="12" borderId="7" xfId="1" applyNumberFormat="1" applyFont="1" applyFill="1" applyBorder="1" applyAlignment="1" applyProtection="1">
      <alignment horizontal="right"/>
      <protection locked="0"/>
    </xf>
    <xf numFmtId="9" fontId="21" fillId="12" borderId="8" xfId="12" applyFont="1" applyFill="1" applyBorder="1" applyAlignment="1" applyProtection="1">
      <alignment horizontal="right"/>
      <protection locked="0"/>
    </xf>
    <xf numFmtId="2" fontId="21" fillId="12" borderId="7" xfId="1" applyNumberFormat="1" applyFont="1" applyFill="1" applyBorder="1" applyAlignment="1">
      <alignment horizontal="right"/>
    </xf>
    <xf numFmtId="0" fontId="21" fillId="12" borderId="14" xfId="1" applyFont="1" applyFill="1" applyBorder="1" applyAlignment="1" applyProtection="1">
      <alignment horizontal="left"/>
      <protection locked="0"/>
    </xf>
    <xf numFmtId="0" fontId="21" fillId="12" borderId="19" xfId="1" applyFont="1" applyFill="1" applyBorder="1" applyAlignment="1" applyProtection="1">
      <alignment horizontal="left"/>
      <protection locked="0"/>
    </xf>
    <xf numFmtId="0" fontId="21" fillId="12" borderId="16" xfId="1" applyFont="1" applyFill="1" applyBorder="1" applyAlignment="1" applyProtection="1">
      <alignment horizontal="left"/>
      <protection locked="0"/>
    </xf>
    <xf numFmtId="0" fontId="21" fillId="12" borderId="0" xfId="1" applyFont="1" applyFill="1" applyBorder="1" applyAlignment="1" applyProtection="1">
      <alignment horizontal="left"/>
      <protection locked="0"/>
    </xf>
    <xf numFmtId="0" fontId="21" fillId="12" borderId="11" xfId="1" applyFont="1" applyFill="1" applyBorder="1" applyAlignment="1" applyProtection="1">
      <alignment horizontal="left"/>
      <protection locked="0"/>
    </xf>
    <xf numFmtId="0" fontId="21" fillId="12" borderId="12" xfId="1" applyFont="1" applyFill="1" applyBorder="1" applyAlignment="1" applyProtection="1">
      <alignment horizontal="left"/>
      <protection locked="0"/>
    </xf>
    <xf numFmtId="0" fontId="4" fillId="2" borderId="1" xfId="1"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165" fontId="4" fillId="2" borderId="1" xfId="3" applyFont="1" applyFill="1" applyBorder="1" applyAlignment="1" applyProtection="1">
      <alignment horizontal="center" vertical="center" wrapText="1"/>
    </xf>
    <xf numFmtId="1" fontId="4" fillId="2" borderId="1" xfId="1" applyNumberFormat="1" applyFont="1" applyFill="1" applyBorder="1" applyAlignment="1" applyProtection="1">
      <alignment horizontal="center" vertical="center" wrapText="1"/>
    </xf>
    <xf numFmtId="166" fontId="4" fillId="2" borderId="1" xfId="1" applyNumberFormat="1" applyFont="1" applyFill="1" applyBorder="1" applyAlignment="1">
      <alignment horizontal="center" vertical="center" wrapText="1"/>
    </xf>
    <xf numFmtId="14" fontId="4" fillId="2" borderId="1" xfId="1" applyNumberFormat="1" applyFont="1" applyFill="1" applyBorder="1" applyAlignment="1" applyProtection="1">
      <alignment horizontal="center" vertical="center" wrapText="1"/>
      <protection locked="0"/>
    </xf>
    <xf numFmtId="0" fontId="4" fillId="2" borderId="1" xfId="1" applyNumberFormat="1" applyFont="1" applyFill="1" applyBorder="1" applyAlignment="1" applyProtection="1">
      <alignment horizontal="center" vertical="center" wrapText="1"/>
      <protection locked="0"/>
    </xf>
    <xf numFmtId="1" fontId="1" fillId="7" borderId="1" xfId="0" applyNumberFormat="1" applyFont="1" applyFill="1" applyBorder="1" applyAlignment="1">
      <alignment horizontal="center" vertical="center" wrapText="1"/>
    </xf>
    <xf numFmtId="166" fontId="4" fillId="4" borderId="1" xfId="0" applyNumberFormat="1" applyFont="1" applyFill="1" applyBorder="1" applyAlignment="1">
      <alignment horizontal="center" vertical="center" wrapText="1"/>
    </xf>
    <xf numFmtId="3" fontId="4" fillId="3" borderId="1" xfId="1" applyNumberFormat="1" applyFont="1" applyFill="1" applyBorder="1" applyAlignment="1" applyProtection="1">
      <alignment horizontal="center" vertical="center" wrapText="1"/>
      <protection locked="0"/>
    </xf>
    <xf numFmtId="1" fontId="1" fillId="8" borderId="1" xfId="0" applyNumberFormat="1" applyFont="1" applyFill="1" applyBorder="1" applyAlignment="1">
      <alignment horizontal="center" vertical="center" wrapText="1"/>
    </xf>
    <xf numFmtId="1" fontId="1" fillId="0" borderId="1" xfId="0" applyNumberFormat="1" applyFont="1" applyBorder="1" applyAlignment="1">
      <alignment horizontal="center" vertical="center"/>
    </xf>
    <xf numFmtId="1" fontId="1" fillId="0" borderId="1" xfId="0" applyNumberFormat="1" applyFont="1" applyBorder="1" applyAlignment="1">
      <alignment horizontal="center" vertical="center" wrapText="1"/>
    </xf>
    <xf numFmtId="4" fontId="4" fillId="0" borderId="0" xfId="1" applyNumberFormat="1" applyFont="1" applyFill="1" applyAlignment="1">
      <alignment horizontal="center" vertical="center" wrapText="1"/>
    </xf>
    <xf numFmtId="166" fontId="4" fillId="0" borderId="0" xfId="0" applyNumberFormat="1" applyFont="1" applyFill="1" applyAlignment="1">
      <alignment horizontal="center" vertical="center" wrapText="1"/>
    </xf>
    <xf numFmtId="14" fontId="4" fillId="2" borderId="1" xfId="13" applyNumberFormat="1" applyFont="1" applyFill="1" applyBorder="1" applyAlignment="1" applyProtection="1">
      <alignment horizontal="center" vertical="center" wrapText="1"/>
      <protection locked="0"/>
    </xf>
    <xf numFmtId="0" fontId="4" fillId="0" borderId="1" xfId="1" applyFont="1" applyFill="1" applyBorder="1" applyAlignment="1" applyProtection="1">
      <alignment horizontal="center" vertical="center" wrapText="1"/>
      <protection locked="0"/>
    </xf>
    <xf numFmtId="0" fontId="4" fillId="9" borderId="1" xfId="1" applyFont="1" applyFill="1" applyBorder="1" applyAlignment="1" applyProtection="1">
      <alignment horizontal="center" wrapText="1"/>
      <protection locked="0"/>
    </xf>
    <xf numFmtId="166" fontId="4" fillId="12" borderId="1" xfId="0" applyNumberFormat="1" applyFont="1" applyFill="1" applyBorder="1" applyAlignment="1">
      <alignment horizontal="center" vertical="center" wrapText="1"/>
    </xf>
    <xf numFmtId="3" fontId="4" fillId="13" borderId="1" xfId="1" applyNumberFormat="1" applyFont="1" applyFill="1" applyBorder="1" applyAlignment="1" applyProtection="1">
      <alignment horizontal="center" vertical="center" wrapText="1"/>
      <protection locked="0"/>
    </xf>
    <xf numFmtId="44" fontId="4" fillId="11" borderId="1" xfId="1" applyNumberFormat="1" applyFont="1" applyFill="1" applyBorder="1" applyAlignment="1">
      <alignment wrapText="1"/>
    </xf>
    <xf numFmtId="3" fontId="4" fillId="5" borderId="1" xfId="1" applyNumberFormat="1" applyFont="1" applyFill="1" applyBorder="1" applyAlignment="1" applyProtection="1">
      <alignment horizontal="center" vertical="center" wrapText="1"/>
      <protection locked="0"/>
    </xf>
    <xf numFmtId="43" fontId="4" fillId="0" borderId="1" xfId="1" applyNumberFormat="1" applyFont="1" applyBorder="1" applyAlignment="1" applyProtection="1">
      <alignment wrapText="1"/>
      <protection locked="0"/>
    </xf>
    <xf numFmtId="0" fontId="1" fillId="0" borderId="0" xfId="1" applyFont="1" applyAlignment="1" applyProtection="1">
      <alignment wrapText="1"/>
      <protection locked="0"/>
    </xf>
    <xf numFmtId="14" fontId="4" fillId="0" borderId="1" xfId="1" applyNumberFormat="1" applyFont="1" applyFill="1" applyBorder="1" applyAlignment="1" applyProtection="1">
      <alignment horizontal="center" vertical="center" wrapText="1"/>
      <protection locked="0"/>
    </xf>
    <xf numFmtId="0" fontId="4" fillId="0" borderId="1" xfId="1" applyNumberFormat="1" applyFont="1" applyFill="1" applyBorder="1" applyAlignment="1" applyProtection="1">
      <alignment horizontal="center" vertical="center" wrapText="1"/>
      <protection locked="0"/>
    </xf>
    <xf numFmtId="0" fontId="4" fillId="0" borderId="1" xfId="1" applyFont="1" applyFill="1" applyBorder="1" applyAlignment="1" applyProtection="1">
      <alignment wrapText="1"/>
      <protection locked="0"/>
    </xf>
    <xf numFmtId="0" fontId="4" fillId="0" borderId="1" xfId="1" applyFont="1" applyFill="1" applyBorder="1" applyAlignment="1" applyProtection="1">
      <alignment horizontal="center" wrapText="1"/>
      <protection locked="0"/>
    </xf>
    <xf numFmtId="0" fontId="22" fillId="0" borderId="1" xfId="1" applyFont="1" applyFill="1" applyBorder="1" applyAlignment="1" applyProtection="1">
      <alignment wrapText="1"/>
      <protection locked="0"/>
    </xf>
    <xf numFmtId="0" fontId="4" fillId="0" borderId="1" xfId="1" applyFont="1" applyFill="1" applyBorder="1" applyAlignment="1">
      <alignment wrapText="1"/>
    </xf>
    <xf numFmtId="0" fontId="4" fillId="0" borderId="0" xfId="1" applyFont="1" applyFill="1" applyAlignment="1" applyProtection="1">
      <alignment wrapText="1"/>
      <protection locked="0"/>
    </xf>
    <xf numFmtId="0" fontId="4" fillId="0" borderId="0" xfId="1" applyFont="1" applyFill="1" applyAlignment="1">
      <alignment wrapText="1"/>
    </xf>
    <xf numFmtId="3" fontId="4" fillId="0" borderId="0" xfId="1" applyNumberFormat="1" applyFont="1" applyFill="1" applyAlignment="1" applyProtection="1">
      <alignment wrapText="1"/>
      <protection locked="0"/>
    </xf>
    <xf numFmtId="14" fontId="4" fillId="2" borderId="1" xfId="1" applyNumberFormat="1" applyFont="1" applyFill="1" applyBorder="1" applyAlignment="1" applyProtection="1">
      <alignment horizontal="center" wrapText="1"/>
      <protection locked="0"/>
    </xf>
    <xf numFmtId="0" fontId="4" fillId="2" borderId="1" xfId="1" applyNumberFormat="1" applyFont="1" applyFill="1" applyBorder="1" applyAlignment="1" applyProtection="1">
      <alignment horizontal="center" wrapText="1"/>
      <protection locked="0"/>
    </xf>
    <xf numFmtId="3" fontId="4" fillId="0" borderId="1" xfId="1" applyNumberFormat="1" applyFont="1" applyFill="1" applyBorder="1" applyAlignment="1" applyProtection="1">
      <alignment horizontal="center" wrapText="1"/>
      <protection locked="0"/>
    </xf>
    <xf numFmtId="0" fontId="4" fillId="0" borderId="0" xfId="1" applyFont="1" applyAlignment="1" applyProtection="1">
      <alignment horizontal="center" wrapText="1"/>
      <protection locked="0"/>
    </xf>
    <xf numFmtId="3" fontId="4" fillId="0" borderId="9" xfId="1" applyNumberFormat="1" applyFont="1" applyFill="1" applyBorder="1" applyAlignment="1" applyProtection="1">
      <alignment horizontal="center" vertical="center" wrapText="1"/>
      <protection locked="0"/>
    </xf>
    <xf numFmtId="3" fontId="4" fillId="0" borderId="10" xfId="1" applyNumberFormat="1" applyFont="1" applyFill="1" applyBorder="1" applyAlignment="1" applyProtection="1">
      <alignment horizontal="center" vertical="center" wrapText="1"/>
      <protection locked="0"/>
    </xf>
    <xf numFmtId="0" fontId="4" fillId="0" borderId="0" xfId="1" applyFont="1" applyFill="1" applyBorder="1" applyAlignment="1" applyProtection="1">
      <alignment wrapText="1"/>
      <protection locked="0"/>
    </xf>
    <xf numFmtId="0" fontId="4" fillId="0" borderId="6" xfId="1" applyFont="1" applyBorder="1" applyAlignment="1" applyProtection="1">
      <alignment wrapText="1"/>
      <protection locked="0"/>
    </xf>
    <xf numFmtId="0" fontId="4" fillId="0" borderId="9" xfId="1" applyFont="1" applyBorder="1" applyAlignment="1" applyProtection="1">
      <alignment wrapText="1"/>
      <protection locked="0"/>
    </xf>
    <xf numFmtId="3" fontId="4" fillId="9" borderId="2" xfId="1" applyNumberFormat="1" applyFont="1" applyFill="1" applyBorder="1" applyAlignment="1" applyProtection="1">
      <alignment horizontal="center" vertical="center" wrapText="1"/>
      <protection locked="0"/>
    </xf>
    <xf numFmtId="0" fontId="4" fillId="0" borderId="10" xfId="1" applyFont="1" applyBorder="1" applyAlignment="1" applyProtection="1">
      <alignment wrapText="1"/>
      <protection locked="0"/>
    </xf>
    <xf numFmtId="0" fontId="4" fillId="0" borderId="8" xfId="1" applyFont="1" applyBorder="1" applyAlignment="1" applyProtection="1">
      <alignment wrapText="1"/>
      <protection locked="0"/>
    </xf>
    <xf numFmtId="0" fontId="15" fillId="8" borderId="1" xfId="0" applyFont="1" applyFill="1" applyBorder="1" applyAlignment="1">
      <alignment horizontal="left" vertical="center" wrapText="1"/>
    </xf>
    <xf numFmtId="0" fontId="15" fillId="7" borderId="1" xfId="0" applyFont="1" applyFill="1" applyBorder="1" applyAlignment="1">
      <alignment horizontal="left" vertical="center" wrapText="1"/>
    </xf>
    <xf numFmtId="0" fontId="15" fillId="7" borderId="1" xfId="0" applyFont="1" applyFill="1" applyBorder="1" applyAlignment="1">
      <alignment horizontal="center" vertical="center"/>
    </xf>
    <xf numFmtId="0" fontId="15" fillId="8" borderId="1" xfId="0" applyFont="1" applyFill="1" applyBorder="1" applyAlignment="1">
      <alignment horizontal="center" vertical="center"/>
    </xf>
    <xf numFmtId="3" fontId="4" fillId="0" borderId="1" xfId="1" applyNumberFormat="1" applyFont="1" applyFill="1" applyBorder="1" applyAlignment="1" applyProtection="1">
      <alignment horizontal="center" vertical="center" wrapText="1"/>
      <protection locked="0"/>
    </xf>
    <xf numFmtId="3" fontId="4" fillId="0" borderId="1" xfId="1" applyNumberFormat="1" applyFont="1" applyFill="1" applyBorder="1" applyAlignment="1" applyProtection="1">
      <alignment horizontal="center" vertical="center" wrapText="1"/>
      <protection locked="0"/>
    </xf>
    <xf numFmtId="3" fontId="4" fillId="0" borderId="1" xfId="1" applyNumberFormat="1" applyFont="1" applyFill="1" applyBorder="1" applyAlignment="1" applyProtection="1">
      <alignment horizontal="center" vertical="center" wrapText="1"/>
      <protection locked="0"/>
    </xf>
    <xf numFmtId="3" fontId="4" fillId="0" borderId="1" xfId="1" applyNumberFormat="1" applyFont="1" applyFill="1" applyBorder="1" applyAlignment="1" applyProtection="1">
      <alignment horizontal="center" vertical="center" wrapText="1"/>
      <protection locked="0"/>
    </xf>
    <xf numFmtId="3" fontId="4" fillId="5" borderId="1" xfId="1" applyNumberFormat="1" applyFont="1" applyFill="1" applyBorder="1" applyAlignment="1" applyProtection="1">
      <alignment horizontal="center" vertical="center" wrapText="1"/>
      <protection locked="0"/>
    </xf>
    <xf numFmtId="0" fontId="15" fillId="8" borderId="1" xfId="0" applyFont="1" applyFill="1" applyBorder="1" applyAlignment="1">
      <alignment horizontal="left" vertical="center" wrapText="1"/>
    </xf>
    <xf numFmtId="0" fontId="15" fillId="7" borderId="1" xfId="0" applyFont="1" applyFill="1" applyBorder="1" applyAlignment="1">
      <alignment horizontal="left" vertical="center" wrapText="1"/>
    </xf>
    <xf numFmtId="0" fontId="15" fillId="7" borderId="1" xfId="0" applyFont="1" applyFill="1" applyBorder="1" applyAlignment="1">
      <alignment horizontal="center" vertical="center"/>
    </xf>
    <xf numFmtId="0" fontId="15" fillId="8" borderId="1" xfId="0" applyFont="1" applyFill="1" applyBorder="1" applyAlignment="1">
      <alignment horizontal="center" vertical="center"/>
    </xf>
    <xf numFmtId="0" fontId="4" fillId="6" borderId="1" xfId="0" applyNumberFormat="1" applyFont="1" applyFill="1" applyBorder="1" applyAlignment="1">
      <alignment horizontal="left" vertical="center" wrapText="1"/>
    </xf>
    <xf numFmtId="3" fontId="4" fillId="5" borderId="6" xfId="1" applyNumberFormat="1" applyFont="1" applyFill="1" applyBorder="1" applyAlignment="1" applyProtection="1">
      <alignment horizontal="center" vertical="center" wrapText="1"/>
      <protection locked="0"/>
    </xf>
    <xf numFmtId="3" fontId="4" fillId="5" borderId="8" xfId="1" applyNumberFormat="1" applyFont="1" applyFill="1" applyBorder="1" applyAlignment="1" applyProtection="1">
      <alignment horizontal="center" vertical="center" wrapText="1"/>
      <protection locked="0"/>
    </xf>
    <xf numFmtId="3" fontId="4" fillId="10" borderId="1" xfId="1" applyNumberFormat="1" applyFont="1" applyFill="1" applyBorder="1" applyAlignment="1" applyProtection="1">
      <alignment horizontal="center" vertical="center" wrapText="1"/>
      <protection locked="0"/>
    </xf>
    <xf numFmtId="3" fontId="4" fillId="10" borderId="6" xfId="1" applyNumberFormat="1" applyFont="1" applyFill="1" applyBorder="1" applyAlignment="1" applyProtection="1">
      <alignment horizontal="center" vertical="center" wrapText="1"/>
      <protection locked="0"/>
    </xf>
    <xf numFmtId="3" fontId="4" fillId="10" borderId="8" xfId="1" applyNumberFormat="1" applyFont="1" applyFill="1" applyBorder="1" applyAlignment="1" applyProtection="1">
      <alignment horizontal="center" vertical="center" wrapText="1"/>
      <protection locked="0"/>
    </xf>
    <xf numFmtId="0" fontId="15" fillId="8" borderId="6" xfId="0" applyFont="1" applyFill="1" applyBorder="1" applyAlignment="1">
      <alignment horizontal="left" vertical="center" wrapText="1"/>
    </xf>
    <xf numFmtId="0" fontId="15" fillId="8" borderId="7" xfId="0" applyFont="1" applyFill="1" applyBorder="1" applyAlignment="1">
      <alignment horizontal="left" vertical="center" wrapText="1"/>
    </xf>
    <xf numFmtId="0" fontId="15" fillId="8" borderId="8" xfId="0" applyFont="1" applyFill="1" applyBorder="1" applyAlignment="1">
      <alignment horizontal="left" vertical="center" wrapText="1"/>
    </xf>
    <xf numFmtId="0" fontId="15" fillId="8" borderId="6" xfId="0" applyFont="1" applyFill="1" applyBorder="1" applyAlignment="1">
      <alignment horizontal="center" vertical="center"/>
    </xf>
    <xf numFmtId="0" fontId="15" fillId="8" borderId="7" xfId="0" applyFont="1" applyFill="1" applyBorder="1" applyAlignment="1">
      <alignment horizontal="center" vertical="center"/>
    </xf>
    <xf numFmtId="0" fontId="15" fillId="8" borderId="8" xfId="0" applyFont="1" applyFill="1" applyBorder="1" applyAlignment="1">
      <alignment horizontal="center" vertical="center"/>
    </xf>
    <xf numFmtId="0" fontId="15" fillId="7" borderId="7" xfId="0" applyFont="1" applyFill="1" applyBorder="1" applyAlignment="1">
      <alignment horizontal="left" vertical="center" wrapText="1"/>
    </xf>
    <xf numFmtId="0" fontId="15" fillId="7" borderId="8" xfId="0" applyFont="1" applyFill="1" applyBorder="1" applyAlignment="1">
      <alignment horizontal="left" vertical="center" wrapText="1"/>
    </xf>
    <xf numFmtId="0" fontId="15" fillId="7" borderId="7" xfId="0" applyFont="1" applyFill="1" applyBorder="1" applyAlignment="1">
      <alignment horizontal="center" vertical="center"/>
    </xf>
    <xf numFmtId="0" fontId="15" fillId="7" borderId="8" xfId="0" applyFont="1" applyFill="1" applyBorder="1" applyAlignment="1">
      <alignment horizontal="center" vertical="center"/>
    </xf>
    <xf numFmtId="0" fontId="15" fillId="7" borderId="6" xfId="0" applyFont="1" applyFill="1" applyBorder="1" applyAlignment="1">
      <alignment horizontal="left" vertical="center" wrapText="1"/>
    </xf>
    <xf numFmtId="0" fontId="15" fillId="7" borderId="6" xfId="0" applyFont="1" applyFill="1" applyBorder="1" applyAlignment="1">
      <alignment horizontal="center" vertical="center"/>
    </xf>
    <xf numFmtId="3" fontId="4" fillId="0" borderId="1" xfId="1" applyNumberFormat="1" applyFont="1" applyFill="1" applyBorder="1" applyAlignment="1" applyProtection="1">
      <alignment horizontal="center" vertical="center" wrapText="1"/>
      <protection locked="0"/>
    </xf>
    <xf numFmtId="3" fontId="4" fillId="5" borderId="1" xfId="1" applyNumberFormat="1" applyFont="1" applyFill="1" applyBorder="1" applyAlignment="1" applyProtection="1">
      <alignment horizontal="center" wrapText="1"/>
      <protection locked="0"/>
    </xf>
    <xf numFmtId="0" fontId="21" fillId="12" borderId="9" xfId="1" applyFont="1" applyFill="1" applyBorder="1" applyAlignment="1" applyProtection="1">
      <alignment horizontal="left"/>
      <protection locked="0"/>
    </xf>
    <xf numFmtId="0" fontId="21" fillId="12" borderId="13" xfId="1" applyFont="1" applyFill="1" applyBorder="1" applyAlignment="1" applyProtection="1">
      <alignment horizontal="left"/>
      <protection locked="0"/>
    </xf>
    <xf numFmtId="0" fontId="21" fillId="12" borderId="10" xfId="1" applyFont="1" applyFill="1" applyBorder="1" applyAlignment="1" applyProtection="1">
      <alignment horizontal="left"/>
      <protection locked="0"/>
    </xf>
    <xf numFmtId="0" fontId="21" fillId="12" borderId="14" xfId="1" applyFont="1" applyFill="1" applyBorder="1" applyAlignment="1">
      <alignment horizontal="left" vertical="center" wrapText="1"/>
    </xf>
    <xf numFmtId="0" fontId="21" fillId="12" borderId="19" xfId="1" applyFont="1" applyFill="1" applyBorder="1" applyAlignment="1">
      <alignment horizontal="left" vertical="center" wrapText="1"/>
    </xf>
    <xf numFmtId="0" fontId="21" fillId="12" borderId="15" xfId="1" applyFont="1" applyFill="1" applyBorder="1" applyAlignment="1">
      <alignment horizontal="left" vertical="center" wrapText="1"/>
    </xf>
    <xf numFmtId="0" fontId="21" fillId="12" borderId="16" xfId="1" applyFont="1" applyFill="1" applyBorder="1" applyAlignment="1">
      <alignment horizontal="left" vertical="center" wrapText="1"/>
    </xf>
    <xf numFmtId="0" fontId="21" fillId="12" borderId="0" xfId="1" applyFont="1" applyFill="1" applyBorder="1" applyAlignment="1">
      <alignment horizontal="left" vertical="center" wrapText="1"/>
    </xf>
    <xf numFmtId="0" fontId="21" fillId="12" borderId="17" xfId="1" applyFont="1" applyFill="1" applyBorder="1" applyAlignment="1">
      <alignment horizontal="left" vertical="center" wrapText="1"/>
    </xf>
    <xf numFmtId="0" fontId="21" fillId="12" borderId="11" xfId="1" applyFont="1" applyFill="1" applyBorder="1" applyAlignment="1">
      <alignment horizontal="left" vertical="center" wrapText="1"/>
    </xf>
    <xf numFmtId="0" fontId="21" fillId="12" borderId="12" xfId="1" applyFont="1" applyFill="1" applyBorder="1" applyAlignment="1">
      <alignment horizontal="left" vertical="center" wrapText="1"/>
    </xf>
    <xf numFmtId="0" fontId="21" fillId="12" borderId="18" xfId="1" applyFont="1" applyFill="1" applyBorder="1" applyAlignment="1">
      <alignment horizontal="left" vertical="center" wrapText="1"/>
    </xf>
    <xf numFmtId="0" fontId="4" fillId="6"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5" fillId="0" borderId="0" xfId="0" applyFont="1" applyAlignment="1">
      <alignment horizontal="center" vertical="center" wrapText="1"/>
    </xf>
    <xf numFmtId="0" fontId="12" fillId="0" borderId="0" xfId="0" applyFont="1" applyAlignment="1">
      <alignment horizontal="center" vertical="center" wrapText="1"/>
    </xf>
    <xf numFmtId="0" fontId="7" fillId="0" borderId="0" xfId="0" applyFont="1" applyAlignment="1">
      <alignment horizontal="left" vertical="center" wrapText="1"/>
    </xf>
    <xf numFmtId="0" fontId="7" fillId="0" borderId="0" xfId="0" applyFont="1" applyAlignment="1">
      <alignment horizontal="justify" vertical="center" wrapText="1"/>
    </xf>
    <xf numFmtId="0" fontId="10" fillId="0" borderId="0" xfId="0" applyFont="1" applyAlignment="1">
      <alignment horizontal="left" vertical="center" wrapText="1"/>
    </xf>
    <xf numFmtId="0" fontId="11" fillId="0" borderId="0" xfId="0" applyFont="1" applyAlignment="1">
      <alignment horizontal="left" vertical="center" wrapText="1"/>
    </xf>
    <xf numFmtId="0" fontId="6" fillId="0" borderId="0" xfId="0" applyFont="1" applyAlignment="1">
      <alignment horizontal="center" vertical="center" wrapText="1"/>
    </xf>
  </cellXfs>
  <cellStyles count="20">
    <cellStyle name="Moeda" xfId="13" builtinId="4"/>
    <cellStyle name="Moeda 2" xfId="5"/>
    <cellStyle name="Moeda 2 2" xfId="9"/>
    <cellStyle name="Moeda 3" xfId="8"/>
    <cellStyle name="Moeda 3 2" xfId="17"/>
    <cellStyle name="Moeda 4" xfId="14"/>
    <cellStyle name="Normal" xfId="0" builtinId="0"/>
    <cellStyle name="Normal 2" xfId="1"/>
    <cellStyle name="Porcentagem 2" xfId="12"/>
    <cellStyle name="Separador de milhares 2" xfId="2"/>
    <cellStyle name="Separador de milhares 2 2" xfId="7"/>
    <cellStyle name="Separador de milhares 2 2 2" xfId="11"/>
    <cellStyle name="Separador de milhares 2 2 2 2" xfId="19"/>
    <cellStyle name="Separador de milhares 2 2 3" xfId="16"/>
    <cellStyle name="Separador de milhares 2 3" xfId="6"/>
    <cellStyle name="Separador de milhares 2 3 2" xfId="10"/>
    <cellStyle name="Separador de milhares 2 3 2 2" xfId="18"/>
    <cellStyle name="Separador de milhares 2 3 3" xfId="15"/>
    <cellStyle name="Separador de milhares 3" xfId="3"/>
    <cellStyle name="Título 5" xfId="4"/>
  </cellStyles>
  <dxfs count="426">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6625" name="Retângulo de cantos arredondados 1"/>
        <xdr:cNvSpPr>
          <a:spLocks noChangeArrowheads="1"/>
        </xdr:cNvSpPr>
      </xdr:nvSpPr>
      <xdr:spPr bwMode="auto">
        <a:xfrm>
          <a:off x="25908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7.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8.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Plan20"/>
  <dimension ref="A1:AB240"/>
  <sheetViews>
    <sheetView zoomScale="80" zoomScaleNormal="80" workbookViewId="0">
      <selection activeCell="G9" sqref="G9"/>
    </sheetView>
  </sheetViews>
  <sheetFormatPr defaultColWidth="9.7109375" defaultRowHeight="15" x14ac:dyDescent="0.25"/>
  <cols>
    <col min="1" max="1" width="14.5703125" style="1" customWidth="1"/>
    <col min="2" max="2" width="5.5703125" style="1" bestFit="1" customWidth="1"/>
    <col min="3" max="3" width="6" style="89" bestFit="1" customWidth="1"/>
    <col min="4" max="4" width="53.85546875" style="1" bestFit="1" customWidth="1"/>
    <col min="5" max="5" width="9.85546875" style="1" bestFit="1" customWidth="1"/>
    <col min="6" max="6" width="13.140625" style="1" customWidth="1"/>
    <col min="7" max="7" width="11.28515625" style="1" customWidth="1"/>
    <col min="8" max="8" width="12.7109375" style="1" bestFit="1" customWidth="1"/>
    <col min="9" max="9" width="11.28515625" style="46" customWidth="1"/>
    <col min="10" max="10" width="13.28515625" style="90" customWidth="1"/>
    <col min="11" max="11" width="12.5703125" style="17" customWidth="1"/>
    <col min="12" max="20" width="12" style="18" customWidth="1"/>
    <col min="21" max="21" width="13.28515625" style="18" customWidth="1"/>
    <col min="22" max="22" width="13.42578125" style="18" customWidth="1"/>
    <col min="23" max="23" width="15" style="18" customWidth="1"/>
    <col min="24" max="24" width="14.85546875" style="15" customWidth="1"/>
    <col min="25" max="25" width="15.5703125" style="15" customWidth="1"/>
    <col min="26" max="26" width="14.5703125" style="15" customWidth="1"/>
    <col min="27" max="27" width="14.85546875" style="15" customWidth="1"/>
    <col min="28" max="28" width="14.7109375" style="15" customWidth="1"/>
    <col min="29" max="16384" width="9.7109375" style="15"/>
  </cols>
  <sheetData>
    <row r="1" spans="1:28" ht="33" customHeight="1" x14ac:dyDescent="0.25">
      <c r="A1" s="134" t="s">
        <v>42</v>
      </c>
      <c r="B1" s="134"/>
      <c r="C1" s="134"/>
      <c r="D1" s="134" t="s">
        <v>43</v>
      </c>
      <c r="E1" s="134"/>
      <c r="F1" s="134"/>
      <c r="G1" s="134"/>
      <c r="H1" s="134"/>
      <c r="I1" s="134" t="s">
        <v>44</v>
      </c>
      <c r="J1" s="134"/>
      <c r="K1" s="134"/>
      <c r="L1" s="129" t="s">
        <v>471</v>
      </c>
      <c r="M1" s="129" t="s">
        <v>472</v>
      </c>
      <c r="N1" s="129" t="s">
        <v>473</v>
      </c>
      <c r="O1" s="129" t="s">
        <v>474</v>
      </c>
      <c r="P1" s="137" t="s">
        <v>475</v>
      </c>
      <c r="Q1" s="129" t="s">
        <v>476</v>
      </c>
      <c r="R1" s="129" t="s">
        <v>477</v>
      </c>
      <c r="S1" s="129" t="s">
        <v>478</v>
      </c>
      <c r="T1" s="129" t="s">
        <v>509</v>
      </c>
      <c r="U1" s="129" t="s">
        <v>510</v>
      </c>
      <c r="V1" s="135" t="s">
        <v>511</v>
      </c>
      <c r="W1" s="135" t="s">
        <v>512</v>
      </c>
      <c r="X1" s="129" t="s">
        <v>513</v>
      </c>
      <c r="Y1" s="129" t="s">
        <v>514</v>
      </c>
      <c r="Z1" s="129" t="s">
        <v>515</v>
      </c>
      <c r="AA1" s="129" t="s">
        <v>516</v>
      </c>
      <c r="AB1" s="129" t="s">
        <v>517</v>
      </c>
    </row>
    <row r="2" spans="1:28" ht="21.75" customHeight="1" x14ac:dyDescent="0.25">
      <c r="A2" s="134" t="s">
        <v>390</v>
      </c>
      <c r="B2" s="134"/>
      <c r="C2" s="134"/>
      <c r="D2" s="134"/>
      <c r="E2" s="134"/>
      <c r="F2" s="134"/>
      <c r="G2" s="134"/>
      <c r="H2" s="134"/>
      <c r="I2" s="134"/>
      <c r="J2" s="134"/>
      <c r="K2" s="134"/>
      <c r="L2" s="129"/>
      <c r="M2" s="129"/>
      <c r="N2" s="129"/>
      <c r="O2" s="129"/>
      <c r="P2" s="137"/>
      <c r="Q2" s="129"/>
      <c r="R2" s="129"/>
      <c r="S2" s="129"/>
      <c r="T2" s="129"/>
      <c r="U2" s="129"/>
      <c r="V2" s="136"/>
      <c r="W2" s="136"/>
      <c r="X2" s="129"/>
      <c r="Y2" s="129"/>
      <c r="Z2" s="129"/>
      <c r="AA2" s="129"/>
      <c r="AB2" s="129"/>
    </row>
    <row r="3" spans="1:28" s="16" customFormat="1" ht="45" x14ac:dyDescent="0.2">
      <c r="A3" s="76" t="s">
        <v>3</v>
      </c>
      <c r="B3" s="76" t="s">
        <v>1</v>
      </c>
      <c r="C3" s="77" t="s">
        <v>4</v>
      </c>
      <c r="D3" s="77" t="s">
        <v>6</v>
      </c>
      <c r="E3" s="77" t="s">
        <v>37</v>
      </c>
      <c r="F3" s="77" t="s">
        <v>38</v>
      </c>
      <c r="G3" s="77" t="s">
        <v>386</v>
      </c>
      <c r="H3" s="78" t="s">
        <v>5</v>
      </c>
      <c r="I3" s="79" t="s">
        <v>28</v>
      </c>
      <c r="J3" s="80" t="s">
        <v>0</v>
      </c>
      <c r="K3" s="76" t="s">
        <v>7</v>
      </c>
      <c r="L3" s="81">
        <v>42121</v>
      </c>
      <c r="M3" s="81">
        <v>42122</v>
      </c>
      <c r="N3" s="81">
        <v>42122</v>
      </c>
      <c r="O3" s="81">
        <v>42122</v>
      </c>
      <c r="P3" s="81">
        <v>42122</v>
      </c>
      <c r="Q3" s="81">
        <v>42122</v>
      </c>
      <c r="R3" s="81">
        <v>42221</v>
      </c>
      <c r="S3" s="81">
        <v>42221</v>
      </c>
      <c r="T3" s="81">
        <v>42318</v>
      </c>
      <c r="U3" s="81">
        <v>42319</v>
      </c>
      <c r="V3" s="81">
        <v>42319</v>
      </c>
      <c r="W3" s="81">
        <v>42319</v>
      </c>
      <c r="X3" s="81">
        <v>42319</v>
      </c>
      <c r="Y3" s="81">
        <v>42319</v>
      </c>
      <c r="Z3" s="81">
        <v>42319</v>
      </c>
      <c r="AA3" s="81">
        <v>42451</v>
      </c>
      <c r="AB3" s="81">
        <v>42464</v>
      </c>
    </row>
    <row r="4" spans="1:28" ht="38.25" x14ac:dyDescent="0.25">
      <c r="A4" s="131" t="s">
        <v>377</v>
      </c>
      <c r="B4" s="132">
        <v>1</v>
      </c>
      <c r="C4" s="26">
        <v>1</v>
      </c>
      <c r="D4" s="35" t="s">
        <v>45</v>
      </c>
      <c r="E4" s="26" t="s">
        <v>40</v>
      </c>
      <c r="F4" s="27" t="s">
        <v>46</v>
      </c>
      <c r="G4" s="26" t="s">
        <v>47</v>
      </c>
      <c r="H4" s="28">
        <v>18.920000000000002</v>
      </c>
      <c r="I4" s="83">
        <v>80</v>
      </c>
      <c r="J4" s="84">
        <f>I4-(SUM(L4:AB4))</f>
        <v>55</v>
      </c>
      <c r="K4" s="85" t="str">
        <f>IF(J4&lt;0,"ATENÇÃO","OK")</f>
        <v>OK</v>
      </c>
      <c r="L4" s="125">
        <v>0</v>
      </c>
      <c r="M4" s="125">
        <v>0</v>
      </c>
      <c r="N4" s="125">
        <v>0</v>
      </c>
      <c r="O4" s="125">
        <v>0</v>
      </c>
      <c r="P4" s="125">
        <v>0</v>
      </c>
      <c r="Q4" s="125">
        <v>0</v>
      </c>
      <c r="R4" s="125">
        <v>0</v>
      </c>
      <c r="S4" s="125">
        <v>0</v>
      </c>
      <c r="T4" s="125">
        <v>0</v>
      </c>
      <c r="U4" s="125">
        <v>0</v>
      </c>
      <c r="V4" s="125">
        <v>0</v>
      </c>
      <c r="W4" s="125">
        <v>0</v>
      </c>
      <c r="X4" s="125">
        <v>25</v>
      </c>
      <c r="Y4" s="125">
        <v>0</v>
      </c>
      <c r="Z4" s="125">
        <v>0</v>
      </c>
      <c r="AA4" s="125">
        <v>0</v>
      </c>
      <c r="AB4" s="125">
        <v>0</v>
      </c>
    </row>
    <row r="5" spans="1:28" ht="63.75" x14ac:dyDescent="0.25">
      <c r="A5" s="131"/>
      <c r="B5" s="132"/>
      <c r="C5" s="26">
        <v>2</v>
      </c>
      <c r="D5" s="35" t="s">
        <v>48</v>
      </c>
      <c r="E5" s="26" t="s">
        <v>40</v>
      </c>
      <c r="F5" s="27" t="s">
        <v>49</v>
      </c>
      <c r="G5" s="26" t="s">
        <v>47</v>
      </c>
      <c r="H5" s="28">
        <v>5.3</v>
      </c>
      <c r="I5" s="83">
        <v>20</v>
      </c>
      <c r="J5" s="84">
        <f t="shared" ref="J5:J68" si="0">I5-(SUM(L5:AB5))</f>
        <v>0</v>
      </c>
      <c r="K5" s="85" t="str">
        <f t="shared" ref="K5:K68" si="1">IF(J5&lt;0,"ATENÇÃO","OK")</f>
        <v>OK</v>
      </c>
      <c r="L5" s="125">
        <v>20</v>
      </c>
      <c r="M5" s="125">
        <v>0</v>
      </c>
      <c r="N5" s="125">
        <v>0</v>
      </c>
      <c r="O5" s="125">
        <v>0</v>
      </c>
      <c r="P5" s="125">
        <v>0</v>
      </c>
      <c r="Q5" s="125">
        <v>0</v>
      </c>
      <c r="R5" s="125">
        <v>0</v>
      </c>
      <c r="S5" s="125">
        <v>0</v>
      </c>
      <c r="T5" s="125">
        <v>0</v>
      </c>
      <c r="U5" s="125">
        <v>0</v>
      </c>
      <c r="V5" s="125">
        <v>0</v>
      </c>
      <c r="W5" s="125">
        <v>0</v>
      </c>
      <c r="X5" s="125">
        <v>0</v>
      </c>
      <c r="Y5" s="125">
        <v>0</v>
      </c>
      <c r="Z5" s="125">
        <v>0</v>
      </c>
      <c r="AA5" s="125">
        <v>0</v>
      </c>
      <c r="AB5" s="125">
        <v>0</v>
      </c>
    </row>
    <row r="6" spans="1:28" ht="25.5" customHeight="1" x14ac:dyDescent="0.25">
      <c r="A6" s="130" t="s">
        <v>378</v>
      </c>
      <c r="B6" s="133">
        <v>2</v>
      </c>
      <c r="C6" s="23">
        <v>3</v>
      </c>
      <c r="D6" s="21" t="s">
        <v>50</v>
      </c>
      <c r="E6" s="23" t="s">
        <v>51</v>
      </c>
      <c r="F6" s="23" t="s">
        <v>52</v>
      </c>
      <c r="G6" s="23" t="s">
        <v>47</v>
      </c>
      <c r="H6" s="29">
        <v>13.68</v>
      </c>
      <c r="I6" s="86">
        <v>10</v>
      </c>
      <c r="J6" s="84">
        <f t="shared" si="0"/>
        <v>5</v>
      </c>
      <c r="K6" s="85" t="str">
        <f t="shared" si="1"/>
        <v>OK</v>
      </c>
      <c r="L6" s="125">
        <v>0</v>
      </c>
      <c r="M6" s="125">
        <v>0</v>
      </c>
      <c r="N6" s="125">
        <v>0</v>
      </c>
      <c r="O6" s="125">
        <v>0</v>
      </c>
      <c r="P6" s="125">
        <v>5</v>
      </c>
      <c r="Q6" s="125">
        <v>0</v>
      </c>
      <c r="R6" s="125">
        <v>0</v>
      </c>
      <c r="S6" s="125">
        <v>0</v>
      </c>
      <c r="T6" s="125">
        <v>0</v>
      </c>
      <c r="U6" s="125">
        <v>0</v>
      </c>
      <c r="V6" s="125">
        <v>0</v>
      </c>
      <c r="W6" s="125">
        <v>0</v>
      </c>
      <c r="X6" s="125">
        <v>0</v>
      </c>
      <c r="Y6" s="125">
        <v>0</v>
      </c>
      <c r="Z6" s="125">
        <v>0</v>
      </c>
      <c r="AA6" s="125">
        <v>0</v>
      </c>
      <c r="AB6" s="125">
        <v>0</v>
      </c>
    </row>
    <row r="7" spans="1:28" ht="25.5" x14ac:dyDescent="0.25">
      <c r="A7" s="130"/>
      <c r="B7" s="133"/>
      <c r="C7" s="23">
        <v>4</v>
      </c>
      <c r="D7" s="36" t="s">
        <v>53</v>
      </c>
      <c r="E7" s="23" t="s">
        <v>51</v>
      </c>
      <c r="F7" s="22" t="s">
        <v>54</v>
      </c>
      <c r="G7" s="23" t="s">
        <v>47</v>
      </c>
      <c r="H7" s="29">
        <v>7.0000000000000007E-2</v>
      </c>
      <c r="I7" s="86"/>
      <c r="J7" s="84">
        <f t="shared" si="0"/>
        <v>0</v>
      </c>
      <c r="K7" s="85" t="str">
        <f t="shared" si="1"/>
        <v>OK</v>
      </c>
      <c r="L7" s="125">
        <v>0</v>
      </c>
      <c r="M7" s="125">
        <v>0</v>
      </c>
      <c r="N7" s="125">
        <v>0</v>
      </c>
      <c r="O7" s="125">
        <v>0</v>
      </c>
      <c r="P7" s="125">
        <v>0</v>
      </c>
      <c r="Q7" s="125">
        <v>0</v>
      </c>
      <c r="R7" s="125">
        <v>0</v>
      </c>
      <c r="S7" s="125">
        <v>0</v>
      </c>
      <c r="T7" s="125">
        <v>0</v>
      </c>
      <c r="U7" s="125">
        <v>0</v>
      </c>
      <c r="V7" s="125">
        <v>0</v>
      </c>
      <c r="W7" s="125">
        <v>0</v>
      </c>
      <c r="X7" s="125">
        <v>0</v>
      </c>
      <c r="Y7" s="125">
        <v>0</v>
      </c>
      <c r="Z7" s="125">
        <v>0</v>
      </c>
      <c r="AA7" s="125">
        <v>0</v>
      </c>
      <c r="AB7" s="125">
        <v>0</v>
      </c>
    </row>
    <row r="8" spans="1:28" ht="22.5" customHeight="1" x14ac:dyDescent="0.25">
      <c r="A8" s="130"/>
      <c r="B8" s="133"/>
      <c r="C8" s="23">
        <v>5</v>
      </c>
      <c r="D8" s="36" t="s">
        <v>55</v>
      </c>
      <c r="E8" s="23" t="s">
        <v>51</v>
      </c>
      <c r="F8" s="22" t="s">
        <v>54</v>
      </c>
      <c r="G8" s="23" t="s">
        <v>47</v>
      </c>
      <c r="H8" s="29">
        <v>0.7</v>
      </c>
      <c r="I8" s="86">
        <v>240</v>
      </c>
      <c r="J8" s="84">
        <f t="shared" si="0"/>
        <v>120</v>
      </c>
      <c r="K8" s="85" t="str">
        <f t="shared" si="1"/>
        <v>OK</v>
      </c>
      <c r="L8" s="125">
        <v>0</v>
      </c>
      <c r="M8" s="125">
        <v>0</v>
      </c>
      <c r="N8" s="125">
        <v>0</v>
      </c>
      <c r="O8" s="125">
        <v>0</v>
      </c>
      <c r="P8" s="125">
        <v>120</v>
      </c>
      <c r="Q8" s="125">
        <v>0</v>
      </c>
      <c r="R8" s="125">
        <v>0</v>
      </c>
      <c r="S8" s="125">
        <v>0</v>
      </c>
      <c r="T8" s="125">
        <v>0</v>
      </c>
      <c r="U8" s="125">
        <v>0</v>
      </c>
      <c r="V8" s="125">
        <v>0</v>
      </c>
      <c r="W8" s="125">
        <v>0</v>
      </c>
      <c r="X8" s="125">
        <v>0</v>
      </c>
      <c r="Y8" s="125">
        <v>0</v>
      </c>
      <c r="Z8" s="125">
        <v>0</v>
      </c>
      <c r="AA8" s="125">
        <v>0</v>
      </c>
      <c r="AB8" s="125">
        <v>0</v>
      </c>
    </row>
    <row r="9" spans="1:28" ht="25.5" customHeight="1" x14ac:dyDescent="0.25">
      <c r="A9" s="130"/>
      <c r="B9" s="133"/>
      <c r="C9" s="23">
        <v>6</v>
      </c>
      <c r="D9" s="36" t="s">
        <v>56</v>
      </c>
      <c r="E9" s="23" t="s">
        <v>51</v>
      </c>
      <c r="F9" s="22" t="s">
        <v>57</v>
      </c>
      <c r="G9" s="23" t="s">
        <v>47</v>
      </c>
      <c r="H9" s="29">
        <v>5.74</v>
      </c>
      <c r="I9" s="49">
        <v>50</v>
      </c>
      <c r="J9" s="84">
        <f t="shared" si="0"/>
        <v>50</v>
      </c>
      <c r="K9" s="85" t="str">
        <f t="shared" si="1"/>
        <v>OK</v>
      </c>
      <c r="L9" s="125">
        <v>0</v>
      </c>
      <c r="M9" s="125">
        <v>0</v>
      </c>
      <c r="N9" s="125">
        <v>0</v>
      </c>
      <c r="O9" s="125">
        <v>0</v>
      </c>
      <c r="P9" s="125">
        <v>0</v>
      </c>
      <c r="Q9" s="125">
        <v>0</v>
      </c>
      <c r="R9" s="125">
        <v>0</v>
      </c>
      <c r="S9" s="125">
        <v>0</v>
      </c>
      <c r="T9" s="125">
        <v>0</v>
      </c>
      <c r="U9" s="125">
        <v>0</v>
      </c>
      <c r="V9" s="125">
        <v>0</v>
      </c>
      <c r="W9" s="125">
        <v>0</v>
      </c>
      <c r="X9" s="125">
        <v>0</v>
      </c>
      <c r="Y9" s="125">
        <v>0</v>
      </c>
      <c r="Z9" s="125">
        <v>0</v>
      </c>
      <c r="AA9" s="125">
        <v>0</v>
      </c>
      <c r="AB9" s="125">
        <v>0</v>
      </c>
    </row>
    <row r="10" spans="1:28" ht="38.25" x14ac:dyDescent="0.25">
      <c r="A10" s="130"/>
      <c r="B10" s="133"/>
      <c r="C10" s="23">
        <v>7</v>
      </c>
      <c r="D10" s="21" t="s">
        <v>58</v>
      </c>
      <c r="E10" s="23" t="s">
        <v>40</v>
      </c>
      <c r="F10" s="23" t="s">
        <v>54</v>
      </c>
      <c r="G10" s="23" t="s">
        <v>47</v>
      </c>
      <c r="H10" s="29">
        <v>0.45</v>
      </c>
      <c r="I10" s="86">
        <v>100</v>
      </c>
      <c r="J10" s="84">
        <f t="shared" si="0"/>
        <v>100</v>
      </c>
      <c r="K10" s="85" t="str">
        <f t="shared" si="1"/>
        <v>OK</v>
      </c>
      <c r="L10" s="125">
        <v>0</v>
      </c>
      <c r="M10" s="125">
        <v>0</v>
      </c>
      <c r="N10" s="125">
        <v>0</v>
      </c>
      <c r="O10" s="125">
        <v>0</v>
      </c>
      <c r="P10" s="125">
        <v>0</v>
      </c>
      <c r="Q10" s="125">
        <v>0</v>
      </c>
      <c r="R10" s="125">
        <v>0</v>
      </c>
      <c r="S10" s="125">
        <v>0</v>
      </c>
      <c r="T10" s="125">
        <v>0</v>
      </c>
      <c r="U10" s="125">
        <v>0</v>
      </c>
      <c r="V10" s="125">
        <v>0</v>
      </c>
      <c r="W10" s="125">
        <v>0</v>
      </c>
      <c r="X10" s="125">
        <v>0</v>
      </c>
      <c r="Y10" s="125">
        <v>0</v>
      </c>
      <c r="Z10" s="125">
        <v>0</v>
      </c>
      <c r="AA10" s="125">
        <v>0</v>
      </c>
      <c r="AB10" s="125">
        <v>0</v>
      </c>
    </row>
    <row r="11" spans="1:28" ht="25.5" customHeight="1" x14ac:dyDescent="0.25">
      <c r="A11" s="130"/>
      <c r="B11" s="133"/>
      <c r="C11" s="23">
        <v>8</v>
      </c>
      <c r="D11" s="21" t="s">
        <v>59</v>
      </c>
      <c r="E11" s="23" t="s">
        <v>40</v>
      </c>
      <c r="F11" s="23" t="s">
        <v>60</v>
      </c>
      <c r="G11" s="23" t="s">
        <v>47</v>
      </c>
      <c r="H11" s="29">
        <v>9.32</v>
      </c>
      <c r="I11" s="86">
        <v>30</v>
      </c>
      <c r="J11" s="84">
        <f t="shared" si="0"/>
        <v>15</v>
      </c>
      <c r="K11" s="85" t="str">
        <f t="shared" si="1"/>
        <v>OK</v>
      </c>
      <c r="L11" s="125">
        <v>0</v>
      </c>
      <c r="M11" s="125">
        <v>0</v>
      </c>
      <c r="N11" s="125">
        <v>0</v>
      </c>
      <c r="O11" s="125">
        <v>0</v>
      </c>
      <c r="P11" s="125">
        <v>15</v>
      </c>
      <c r="Q11" s="125">
        <v>0</v>
      </c>
      <c r="R11" s="125">
        <v>0</v>
      </c>
      <c r="S11" s="125">
        <v>0</v>
      </c>
      <c r="T11" s="125">
        <v>0</v>
      </c>
      <c r="U11" s="125">
        <v>0</v>
      </c>
      <c r="V11" s="125">
        <v>0</v>
      </c>
      <c r="W11" s="125">
        <v>0</v>
      </c>
      <c r="X11" s="125">
        <v>0</v>
      </c>
      <c r="Y11" s="125">
        <v>0</v>
      </c>
      <c r="Z11" s="125">
        <v>0</v>
      </c>
      <c r="AA11" s="125">
        <v>0</v>
      </c>
      <c r="AB11" s="125">
        <v>0</v>
      </c>
    </row>
    <row r="12" spans="1:28" ht="25.5" customHeight="1" x14ac:dyDescent="0.25">
      <c r="A12" s="130"/>
      <c r="B12" s="133"/>
      <c r="C12" s="23">
        <v>9</v>
      </c>
      <c r="D12" s="21" t="s">
        <v>61</v>
      </c>
      <c r="E12" s="23" t="s">
        <v>40</v>
      </c>
      <c r="F12" s="23" t="s">
        <v>60</v>
      </c>
      <c r="G12" s="23" t="s">
        <v>47</v>
      </c>
      <c r="H12" s="29">
        <v>18.23</v>
      </c>
      <c r="I12" s="86">
        <v>30</v>
      </c>
      <c r="J12" s="84">
        <f t="shared" si="0"/>
        <v>15</v>
      </c>
      <c r="K12" s="85" t="str">
        <f t="shared" si="1"/>
        <v>OK</v>
      </c>
      <c r="L12" s="125">
        <v>0</v>
      </c>
      <c r="M12" s="125">
        <v>0</v>
      </c>
      <c r="N12" s="125">
        <v>0</v>
      </c>
      <c r="O12" s="125">
        <v>0</v>
      </c>
      <c r="P12" s="125">
        <v>15</v>
      </c>
      <c r="Q12" s="125">
        <v>0</v>
      </c>
      <c r="R12" s="125">
        <v>0</v>
      </c>
      <c r="S12" s="125">
        <v>0</v>
      </c>
      <c r="T12" s="125">
        <v>0</v>
      </c>
      <c r="U12" s="125">
        <v>0</v>
      </c>
      <c r="V12" s="125">
        <v>0</v>
      </c>
      <c r="W12" s="125">
        <v>0</v>
      </c>
      <c r="X12" s="125">
        <v>0</v>
      </c>
      <c r="Y12" s="125">
        <v>0</v>
      </c>
      <c r="Z12" s="125">
        <v>0</v>
      </c>
      <c r="AA12" s="125">
        <v>0</v>
      </c>
      <c r="AB12" s="125">
        <v>0</v>
      </c>
    </row>
    <row r="13" spans="1:28" ht="25.5" customHeight="1" x14ac:dyDescent="0.25">
      <c r="A13" s="130"/>
      <c r="B13" s="133"/>
      <c r="C13" s="23">
        <v>10</v>
      </c>
      <c r="D13" s="21" t="s">
        <v>62</v>
      </c>
      <c r="E13" s="23" t="s">
        <v>40</v>
      </c>
      <c r="F13" s="23" t="s">
        <v>60</v>
      </c>
      <c r="G13" s="23" t="s">
        <v>47</v>
      </c>
      <c r="H13" s="29">
        <v>28.08</v>
      </c>
      <c r="I13" s="86">
        <v>30</v>
      </c>
      <c r="J13" s="84">
        <f t="shared" si="0"/>
        <v>15</v>
      </c>
      <c r="K13" s="85" t="str">
        <f t="shared" si="1"/>
        <v>OK</v>
      </c>
      <c r="L13" s="125">
        <v>0</v>
      </c>
      <c r="M13" s="125">
        <v>0</v>
      </c>
      <c r="N13" s="125">
        <v>0</v>
      </c>
      <c r="O13" s="125">
        <v>0</v>
      </c>
      <c r="P13" s="125">
        <v>15</v>
      </c>
      <c r="Q13" s="125">
        <v>0</v>
      </c>
      <c r="R13" s="125">
        <v>0</v>
      </c>
      <c r="S13" s="125">
        <v>0</v>
      </c>
      <c r="T13" s="125">
        <v>0</v>
      </c>
      <c r="U13" s="125">
        <v>0</v>
      </c>
      <c r="V13" s="125">
        <v>0</v>
      </c>
      <c r="W13" s="125">
        <v>0</v>
      </c>
      <c r="X13" s="125">
        <v>0</v>
      </c>
      <c r="Y13" s="125">
        <v>0</v>
      </c>
      <c r="Z13" s="125">
        <v>0</v>
      </c>
      <c r="AA13" s="125">
        <v>0</v>
      </c>
      <c r="AB13" s="125">
        <v>0</v>
      </c>
    </row>
    <row r="14" spans="1:28" ht="38.25" x14ac:dyDescent="0.25">
      <c r="A14" s="131" t="s">
        <v>379</v>
      </c>
      <c r="B14" s="132">
        <v>3</v>
      </c>
      <c r="C14" s="26">
        <v>11</v>
      </c>
      <c r="D14" s="35" t="s">
        <v>63</v>
      </c>
      <c r="E14" s="26" t="s">
        <v>64</v>
      </c>
      <c r="F14" s="27" t="s">
        <v>65</v>
      </c>
      <c r="G14" s="26" t="s">
        <v>47</v>
      </c>
      <c r="H14" s="28">
        <v>2.06</v>
      </c>
      <c r="I14" s="83">
        <v>400</v>
      </c>
      <c r="J14" s="84">
        <f t="shared" si="0"/>
        <v>0</v>
      </c>
      <c r="K14" s="85" t="str">
        <f t="shared" si="1"/>
        <v>OK</v>
      </c>
      <c r="L14" s="125">
        <v>0</v>
      </c>
      <c r="M14" s="125">
        <v>0</v>
      </c>
      <c r="N14" s="125">
        <v>0</v>
      </c>
      <c r="O14" s="125">
        <v>0</v>
      </c>
      <c r="P14" s="125">
        <v>0</v>
      </c>
      <c r="Q14" s="125">
        <v>192</v>
      </c>
      <c r="R14" s="125">
        <v>0</v>
      </c>
      <c r="S14" s="125">
        <v>208</v>
      </c>
      <c r="T14" s="125">
        <v>0</v>
      </c>
      <c r="U14" s="125">
        <v>0</v>
      </c>
      <c r="V14" s="125">
        <v>0</v>
      </c>
      <c r="W14" s="125">
        <v>0</v>
      </c>
      <c r="X14" s="125">
        <v>0</v>
      </c>
      <c r="Y14" s="125">
        <v>0</v>
      </c>
      <c r="Z14" s="125">
        <v>0</v>
      </c>
      <c r="AA14" s="125">
        <v>0</v>
      </c>
      <c r="AB14" s="125">
        <v>0</v>
      </c>
    </row>
    <row r="15" spans="1:28" ht="38.25" x14ac:dyDescent="0.25">
      <c r="A15" s="131"/>
      <c r="B15" s="132"/>
      <c r="C15" s="26">
        <v>12</v>
      </c>
      <c r="D15" s="35" t="s">
        <v>66</v>
      </c>
      <c r="E15" s="26" t="s">
        <v>40</v>
      </c>
      <c r="F15" s="27" t="s">
        <v>52</v>
      </c>
      <c r="G15" s="26" t="s">
        <v>47</v>
      </c>
      <c r="H15" s="28">
        <v>1.1399999999999999</v>
      </c>
      <c r="I15" s="83">
        <v>400</v>
      </c>
      <c r="J15" s="84">
        <f t="shared" si="0"/>
        <v>0</v>
      </c>
      <c r="K15" s="85" t="str">
        <f t="shared" si="1"/>
        <v>OK</v>
      </c>
      <c r="L15" s="125">
        <v>0</v>
      </c>
      <c r="M15" s="125">
        <v>0</v>
      </c>
      <c r="N15" s="125">
        <v>0</v>
      </c>
      <c r="O15" s="125">
        <v>0</v>
      </c>
      <c r="P15" s="125">
        <v>0</v>
      </c>
      <c r="Q15" s="125">
        <v>192</v>
      </c>
      <c r="R15" s="125">
        <v>0</v>
      </c>
      <c r="S15" s="125">
        <v>208</v>
      </c>
      <c r="T15" s="125">
        <v>0</v>
      </c>
      <c r="U15" s="125">
        <v>0</v>
      </c>
      <c r="V15" s="125">
        <v>0</v>
      </c>
      <c r="W15" s="125">
        <v>0</v>
      </c>
      <c r="X15" s="125">
        <v>0</v>
      </c>
      <c r="Y15" s="125">
        <v>0</v>
      </c>
      <c r="Z15" s="125">
        <v>0</v>
      </c>
      <c r="AA15" s="125">
        <v>0</v>
      </c>
      <c r="AB15" s="125">
        <v>0</v>
      </c>
    </row>
    <row r="16" spans="1:28" ht="25.5" customHeight="1" x14ac:dyDescent="0.25">
      <c r="A16" s="130" t="s">
        <v>378</v>
      </c>
      <c r="B16" s="133">
        <v>4</v>
      </c>
      <c r="C16" s="23">
        <v>13</v>
      </c>
      <c r="D16" s="21" t="s">
        <v>67</v>
      </c>
      <c r="E16" s="23" t="s">
        <v>68</v>
      </c>
      <c r="F16" s="23" t="s">
        <v>52</v>
      </c>
      <c r="G16" s="23" t="s">
        <v>47</v>
      </c>
      <c r="H16" s="29">
        <v>1.46</v>
      </c>
      <c r="I16" s="86">
        <v>30</v>
      </c>
      <c r="J16" s="84">
        <f t="shared" si="0"/>
        <v>20</v>
      </c>
      <c r="K16" s="85" t="str">
        <f t="shared" si="1"/>
        <v>OK</v>
      </c>
      <c r="L16" s="125">
        <v>0</v>
      </c>
      <c r="M16" s="125">
        <v>0</v>
      </c>
      <c r="N16" s="125">
        <v>0</v>
      </c>
      <c r="O16" s="125">
        <v>0</v>
      </c>
      <c r="P16" s="125">
        <v>10</v>
      </c>
      <c r="Q16" s="125">
        <v>0</v>
      </c>
      <c r="R16" s="125">
        <v>0</v>
      </c>
      <c r="S16" s="125">
        <v>0</v>
      </c>
      <c r="T16" s="125">
        <v>0</v>
      </c>
      <c r="U16" s="125">
        <v>0</v>
      </c>
      <c r="V16" s="125">
        <v>0</v>
      </c>
      <c r="W16" s="125">
        <v>0</v>
      </c>
      <c r="X16" s="125">
        <v>0</v>
      </c>
      <c r="Y16" s="125">
        <v>0</v>
      </c>
      <c r="Z16" s="125">
        <v>0</v>
      </c>
      <c r="AA16" s="125">
        <v>0</v>
      </c>
      <c r="AB16" s="125">
        <v>0</v>
      </c>
    </row>
    <row r="17" spans="1:28" ht="25.5" customHeight="1" x14ac:dyDescent="0.25">
      <c r="A17" s="130"/>
      <c r="B17" s="133"/>
      <c r="C17" s="23">
        <v>14</v>
      </c>
      <c r="D17" s="21" t="s">
        <v>69</v>
      </c>
      <c r="E17" s="23" t="s">
        <v>40</v>
      </c>
      <c r="F17" s="23" t="s">
        <v>70</v>
      </c>
      <c r="G17" s="23" t="s">
        <v>47</v>
      </c>
      <c r="H17" s="29">
        <v>1.59</v>
      </c>
      <c r="I17" s="86"/>
      <c r="J17" s="84">
        <f t="shared" si="0"/>
        <v>0</v>
      </c>
      <c r="K17" s="85" t="str">
        <f t="shared" si="1"/>
        <v>OK</v>
      </c>
      <c r="L17" s="125">
        <v>0</v>
      </c>
      <c r="M17" s="125">
        <v>0</v>
      </c>
      <c r="N17" s="125">
        <v>0</v>
      </c>
      <c r="O17" s="125">
        <v>0</v>
      </c>
      <c r="P17" s="125">
        <v>0</v>
      </c>
      <c r="Q17" s="125">
        <v>0</v>
      </c>
      <c r="R17" s="125">
        <v>0</v>
      </c>
      <c r="S17" s="125">
        <v>0</v>
      </c>
      <c r="T17" s="125">
        <v>0</v>
      </c>
      <c r="U17" s="125">
        <v>0</v>
      </c>
      <c r="V17" s="125">
        <v>0</v>
      </c>
      <c r="W17" s="125">
        <v>0</v>
      </c>
      <c r="X17" s="125">
        <v>0</v>
      </c>
      <c r="Y17" s="125">
        <v>0</v>
      </c>
      <c r="Z17" s="125">
        <v>0</v>
      </c>
      <c r="AA17" s="125">
        <v>0</v>
      </c>
      <c r="AB17" s="125">
        <v>0</v>
      </c>
    </row>
    <row r="18" spans="1:28" ht="25.5" customHeight="1" x14ac:dyDescent="0.25">
      <c r="A18" s="130"/>
      <c r="B18" s="133"/>
      <c r="C18" s="23">
        <v>15</v>
      </c>
      <c r="D18" s="21" t="s">
        <v>71</v>
      </c>
      <c r="E18" s="23" t="s">
        <v>68</v>
      </c>
      <c r="F18" s="23" t="s">
        <v>72</v>
      </c>
      <c r="G18" s="23" t="s">
        <v>47</v>
      </c>
      <c r="H18" s="29">
        <v>19.98</v>
      </c>
      <c r="I18" s="86"/>
      <c r="J18" s="84">
        <f t="shared" si="0"/>
        <v>0</v>
      </c>
      <c r="K18" s="85" t="str">
        <f t="shared" si="1"/>
        <v>OK</v>
      </c>
      <c r="L18" s="125">
        <v>0</v>
      </c>
      <c r="M18" s="125">
        <v>0</v>
      </c>
      <c r="N18" s="125">
        <v>0</v>
      </c>
      <c r="O18" s="125">
        <v>0</v>
      </c>
      <c r="P18" s="125">
        <v>0</v>
      </c>
      <c r="Q18" s="125">
        <v>0</v>
      </c>
      <c r="R18" s="125">
        <v>0</v>
      </c>
      <c r="S18" s="125">
        <v>0</v>
      </c>
      <c r="T18" s="125">
        <v>0</v>
      </c>
      <c r="U18" s="125">
        <v>0</v>
      </c>
      <c r="V18" s="125">
        <v>0</v>
      </c>
      <c r="W18" s="125">
        <v>0</v>
      </c>
      <c r="X18" s="125">
        <v>0</v>
      </c>
      <c r="Y18" s="125">
        <v>0</v>
      </c>
      <c r="Z18" s="125">
        <v>0</v>
      </c>
      <c r="AA18" s="125">
        <v>0</v>
      </c>
      <c r="AB18" s="125">
        <v>0</v>
      </c>
    </row>
    <row r="19" spans="1:28" ht="25.5" customHeight="1" x14ac:dyDescent="0.25">
      <c r="A19" s="130"/>
      <c r="B19" s="133"/>
      <c r="C19" s="23">
        <v>16</v>
      </c>
      <c r="D19" s="21" t="s">
        <v>73</v>
      </c>
      <c r="E19" s="23" t="s">
        <v>40</v>
      </c>
      <c r="F19" s="23" t="s">
        <v>74</v>
      </c>
      <c r="G19" s="23" t="s">
        <v>47</v>
      </c>
      <c r="H19" s="29">
        <v>14.85</v>
      </c>
      <c r="I19" s="86">
        <v>5</v>
      </c>
      <c r="J19" s="84">
        <f t="shared" si="0"/>
        <v>5</v>
      </c>
      <c r="K19" s="85" t="str">
        <f t="shared" si="1"/>
        <v>OK</v>
      </c>
      <c r="L19" s="125">
        <v>0</v>
      </c>
      <c r="M19" s="125">
        <v>0</v>
      </c>
      <c r="N19" s="125">
        <v>0</v>
      </c>
      <c r="O19" s="125">
        <v>0</v>
      </c>
      <c r="P19" s="125">
        <v>0</v>
      </c>
      <c r="Q19" s="125">
        <v>0</v>
      </c>
      <c r="R19" s="125">
        <v>0</v>
      </c>
      <c r="S19" s="125">
        <v>0</v>
      </c>
      <c r="T19" s="125">
        <v>0</v>
      </c>
      <c r="U19" s="125">
        <v>0</v>
      </c>
      <c r="V19" s="125">
        <v>0</v>
      </c>
      <c r="W19" s="125">
        <v>0</v>
      </c>
      <c r="X19" s="125">
        <v>0</v>
      </c>
      <c r="Y19" s="125">
        <v>0</v>
      </c>
      <c r="Z19" s="125">
        <v>0</v>
      </c>
      <c r="AA19" s="125">
        <v>0</v>
      </c>
      <c r="AB19" s="125">
        <v>0</v>
      </c>
    </row>
    <row r="20" spans="1:28" ht="25.5" customHeight="1" x14ac:dyDescent="0.25">
      <c r="A20" s="130"/>
      <c r="B20" s="133"/>
      <c r="C20" s="23">
        <v>17</v>
      </c>
      <c r="D20" s="21" t="s">
        <v>75</v>
      </c>
      <c r="E20" s="23" t="s">
        <v>40</v>
      </c>
      <c r="F20" s="23" t="s">
        <v>72</v>
      </c>
      <c r="G20" s="23" t="s">
        <v>47</v>
      </c>
      <c r="H20" s="29">
        <v>3.11</v>
      </c>
      <c r="I20" s="86"/>
      <c r="J20" s="84">
        <f t="shared" si="0"/>
        <v>0</v>
      </c>
      <c r="K20" s="85" t="str">
        <f t="shared" si="1"/>
        <v>OK</v>
      </c>
      <c r="L20" s="125">
        <v>0</v>
      </c>
      <c r="M20" s="125">
        <v>0</v>
      </c>
      <c r="N20" s="125">
        <v>0</v>
      </c>
      <c r="O20" s="125">
        <v>0</v>
      </c>
      <c r="P20" s="125">
        <v>0</v>
      </c>
      <c r="Q20" s="125">
        <v>0</v>
      </c>
      <c r="R20" s="125">
        <v>0</v>
      </c>
      <c r="S20" s="125">
        <v>0</v>
      </c>
      <c r="T20" s="125">
        <v>0</v>
      </c>
      <c r="U20" s="125">
        <v>0</v>
      </c>
      <c r="V20" s="125">
        <v>0</v>
      </c>
      <c r="W20" s="125">
        <v>0</v>
      </c>
      <c r="X20" s="125">
        <v>0</v>
      </c>
      <c r="Y20" s="125">
        <v>0</v>
      </c>
      <c r="Z20" s="125">
        <v>0</v>
      </c>
      <c r="AA20" s="125">
        <v>0</v>
      </c>
      <c r="AB20" s="125">
        <v>0</v>
      </c>
    </row>
    <row r="21" spans="1:28" ht="25.5" customHeight="1" x14ac:dyDescent="0.25">
      <c r="A21" s="130"/>
      <c r="B21" s="133"/>
      <c r="C21" s="23">
        <v>18</v>
      </c>
      <c r="D21" s="21" t="s">
        <v>76</v>
      </c>
      <c r="E21" s="23" t="s">
        <v>40</v>
      </c>
      <c r="F21" s="23" t="s">
        <v>77</v>
      </c>
      <c r="G21" s="23" t="s">
        <v>47</v>
      </c>
      <c r="H21" s="29">
        <v>4.58</v>
      </c>
      <c r="I21" s="86">
        <v>30</v>
      </c>
      <c r="J21" s="84">
        <f t="shared" si="0"/>
        <v>20</v>
      </c>
      <c r="K21" s="85" t="str">
        <f t="shared" si="1"/>
        <v>OK</v>
      </c>
      <c r="L21" s="125">
        <v>0</v>
      </c>
      <c r="M21" s="125">
        <v>0</v>
      </c>
      <c r="N21" s="125">
        <v>0</v>
      </c>
      <c r="O21" s="125">
        <v>0</v>
      </c>
      <c r="P21" s="125">
        <v>10</v>
      </c>
      <c r="Q21" s="125">
        <v>0</v>
      </c>
      <c r="R21" s="125">
        <v>0</v>
      </c>
      <c r="S21" s="125">
        <v>0</v>
      </c>
      <c r="T21" s="125">
        <v>0</v>
      </c>
      <c r="U21" s="125">
        <v>0</v>
      </c>
      <c r="V21" s="125">
        <v>0</v>
      </c>
      <c r="W21" s="125">
        <v>0</v>
      </c>
      <c r="X21" s="125">
        <v>0</v>
      </c>
      <c r="Y21" s="125">
        <v>0</v>
      </c>
      <c r="Z21" s="125">
        <v>0</v>
      </c>
      <c r="AA21" s="125">
        <v>0</v>
      </c>
      <c r="AB21" s="125">
        <v>0</v>
      </c>
    </row>
    <row r="22" spans="1:28" ht="25.5" customHeight="1" x14ac:dyDescent="0.25">
      <c r="A22" s="130"/>
      <c r="B22" s="133"/>
      <c r="C22" s="23">
        <v>19</v>
      </c>
      <c r="D22" s="21" t="s">
        <v>78</v>
      </c>
      <c r="E22" s="23" t="s">
        <v>40</v>
      </c>
      <c r="F22" s="23" t="s">
        <v>77</v>
      </c>
      <c r="G22" s="23" t="s">
        <v>47</v>
      </c>
      <c r="H22" s="29">
        <v>1.47</v>
      </c>
      <c r="I22" s="86">
        <v>30</v>
      </c>
      <c r="J22" s="84">
        <f t="shared" si="0"/>
        <v>30</v>
      </c>
      <c r="K22" s="85" t="str">
        <f t="shared" si="1"/>
        <v>OK</v>
      </c>
      <c r="L22" s="125">
        <v>0</v>
      </c>
      <c r="M22" s="125">
        <v>0</v>
      </c>
      <c r="N22" s="125">
        <v>0</v>
      </c>
      <c r="O22" s="125">
        <v>0</v>
      </c>
      <c r="P22" s="125">
        <v>0</v>
      </c>
      <c r="Q22" s="125">
        <v>0</v>
      </c>
      <c r="R22" s="125">
        <v>0</v>
      </c>
      <c r="S22" s="125">
        <v>0</v>
      </c>
      <c r="T22" s="125">
        <v>0</v>
      </c>
      <c r="U22" s="125">
        <v>0</v>
      </c>
      <c r="V22" s="125">
        <v>0</v>
      </c>
      <c r="W22" s="125">
        <v>0</v>
      </c>
      <c r="X22" s="125">
        <v>0</v>
      </c>
      <c r="Y22" s="125">
        <v>0</v>
      </c>
      <c r="Z22" s="125">
        <v>0</v>
      </c>
      <c r="AA22" s="125">
        <v>0</v>
      </c>
      <c r="AB22" s="125">
        <v>0</v>
      </c>
    </row>
    <row r="23" spans="1:28" ht="51" x14ac:dyDescent="0.25">
      <c r="A23" s="130"/>
      <c r="B23" s="133"/>
      <c r="C23" s="23">
        <v>20</v>
      </c>
      <c r="D23" s="21" t="s">
        <v>79</v>
      </c>
      <c r="E23" s="23" t="s">
        <v>40</v>
      </c>
      <c r="F23" s="23" t="s">
        <v>80</v>
      </c>
      <c r="G23" s="23" t="s">
        <v>47</v>
      </c>
      <c r="H23" s="29">
        <v>10.130000000000001</v>
      </c>
      <c r="I23" s="86">
        <v>50</v>
      </c>
      <c r="J23" s="84">
        <f t="shared" si="0"/>
        <v>40</v>
      </c>
      <c r="K23" s="85" t="str">
        <f t="shared" si="1"/>
        <v>OK</v>
      </c>
      <c r="L23" s="125">
        <v>0</v>
      </c>
      <c r="M23" s="125">
        <v>0</v>
      </c>
      <c r="N23" s="125">
        <v>0</v>
      </c>
      <c r="O23" s="125">
        <v>0</v>
      </c>
      <c r="P23" s="125">
        <v>10</v>
      </c>
      <c r="Q23" s="125">
        <v>0</v>
      </c>
      <c r="R23" s="125">
        <v>0</v>
      </c>
      <c r="S23" s="125">
        <v>0</v>
      </c>
      <c r="T23" s="125">
        <v>0</v>
      </c>
      <c r="U23" s="125">
        <v>0</v>
      </c>
      <c r="V23" s="125">
        <v>0</v>
      </c>
      <c r="W23" s="125">
        <v>0</v>
      </c>
      <c r="X23" s="125">
        <v>0</v>
      </c>
      <c r="Y23" s="125">
        <v>0</v>
      </c>
      <c r="Z23" s="125">
        <v>0</v>
      </c>
      <c r="AA23" s="125">
        <v>0</v>
      </c>
      <c r="AB23" s="125">
        <v>0</v>
      </c>
    </row>
    <row r="24" spans="1:28" ht="89.25" x14ac:dyDescent="0.25">
      <c r="A24" s="131" t="s">
        <v>379</v>
      </c>
      <c r="B24" s="132">
        <v>5</v>
      </c>
      <c r="C24" s="26">
        <v>21</v>
      </c>
      <c r="D24" s="35" t="s">
        <v>487</v>
      </c>
      <c r="E24" s="26" t="s">
        <v>40</v>
      </c>
      <c r="F24" s="27" t="s">
        <v>81</v>
      </c>
      <c r="G24" s="26" t="s">
        <v>47</v>
      </c>
      <c r="H24" s="28">
        <v>0.39</v>
      </c>
      <c r="I24" s="83">
        <v>2300</v>
      </c>
      <c r="J24" s="84">
        <f t="shared" si="0"/>
        <v>0</v>
      </c>
      <c r="K24" s="85" t="str">
        <f t="shared" si="1"/>
        <v>OK</v>
      </c>
      <c r="L24" s="125">
        <v>0</v>
      </c>
      <c r="M24" s="125">
        <v>0</v>
      </c>
      <c r="N24" s="125">
        <v>0</v>
      </c>
      <c r="O24" s="125">
        <v>0</v>
      </c>
      <c r="P24" s="125">
        <v>0</v>
      </c>
      <c r="Q24" s="125">
        <v>1000</v>
      </c>
      <c r="R24" s="125">
        <v>0</v>
      </c>
      <c r="S24" s="125">
        <v>500</v>
      </c>
      <c r="T24" s="125">
        <v>800</v>
      </c>
      <c r="U24" s="125">
        <v>0</v>
      </c>
      <c r="V24" s="125">
        <v>0</v>
      </c>
      <c r="W24" s="125">
        <v>0</v>
      </c>
      <c r="X24" s="125">
        <v>0</v>
      </c>
      <c r="Y24" s="125">
        <v>0</v>
      </c>
      <c r="Z24" s="125">
        <v>0</v>
      </c>
      <c r="AA24" s="125">
        <v>0</v>
      </c>
      <c r="AB24" s="125">
        <v>0</v>
      </c>
    </row>
    <row r="25" spans="1:28" ht="76.5" x14ac:dyDescent="0.25">
      <c r="A25" s="131"/>
      <c r="B25" s="132"/>
      <c r="C25" s="26">
        <v>22</v>
      </c>
      <c r="D25" s="35" t="s">
        <v>488</v>
      </c>
      <c r="E25" s="26" t="s">
        <v>40</v>
      </c>
      <c r="F25" s="27" t="s">
        <v>81</v>
      </c>
      <c r="G25" s="26" t="s">
        <v>47</v>
      </c>
      <c r="H25" s="28">
        <v>0.39</v>
      </c>
      <c r="I25" s="83">
        <v>2300</v>
      </c>
      <c r="J25" s="84">
        <f t="shared" si="0"/>
        <v>0</v>
      </c>
      <c r="K25" s="85" t="str">
        <f t="shared" si="1"/>
        <v>OK</v>
      </c>
      <c r="L25" s="125">
        <v>0</v>
      </c>
      <c r="M25" s="125">
        <v>0</v>
      </c>
      <c r="N25" s="125">
        <v>0</v>
      </c>
      <c r="O25" s="125">
        <v>0</v>
      </c>
      <c r="P25" s="125">
        <v>0</v>
      </c>
      <c r="Q25" s="125">
        <v>1000</v>
      </c>
      <c r="R25" s="125">
        <v>0</v>
      </c>
      <c r="S25" s="125">
        <v>300</v>
      </c>
      <c r="T25" s="125">
        <v>1000</v>
      </c>
      <c r="U25" s="125">
        <v>0</v>
      </c>
      <c r="V25" s="125">
        <v>0</v>
      </c>
      <c r="W25" s="125">
        <v>0</v>
      </c>
      <c r="X25" s="125">
        <v>0</v>
      </c>
      <c r="Y25" s="125">
        <v>0</v>
      </c>
      <c r="Z25" s="125">
        <v>0</v>
      </c>
      <c r="AA25" s="125">
        <v>0</v>
      </c>
      <c r="AB25" s="125">
        <v>0</v>
      </c>
    </row>
    <row r="26" spans="1:28" ht="89.25" x14ac:dyDescent="0.25">
      <c r="A26" s="131"/>
      <c r="B26" s="132"/>
      <c r="C26" s="26">
        <v>23</v>
      </c>
      <c r="D26" s="35" t="s">
        <v>489</v>
      </c>
      <c r="E26" s="26" t="s">
        <v>40</v>
      </c>
      <c r="F26" s="27" t="s">
        <v>81</v>
      </c>
      <c r="G26" s="26" t="s">
        <v>47</v>
      </c>
      <c r="H26" s="28">
        <v>0.33</v>
      </c>
      <c r="I26" s="83"/>
      <c r="J26" s="84">
        <f t="shared" si="0"/>
        <v>0</v>
      </c>
      <c r="K26" s="85" t="str">
        <f t="shared" si="1"/>
        <v>OK</v>
      </c>
      <c r="L26" s="125">
        <v>0</v>
      </c>
      <c r="M26" s="125">
        <v>0</v>
      </c>
      <c r="N26" s="125">
        <v>0</v>
      </c>
      <c r="O26" s="125">
        <v>0</v>
      </c>
      <c r="P26" s="125">
        <v>0</v>
      </c>
      <c r="Q26" s="125">
        <v>0</v>
      </c>
      <c r="R26" s="125">
        <v>0</v>
      </c>
      <c r="S26" s="125">
        <v>0</v>
      </c>
      <c r="T26" s="125">
        <v>0</v>
      </c>
      <c r="U26" s="125">
        <v>0</v>
      </c>
      <c r="V26" s="125">
        <v>0</v>
      </c>
      <c r="W26" s="125">
        <v>0</v>
      </c>
      <c r="X26" s="125">
        <v>0</v>
      </c>
      <c r="Y26" s="125">
        <v>0</v>
      </c>
      <c r="Z26" s="125">
        <v>0</v>
      </c>
      <c r="AA26" s="125">
        <v>0</v>
      </c>
      <c r="AB26" s="125">
        <v>0</v>
      </c>
    </row>
    <row r="27" spans="1:28" ht="89.25" x14ac:dyDescent="0.25">
      <c r="A27" s="131"/>
      <c r="B27" s="132"/>
      <c r="C27" s="26">
        <v>24</v>
      </c>
      <c r="D27" s="35" t="s">
        <v>490</v>
      </c>
      <c r="E27" s="26" t="s">
        <v>40</v>
      </c>
      <c r="F27" s="27" t="s">
        <v>81</v>
      </c>
      <c r="G27" s="26" t="s">
        <v>47</v>
      </c>
      <c r="H27" s="28">
        <v>0.33</v>
      </c>
      <c r="I27" s="83"/>
      <c r="J27" s="84">
        <f t="shared" si="0"/>
        <v>0</v>
      </c>
      <c r="K27" s="85" t="str">
        <f t="shared" si="1"/>
        <v>OK</v>
      </c>
      <c r="L27" s="125">
        <v>0</v>
      </c>
      <c r="M27" s="125">
        <v>0</v>
      </c>
      <c r="N27" s="125">
        <v>0</v>
      </c>
      <c r="O27" s="125">
        <v>0</v>
      </c>
      <c r="P27" s="125">
        <v>0</v>
      </c>
      <c r="Q27" s="125">
        <v>0</v>
      </c>
      <c r="R27" s="125">
        <v>0</v>
      </c>
      <c r="S27" s="125">
        <v>0</v>
      </c>
      <c r="T27" s="125">
        <v>0</v>
      </c>
      <c r="U27" s="125">
        <v>0</v>
      </c>
      <c r="V27" s="125">
        <v>0</v>
      </c>
      <c r="W27" s="125">
        <v>0</v>
      </c>
      <c r="X27" s="125">
        <v>0</v>
      </c>
      <c r="Y27" s="125">
        <v>0</v>
      </c>
      <c r="Z27" s="125">
        <v>0</v>
      </c>
      <c r="AA27" s="125">
        <v>0</v>
      </c>
      <c r="AB27" s="125">
        <v>0</v>
      </c>
    </row>
    <row r="28" spans="1:28" ht="25.5" customHeight="1" x14ac:dyDescent="0.25">
      <c r="A28" s="130" t="s">
        <v>378</v>
      </c>
      <c r="B28" s="133">
        <v>6</v>
      </c>
      <c r="C28" s="23">
        <v>25</v>
      </c>
      <c r="D28" s="21" t="s">
        <v>82</v>
      </c>
      <c r="E28" s="23" t="s">
        <v>40</v>
      </c>
      <c r="F28" s="23" t="s">
        <v>83</v>
      </c>
      <c r="G28" s="23" t="s">
        <v>47</v>
      </c>
      <c r="H28" s="29">
        <v>0.82</v>
      </c>
      <c r="I28" s="49">
        <v>100</v>
      </c>
      <c r="J28" s="84">
        <f t="shared" si="0"/>
        <v>100</v>
      </c>
      <c r="K28" s="85" t="str">
        <f t="shared" si="1"/>
        <v>OK</v>
      </c>
      <c r="L28" s="125">
        <v>0</v>
      </c>
      <c r="M28" s="125">
        <v>0</v>
      </c>
      <c r="N28" s="125">
        <v>0</v>
      </c>
      <c r="O28" s="125">
        <v>0</v>
      </c>
      <c r="P28" s="125">
        <v>0</v>
      </c>
      <c r="Q28" s="125">
        <v>0</v>
      </c>
      <c r="R28" s="125">
        <v>0</v>
      </c>
      <c r="S28" s="125">
        <v>0</v>
      </c>
      <c r="T28" s="125">
        <v>0</v>
      </c>
      <c r="U28" s="125">
        <v>0</v>
      </c>
      <c r="V28" s="125">
        <v>0</v>
      </c>
      <c r="W28" s="125">
        <v>0</v>
      </c>
      <c r="X28" s="125">
        <v>0</v>
      </c>
      <c r="Y28" s="125">
        <v>0</v>
      </c>
      <c r="Z28" s="125">
        <v>0</v>
      </c>
      <c r="AA28" s="125">
        <v>0</v>
      </c>
      <c r="AB28" s="125">
        <v>0</v>
      </c>
    </row>
    <row r="29" spans="1:28" ht="25.5" x14ac:dyDescent="0.25">
      <c r="A29" s="130"/>
      <c r="B29" s="133"/>
      <c r="C29" s="23">
        <v>26</v>
      </c>
      <c r="D29" s="21" t="s">
        <v>84</v>
      </c>
      <c r="E29" s="23" t="s">
        <v>40</v>
      </c>
      <c r="F29" s="23" t="s">
        <v>83</v>
      </c>
      <c r="G29" s="23" t="s">
        <v>47</v>
      </c>
      <c r="H29" s="29">
        <v>0.82</v>
      </c>
      <c r="I29" s="49">
        <v>100</v>
      </c>
      <c r="J29" s="84">
        <f t="shared" si="0"/>
        <v>100</v>
      </c>
      <c r="K29" s="85" t="str">
        <f t="shared" si="1"/>
        <v>OK</v>
      </c>
      <c r="L29" s="125">
        <v>0</v>
      </c>
      <c r="M29" s="125">
        <v>0</v>
      </c>
      <c r="N29" s="125">
        <v>0</v>
      </c>
      <c r="O29" s="125">
        <v>0</v>
      </c>
      <c r="P29" s="125">
        <v>0</v>
      </c>
      <c r="Q29" s="125">
        <v>0</v>
      </c>
      <c r="R29" s="125">
        <v>0</v>
      </c>
      <c r="S29" s="125">
        <v>0</v>
      </c>
      <c r="T29" s="125">
        <v>0</v>
      </c>
      <c r="U29" s="125">
        <v>0</v>
      </c>
      <c r="V29" s="125">
        <v>0</v>
      </c>
      <c r="W29" s="125">
        <v>0</v>
      </c>
      <c r="X29" s="125">
        <v>0</v>
      </c>
      <c r="Y29" s="125">
        <v>0</v>
      </c>
      <c r="Z29" s="125">
        <v>0</v>
      </c>
      <c r="AA29" s="125">
        <v>0</v>
      </c>
      <c r="AB29" s="125">
        <v>0</v>
      </c>
    </row>
    <row r="30" spans="1:28" ht="25.5" x14ac:dyDescent="0.25">
      <c r="A30" s="130"/>
      <c r="B30" s="133"/>
      <c r="C30" s="23">
        <v>27</v>
      </c>
      <c r="D30" s="21" t="s">
        <v>85</v>
      </c>
      <c r="E30" s="23" t="s">
        <v>40</v>
      </c>
      <c r="F30" s="23" t="s">
        <v>83</v>
      </c>
      <c r="G30" s="23" t="s">
        <v>47</v>
      </c>
      <c r="H30" s="29">
        <v>0.82</v>
      </c>
      <c r="I30" s="49">
        <v>100</v>
      </c>
      <c r="J30" s="84">
        <f t="shared" si="0"/>
        <v>100</v>
      </c>
      <c r="K30" s="85" t="str">
        <f t="shared" si="1"/>
        <v>OK</v>
      </c>
      <c r="L30" s="125">
        <v>0</v>
      </c>
      <c r="M30" s="125">
        <v>0</v>
      </c>
      <c r="N30" s="125">
        <v>0</v>
      </c>
      <c r="O30" s="125">
        <v>0</v>
      </c>
      <c r="P30" s="125">
        <v>0</v>
      </c>
      <c r="Q30" s="125">
        <v>0</v>
      </c>
      <c r="R30" s="125">
        <v>0</v>
      </c>
      <c r="S30" s="125">
        <v>0</v>
      </c>
      <c r="T30" s="125">
        <v>0</v>
      </c>
      <c r="U30" s="125">
        <v>0</v>
      </c>
      <c r="V30" s="125">
        <v>0</v>
      </c>
      <c r="W30" s="125">
        <v>0</v>
      </c>
      <c r="X30" s="125">
        <v>0</v>
      </c>
      <c r="Y30" s="125">
        <v>0</v>
      </c>
      <c r="Z30" s="125">
        <v>0</v>
      </c>
      <c r="AA30" s="125">
        <v>0</v>
      </c>
      <c r="AB30" s="125">
        <v>0</v>
      </c>
    </row>
    <row r="31" spans="1:28" ht="25.5" x14ac:dyDescent="0.25">
      <c r="A31" s="130"/>
      <c r="B31" s="133"/>
      <c r="C31" s="23">
        <v>28</v>
      </c>
      <c r="D31" s="21" t="s">
        <v>86</v>
      </c>
      <c r="E31" s="23" t="s">
        <v>40</v>
      </c>
      <c r="F31" s="23" t="s">
        <v>83</v>
      </c>
      <c r="G31" s="23" t="s">
        <v>47</v>
      </c>
      <c r="H31" s="29">
        <v>0.82</v>
      </c>
      <c r="I31" s="49">
        <v>100</v>
      </c>
      <c r="J31" s="84">
        <f t="shared" si="0"/>
        <v>100</v>
      </c>
      <c r="K31" s="85" t="str">
        <f t="shared" si="1"/>
        <v>OK</v>
      </c>
      <c r="L31" s="125">
        <v>0</v>
      </c>
      <c r="M31" s="125">
        <v>0</v>
      </c>
      <c r="N31" s="125">
        <v>0</v>
      </c>
      <c r="O31" s="125">
        <v>0</v>
      </c>
      <c r="P31" s="125">
        <v>0</v>
      </c>
      <c r="Q31" s="125">
        <v>0</v>
      </c>
      <c r="R31" s="125">
        <v>0</v>
      </c>
      <c r="S31" s="125">
        <v>0</v>
      </c>
      <c r="T31" s="125">
        <v>0</v>
      </c>
      <c r="U31" s="125">
        <v>0</v>
      </c>
      <c r="V31" s="125">
        <v>0</v>
      </c>
      <c r="W31" s="125">
        <v>0</v>
      </c>
      <c r="X31" s="125">
        <v>0</v>
      </c>
      <c r="Y31" s="125">
        <v>0</v>
      </c>
      <c r="Z31" s="125">
        <v>0</v>
      </c>
      <c r="AA31" s="125">
        <v>0</v>
      </c>
      <c r="AB31" s="125">
        <v>0</v>
      </c>
    </row>
    <row r="32" spans="1:28" ht="38.25" x14ac:dyDescent="0.25">
      <c r="A32" s="130"/>
      <c r="B32" s="133"/>
      <c r="C32" s="23">
        <v>29</v>
      </c>
      <c r="D32" s="21" t="s">
        <v>87</v>
      </c>
      <c r="E32" s="23" t="s">
        <v>40</v>
      </c>
      <c r="F32" s="23" t="s">
        <v>52</v>
      </c>
      <c r="G32" s="23" t="s">
        <v>47</v>
      </c>
      <c r="H32" s="29">
        <v>0.63</v>
      </c>
      <c r="I32" s="50">
        <v>360</v>
      </c>
      <c r="J32" s="84">
        <f t="shared" si="0"/>
        <v>240</v>
      </c>
      <c r="K32" s="85" t="str">
        <f t="shared" si="1"/>
        <v>OK</v>
      </c>
      <c r="L32" s="125">
        <v>0</v>
      </c>
      <c r="M32" s="125">
        <v>0</v>
      </c>
      <c r="N32" s="125">
        <v>0</v>
      </c>
      <c r="O32" s="125">
        <v>0</v>
      </c>
      <c r="P32" s="125">
        <v>120</v>
      </c>
      <c r="Q32" s="125">
        <v>0</v>
      </c>
      <c r="R32" s="125">
        <v>0</v>
      </c>
      <c r="S32" s="125">
        <v>0</v>
      </c>
      <c r="T32" s="125">
        <v>0</v>
      </c>
      <c r="U32" s="125">
        <v>0</v>
      </c>
      <c r="V32" s="125">
        <v>0</v>
      </c>
      <c r="W32" s="125">
        <v>0</v>
      </c>
      <c r="X32" s="125">
        <v>0</v>
      </c>
      <c r="Y32" s="125">
        <v>0</v>
      </c>
      <c r="Z32" s="125">
        <v>0</v>
      </c>
      <c r="AA32" s="125">
        <v>0</v>
      </c>
      <c r="AB32" s="125">
        <v>0</v>
      </c>
    </row>
    <row r="33" spans="1:28" ht="38.25" x14ac:dyDescent="0.25">
      <c r="A33" s="130"/>
      <c r="B33" s="133"/>
      <c r="C33" s="23">
        <v>30</v>
      </c>
      <c r="D33" s="21" t="s">
        <v>88</v>
      </c>
      <c r="E33" s="23" t="s">
        <v>40</v>
      </c>
      <c r="F33" s="23" t="s">
        <v>52</v>
      </c>
      <c r="G33" s="23" t="s">
        <v>47</v>
      </c>
      <c r="H33" s="29">
        <v>0.63</v>
      </c>
      <c r="I33" s="50">
        <v>240</v>
      </c>
      <c r="J33" s="84">
        <f t="shared" si="0"/>
        <v>240</v>
      </c>
      <c r="K33" s="85" t="str">
        <f t="shared" si="1"/>
        <v>OK</v>
      </c>
      <c r="L33" s="125">
        <v>0</v>
      </c>
      <c r="M33" s="125">
        <v>0</v>
      </c>
      <c r="N33" s="125">
        <v>0</v>
      </c>
      <c r="O33" s="125">
        <v>0</v>
      </c>
      <c r="P33" s="125">
        <v>0</v>
      </c>
      <c r="Q33" s="125">
        <v>0</v>
      </c>
      <c r="R33" s="125">
        <v>0</v>
      </c>
      <c r="S33" s="125">
        <v>0</v>
      </c>
      <c r="T33" s="125">
        <v>0</v>
      </c>
      <c r="U33" s="125">
        <v>0</v>
      </c>
      <c r="V33" s="125">
        <v>0</v>
      </c>
      <c r="W33" s="125">
        <v>0</v>
      </c>
      <c r="X33" s="125">
        <v>0</v>
      </c>
      <c r="Y33" s="125">
        <v>0</v>
      </c>
      <c r="Z33" s="125">
        <v>0</v>
      </c>
      <c r="AA33" s="125">
        <v>0</v>
      </c>
      <c r="AB33" s="125">
        <v>0</v>
      </c>
    </row>
    <row r="34" spans="1:28" ht="63.75" x14ac:dyDescent="0.25">
      <c r="A34" s="130"/>
      <c r="B34" s="133"/>
      <c r="C34" s="23">
        <v>31</v>
      </c>
      <c r="D34" s="21" t="s">
        <v>89</v>
      </c>
      <c r="E34" s="23" t="s">
        <v>40</v>
      </c>
      <c r="F34" s="23" t="s">
        <v>90</v>
      </c>
      <c r="G34" s="23" t="s">
        <v>47</v>
      </c>
      <c r="H34" s="29">
        <v>5.51</v>
      </c>
      <c r="I34" s="86">
        <v>10</v>
      </c>
      <c r="J34" s="84">
        <f t="shared" si="0"/>
        <v>10</v>
      </c>
      <c r="K34" s="85" t="str">
        <f t="shared" si="1"/>
        <v>OK</v>
      </c>
      <c r="L34" s="125">
        <v>0</v>
      </c>
      <c r="M34" s="125">
        <v>0</v>
      </c>
      <c r="N34" s="125">
        <v>0</v>
      </c>
      <c r="O34" s="125">
        <v>0</v>
      </c>
      <c r="P34" s="125">
        <v>0</v>
      </c>
      <c r="Q34" s="125">
        <v>0</v>
      </c>
      <c r="R34" s="125">
        <v>0</v>
      </c>
      <c r="S34" s="125">
        <v>0</v>
      </c>
      <c r="T34" s="125">
        <v>0</v>
      </c>
      <c r="U34" s="125">
        <v>0</v>
      </c>
      <c r="V34" s="125">
        <v>0</v>
      </c>
      <c r="W34" s="125">
        <v>0</v>
      </c>
      <c r="X34" s="125">
        <v>0</v>
      </c>
      <c r="Y34" s="125">
        <v>0</v>
      </c>
      <c r="Z34" s="125">
        <v>0</v>
      </c>
      <c r="AA34" s="125">
        <v>0</v>
      </c>
      <c r="AB34" s="125">
        <v>0</v>
      </c>
    </row>
    <row r="35" spans="1:28" x14ac:dyDescent="0.25">
      <c r="A35" s="130"/>
      <c r="B35" s="133"/>
      <c r="C35" s="23">
        <v>32</v>
      </c>
      <c r="D35" s="21" t="s">
        <v>91</v>
      </c>
      <c r="E35" s="23" t="s">
        <v>40</v>
      </c>
      <c r="F35" s="23" t="s">
        <v>92</v>
      </c>
      <c r="G35" s="23" t="s">
        <v>47</v>
      </c>
      <c r="H35" s="29">
        <v>0.56999999999999995</v>
      </c>
      <c r="I35" s="86">
        <v>24</v>
      </c>
      <c r="J35" s="84">
        <f t="shared" si="0"/>
        <v>24</v>
      </c>
      <c r="K35" s="85" t="str">
        <f t="shared" si="1"/>
        <v>OK</v>
      </c>
      <c r="L35" s="125">
        <v>0</v>
      </c>
      <c r="M35" s="125">
        <v>0</v>
      </c>
      <c r="N35" s="125">
        <v>0</v>
      </c>
      <c r="O35" s="125">
        <v>0</v>
      </c>
      <c r="P35" s="125">
        <v>0</v>
      </c>
      <c r="Q35" s="125">
        <v>0</v>
      </c>
      <c r="R35" s="125">
        <v>0</v>
      </c>
      <c r="S35" s="125">
        <v>0</v>
      </c>
      <c r="T35" s="125">
        <v>0</v>
      </c>
      <c r="U35" s="125">
        <v>0</v>
      </c>
      <c r="V35" s="125">
        <v>0</v>
      </c>
      <c r="W35" s="125">
        <v>0</v>
      </c>
      <c r="X35" s="125">
        <v>0</v>
      </c>
      <c r="Y35" s="125">
        <v>0</v>
      </c>
      <c r="Z35" s="125">
        <v>0</v>
      </c>
      <c r="AA35" s="125">
        <v>0</v>
      </c>
      <c r="AB35" s="125">
        <v>0</v>
      </c>
    </row>
    <row r="36" spans="1:28" x14ac:dyDescent="0.25">
      <c r="A36" s="130"/>
      <c r="B36" s="133"/>
      <c r="C36" s="23">
        <v>33</v>
      </c>
      <c r="D36" s="21" t="s">
        <v>93</v>
      </c>
      <c r="E36" s="23" t="s">
        <v>40</v>
      </c>
      <c r="F36" s="23" t="s">
        <v>92</v>
      </c>
      <c r="G36" s="23" t="s">
        <v>47</v>
      </c>
      <c r="H36" s="29">
        <v>0.56999999999999995</v>
      </c>
      <c r="I36" s="86">
        <v>24</v>
      </c>
      <c r="J36" s="84">
        <f t="shared" si="0"/>
        <v>24</v>
      </c>
      <c r="K36" s="85" t="str">
        <f t="shared" si="1"/>
        <v>OK</v>
      </c>
      <c r="L36" s="125">
        <v>0</v>
      </c>
      <c r="M36" s="125">
        <v>0</v>
      </c>
      <c r="N36" s="125">
        <v>0</v>
      </c>
      <c r="O36" s="125">
        <v>0</v>
      </c>
      <c r="P36" s="125">
        <v>0</v>
      </c>
      <c r="Q36" s="125">
        <v>0</v>
      </c>
      <c r="R36" s="125">
        <v>0</v>
      </c>
      <c r="S36" s="125">
        <v>0</v>
      </c>
      <c r="T36" s="125">
        <v>0</v>
      </c>
      <c r="U36" s="125">
        <v>0</v>
      </c>
      <c r="V36" s="125">
        <v>0</v>
      </c>
      <c r="W36" s="125">
        <v>0</v>
      </c>
      <c r="X36" s="125">
        <v>0</v>
      </c>
      <c r="Y36" s="125">
        <v>0</v>
      </c>
      <c r="Z36" s="125">
        <v>0</v>
      </c>
      <c r="AA36" s="125">
        <v>0</v>
      </c>
      <c r="AB36" s="125">
        <v>0</v>
      </c>
    </row>
    <row r="37" spans="1:28" x14ac:dyDescent="0.25">
      <c r="A37" s="130"/>
      <c r="B37" s="133"/>
      <c r="C37" s="23">
        <v>34</v>
      </c>
      <c r="D37" s="21" t="s">
        <v>94</v>
      </c>
      <c r="E37" s="23" t="s">
        <v>40</v>
      </c>
      <c r="F37" s="23" t="s">
        <v>92</v>
      </c>
      <c r="G37" s="23" t="s">
        <v>47</v>
      </c>
      <c r="H37" s="29">
        <v>0.56999999999999995</v>
      </c>
      <c r="I37" s="86">
        <v>24</v>
      </c>
      <c r="J37" s="84">
        <f t="shared" si="0"/>
        <v>24</v>
      </c>
      <c r="K37" s="85" t="str">
        <f t="shared" si="1"/>
        <v>OK</v>
      </c>
      <c r="L37" s="125">
        <v>0</v>
      </c>
      <c r="M37" s="125">
        <v>0</v>
      </c>
      <c r="N37" s="125">
        <v>0</v>
      </c>
      <c r="O37" s="125">
        <v>0</v>
      </c>
      <c r="P37" s="125">
        <v>0</v>
      </c>
      <c r="Q37" s="125">
        <v>0</v>
      </c>
      <c r="R37" s="125">
        <v>0</v>
      </c>
      <c r="S37" s="125">
        <v>0</v>
      </c>
      <c r="T37" s="125">
        <v>0</v>
      </c>
      <c r="U37" s="125">
        <v>0</v>
      </c>
      <c r="V37" s="125">
        <v>0</v>
      </c>
      <c r="W37" s="125">
        <v>0</v>
      </c>
      <c r="X37" s="125">
        <v>0</v>
      </c>
      <c r="Y37" s="125">
        <v>0</v>
      </c>
      <c r="Z37" s="125">
        <v>0</v>
      </c>
      <c r="AA37" s="125">
        <v>0</v>
      </c>
      <c r="AB37" s="125">
        <v>0</v>
      </c>
    </row>
    <row r="38" spans="1:28" x14ac:dyDescent="0.25">
      <c r="A38" s="130"/>
      <c r="B38" s="133"/>
      <c r="C38" s="23">
        <v>35</v>
      </c>
      <c r="D38" s="21" t="s">
        <v>95</v>
      </c>
      <c r="E38" s="23" t="s">
        <v>40</v>
      </c>
      <c r="F38" s="23" t="s">
        <v>92</v>
      </c>
      <c r="G38" s="23" t="s">
        <v>47</v>
      </c>
      <c r="H38" s="29">
        <v>0.56999999999999995</v>
      </c>
      <c r="I38" s="86">
        <v>24</v>
      </c>
      <c r="J38" s="84">
        <f t="shared" si="0"/>
        <v>24</v>
      </c>
      <c r="K38" s="85" t="str">
        <f t="shared" si="1"/>
        <v>OK</v>
      </c>
      <c r="L38" s="125">
        <v>0</v>
      </c>
      <c r="M38" s="125">
        <v>0</v>
      </c>
      <c r="N38" s="125">
        <v>0</v>
      </c>
      <c r="O38" s="125">
        <v>0</v>
      </c>
      <c r="P38" s="125">
        <v>0</v>
      </c>
      <c r="Q38" s="125">
        <v>0</v>
      </c>
      <c r="R38" s="125">
        <v>0</v>
      </c>
      <c r="S38" s="125">
        <v>0</v>
      </c>
      <c r="T38" s="125">
        <v>0</v>
      </c>
      <c r="U38" s="125">
        <v>0</v>
      </c>
      <c r="V38" s="125">
        <v>0</v>
      </c>
      <c r="W38" s="125">
        <v>0</v>
      </c>
      <c r="X38" s="125">
        <v>0</v>
      </c>
      <c r="Y38" s="125">
        <v>0</v>
      </c>
      <c r="Z38" s="125">
        <v>0</v>
      </c>
      <c r="AA38" s="125">
        <v>0</v>
      </c>
      <c r="AB38" s="125">
        <v>0</v>
      </c>
    </row>
    <row r="39" spans="1:28" x14ac:dyDescent="0.25">
      <c r="A39" s="130"/>
      <c r="B39" s="133"/>
      <c r="C39" s="23">
        <v>36</v>
      </c>
      <c r="D39" s="21" t="s">
        <v>96</v>
      </c>
      <c r="E39" s="23" t="s">
        <v>40</v>
      </c>
      <c r="F39" s="23" t="s">
        <v>92</v>
      </c>
      <c r="G39" s="23" t="s">
        <v>47</v>
      </c>
      <c r="H39" s="29">
        <v>0.56999999999999995</v>
      </c>
      <c r="I39" s="86">
        <v>24</v>
      </c>
      <c r="J39" s="84">
        <f t="shared" si="0"/>
        <v>24</v>
      </c>
      <c r="K39" s="85" t="str">
        <f t="shared" si="1"/>
        <v>OK</v>
      </c>
      <c r="L39" s="125">
        <v>0</v>
      </c>
      <c r="M39" s="125">
        <v>0</v>
      </c>
      <c r="N39" s="125">
        <v>0</v>
      </c>
      <c r="O39" s="125">
        <v>0</v>
      </c>
      <c r="P39" s="125">
        <v>0</v>
      </c>
      <c r="Q39" s="125">
        <v>0</v>
      </c>
      <c r="R39" s="125">
        <v>0</v>
      </c>
      <c r="S39" s="125">
        <v>0</v>
      </c>
      <c r="T39" s="125">
        <v>0</v>
      </c>
      <c r="U39" s="125">
        <v>0</v>
      </c>
      <c r="V39" s="125">
        <v>0</v>
      </c>
      <c r="W39" s="125">
        <v>0</v>
      </c>
      <c r="X39" s="125">
        <v>0</v>
      </c>
      <c r="Y39" s="125">
        <v>0</v>
      </c>
      <c r="Z39" s="125">
        <v>0</v>
      </c>
      <c r="AA39" s="125">
        <v>0</v>
      </c>
      <c r="AB39" s="125">
        <v>0</v>
      </c>
    </row>
    <row r="40" spans="1:28" ht="25.5" x14ac:dyDescent="0.25">
      <c r="A40" s="130"/>
      <c r="B40" s="133"/>
      <c r="C40" s="23">
        <v>37</v>
      </c>
      <c r="D40" s="21" t="s">
        <v>97</v>
      </c>
      <c r="E40" s="23" t="s">
        <v>98</v>
      </c>
      <c r="F40" s="23" t="s">
        <v>54</v>
      </c>
      <c r="G40" s="23" t="s">
        <v>47</v>
      </c>
      <c r="H40" s="29">
        <v>2.21</v>
      </c>
      <c r="I40" s="86">
        <v>80</v>
      </c>
      <c r="J40" s="84">
        <f t="shared" si="0"/>
        <v>0</v>
      </c>
      <c r="K40" s="85" t="str">
        <f t="shared" si="1"/>
        <v>OK</v>
      </c>
      <c r="L40" s="125">
        <v>0</v>
      </c>
      <c r="M40" s="125">
        <v>0</v>
      </c>
      <c r="N40" s="125">
        <v>0</v>
      </c>
      <c r="O40" s="125">
        <v>0</v>
      </c>
      <c r="P40" s="125">
        <v>80</v>
      </c>
      <c r="Q40" s="125">
        <v>0</v>
      </c>
      <c r="R40" s="125">
        <v>0</v>
      </c>
      <c r="S40" s="125">
        <v>0</v>
      </c>
      <c r="T40" s="125">
        <v>0</v>
      </c>
      <c r="U40" s="125">
        <v>0</v>
      </c>
      <c r="V40" s="125">
        <v>0</v>
      </c>
      <c r="W40" s="125">
        <v>0</v>
      </c>
      <c r="X40" s="125">
        <v>0</v>
      </c>
      <c r="Y40" s="125">
        <v>0</v>
      </c>
      <c r="Z40" s="125">
        <v>0</v>
      </c>
      <c r="AA40" s="125">
        <v>0</v>
      </c>
      <c r="AB40" s="125">
        <v>0</v>
      </c>
    </row>
    <row r="41" spans="1:28" ht="39" x14ac:dyDescent="0.25">
      <c r="A41" s="130"/>
      <c r="B41" s="133"/>
      <c r="C41" s="23">
        <v>38</v>
      </c>
      <c r="D41" s="37" t="s">
        <v>99</v>
      </c>
      <c r="E41" s="23" t="s">
        <v>9</v>
      </c>
      <c r="F41" s="23" t="s">
        <v>90</v>
      </c>
      <c r="G41" s="23" t="s">
        <v>47</v>
      </c>
      <c r="H41" s="29">
        <v>7.03</v>
      </c>
      <c r="I41" s="86"/>
      <c r="J41" s="84">
        <f t="shared" si="0"/>
        <v>0</v>
      </c>
      <c r="K41" s="85" t="str">
        <f t="shared" si="1"/>
        <v>OK</v>
      </c>
      <c r="L41" s="125">
        <v>0</v>
      </c>
      <c r="M41" s="125">
        <v>0</v>
      </c>
      <c r="N41" s="125">
        <v>0</v>
      </c>
      <c r="O41" s="125">
        <v>0</v>
      </c>
      <c r="P41" s="125">
        <v>0</v>
      </c>
      <c r="Q41" s="125">
        <v>0</v>
      </c>
      <c r="R41" s="125">
        <v>0</v>
      </c>
      <c r="S41" s="125">
        <v>0</v>
      </c>
      <c r="T41" s="125">
        <v>0</v>
      </c>
      <c r="U41" s="125">
        <v>0</v>
      </c>
      <c r="V41" s="125">
        <v>0</v>
      </c>
      <c r="W41" s="125">
        <v>0</v>
      </c>
      <c r="X41" s="125">
        <v>0</v>
      </c>
      <c r="Y41" s="125">
        <v>0</v>
      </c>
      <c r="Z41" s="125">
        <v>0</v>
      </c>
      <c r="AA41" s="125">
        <v>0</v>
      </c>
      <c r="AB41" s="125">
        <v>0</v>
      </c>
    </row>
    <row r="42" spans="1:28" ht="26.25" x14ac:dyDescent="0.25">
      <c r="A42" s="130"/>
      <c r="B42" s="133"/>
      <c r="C42" s="23">
        <v>39</v>
      </c>
      <c r="D42" s="37" t="s">
        <v>100</v>
      </c>
      <c r="E42" s="23" t="s">
        <v>101</v>
      </c>
      <c r="F42" s="23" t="s">
        <v>102</v>
      </c>
      <c r="G42" s="23" t="s">
        <v>47</v>
      </c>
      <c r="H42" s="29">
        <v>183.5</v>
      </c>
      <c r="I42" s="86"/>
      <c r="J42" s="84">
        <f t="shared" si="0"/>
        <v>0</v>
      </c>
      <c r="K42" s="85" t="str">
        <f t="shared" si="1"/>
        <v>OK</v>
      </c>
      <c r="L42" s="125">
        <v>0</v>
      </c>
      <c r="M42" s="125">
        <v>0</v>
      </c>
      <c r="N42" s="125">
        <v>0</v>
      </c>
      <c r="O42" s="125">
        <v>0</v>
      </c>
      <c r="P42" s="125">
        <v>0</v>
      </c>
      <c r="Q42" s="125">
        <v>0</v>
      </c>
      <c r="R42" s="125">
        <v>0</v>
      </c>
      <c r="S42" s="125">
        <v>0</v>
      </c>
      <c r="T42" s="125">
        <v>0</v>
      </c>
      <c r="U42" s="125">
        <v>0</v>
      </c>
      <c r="V42" s="125">
        <v>0</v>
      </c>
      <c r="W42" s="125">
        <v>0</v>
      </c>
      <c r="X42" s="125">
        <v>0</v>
      </c>
      <c r="Y42" s="125">
        <v>0</v>
      </c>
      <c r="Z42" s="125">
        <v>0</v>
      </c>
      <c r="AA42" s="125">
        <v>0</v>
      </c>
      <c r="AB42" s="125">
        <v>0</v>
      </c>
    </row>
    <row r="43" spans="1:28" ht="25.5" x14ac:dyDescent="0.25">
      <c r="A43" s="130"/>
      <c r="B43" s="133"/>
      <c r="C43" s="23">
        <v>40</v>
      </c>
      <c r="D43" s="21" t="s">
        <v>103</v>
      </c>
      <c r="E43" s="23" t="s">
        <v>40</v>
      </c>
      <c r="F43" s="23" t="s">
        <v>52</v>
      </c>
      <c r="G43" s="23" t="s">
        <v>47</v>
      </c>
      <c r="H43" s="29">
        <v>0.63</v>
      </c>
      <c r="I43" s="86">
        <v>120</v>
      </c>
      <c r="J43" s="84">
        <f t="shared" si="0"/>
        <v>60</v>
      </c>
      <c r="K43" s="85" t="str">
        <f t="shared" si="1"/>
        <v>OK</v>
      </c>
      <c r="L43" s="125">
        <v>0</v>
      </c>
      <c r="M43" s="125">
        <v>0</v>
      </c>
      <c r="N43" s="125">
        <v>0</v>
      </c>
      <c r="O43" s="125">
        <v>0</v>
      </c>
      <c r="P43" s="125">
        <v>60</v>
      </c>
      <c r="Q43" s="125">
        <v>0</v>
      </c>
      <c r="R43" s="125">
        <v>0</v>
      </c>
      <c r="S43" s="125">
        <v>0</v>
      </c>
      <c r="T43" s="125">
        <v>0</v>
      </c>
      <c r="U43" s="125">
        <v>0</v>
      </c>
      <c r="V43" s="125">
        <v>0</v>
      </c>
      <c r="W43" s="125">
        <v>0</v>
      </c>
      <c r="X43" s="125">
        <v>0</v>
      </c>
      <c r="Y43" s="125">
        <v>0</v>
      </c>
      <c r="Z43" s="125">
        <v>0</v>
      </c>
      <c r="AA43" s="125">
        <v>0</v>
      </c>
      <c r="AB43" s="125">
        <v>0</v>
      </c>
    </row>
    <row r="44" spans="1:28" ht="25.5" x14ac:dyDescent="0.25">
      <c r="A44" s="130"/>
      <c r="B44" s="133"/>
      <c r="C44" s="23">
        <v>41</v>
      </c>
      <c r="D44" s="21" t="s">
        <v>104</v>
      </c>
      <c r="E44" s="23" t="s">
        <v>40</v>
      </c>
      <c r="F44" s="23" t="s">
        <v>52</v>
      </c>
      <c r="G44" s="23" t="s">
        <v>47</v>
      </c>
      <c r="H44" s="29">
        <v>0.63</v>
      </c>
      <c r="I44" s="86">
        <v>150</v>
      </c>
      <c r="J44" s="84">
        <f t="shared" si="0"/>
        <v>150</v>
      </c>
      <c r="K44" s="85" t="str">
        <f t="shared" si="1"/>
        <v>OK</v>
      </c>
      <c r="L44" s="125">
        <v>0</v>
      </c>
      <c r="M44" s="125">
        <v>0</v>
      </c>
      <c r="N44" s="125">
        <v>0</v>
      </c>
      <c r="O44" s="125">
        <v>0</v>
      </c>
      <c r="P44" s="125">
        <v>0</v>
      </c>
      <c r="Q44" s="125">
        <v>0</v>
      </c>
      <c r="R44" s="125">
        <v>0</v>
      </c>
      <c r="S44" s="125">
        <v>0</v>
      </c>
      <c r="T44" s="125">
        <v>0</v>
      </c>
      <c r="U44" s="125">
        <v>0</v>
      </c>
      <c r="V44" s="125">
        <v>0</v>
      </c>
      <c r="W44" s="125">
        <v>0</v>
      </c>
      <c r="X44" s="125">
        <v>0</v>
      </c>
      <c r="Y44" s="125">
        <v>0</v>
      </c>
      <c r="Z44" s="125">
        <v>0</v>
      </c>
      <c r="AA44" s="125">
        <v>0</v>
      </c>
      <c r="AB44" s="125">
        <v>0</v>
      </c>
    </row>
    <row r="45" spans="1:28" ht="25.5" x14ac:dyDescent="0.25">
      <c r="A45" s="130"/>
      <c r="B45" s="133"/>
      <c r="C45" s="23">
        <v>42</v>
      </c>
      <c r="D45" s="21" t="s">
        <v>105</v>
      </c>
      <c r="E45" s="23" t="s">
        <v>40</v>
      </c>
      <c r="F45" s="23" t="s">
        <v>52</v>
      </c>
      <c r="G45" s="23" t="s">
        <v>47</v>
      </c>
      <c r="H45" s="29">
        <v>0.63</v>
      </c>
      <c r="I45" s="86">
        <v>120</v>
      </c>
      <c r="J45" s="84">
        <f t="shared" si="0"/>
        <v>120</v>
      </c>
      <c r="K45" s="85" t="str">
        <f t="shared" si="1"/>
        <v>OK</v>
      </c>
      <c r="L45" s="125">
        <v>0</v>
      </c>
      <c r="M45" s="125">
        <v>0</v>
      </c>
      <c r="N45" s="125">
        <v>0</v>
      </c>
      <c r="O45" s="125">
        <v>0</v>
      </c>
      <c r="P45" s="125">
        <v>0</v>
      </c>
      <c r="Q45" s="125">
        <v>0</v>
      </c>
      <c r="R45" s="125">
        <v>0</v>
      </c>
      <c r="S45" s="125">
        <v>0</v>
      </c>
      <c r="T45" s="125">
        <v>0</v>
      </c>
      <c r="U45" s="125">
        <v>0</v>
      </c>
      <c r="V45" s="125">
        <v>0</v>
      </c>
      <c r="W45" s="125">
        <v>0</v>
      </c>
      <c r="X45" s="125">
        <v>0</v>
      </c>
      <c r="Y45" s="125">
        <v>0</v>
      </c>
      <c r="Z45" s="125">
        <v>0</v>
      </c>
      <c r="AA45" s="125">
        <v>0</v>
      </c>
      <c r="AB45" s="125">
        <v>0</v>
      </c>
    </row>
    <row r="46" spans="1:28" ht="25.5" x14ac:dyDescent="0.25">
      <c r="A46" s="130"/>
      <c r="B46" s="133"/>
      <c r="C46" s="23">
        <v>43</v>
      </c>
      <c r="D46" s="21" t="s">
        <v>106</v>
      </c>
      <c r="E46" s="23" t="s">
        <v>40</v>
      </c>
      <c r="F46" s="23" t="s">
        <v>52</v>
      </c>
      <c r="G46" s="23" t="s">
        <v>47</v>
      </c>
      <c r="H46" s="29">
        <v>0.93</v>
      </c>
      <c r="I46" s="86">
        <v>36</v>
      </c>
      <c r="J46" s="84">
        <f t="shared" si="0"/>
        <v>24</v>
      </c>
      <c r="K46" s="85" t="str">
        <f t="shared" si="1"/>
        <v>OK</v>
      </c>
      <c r="L46" s="125">
        <v>0</v>
      </c>
      <c r="M46" s="125">
        <v>0</v>
      </c>
      <c r="N46" s="125">
        <v>0</v>
      </c>
      <c r="O46" s="125">
        <v>0</v>
      </c>
      <c r="P46" s="125">
        <v>12</v>
      </c>
      <c r="Q46" s="125">
        <v>0</v>
      </c>
      <c r="R46" s="125">
        <v>0</v>
      </c>
      <c r="S46" s="125">
        <v>0</v>
      </c>
      <c r="T46" s="125">
        <v>0</v>
      </c>
      <c r="U46" s="125">
        <v>0</v>
      </c>
      <c r="V46" s="125">
        <v>0</v>
      </c>
      <c r="W46" s="125">
        <v>0</v>
      </c>
      <c r="X46" s="125">
        <v>0</v>
      </c>
      <c r="Y46" s="125">
        <v>0</v>
      </c>
      <c r="Z46" s="125">
        <v>0</v>
      </c>
      <c r="AA46" s="125">
        <v>0</v>
      </c>
      <c r="AB46" s="125">
        <v>0</v>
      </c>
    </row>
    <row r="47" spans="1:28" ht="25.5" x14ac:dyDescent="0.25">
      <c r="A47" s="130"/>
      <c r="B47" s="133"/>
      <c r="C47" s="23">
        <v>44</v>
      </c>
      <c r="D47" s="21" t="s">
        <v>107</v>
      </c>
      <c r="E47" s="23" t="s">
        <v>40</v>
      </c>
      <c r="F47" s="23" t="s">
        <v>52</v>
      </c>
      <c r="G47" s="23" t="s">
        <v>108</v>
      </c>
      <c r="H47" s="29">
        <v>0.93</v>
      </c>
      <c r="I47" s="86">
        <v>36</v>
      </c>
      <c r="J47" s="84">
        <f t="shared" si="0"/>
        <v>36</v>
      </c>
      <c r="K47" s="85" t="str">
        <f t="shared" si="1"/>
        <v>OK</v>
      </c>
      <c r="L47" s="125">
        <v>0</v>
      </c>
      <c r="M47" s="125">
        <v>0</v>
      </c>
      <c r="N47" s="125">
        <v>0</v>
      </c>
      <c r="O47" s="125">
        <v>0</v>
      </c>
      <c r="P47" s="125">
        <v>0</v>
      </c>
      <c r="Q47" s="125">
        <v>0</v>
      </c>
      <c r="R47" s="125">
        <v>0</v>
      </c>
      <c r="S47" s="125">
        <v>0</v>
      </c>
      <c r="T47" s="125">
        <v>0</v>
      </c>
      <c r="U47" s="125">
        <v>0</v>
      </c>
      <c r="V47" s="125">
        <v>0</v>
      </c>
      <c r="W47" s="125">
        <v>0</v>
      </c>
      <c r="X47" s="125">
        <v>0</v>
      </c>
      <c r="Y47" s="125">
        <v>0</v>
      </c>
      <c r="Z47" s="125">
        <v>0</v>
      </c>
      <c r="AA47" s="125">
        <v>0</v>
      </c>
      <c r="AB47" s="125">
        <v>0</v>
      </c>
    </row>
    <row r="48" spans="1:28" ht="25.5" x14ac:dyDescent="0.25">
      <c r="A48" s="130"/>
      <c r="B48" s="133"/>
      <c r="C48" s="23">
        <v>45</v>
      </c>
      <c r="D48" s="21" t="s">
        <v>109</v>
      </c>
      <c r="E48" s="23" t="s">
        <v>40</v>
      </c>
      <c r="F48" s="23" t="s">
        <v>110</v>
      </c>
      <c r="G48" s="23" t="s">
        <v>47</v>
      </c>
      <c r="H48" s="29">
        <v>1.23</v>
      </c>
      <c r="I48" s="86">
        <v>36</v>
      </c>
      <c r="J48" s="84">
        <f t="shared" si="0"/>
        <v>36</v>
      </c>
      <c r="K48" s="85" t="str">
        <f t="shared" si="1"/>
        <v>OK</v>
      </c>
      <c r="L48" s="125">
        <v>0</v>
      </c>
      <c r="M48" s="125">
        <v>0</v>
      </c>
      <c r="N48" s="125">
        <v>0</v>
      </c>
      <c r="O48" s="125">
        <v>0</v>
      </c>
      <c r="P48" s="125">
        <v>0</v>
      </c>
      <c r="Q48" s="125">
        <v>0</v>
      </c>
      <c r="R48" s="125">
        <v>0</v>
      </c>
      <c r="S48" s="125">
        <v>0</v>
      </c>
      <c r="T48" s="125">
        <v>0</v>
      </c>
      <c r="U48" s="125">
        <v>0</v>
      </c>
      <c r="V48" s="125">
        <v>0</v>
      </c>
      <c r="W48" s="125">
        <v>0</v>
      </c>
      <c r="X48" s="125">
        <v>0</v>
      </c>
      <c r="Y48" s="125">
        <v>0</v>
      </c>
      <c r="Z48" s="125">
        <v>0</v>
      </c>
      <c r="AA48" s="125">
        <v>0</v>
      </c>
      <c r="AB48" s="125">
        <v>0</v>
      </c>
    </row>
    <row r="49" spans="1:28" ht="25.5" x14ac:dyDescent="0.25">
      <c r="A49" s="130"/>
      <c r="B49" s="133"/>
      <c r="C49" s="23">
        <v>46</v>
      </c>
      <c r="D49" s="21" t="s">
        <v>111</v>
      </c>
      <c r="E49" s="23" t="s">
        <v>40</v>
      </c>
      <c r="F49" s="23" t="s">
        <v>52</v>
      </c>
      <c r="G49" s="23" t="s">
        <v>47</v>
      </c>
      <c r="H49" s="29">
        <v>0.93</v>
      </c>
      <c r="I49" s="86">
        <v>36</v>
      </c>
      <c r="J49" s="84">
        <f t="shared" si="0"/>
        <v>36</v>
      </c>
      <c r="K49" s="85" t="str">
        <f t="shared" si="1"/>
        <v>OK</v>
      </c>
      <c r="L49" s="125">
        <v>0</v>
      </c>
      <c r="M49" s="125">
        <v>0</v>
      </c>
      <c r="N49" s="125">
        <v>0</v>
      </c>
      <c r="O49" s="125">
        <v>0</v>
      </c>
      <c r="P49" s="125">
        <v>0</v>
      </c>
      <c r="Q49" s="125">
        <v>0</v>
      </c>
      <c r="R49" s="125">
        <v>0</v>
      </c>
      <c r="S49" s="125">
        <v>0</v>
      </c>
      <c r="T49" s="125">
        <v>0</v>
      </c>
      <c r="U49" s="125">
        <v>0</v>
      </c>
      <c r="V49" s="125">
        <v>0</v>
      </c>
      <c r="W49" s="125">
        <v>0</v>
      </c>
      <c r="X49" s="125">
        <v>0</v>
      </c>
      <c r="Y49" s="125">
        <v>0</v>
      </c>
      <c r="Z49" s="125">
        <v>0</v>
      </c>
      <c r="AA49" s="125">
        <v>0</v>
      </c>
      <c r="AB49" s="125">
        <v>0</v>
      </c>
    </row>
    <row r="50" spans="1:28" ht="38.25" x14ac:dyDescent="0.25">
      <c r="A50" s="131" t="s">
        <v>380</v>
      </c>
      <c r="B50" s="132">
        <v>7</v>
      </c>
      <c r="C50" s="26">
        <v>47</v>
      </c>
      <c r="D50" s="35" t="s">
        <v>112</v>
      </c>
      <c r="E50" s="26" t="s">
        <v>40</v>
      </c>
      <c r="F50" s="27" t="s">
        <v>113</v>
      </c>
      <c r="G50" s="26" t="s">
        <v>47</v>
      </c>
      <c r="H50" s="28">
        <v>1.97</v>
      </c>
      <c r="I50" s="83">
        <v>120</v>
      </c>
      <c r="J50" s="84">
        <f t="shared" si="0"/>
        <v>96</v>
      </c>
      <c r="K50" s="85" t="str">
        <f t="shared" si="1"/>
        <v>OK</v>
      </c>
      <c r="L50" s="125">
        <v>0</v>
      </c>
      <c r="M50" s="125">
        <v>0</v>
      </c>
      <c r="N50" s="125">
        <v>0</v>
      </c>
      <c r="O50" s="125">
        <v>0</v>
      </c>
      <c r="P50" s="125">
        <v>0</v>
      </c>
      <c r="Q50" s="125">
        <v>0</v>
      </c>
      <c r="R50" s="125">
        <v>0</v>
      </c>
      <c r="S50" s="125">
        <v>0</v>
      </c>
      <c r="T50" s="125">
        <v>0</v>
      </c>
      <c r="U50" s="125">
        <v>0</v>
      </c>
      <c r="V50" s="125">
        <v>0</v>
      </c>
      <c r="W50" s="125">
        <v>0</v>
      </c>
      <c r="X50" s="125">
        <v>0</v>
      </c>
      <c r="Y50" s="125">
        <v>0</v>
      </c>
      <c r="Z50" s="125">
        <v>24</v>
      </c>
      <c r="AA50" s="125">
        <v>0</v>
      </c>
      <c r="AB50" s="125">
        <v>0</v>
      </c>
    </row>
    <row r="51" spans="1:28" ht="38.25" x14ac:dyDescent="0.25">
      <c r="A51" s="131"/>
      <c r="B51" s="132"/>
      <c r="C51" s="26">
        <v>48</v>
      </c>
      <c r="D51" s="35" t="s">
        <v>114</v>
      </c>
      <c r="E51" s="26" t="s">
        <v>40</v>
      </c>
      <c r="F51" s="27" t="s">
        <v>113</v>
      </c>
      <c r="G51" s="26" t="s">
        <v>47</v>
      </c>
      <c r="H51" s="28">
        <v>1.97</v>
      </c>
      <c r="I51" s="83">
        <v>120</v>
      </c>
      <c r="J51" s="84">
        <f t="shared" si="0"/>
        <v>96</v>
      </c>
      <c r="K51" s="85" t="str">
        <f t="shared" si="1"/>
        <v>OK</v>
      </c>
      <c r="L51" s="125">
        <v>0</v>
      </c>
      <c r="M51" s="125">
        <v>0</v>
      </c>
      <c r="N51" s="125">
        <v>0</v>
      </c>
      <c r="O51" s="125">
        <v>0</v>
      </c>
      <c r="P51" s="125">
        <v>0</v>
      </c>
      <c r="Q51" s="125">
        <v>0</v>
      </c>
      <c r="R51" s="125">
        <v>0</v>
      </c>
      <c r="S51" s="125">
        <v>0</v>
      </c>
      <c r="T51" s="125">
        <v>0</v>
      </c>
      <c r="U51" s="125">
        <v>0</v>
      </c>
      <c r="V51" s="125">
        <v>0</v>
      </c>
      <c r="W51" s="125">
        <v>0</v>
      </c>
      <c r="X51" s="125">
        <v>0</v>
      </c>
      <c r="Y51" s="125">
        <v>0</v>
      </c>
      <c r="Z51" s="125">
        <v>24</v>
      </c>
      <c r="AA51" s="125">
        <v>0</v>
      </c>
      <c r="AB51" s="125">
        <v>0</v>
      </c>
    </row>
    <row r="52" spans="1:28" ht="38.25" x14ac:dyDescent="0.25">
      <c r="A52" s="131"/>
      <c r="B52" s="132"/>
      <c r="C52" s="26">
        <v>49</v>
      </c>
      <c r="D52" s="35" t="s">
        <v>115</v>
      </c>
      <c r="E52" s="26" t="s">
        <v>40</v>
      </c>
      <c r="F52" s="27" t="s">
        <v>113</v>
      </c>
      <c r="G52" s="26" t="s">
        <v>47</v>
      </c>
      <c r="H52" s="28">
        <v>1.97</v>
      </c>
      <c r="I52" s="83"/>
      <c r="J52" s="84">
        <f t="shared" si="0"/>
        <v>0</v>
      </c>
      <c r="K52" s="85" t="str">
        <f t="shared" si="1"/>
        <v>OK</v>
      </c>
      <c r="L52" s="125">
        <v>0</v>
      </c>
      <c r="M52" s="125">
        <v>0</v>
      </c>
      <c r="N52" s="125">
        <v>0</v>
      </c>
      <c r="O52" s="125">
        <v>0</v>
      </c>
      <c r="P52" s="125">
        <v>0</v>
      </c>
      <c r="Q52" s="125">
        <v>0</v>
      </c>
      <c r="R52" s="125">
        <v>0</v>
      </c>
      <c r="S52" s="125">
        <v>0</v>
      </c>
      <c r="T52" s="125">
        <v>0</v>
      </c>
      <c r="U52" s="125">
        <v>0</v>
      </c>
      <c r="V52" s="125">
        <v>0</v>
      </c>
      <c r="W52" s="125">
        <v>0</v>
      </c>
      <c r="X52" s="125">
        <v>0</v>
      </c>
      <c r="Y52" s="125">
        <v>0</v>
      </c>
      <c r="Z52" s="125">
        <v>0</v>
      </c>
      <c r="AA52" s="125">
        <v>0</v>
      </c>
      <c r="AB52" s="125">
        <v>0</v>
      </c>
    </row>
    <row r="53" spans="1:28" ht="38.25" x14ac:dyDescent="0.25">
      <c r="A53" s="131"/>
      <c r="B53" s="132"/>
      <c r="C53" s="26">
        <v>50</v>
      </c>
      <c r="D53" s="35" t="s">
        <v>116</v>
      </c>
      <c r="E53" s="26" t="s">
        <v>40</v>
      </c>
      <c r="F53" s="27" t="s">
        <v>113</v>
      </c>
      <c r="G53" s="26" t="s">
        <v>47</v>
      </c>
      <c r="H53" s="28">
        <v>1.97</v>
      </c>
      <c r="I53" s="83">
        <v>60</v>
      </c>
      <c r="J53" s="84">
        <f t="shared" si="0"/>
        <v>60</v>
      </c>
      <c r="K53" s="85" t="str">
        <f t="shared" si="1"/>
        <v>OK</v>
      </c>
      <c r="L53" s="125">
        <v>0</v>
      </c>
      <c r="M53" s="125">
        <v>0</v>
      </c>
      <c r="N53" s="125">
        <v>0</v>
      </c>
      <c r="O53" s="125">
        <v>0</v>
      </c>
      <c r="P53" s="125">
        <v>0</v>
      </c>
      <c r="Q53" s="125">
        <v>0</v>
      </c>
      <c r="R53" s="125">
        <v>0</v>
      </c>
      <c r="S53" s="125">
        <v>0</v>
      </c>
      <c r="T53" s="125">
        <v>0</v>
      </c>
      <c r="U53" s="125">
        <v>0</v>
      </c>
      <c r="V53" s="125">
        <v>0</v>
      </c>
      <c r="W53" s="125">
        <v>0</v>
      </c>
      <c r="X53" s="125">
        <v>0</v>
      </c>
      <c r="Y53" s="125">
        <v>0</v>
      </c>
      <c r="Z53" s="125">
        <v>0</v>
      </c>
      <c r="AA53" s="125">
        <v>0</v>
      </c>
      <c r="AB53" s="125">
        <v>0</v>
      </c>
    </row>
    <row r="54" spans="1:28" ht="39" x14ac:dyDescent="0.25">
      <c r="A54" s="131"/>
      <c r="B54" s="132"/>
      <c r="C54" s="26">
        <v>51</v>
      </c>
      <c r="D54" s="38" t="s">
        <v>117</v>
      </c>
      <c r="E54" s="26" t="s">
        <v>40</v>
      </c>
      <c r="F54" s="27" t="s">
        <v>118</v>
      </c>
      <c r="G54" s="26" t="s">
        <v>47</v>
      </c>
      <c r="H54" s="28">
        <v>6.47</v>
      </c>
      <c r="I54" s="83">
        <v>20</v>
      </c>
      <c r="J54" s="84">
        <f t="shared" si="0"/>
        <v>15</v>
      </c>
      <c r="K54" s="85" t="str">
        <f t="shared" si="1"/>
        <v>OK</v>
      </c>
      <c r="L54" s="125">
        <v>0</v>
      </c>
      <c r="M54" s="125">
        <v>0</v>
      </c>
      <c r="N54" s="125">
        <v>0</v>
      </c>
      <c r="O54" s="125">
        <v>5</v>
      </c>
      <c r="P54" s="125">
        <v>0</v>
      </c>
      <c r="Q54" s="125">
        <v>0</v>
      </c>
      <c r="R54" s="125">
        <v>0</v>
      </c>
      <c r="S54" s="125">
        <v>0</v>
      </c>
      <c r="T54" s="125">
        <v>0</v>
      </c>
      <c r="U54" s="125">
        <v>0</v>
      </c>
      <c r="V54" s="125">
        <v>0</v>
      </c>
      <c r="W54" s="125">
        <v>0</v>
      </c>
      <c r="X54" s="125">
        <v>0</v>
      </c>
      <c r="Y54" s="125">
        <v>0</v>
      </c>
      <c r="Z54" s="125">
        <v>0</v>
      </c>
      <c r="AA54" s="125">
        <v>0</v>
      </c>
      <c r="AB54" s="125">
        <v>0</v>
      </c>
    </row>
    <row r="55" spans="1:28" ht="25.5" x14ac:dyDescent="0.25">
      <c r="A55" s="130" t="s">
        <v>378</v>
      </c>
      <c r="B55" s="133">
        <v>8</v>
      </c>
      <c r="C55" s="23">
        <v>52</v>
      </c>
      <c r="D55" s="21" t="s">
        <v>119</v>
      </c>
      <c r="E55" s="23" t="s">
        <v>40</v>
      </c>
      <c r="F55" s="23" t="s">
        <v>120</v>
      </c>
      <c r="G55" s="23" t="s">
        <v>121</v>
      </c>
      <c r="H55" s="29">
        <v>1.44</v>
      </c>
      <c r="I55" s="86">
        <v>300</v>
      </c>
      <c r="J55" s="84">
        <f t="shared" si="0"/>
        <v>300</v>
      </c>
      <c r="K55" s="85" t="str">
        <f t="shared" si="1"/>
        <v>OK</v>
      </c>
      <c r="L55" s="125">
        <v>0</v>
      </c>
      <c r="M55" s="125">
        <v>0</v>
      </c>
      <c r="N55" s="125">
        <v>0</v>
      </c>
      <c r="O55" s="125">
        <v>0</v>
      </c>
      <c r="P55" s="125">
        <v>0</v>
      </c>
      <c r="Q55" s="125">
        <v>0</v>
      </c>
      <c r="R55" s="125">
        <v>0</v>
      </c>
      <c r="S55" s="125">
        <v>0</v>
      </c>
      <c r="T55" s="125">
        <v>0</v>
      </c>
      <c r="U55" s="125">
        <v>0</v>
      </c>
      <c r="V55" s="125">
        <v>0</v>
      </c>
      <c r="W55" s="125">
        <v>0</v>
      </c>
      <c r="X55" s="125">
        <v>0</v>
      </c>
      <c r="Y55" s="125">
        <v>0</v>
      </c>
      <c r="Z55" s="125">
        <v>0</v>
      </c>
      <c r="AA55" s="125">
        <v>0</v>
      </c>
      <c r="AB55" s="125">
        <v>0</v>
      </c>
    </row>
    <row r="56" spans="1:28" x14ac:dyDescent="0.25">
      <c r="A56" s="130"/>
      <c r="B56" s="133"/>
      <c r="C56" s="23">
        <v>53</v>
      </c>
      <c r="D56" s="21" t="s">
        <v>122</v>
      </c>
      <c r="E56" s="23" t="s">
        <v>40</v>
      </c>
      <c r="F56" s="23" t="s">
        <v>123</v>
      </c>
      <c r="G56" s="23" t="s">
        <v>121</v>
      </c>
      <c r="H56" s="29">
        <v>0.51</v>
      </c>
      <c r="I56" s="86">
        <v>1000</v>
      </c>
      <c r="J56" s="84">
        <f t="shared" si="0"/>
        <v>1000</v>
      </c>
      <c r="K56" s="85" t="str">
        <f t="shared" si="1"/>
        <v>OK</v>
      </c>
      <c r="L56" s="125">
        <v>0</v>
      </c>
      <c r="M56" s="125">
        <v>0</v>
      </c>
      <c r="N56" s="125">
        <v>0</v>
      </c>
      <c r="O56" s="125">
        <v>0</v>
      </c>
      <c r="P56" s="125">
        <v>0</v>
      </c>
      <c r="Q56" s="125">
        <v>0</v>
      </c>
      <c r="R56" s="125">
        <v>0</v>
      </c>
      <c r="S56" s="125">
        <v>0</v>
      </c>
      <c r="T56" s="125">
        <v>0</v>
      </c>
      <c r="U56" s="125">
        <v>0</v>
      </c>
      <c r="V56" s="125">
        <v>0</v>
      </c>
      <c r="W56" s="125">
        <v>0</v>
      </c>
      <c r="X56" s="125">
        <v>0</v>
      </c>
      <c r="Y56" s="125">
        <v>0</v>
      </c>
      <c r="Z56" s="125">
        <v>0</v>
      </c>
      <c r="AA56" s="125">
        <v>0</v>
      </c>
      <c r="AB56" s="125">
        <v>0</v>
      </c>
    </row>
    <row r="57" spans="1:28" x14ac:dyDescent="0.25">
      <c r="A57" s="130"/>
      <c r="B57" s="133"/>
      <c r="C57" s="23">
        <v>54</v>
      </c>
      <c r="D57" s="21" t="s">
        <v>124</v>
      </c>
      <c r="E57" s="23" t="s">
        <v>40</v>
      </c>
      <c r="F57" s="23" t="s">
        <v>123</v>
      </c>
      <c r="G57" s="23" t="s">
        <v>121</v>
      </c>
      <c r="H57" s="29">
        <v>1.94</v>
      </c>
      <c r="I57" s="86">
        <v>1000</v>
      </c>
      <c r="J57" s="84">
        <f t="shared" si="0"/>
        <v>1000</v>
      </c>
      <c r="K57" s="85" t="str">
        <f t="shared" si="1"/>
        <v>OK</v>
      </c>
      <c r="L57" s="125">
        <v>0</v>
      </c>
      <c r="M57" s="125">
        <v>0</v>
      </c>
      <c r="N57" s="125">
        <v>0</v>
      </c>
      <c r="O57" s="125">
        <v>0</v>
      </c>
      <c r="P57" s="125">
        <v>0</v>
      </c>
      <c r="Q57" s="125">
        <v>0</v>
      </c>
      <c r="R57" s="125">
        <v>0</v>
      </c>
      <c r="S57" s="125">
        <v>0</v>
      </c>
      <c r="T57" s="125">
        <v>0</v>
      </c>
      <c r="U57" s="125">
        <v>0</v>
      </c>
      <c r="V57" s="125">
        <v>0</v>
      </c>
      <c r="W57" s="125">
        <v>0</v>
      </c>
      <c r="X57" s="125">
        <v>0</v>
      </c>
      <c r="Y57" s="125">
        <v>0</v>
      </c>
      <c r="Z57" s="125">
        <v>0</v>
      </c>
      <c r="AA57" s="125">
        <v>0</v>
      </c>
      <c r="AB57" s="125">
        <v>0</v>
      </c>
    </row>
    <row r="58" spans="1:28" x14ac:dyDescent="0.25">
      <c r="A58" s="130"/>
      <c r="B58" s="133"/>
      <c r="C58" s="23">
        <v>55</v>
      </c>
      <c r="D58" s="21" t="s">
        <v>125</v>
      </c>
      <c r="E58" s="23" t="s">
        <v>40</v>
      </c>
      <c r="F58" s="23" t="s">
        <v>123</v>
      </c>
      <c r="G58" s="23" t="s">
        <v>121</v>
      </c>
      <c r="H58" s="29">
        <v>2.3199999999999998</v>
      </c>
      <c r="I58" s="86">
        <v>1000</v>
      </c>
      <c r="J58" s="84">
        <f t="shared" si="0"/>
        <v>1000</v>
      </c>
      <c r="K58" s="85" t="str">
        <f t="shared" si="1"/>
        <v>OK</v>
      </c>
      <c r="L58" s="125">
        <v>0</v>
      </c>
      <c r="M58" s="125">
        <v>0</v>
      </c>
      <c r="N58" s="125">
        <v>0</v>
      </c>
      <c r="O58" s="125">
        <v>0</v>
      </c>
      <c r="P58" s="125">
        <v>0</v>
      </c>
      <c r="Q58" s="125">
        <v>0</v>
      </c>
      <c r="R58" s="125">
        <v>0</v>
      </c>
      <c r="S58" s="125">
        <v>0</v>
      </c>
      <c r="T58" s="125">
        <v>0</v>
      </c>
      <c r="U58" s="125">
        <v>0</v>
      </c>
      <c r="V58" s="125">
        <v>0</v>
      </c>
      <c r="W58" s="125">
        <v>0</v>
      </c>
      <c r="X58" s="125">
        <v>0</v>
      </c>
      <c r="Y58" s="125">
        <v>0</v>
      </c>
      <c r="Z58" s="125">
        <v>0</v>
      </c>
      <c r="AA58" s="125">
        <v>0</v>
      </c>
      <c r="AB58" s="125">
        <v>0</v>
      </c>
    </row>
    <row r="59" spans="1:28" x14ac:dyDescent="0.25">
      <c r="A59" s="130"/>
      <c r="B59" s="133"/>
      <c r="C59" s="23">
        <v>56</v>
      </c>
      <c r="D59" s="21" t="s">
        <v>126</v>
      </c>
      <c r="E59" s="23" t="s">
        <v>40</v>
      </c>
      <c r="F59" s="23" t="s">
        <v>123</v>
      </c>
      <c r="G59" s="23" t="s">
        <v>121</v>
      </c>
      <c r="H59" s="29">
        <v>0.56999999999999995</v>
      </c>
      <c r="I59" s="86">
        <v>1000</v>
      </c>
      <c r="J59" s="84">
        <f t="shared" si="0"/>
        <v>1000</v>
      </c>
      <c r="K59" s="85" t="str">
        <f t="shared" si="1"/>
        <v>OK</v>
      </c>
      <c r="L59" s="125">
        <v>0</v>
      </c>
      <c r="M59" s="125">
        <v>0</v>
      </c>
      <c r="N59" s="125">
        <v>0</v>
      </c>
      <c r="O59" s="125">
        <v>0</v>
      </c>
      <c r="P59" s="125">
        <v>0</v>
      </c>
      <c r="Q59" s="125">
        <v>0</v>
      </c>
      <c r="R59" s="125">
        <v>0</v>
      </c>
      <c r="S59" s="125">
        <v>0</v>
      </c>
      <c r="T59" s="125">
        <v>0</v>
      </c>
      <c r="U59" s="125">
        <v>0</v>
      </c>
      <c r="V59" s="125">
        <v>0</v>
      </c>
      <c r="W59" s="125">
        <v>0</v>
      </c>
      <c r="X59" s="125">
        <v>0</v>
      </c>
      <c r="Y59" s="125">
        <v>0</v>
      </c>
      <c r="Z59" s="125">
        <v>0</v>
      </c>
      <c r="AA59" s="125">
        <v>0</v>
      </c>
      <c r="AB59" s="125">
        <v>0</v>
      </c>
    </row>
    <row r="60" spans="1:28" ht="26.25" x14ac:dyDescent="0.25">
      <c r="A60" s="130"/>
      <c r="B60" s="133"/>
      <c r="C60" s="23">
        <v>57</v>
      </c>
      <c r="D60" s="37" t="s">
        <v>127</v>
      </c>
      <c r="E60" s="23" t="s">
        <v>40</v>
      </c>
      <c r="F60" s="23" t="s">
        <v>120</v>
      </c>
      <c r="G60" s="23" t="s">
        <v>47</v>
      </c>
      <c r="H60" s="29">
        <v>2.25</v>
      </c>
      <c r="I60" s="86"/>
      <c r="J60" s="84">
        <f t="shared" si="0"/>
        <v>0</v>
      </c>
      <c r="K60" s="85" t="str">
        <f t="shared" si="1"/>
        <v>OK</v>
      </c>
      <c r="L60" s="125">
        <v>0</v>
      </c>
      <c r="M60" s="125">
        <v>0</v>
      </c>
      <c r="N60" s="125">
        <v>0</v>
      </c>
      <c r="O60" s="125">
        <v>0</v>
      </c>
      <c r="P60" s="125">
        <v>0</v>
      </c>
      <c r="Q60" s="125">
        <v>0</v>
      </c>
      <c r="R60" s="125">
        <v>0</v>
      </c>
      <c r="S60" s="125">
        <v>0</v>
      </c>
      <c r="T60" s="125">
        <v>0</v>
      </c>
      <c r="U60" s="125">
        <v>0</v>
      </c>
      <c r="V60" s="125">
        <v>0</v>
      </c>
      <c r="W60" s="125">
        <v>0</v>
      </c>
      <c r="X60" s="125">
        <v>0</v>
      </c>
      <c r="Y60" s="125">
        <v>0</v>
      </c>
      <c r="Z60" s="125">
        <v>0</v>
      </c>
      <c r="AA60" s="125">
        <v>0</v>
      </c>
      <c r="AB60" s="125">
        <v>0</v>
      </c>
    </row>
    <row r="61" spans="1:28" ht="25.5" x14ac:dyDescent="0.25">
      <c r="A61" s="131" t="s">
        <v>378</v>
      </c>
      <c r="B61" s="132">
        <v>9</v>
      </c>
      <c r="C61" s="26">
        <v>58</v>
      </c>
      <c r="D61" s="20" t="s">
        <v>491</v>
      </c>
      <c r="E61" s="26" t="s">
        <v>40</v>
      </c>
      <c r="F61" s="24" t="s">
        <v>128</v>
      </c>
      <c r="G61" s="26" t="s">
        <v>47</v>
      </c>
      <c r="H61" s="30">
        <v>0.66</v>
      </c>
      <c r="I61" s="51">
        <v>360</v>
      </c>
      <c r="J61" s="84">
        <f t="shared" si="0"/>
        <v>280</v>
      </c>
      <c r="K61" s="85" t="str">
        <f t="shared" si="1"/>
        <v>OK</v>
      </c>
      <c r="L61" s="125">
        <v>0</v>
      </c>
      <c r="M61" s="125">
        <v>0</v>
      </c>
      <c r="N61" s="125">
        <v>0</v>
      </c>
      <c r="O61" s="125">
        <v>0</v>
      </c>
      <c r="P61" s="125">
        <v>80</v>
      </c>
      <c r="Q61" s="125">
        <v>0</v>
      </c>
      <c r="R61" s="125">
        <v>0</v>
      </c>
      <c r="S61" s="125">
        <v>0</v>
      </c>
      <c r="T61" s="125">
        <v>0</v>
      </c>
      <c r="U61" s="125">
        <v>0</v>
      </c>
      <c r="V61" s="125">
        <v>0</v>
      </c>
      <c r="W61" s="125">
        <v>0</v>
      </c>
      <c r="X61" s="125">
        <v>0</v>
      </c>
      <c r="Y61" s="125">
        <v>0</v>
      </c>
      <c r="Z61" s="125">
        <v>0</v>
      </c>
      <c r="AA61" s="125">
        <v>0</v>
      </c>
      <c r="AB61" s="125">
        <v>0</v>
      </c>
    </row>
    <row r="62" spans="1:28" ht="38.25" x14ac:dyDescent="0.25">
      <c r="A62" s="131"/>
      <c r="B62" s="132"/>
      <c r="C62" s="26">
        <v>59</v>
      </c>
      <c r="D62" s="39" t="s">
        <v>492</v>
      </c>
      <c r="E62" s="26" t="s">
        <v>40</v>
      </c>
      <c r="F62" s="25" t="s">
        <v>54</v>
      </c>
      <c r="G62" s="26" t="s">
        <v>47</v>
      </c>
      <c r="H62" s="30">
        <v>0.42</v>
      </c>
      <c r="I62" s="51">
        <v>360</v>
      </c>
      <c r="J62" s="84">
        <f t="shared" si="0"/>
        <v>312</v>
      </c>
      <c r="K62" s="85" t="str">
        <f t="shared" si="1"/>
        <v>OK</v>
      </c>
      <c r="L62" s="125">
        <v>0</v>
      </c>
      <c r="M62" s="125">
        <v>0</v>
      </c>
      <c r="N62" s="125">
        <v>0</v>
      </c>
      <c r="O62" s="125">
        <v>0</v>
      </c>
      <c r="P62" s="125">
        <v>48</v>
      </c>
      <c r="Q62" s="125">
        <v>0</v>
      </c>
      <c r="R62" s="125">
        <v>0</v>
      </c>
      <c r="S62" s="125">
        <v>0</v>
      </c>
      <c r="T62" s="125">
        <v>0</v>
      </c>
      <c r="U62" s="125">
        <v>0</v>
      </c>
      <c r="V62" s="125">
        <v>0</v>
      </c>
      <c r="W62" s="125">
        <v>0</v>
      </c>
      <c r="X62" s="125">
        <v>0</v>
      </c>
      <c r="Y62" s="125">
        <v>0</v>
      </c>
      <c r="Z62" s="125">
        <v>0</v>
      </c>
      <c r="AA62" s="125">
        <v>0</v>
      </c>
      <c r="AB62" s="125">
        <v>0</v>
      </c>
    </row>
    <row r="63" spans="1:28" ht="25.5" x14ac:dyDescent="0.25">
      <c r="A63" s="131"/>
      <c r="B63" s="132"/>
      <c r="C63" s="26">
        <v>60</v>
      </c>
      <c r="D63" s="39" t="s">
        <v>129</v>
      </c>
      <c r="E63" s="26" t="s">
        <v>40</v>
      </c>
      <c r="F63" s="25" t="s">
        <v>130</v>
      </c>
      <c r="G63" s="26" t="s">
        <v>47</v>
      </c>
      <c r="H63" s="30">
        <v>1.19</v>
      </c>
      <c r="I63" s="52"/>
      <c r="J63" s="84">
        <f t="shared" si="0"/>
        <v>0</v>
      </c>
      <c r="K63" s="85" t="str">
        <f t="shared" si="1"/>
        <v>OK</v>
      </c>
      <c r="L63" s="125">
        <v>0</v>
      </c>
      <c r="M63" s="125">
        <v>0</v>
      </c>
      <c r="N63" s="125">
        <v>0</v>
      </c>
      <c r="O63" s="125">
        <v>0</v>
      </c>
      <c r="P63" s="125">
        <v>0</v>
      </c>
      <c r="Q63" s="125">
        <v>0</v>
      </c>
      <c r="R63" s="125">
        <v>0</v>
      </c>
      <c r="S63" s="125">
        <v>0</v>
      </c>
      <c r="T63" s="125">
        <v>0</v>
      </c>
      <c r="U63" s="125">
        <v>0</v>
      </c>
      <c r="V63" s="125">
        <v>0</v>
      </c>
      <c r="W63" s="125">
        <v>0</v>
      </c>
      <c r="X63" s="125">
        <v>0</v>
      </c>
      <c r="Y63" s="125">
        <v>0</v>
      </c>
      <c r="Z63" s="125">
        <v>0</v>
      </c>
      <c r="AA63" s="125">
        <v>0</v>
      </c>
      <c r="AB63" s="125">
        <v>0</v>
      </c>
    </row>
    <row r="64" spans="1:28" ht="25.5" x14ac:dyDescent="0.25">
      <c r="A64" s="131"/>
      <c r="B64" s="132"/>
      <c r="C64" s="26">
        <v>61</v>
      </c>
      <c r="D64" s="39" t="s">
        <v>385</v>
      </c>
      <c r="E64" s="26" t="s">
        <v>40</v>
      </c>
      <c r="F64" s="25" t="s">
        <v>130</v>
      </c>
      <c r="G64" s="26" t="s">
        <v>47</v>
      </c>
      <c r="H64" s="30">
        <v>1.36</v>
      </c>
      <c r="I64" s="52"/>
      <c r="J64" s="84">
        <f t="shared" si="0"/>
        <v>0</v>
      </c>
      <c r="K64" s="85" t="str">
        <f t="shared" si="1"/>
        <v>OK</v>
      </c>
      <c r="L64" s="125">
        <v>0</v>
      </c>
      <c r="M64" s="125">
        <v>0</v>
      </c>
      <c r="N64" s="125">
        <v>0</v>
      </c>
      <c r="O64" s="125">
        <v>0</v>
      </c>
      <c r="P64" s="125">
        <v>0</v>
      </c>
      <c r="Q64" s="125">
        <v>0</v>
      </c>
      <c r="R64" s="125">
        <v>0</v>
      </c>
      <c r="S64" s="125">
        <v>0</v>
      </c>
      <c r="T64" s="125">
        <v>0</v>
      </c>
      <c r="U64" s="125">
        <v>0</v>
      </c>
      <c r="V64" s="125">
        <v>0</v>
      </c>
      <c r="W64" s="125">
        <v>0</v>
      </c>
      <c r="X64" s="125">
        <v>0</v>
      </c>
      <c r="Y64" s="125">
        <v>0</v>
      </c>
      <c r="Z64" s="125">
        <v>0</v>
      </c>
      <c r="AA64" s="125">
        <v>0</v>
      </c>
      <c r="AB64" s="125">
        <v>0</v>
      </c>
    </row>
    <row r="65" spans="1:28" ht="25.5" x14ac:dyDescent="0.25">
      <c r="A65" s="131"/>
      <c r="B65" s="132"/>
      <c r="C65" s="26">
        <v>62</v>
      </c>
      <c r="D65" s="39" t="s">
        <v>131</v>
      </c>
      <c r="E65" s="26" t="s">
        <v>40</v>
      </c>
      <c r="F65" s="25" t="s">
        <v>130</v>
      </c>
      <c r="G65" s="26" t="s">
        <v>47</v>
      </c>
      <c r="H65" s="30">
        <v>1.19</v>
      </c>
      <c r="I65" s="52">
        <v>200</v>
      </c>
      <c r="J65" s="84">
        <f t="shared" si="0"/>
        <v>100</v>
      </c>
      <c r="K65" s="85" t="str">
        <f t="shared" si="1"/>
        <v>OK</v>
      </c>
      <c r="L65" s="125">
        <v>0</v>
      </c>
      <c r="M65" s="125">
        <v>0</v>
      </c>
      <c r="N65" s="125">
        <v>0</v>
      </c>
      <c r="O65" s="125">
        <v>0</v>
      </c>
      <c r="P65" s="125">
        <v>100</v>
      </c>
      <c r="Q65" s="125">
        <v>0</v>
      </c>
      <c r="R65" s="125">
        <v>0</v>
      </c>
      <c r="S65" s="125">
        <v>0</v>
      </c>
      <c r="T65" s="125">
        <v>0</v>
      </c>
      <c r="U65" s="125">
        <v>0</v>
      </c>
      <c r="V65" s="125">
        <v>0</v>
      </c>
      <c r="W65" s="125">
        <v>0</v>
      </c>
      <c r="X65" s="125">
        <v>0</v>
      </c>
      <c r="Y65" s="125">
        <v>0</v>
      </c>
      <c r="Z65" s="125">
        <v>0</v>
      </c>
      <c r="AA65" s="125">
        <v>0</v>
      </c>
      <c r="AB65" s="125">
        <v>0</v>
      </c>
    </row>
    <row r="66" spans="1:28" ht="25.5" x14ac:dyDescent="0.25">
      <c r="A66" s="131"/>
      <c r="B66" s="132"/>
      <c r="C66" s="26">
        <v>63</v>
      </c>
      <c r="D66" s="39" t="s">
        <v>132</v>
      </c>
      <c r="E66" s="26" t="s">
        <v>40</v>
      </c>
      <c r="F66" s="25" t="s">
        <v>130</v>
      </c>
      <c r="G66" s="26" t="s">
        <v>47</v>
      </c>
      <c r="H66" s="30">
        <v>1.74</v>
      </c>
      <c r="I66" s="52"/>
      <c r="J66" s="84">
        <f t="shared" si="0"/>
        <v>0</v>
      </c>
      <c r="K66" s="85" t="str">
        <f t="shared" si="1"/>
        <v>OK</v>
      </c>
      <c r="L66" s="125">
        <v>0</v>
      </c>
      <c r="M66" s="125">
        <v>0</v>
      </c>
      <c r="N66" s="125">
        <v>0</v>
      </c>
      <c r="O66" s="125">
        <v>0</v>
      </c>
      <c r="P66" s="125">
        <v>0</v>
      </c>
      <c r="Q66" s="125">
        <v>0</v>
      </c>
      <c r="R66" s="125">
        <v>0</v>
      </c>
      <c r="S66" s="125">
        <v>0</v>
      </c>
      <c r="T66" s="125">
        <v>0</v>
      </c>
      <c r="U66" s="125">
        <v>0</v>
      </c>
      <c r="V66" s="125">
        <v>0</v>
      </c>
      <c r="W66" s="125">
        <v>0</v>
      </c>
      <c r="X66" s="125">
        <v>0</v>
      </c>
      <c r="Y66" s="125">
        <v>0</v>
      </c>
      <c r="Z66" s="125">
        <v>0</v>
      </c>
      <c r="AA66" s="125">
        <v>0</v>
      </c>
      <c r="AB66" s="125">
        <v>0</v>
      </c>
    </row>
    <row r="67" spans="1:28" ht="25.5" x14ac:dyDescent="0.25">
      <c r="A67" s="131"/>
      <c r="B67" s="132"/>
      <c r="C67" s="26">
        <v>64</v>
      </c>
      <c r="D67" s="39" t="s">
        <v>133</v>
      </c>
      <c r="E67" s="26" t="s">
        <v>40</v>
      </c>
      <c r="F67" s="25" t="s">
        <v>130</v>
      </c>
      <c r="G67" s="26" t="s">
        <v>47</v>
      </c>
      <c r="H67" s="30">
        <v>2.5499999999999998</v>
      </c>
      <c r="I67" s="52"/>
      <c r="J67" s="84">
        <f t="shared" si="0"/>
        <v>0</v>
      </c>
      <c r="K67" s="85" t="str">
        <f t="shared" si="1"/>
        <v>OK</v>
      </c>
      <c r="L67" s="125">
        <v>0</v>
      </c>
      <c r="M67" s="125">
        <v>0</v>
      </c>
      <c r="N67" s="125">
        <v>0</v>
      </c>
      <c r="O67" s="125">
        <v>0</v>
      </c>
      <c r="P67" s="125">
        <v>0</v>
      </c>
      <c r="Q67" s="125">
        <v>0</v>
      </c>
      <c r="R67" s="125">
        <v>0</v>
      </c>
      <c r="S67" s="125">
        <v>0</v>
      </c>
      <c r="T67" s="125">
        <v>0</v>
      </c>
      <c r="U67" s="125">
        <v>0</v>
      </c>
      <c r="V67" s="125">
        <v>0</v>
      </c>
      <c r="W67" s="125">
        <v>0</v>
      </c>
      <c r="X67" s="125">
        <v>0</v>
      </c>
      <c r="Y67" s="125">
        <v>0</v>
      </c>
      <c r="Z67" s="125">
        <v>0</v>
      </c>
      <c r="AA67" s="125">
        <v>0</v>
      </c>
      <c r="AB67" s="125">
        <v>0</v>
      </c>
    </row>
    <row r="68" spans="1:28" x14ac:dyDescent="0.25">
      <c r="A68" s="131"/>
      <c r="B68" s="132"/>
      <c r="C68" s="26">
        <v>65</v>
      </c>
      <c r="D68" s="39" t="s">
        <v>134</v>
      </c>
      <c r="E68" s="26" t="s">
        <v>40</v>
      </c>
      <c r="F68" s="25" t="s">
        <v>135</v>
      </c>
      <c r="G68" s="26" t="s">
        <v>47</v>
      </c>
      <c r="H68" s="30">
        <v>1.82</v>
      </c>
      <c r="I68" s="52">
        <v>100</v>
      </c>
      <c r="J68" s="84">
        <f t="shared" si="0"/>
        <v>100</v>
      </c>
      <c r="K68" s="85" t="str">
        <f t="shared" si="1"/>
        <v>OK</v>
      </c>
      <c r="L68" s="125">
        <v>0</v>
      </c>
      <c r="M68" s="125">
        <v>0</v>
      </c>
      <c r="N68" s="125">
        <v>0</v>
      </c>
      <c r="O68" s="125">
        <v>0</v>
      </c>
      <c r="P68" s="125">
        <v>0</v>
      </c>
      <c r="Q68" s="125">
        <v>0</v>
      </c>
      <c r="R68" s="125">
        <v>0</v>
      </c>
      <c r="S68" s="125">
        <v>0</v>
      </c>
      <c r="T68" s="125">
        <v>0</v>
      </c>
      <c r="U68" s="125">
        <v>0</v>
      </c>
      <c r="V68" s="125">
        <v>0</v>
      </c>
      <c r="W68" s="125">
        <v>0</v>
      </c>
      <c r="X68" s="125">
        <v>0</v>
      </c>
      <c r="Y68" s="125">
        <v>0</v>
      </c>
      <c r="Z68" s="125">
        <v>0</v>
      </c>
      <c r="AA68" s="125">
        <v>0</v>
      </c>
      <c r="AB68" s="125">
        <v>0</v>
      </c>
    </row>
    <row r="69" spans="1:28" ht="25.5" x14ac:dyDescent="0.25">
      <c r="A69" s="131"/>
      <c r="B69" s="132"/>
      <c r="C69" s="26">
        <v>66</v>
      </c>
      <c r="D69" s="20" t="s">
        <v>136</v>
      </c>
      <c r="E69" s="26" t="s">
        <v>40</v>
      </c>
      <c r="F69" s="24" t="s">
        <v>137</v>
      </c>
      <c r="G69" s="26" t="s">
        <v>47</v>
      </c>
      <c r="H69" s="30">
        <v>0.88</v>
      </c>
      <c r="I69" s="83">
        <v>500</v>
      </c>
      <c r="J69" s="84">
        <f t="shared" ref="J69:J132" si="2">I69-(SUM(L69:AB69))</f>
        <v>500</v>
      </c>
      <c r="K69" s="85" t="str">
        <f t="shared" ref="K69:K132" si="3">IF(J69&lt;0,"ATENÇÃO","OK")</f>
        <v>OK</v>
      </c>
      <c r="L69" s="125">
        <v>0</v>
      </c>
      <c r="M69" s="125">
        <v>0</v>
      </c>
      <c r="N69" s="125">
        <v>0</v>
      </c>
      <c r="O69" s="125">
        <v>0</v>
      </c>
      <c r="P69" s="125">
        <v>0</v>
      </c>
      <c r="Q69" s="125">
        <v>0</v>
      </c>
      <c r="R69" s="125">
        <v>0</v>
      </c>
      <c r="S69" s="125">
        <v>0</v>
      </c>
      <c r="T69" s="125">
        <v>0</v>
      </c>
      <c r="U69" s="125">
        <v>0</v>
      </c>
      <c r="V69" s="125">
        <v>0</v>
      </c>
      <c r="W69" s="125">
        <v>0</v>
      </c>
      <c r="X69" s="125">
        <v>0</v>
      </c>
      <c r="Y69" s="125">
        <v>0</v>
      </c>
      <c r="Z69" s="125">
        <v>0</v>
      </c>
      <c r="AA69" s="125">
        <v>0</v>
      </c>
      <c r="AB69" s="125">
        <v>0</v>
      </c>
    </row>
    <row r="70" spans="1:28" ht="25.5" x14ac:dyDescent="0.25">
      <c r="A70" s="131"/>
      <c r="B70" s="132"/>
      <c r="C70" s="26">
        <v>67</v>
      </c>
      <c r="D70" s="35" t="s">
        <v>138</v>
      </c>
      <c r="E70" s="26" t="s">
        <v>68</v>
      </c>
      <c r="F70" s="26" t="s">
        <v>130</v>
      </c>
      <c r="G70" s="26" t="s">
        <v>47</v>
      </c>
      <c r="H70" s="30">
        <v>1.1499999999999999</v>
      </c>
      <c r="I70" s="83"/>
      <c r="J70" s="84">
        <f t="shared" si="2"/>
        <v>0</v>
      </c>
      <c r="K70" s="85" t="str">
        <f t="shared" si="3"/>
        <v>OK</v>
      </c>
      <c r="L70" s="125">
        <v>0</v>
      </c>
      <c r="M70" s="125">
        <v>0</v>
      </c>
      <c r="N70" s="125">
        <v>0</v>
      </c>
      <c r="O70" s="125">
        <v>0</v>
      </c>
      <c r="P70" s="125">
        <v>0</v>
      </c>
      <c r="Q70" s="125">
        <v>0</v>
      </c>
      <c r="R70" s="125">
        <v>0</v>
      </c>
      <c r="S70" s="125">
        <v>0</v>
      </c>
      <c r="T70" s="125">
        <v>0</v>
      </c>
      <c r="U70" s="125">
        <v>0</v>
      </c>
      <c r="V70" s="125">
        <v>0</v>
      </c>
      <c r="W70" s="125">
        <v>0</v>
      </c>
      <c r="X70" s="125">
        <v>0</v>
      </c>
      <c r="Y70" s="125">
        <v>0</v>
      </c>
      <c r="Z70" s="125">
        <v>0</v>
      </c>
      <c r="AA70" s="125">
        <v>0</v>
      </c>
      <c r="AB70" s="125">
        <v>0</v>
      </c>
    </row>
    <row r="71" spans="1:28" ht="25.5" x14ac:dyDescent="0.25">
      <c r="A71" s="131"/>
      <c r="B71" s="132"/>
      <c r="C71" s="26">
        <v>68</v>
      </c>
      <c r="D71" s="35" t="s">
        <v>139</v>
      </c>
      <c r="E71" s="26" t="s">
        <v>40</v>
      </c>
      <c r="F71" s="26" t="s">
        <v>130</v>
      </c>
      <c r="G71" s="26" t="s">
        <v>47</v>
      </c>
      <c r="H71" s="30">
        <v>1.19</v>
      </c>
      <c r="I71" s="83"/>
      <c r="J71" s="84">
        <f t="shared" si="2"/>
        <v>0</v>
      </c>
      <c r="K71" s="85" t="str">
        <f t="shared" si="3"/>
        <v>OK</v>
      </c>
      <c r="L71" s="125">
        <v>0</v>
      </c>
      <c r="M71" s="125">
        <v>0</v>
      </c>
      <c r="N71" s="125">
        <v>0</v>
      </c>
      <c r="O71" s="125">
        <v>0</v>
      </c>
      <c r="P71" s="125">
        <v>0</v>
      </c>
      <c r="Q71" s="125">
        <v>0</v>
      </c>
      <c r="R71" s="125">
        <v>0</v>
      </c>
      <c r="S71" s="125">
        <v>0</v>
      </c>
      <c r="T71" s="125">
        <v>0</v>
      </c>
      <c r="U71" s="125">
        <v>0</v>
      </c>
      <c r="V71" s="125">
        <v>0</v>
      </c>
      <c r="W71" s="125">
        <v>0</v>
      </c>
      <c r="X71" s="125">
        <v>0</v>
      </c>
      <c r="Y71" s="125">
        <v>0</v>
      </c>
      <c r="Z71" s="125">
        <v>0</v>
      </c>
      <c r="AA71" s="125">
        <v>0</v>
      </c>
      <c r="AB71" s="125">
        <v>0</v>
      </c>
    </row>
    <row r="72" spans="1:28" ht="25.5" x14ac:dyDescent="0.25">
      <c r="A72" s="131"/>
      <c r="B72" s="132"/>
      <c r="C72" s="26">
        <v>69</v>
      </c>
      <c r="D72" s="35" t="s">
        <v>140</v>
      </c>
      <c r="E72" s="26" t="s">
        <v>68</v>
      </c>
      <c r="F72" s="26" t="s">
        <v>130</v>
      </c>
      <c r="G72" s="26" t="s">
        <v>47</v>
      </c>
      <c r="H72" s="30">
        <v>1.19</v>
      </c>
      <c r="I72" s="83">
        <v>200</v>
      </c>
      <c r="J72" s="84">
        <f t="shared" si="2"/>
        <v>100</v>
      </c>
      <c r="K72" s="85" t="str">
        <f t="shared" si="3"/>
        <v>OK</v>
      </c>
      <c r="L72" s="125">
        <v>0</v>
      </c>
      <c r="M72" s="125">
        <v>0</v>
      </c>
      <c r="N72" s="125">
        <v>0</v>
      </c>
      <c r="O72" s="125">
        <v>0</v>
      </c>
      <c r="P72" s="125">
        <v>100</v>
      </c>
      <c r="Q72" s="125">
        <v>0</v>
      </c>
      <c r="R72" s="125">
        <v>0</v>
      </c>
      <c r="S72" s="125">
        <v>0</v>
      </c>
      <c r="T72" s="125">
        <v>0</v>
      </c>
      <c r="U72" s="125">
        <v>0</v>
      </c>
      <c r="V72" s="125">
        <v>0</v>
      </c>
      <c r="W72" s="125">
        <v>0</v>
      </c>
      <c r="X72" s="125">
        <v>0</v>
      </c>
      <c r="Y72" s="125">
        <v>0</v>
      </c>
      <c r="Z72" s="125">
        <v>0</v>
      </c>
      <c r="AA72" s="125">
        <v>0</v>
      </c>
      <c r="AB72" s="125">
        <v>0</v>
      </c>
    </row>
    <row r="73" spans="1:28" ht="25.5" x14ac:dyDescent="0.25">
      <c r="A73" s="131"/>
      <c r="B73" s="132"/>
      <c r="C73" s="26">
        <v>70</v>
      </c>
      <c r="D73" s="35" t="s">
        <v>141</v>
      </c>
      <c r="E73" s="26" t="s">
        <v>68</v>
      </c>
      <c r="F73" s="26" t="s">
        <v>130</v>
      </c>
      <c r="G73" s="26" t="s">
        <v>47</v>
      </c>
      <c r="H73" s="30">
        <v>1.19</v>
      </c>
      <c r="I73" s="83">
        <v>200</v>
      </c>
      <c r="J73" s="84">
        <f t="shared" si="2"/>
        <v>200</v>
      </c>
      <c r="K73" s="85" t="str">
        <f t="shared" si="3"/>
        <v>OK</v>
      </c>
      <c r="L73" s="125">
        <v>0</v>
      </c>
      <c r="M73" s="125">
        <v>0</v>
      </c>
      <c r="N73" s="125">
        <v>0</v>
      </c>
      <c r="O73" s="125">
        <v>0</v>
      </c>
      <c r="P73" s="125">
        <v>0</v>
      </c>
      <c r="Q73" s="125">
        <v>0</v>
      </c>
      <c r="R73" s="125">
        <v>0</v>
      </c>
      <c r="S73" s="125">
        <v>0</v>
      </c>
      <c r="T73" s="125">
        <v>0</v>
      </c>
      <c r="U73" s="125">
        <v>0</v>
      </c>
      <c r="V73" s="125">
        <v>0</v>
      </c>
      <c r="W73" s="125">
        <v>0</v>
      </c>
      <c r="X73" s="125">
        <v>0</v>
      </c>
      <c r="Y73" s="125">
        <v>0</v>
      </c>
      <c r="Z73" s="125">
        <v>0</v>
      </c>
      <c r="AA73" s="125">
        <v>0</v>
      </c>
      <c r="AB73" s="125">
        <v>0</v>
      </c>
    </row>
    <row r="74" spans="1:28" ht="38.25" x14ac:dyDescent="0.25">
      <c r="A74" s="131"/>
      <c r="B74" s="132"/>
      <c r="C74" s="26">
        <v>71</v>
      </c>
      <c r="D74" s="35" t="s">
        <v>142</v>
      </c>
      <c r="E74" s="26" t="s">
        <v>68</v>
      </c>
      <c r="F74" s="26" t="s">
        <v>143</v>
      </c>
      <c r="G74" s="26" t="s">
        <v>47</v>
      </c>
      <c r="H74" s="30">
        <v>1.34</v>
      </c>
      <c r="I74" s="83">
        <v>60</v>
      </c>
      <c r="J74" s="84">
        <f t="shared" si="2"/>
        <v>60</v>
      </c>
      <c r="K74" s="85" t="str">
        <f t="shared" si="3"/>
        <v>OK</v>
      </c>
      <c r="L74" s="125">
        <v>0</v>
      </c>
      <c r="M74" s="125">
        <v>0</v>
      </c>
      <c r="N74" s="125">
        <v>0</v>
      </c>
      <c r="O74" s="125">
        <v>0</v>
      </c>
      <c r="P74" s="125">
        <v>0</v>
      </c>
      <c r="Q74" s="125">
        <v>0</v>
      </c>
      <c r="R74" s="125">
        <v>0</v>
      </c>
      <c r="S74" s="125">
        <v>0</v>
      </c>
      <c r="T74" s="125">
        <v>0</v>
      </c>
      <c r="U74" s="125">
        <v>0</v>
      </c>
      <c r="V74" s="125">
        <v>0</v>
      </c>
      <c r="W74" s="125">
        <v>0</v>
      </c>
      <c r="X74" s="125">
        <v>0</v>
      </c>
      <c r="Y74" s="125">
        <v>0</v>
      </c>
      <c r="Z74" s="125">
        <v>0</v>
      </c>
      <c r="AA74" s="125">
        <v>0</v>
      </c>
      <c r="AB74" s="125">
        <v>0</v>
      </c>
    </row>
    <row r="75" spans="1:28" ht="38.25" x14ac:dyDescent="0.25">
      <c r="A75" s="131"/>
      <c r="B75" s="132"/>
      <c r="C75" s="26">
        <v>72</v>
      </c>
      <c r="D75" s="35" t="s">
        <v>144</v>
      </c>
      <c r="E75" s="26" t="s">
        <v>68</v>
      </c>
      <c r="F75" s="26" t="s">
        <v>143</v>
      </c>
      <c r="G75" s="26" t="s">
        <v>47</v>
      </c>
      <c r="H75" s="30">
        <v>3.4</v>
      </c>
      <c r="I75" s="83">
        <v>60</v>
      </c>
      <c r="J75" s="84">
        <f t="shared" si="2"/>
        <v>60</v>
      </c>
      <c r="K75" s="85" t="str">
        <f t="shared" si="3"/>
        <v>OK</v>
      </c>
      <c r="L75" s="125">
        <v>0</v>
      </c>
      <c r="M75" s="125">
        <v>0</v>
      </c>
      <c r="N75" s="125">
        <v>0</v>
      </c>
      <c r="O75" s="125">
        <v>0</v>
      </c>
      <c r="P75" s="125">
        <v>0</v>
      </c>
      <c r="Q75" s="125">
        <v>0</v>
      </c>
      <c r="R75" s="125">
        <v>0</v>
      </c>
      <c r="S75" s="125">
        <v>0</v>
      </c>
      <c r="T75" s="125">
        <v>0</v>
      </c>
      <c r="U75" s="125">
        <v>0</v>
      </c>
      <c r="V75" s="125">
        <v>0</v>
      </c>
      <c r="W75" s="125">
        <v>0</v>
      </c>
      <c r="X75" s="125">
        <v>0</v>
      </c>
      <c r="Y75" s="125">
        <v>0</v>
      </c>
      <c r="Z75" s="125">
        <v>0</v>
      </c>
      <c r="AA75" s="125">
        <v>0</v>
      </c>
      <c r="AB75" s="125">
        <v>0</v>
      </c>
    </row>
    <row r="76" spans="1:28" ht="25.5" x14ac:dyDescent="0.25">
      <c r="A76" s="131"/>
      <c r="B76" s="132"/>
      <c r="C76" s="26">
        <v>73</v>
      </c>
      <c r="D76" s="35" t="s">
        <v>145</v>
      </c>
      <c r="E76" s="26" t="s">
        <v>68</v>
      </c>
      <c r="F76" s="26" t="s">
        <v>143</v>
      </c>
      <c r="G76" s="26" t="s">
        <v>47</v>
      </c>
      <c r="H76" s="30">
        <v>8.5500000000000007</v>
      </c>
      <c r="I76" s="83">
        <v>60</v>
      </c>
      <c r="J76" s="84">
        <f t="shared" si="2"/>
        <v>60</v>
      </c>
      <c r="K76" s="85" t="str">
        <f t="shared" si="3"/>
        <v>OK</v>
      </c>
      <c r="L76" s="125">
        <v>0</v>
      </c>
      <c r="M76" s="125">
        <v>0</v>
      </c>
      <c r="N76" s="125">
        <v>0</v>
      </c>
      <c r="O76" s="125">
        <v>0</v>
      </c>
      <c r="P76" s="125">
        <v>0</v>
      </c>
      <c r="Q76" s="125">
        <v>0</v>
      </c>
      <c r="R76" s="125">
        <v>0</v>
      </c>
      <c r="S76" s="125">
        <v>0</v>
      </c>
      <c r="T76" s="125">
        <v>0</v>
      </c>
      <c r="U76" s="125">
        <v>0</v>
      </c>
      <c r="V76" s="125">
        <v>0</v>
      </c>
      <c r="W76" s="125">
        <v>0</v>
      </c>
      <c r="X76" s="125">
        <v>0</v>
      </c>
      <c r="Y76" s="125">
        <v>0</v>
      </c>
      <c r="Z76" s="125">
        <v>0</v>
      </c>
      <c r="AA76" s="125">
        <v>0</v>
      </c>
      <c r="AB76" s="125">
        <v>0</v>
      </c>
    </row>
    <row r="77" spans="1:28" ht="25.5" x14ac:dyDescent="0.25">
      <c r="A77" s="131"/>
      <c r="B77" s="132"/>
      <c r="C77" s="26">
        <v>74</v>
      </c>
      <c r="D77" s="35" t="s">
        <v>146</v>
      </c>
      <c r="E77" s="26" t="s">
        <v>147</v>
      </c>
      <c r="F77" s="26" t="s">
        <v>148</v>
      </c>
      <c r="G77" s="26" t="s">
        <v>47</v>
      </c>
      <c r="H77" s="30">
        <v>0.76</v>
      </c>
      <c r="I77" s="83">
        <v>24</v>
      </c>
      <c r="J77" s="84">
        <f t="shared" si="2"/>
        <v>0</v>
      </c>
      <c r="K77" s="85" t="str">
        <f t="shared" si="3"/>
        <v>OK</v>
      </c>
      <c r="L77" s="125">
        <v>0</v>
      </c>
      <c r="M77" s="125">
        <v>0</v>
      </c>
      <c r="N77" s="125">
        <v>0</v>
      </c>
      <c r="O77" s="125">
        <v>0</v>
      </c>
      <c r="P77" s="125">
        <v>24</v>
      </c>
      <c r="Q77" s="125">
        <v>0</v>
      </c>
      <c r="R77" s="125">
        <v>0</v>
      </c>
      <c r="S77" s="125">
        <v>0</v>
      </c>
      <c r="T77" s="125">
        <v>0</v>
      </c>
      <c r="U77" s="125">
        <v>0</v>
      </c>
      <c r="V77" s="125">
        <v>0</v>
      </c>
      <c r="W77" s="125">
        <v>0</v>
      </c>
      <c r="X77" s="125">
        <v>0</v>
      </c>
      <c r="Y77" s="125">
        <v>0</v>
      </c>
      <c r="Z77" s="125">
        <v>0</v>
      </c>
      <c r="AA77" s="125">
        <v>0</v>
      </c>
      <c r="AB77" s="125">
        <v>0</v>
      </c>
    </row>
    <row r="78" spans="1:28" ht="25.5" x14ac:dyDescent="0.25">
      <c r="A78" s="131"/>
      <c r="B78" s="132"/>
      <c r="C78" s="26">
        <v>75</v>
      </c>
      <c r="D78" s="35" t="s">
        <v>149</v>
      </c>
      <c r="E78" s="26" t="s">
        <v>40</v>
      </c>
      <c r="F78" s="26" t="s">
        <v>52</v>
      </c>
      <c r="G78" s="26" t="s">
        <v>47</v>
      </c>
      <c r="H78" s="30">
        <v>1.98</v>
      </c>
      <c r="I78" s="83">
        <v>60</v>
      </c>
      <c r="J78" s="84">
        <f t="shared" si="2"/>
        <v>36</v>
      </c>
      <c r="K78" s="85" t="str">
        <f t="shared" si="3"/>
        <v>OK</v>
      </c>
      <c r="L78" s="125">
        <v>0</v>
      </c>
      <c r="M78" s="125">
        <v>0</v>
      </c>
      <c r="N78" s="125">
        <v>0</v>
      </c>
      <c r="O78" s="125">
        <v>0</v>
      </c>
      <c r="P78" s="125">
        <v>24</v>
      </c>
      <c r="Q78" s="125">
        <v>0</v>
      </c>
      <c r="R78" s="125">
        <v>0</v>
      </c>
      <c r="S78" s="125">
        <v>0</v>
      </c>
      <c r="T78" s="125">
        <v>0</v>
      </c>
      <c r="U78" s="125">
        <v>0</v>
      </c>
      <c r="V78" s="125">
        <v>0</v>
      </c>
      <c r="W78" s="125">
        <v>0</v>
      </c>
      <c r="X78" s="125">
        <v>0</v>
      </c>
      <c r="Y78" s="125">
        <v>0</v>
      </c>
      <c r="Z78" s="125">
        <v>0</v>
      </c>
      <c r="AA78" s="125">
        <v>0</v>
      </c>
      <c r="AB78" s="125">
        <v>0</v>
      </c>
    </row>
    <row r="79" spans="1:28" ht="26.25" x14ac:dyDescent="0.25">
      <c r="A79" s="131"/>
      <c r="B79" s="132"/>
      <c r="C79" s="26">
        <v>76</v>
      </c>
      <c r="D79" s="40" t="s">
        <v>150</v>
      </c>
      <c r="E79" s="26" t="s">
        <v>9</v>
      </c>
      <c r="F79" s="31" t="s">
        <v>128</v>
      </c>
      <c r="G79" s="26" t="s">
        <v>47</v>
      </c>
      <c r="H79" s="30">
        <v>4.54</v>
      </c>
      <c r="I79" s="83"/>
      <c r="J79" s="84">
        <f t="shared" si="2"/>
        <v>0</v>
      </c>
      <c r="K79" s="85" t="str">
        <f t="shared" si="3"/>
        <v>OK</v>
      </c>
      <c r="L79" s="125">
        <v>0</v>
      </c>
      <c r="M79" s="125">
        <v>0</v>
      </c>
      <c r="N79" s="125">
        <v>0</v>
      </c>
      <c r="O79" s="125">
        <v>0</v>
      </c>
      <c r="P79" s="125">
        <v>0</v>
      </c>
      <c r="Q79" s="125">
        <v>0</v>
      </c>
      <c r="R79" s="125">
        <v>0</v>
      </c>
      <c r="S79" s="125">
        <v>0</v>
      </c>
      <c r="T79" s="125">
        <v>0</v>
      </c>
      <c r="U79" s="125">
        <v>0</v>
      </c>
      <c r="V79" s="125">
        <v>0</v>
      </c>
      <c r="W79" s="125">
        <v>0</v>
      </c>
      <c r="X79" s="125">
        <v>0</v>
      </c>
      <c r="Y79" s="125">
        <v>0</v>
      </c>
      <c r="Z79" s="125">
        <v>0</v>
      </c>
      <c r="AA79" s="125">
        <v>0</v>
      </c>
      <c r="AB79" s="125">
        <v>0</v>
      </c>
    </row>
    <row r="80" spans="1:28" ht="26.25" x14ac:dyDescent="0.25">
      <c r="A80" s="131"/>
      <c r="B80" s="132"/>
      <c r="C80" s="26">
        <v>77</v>
      </c>
      <c r="D80" s="40" t="s">
        <v>151</v>
      </c>
      <c r="E80" s="26" t="s">
        <v>9</v>
      </c>
      <c r="F80" s="31" t="s">
        <v>128</v>
      </c>
      <c r="G80" s="26" t="s">
        <v>47</v>
      </c>
      <c r="H80" s="30">
        <v>1.84</v>
      </c>
      <c r="I80" s="83"/>
      <c r="J80" s="84">
        <f t="shared" si="2"/>
        <v>0</v>
      </c>
      <c r="K80" s="85" t="str">
        <f t="shared" si="3"/>
        <v>OK</v>
      </c>
      <c r="L80" s="125">
        <v>0</v>
      </c>
      <c r="M80" s="125">
        <v>0</v>
      </c>
      <c r="N80" s="125">
        <v>0</v>
      </c>
      <c r="O80" s="125">
        <v>0</v>
      </c>
      <c r="P80" s="125">
        <v>0</v>
      </c>
      <c r="Q80" s="125">
        <v>0</v>
      </c>
      <c r="R80" s="125">
        <v>0</v>
      </c>
      <c r="S80" s="125">
        <v>0</v>
      </c>
      <c r="T80" s="125">
        <v>0</v>
      </c>
      <c r="U80" s="125">
        <v>0</v>
      </c>
      <c r="V80" s="125">
        <v>0</v>
      </c>
      <c r="W80" s="125">
        <v>0</v>
      </c>
      <c r="X80" s="125">
        <v>0</v>
      </c>
      <c r="Y80" s="125">
        <v>0</v>
      </c>
      <c r="Z80" s="125">
        <v>0</v>
      </c>
      <c r="AA80" s="125">
        <v>0</v>
      </c>
      <c r="AB80" s="125">
        <v>0</v>
      </c>
    </row>
    <row r="81" spans="1:28" ht="25.5" x14ac:dyDescent="0.25">
      <c r="A81" s="131" t="s">
        <v>379</v>
      </c>
      <c r="B81" s="133">
        <v>10</v>
      </c>
      <c r="C81" s="23">
        <v>78</v>
      </c>
      <c r="D81" s="21" t="s">
        <v>152</v>
      </c>
      <c r="E81" s="23" t="s">
        <v>40</v>
      </c>
      <c r="F81" s="32" t="s">
        <v>153</v>
      </c>
      <c r="G81" s="23" t="s">
        <v>47</v>
      </c>
      <c r="H81" s="29">
        <v>0.75</v>
      </c>
      <c r="I81" s="86">
        <v>3000</v>
      </c>
      <c r="J81" s="84">
        <f t="shared" si="2"/>
        <v>1500</v>
      </c>
      <c r="K81" s="85" t="str">
        <f t="shared" si="3"/>
        <v>OK</v>
      </c>
      <c r="L81" s="125">
        <v>0</v>
      </c>
      <c r="M81" s="125">
        <v>0</v>
      </c>
      <c r="N81" s="125">
        <v>0</v>
      </c>
      <c r="O81" s="125">
        <v>0</v>
      </c>
      <c r="P81" s="125">
        <v>0</v>
      </c>
      <c r="Q81" s="125">
        <v>0</v>
      </c>
      <c r="R81" s="125">
        <v>0</v>
      </c>
      <c r="S81" s="125">
        <v>1500</v>
      </c>
      <c r="T81" s="125">
        <v>0</v>
      </c>
      <c r="U81" s="125">
        <v>0</v>
      </c>
      <c r="V81" s="125">
        <v>0</v>
      </c>
      <c r="W81" s="125">
        <v>0</v>
      </c>
      <c r="X81" s="125">
        <v>0</v>
      </c>
      <c r="Y81" s="125">
        <v>0</v>
      </c>
      <c r="Z81" s="125">
        <v>0</v>
      </c>
      <c r="AA81" s="125">
        <v>0</v>
      </c>
      <c r="AB81" s="125">
        <v>0</v>
      </c>
    </row>
    <row r="82" spans="1:28" ht="25.5" x14ac:dyDescent="0.25">
      <c r="A82" s="131"/>
      <c r="B82" s="133"/>
      <c r="C82" s="23">
        <v>79</v>
      </c>
      <c r="D82" s="21" t="s">
        <v>154</v>
      </c>
      <c r="E82" s="23" t="s">
        <v>40</v>
      </c>
      <c r="F82" s="32" t="s">
        <v>153</v>
      </c>
      <c r="G82" s="23" t="s">
        <v>47</v>
      </c>
      <c r="H82" s="29">
        <v>0.56999999999999995</v>
      </c>
      <c r="I82" s="86">
        <v>3000</v>
      </c>
      <c r="J82" s="84">
        <f t="shared" si="2"/>
        <v>3000</v>
      </c>
      <c r="K82" s="85" t="str">
        <f t="shared" si="3"/>
        <v>OK</v>
      </c>
      <c r="L82" s="125">
        <v>0</v>
      </c>
      <c r="M82" s="125">
        <v>0</v>
      </c>
      <c r="N82" s="125">
        <v>0</v>
      </c>
      <c r="O82" s="125">
        <v>0</v>
      </c>
      <c r="P82" s="125">
        <v>0</v>
      </c>
      <c r="Q82" s="125">
        <v>0</v>
      </c>
      <c r="R82" s="125">
        <v>0</v>
      </c>
      <c r="S82" s="125">
        <v>0</v>
      </c>
      <c r="T82" s="125">
        <v>0</v>
      </c>
      <c r="U82" s="125">
        <v>0</v>
      </c>
      <c r="V82" s="125">
        <v>0</v>
      </c>
      <c r="W82" s="125">
        <v>0</v>
      </c>
      <c r="X82" s="125">
        <v>0</v>
      </c>
      <c r="Y82" s="125">
        <v>0</v>
      </c>
      <c r="Z82" s="125">
        <v>0</v>
      </c>
      <c r="AA82" s="125">
        <v>0</v>
      </c>
      <c r="AB82" s="125">
        <v>0</v>
      </c>
    </row>
    <row r="83" spans="1:28" ht="63.75" x14ac:dyDescent="0.25">
      <c r="A83" s="131" t="s">
        <v>381</v>
      </c>
      <c r="B83" s="132">
        <v>11</v>
      </c>
      <c r="C83" s="26">
        <v>80</v>
      </c>
      <c r="D83" s="35" t="s">
        <v>155</v>
      </c>
      <c r="E83" s="26" t="s">
        <v>40</v>
      </c>
      <c r="F83" s="27" t="s">
        <v>156</v>
      </c>
      <c r="G83" s="26" t="s">
        <v>47</v>
      </c>
      <c r="H83" s="28">
        <v>24.5</v>
      </c>
      <c r="I83" s="83">
        <v>120</v>
      </c>
      <c r="J83" s="84">
        <f t="shared" si="2"/>
        <v>0</v>
      </c>
      <c r="K83" s="85" t="str">
        <f t="shared" si="3"/>
        <v>OK</v>
      </c>
      <c r="L83" s="125">
        <v>0</v>
      </c>
      <c r="M83" s="125">
        <v>0</v>
      </c>
      <c r="N83" s="125">
        <v>0</v>
      </c>
      <c r="O83" s="125">
        <v>0</v>
      </c>
      <c r="P83" s="125">
        <v>0</v>
      </c>
      <c r="Q83" s="125">
        <v>0</v>
      </c>
      <c r="R83" s="125">
        <v>0</v>
      </c>
      <c r="S83" s="125">
        <v>0</v>
      </c>
      <c r="T83" s="125">
        <v>0</v>
      </c>
      <c r="U83" s="125">
        <v>0</v>
      </c>
      <c r="V83" s="125">
        <v>120</v>
      </c>
      <c r="W83" s="125">
        <v>0</v>
      </c>
      <c r="X83" s="125">
        <v>0</v>
      </c>
      <c r="Y83" s="125">
        <v>0</v>
      </c>
      <c r="Z83" s="125">
        <v>0</v>
      </c>
      <c r="AA83" s="125">
        <v>0</v>
      </c>
      <c r="AB83" s="125">
        <v>0</v>
      </c>
    </row>
    <row r="84" spans="1:28" x14ac:dyDescent="0.25">
      <c r="A84" s="131"/>
      <c r="B84" s="132"/>
      <c r="C84" s="26">
        <v>81</v>
      </c>
      <c r="D84" s="35" t="s">
        <v>157</v>
      </c>
      <c r="E84" s="26" t="s">
        <v>40</v>
      </c>
      <c r="F84" s="27" t="s">
        <v>156</v>
      </c>
      <c r="G84" s="26" t="s">
        <v>47</v>
      </c>
      <c r="H84" s="28">
        <v>39</v>
      </c>
      <c r="I84" s="83">
        <v>4</v>
      </c>
      <c r="J84" s="84">
        <f t="shared" si="2"/>
        <v>4</v>
      </c>
      <c r="K84" s="85" t="str">
        <f t="shared" si="3"/>
        <v>OK</v>
      </c>
      <c r="L84" s="125">
        <v>0</v>
      </c>
      <c r="M84" s="125">
        <v>0</v>
      </c>
      <c r="N84" s="125">
        <v>0</v>
      </c>
      <c r="O84" s="125">
        <v>0</v>
      </c>
      <c r="P84" s="125">
        <v>0</v>
      </c>
      <c r="Q84" s="125">
        <v>0</v>
      </c>
      <c r="R84" s="125">
        <v>0</v>
      </c>
      <c r="S84" s="125">
        <v>0</v>
      </c>
      <c r="T84" s="125">
        <v>0</v>
      </c>
      <c r="U84" s="125">
        <v>0</v>
      </c>
      <c r="V84" s="125">
        <v>0</v>
      </c>
      <c r="W84" s="125">
        <v>0</v>
      </c>
      <c r="X84" s="125">
        <v>0</v>
      </c>
      <c r="Y84" s="125">
        <v>0</v>
      </c>
      <c r="Z84" s="125">
        <v>0</v>
      </c>
      <c r="AA84" s="125">
        <v>0</v>
      </c>
      <c r="AB84" s="125">
        <v>0</v>
      </c>
    </row>
    <row r="85" spans="1:28" ht="38.25" x14ac:dyDescent="0.25">
      <c r="A85" s="130" t="s">
        <v>378</v>
      </c>
      <c r="B85" s="133">
        <v>12</v>
      </c>
      <c r="C85" s="23">
        <v>82</v>
      </c>
      <c r="D85" s="21" t="s">
        <v>158</v>
      </c>
      <c r="E85" s="23" t="s">
        <v>40</v>
      </c>
      <c r="F85" s="23" t="s">
        <v>52</v>
      </c>
      <c r="G85" s="23" t="s">
        <v>47</v>
      </c>
      <c r="H85" s="29">
        <v>0.81</v>
      </c>
      <c r="I85" s="86">
        <v>60</v>
      </c>
      <c r="J85" s="84">
        <f t="shared" si="2"/>
        <v>36</v>
      </c>
      <c r="K85" s="85" t="str">
        <f t="shared" si="3"/>
        <v>OK</v>
      </c>
      <c r="L85" s="125">
        <v>0</v>
      </c>
      <c r="M85" s="125">
        <v>0</v>
      </c>
      <c r="N85" s="125">
        <v>0</v>
      </c>
      <c r="O85" s="125">
        <v>0</v>
      </c>
      <c r="P85" s="125">
        <v>24</v>
      </c>
      <c r="Q85" s="125">
        <v>0</v>
      </c>
      <c r="R85" s="125">
        <v>0</v>
      </c>
      <c r="S85" s="125">
        <v>0</v>
      </c>
      <c r="T85" s="125">
        <v>0</v>
      </c>
      <c r="U85" s="125">
        <v>0</v>
      </c>
      <c r="V85" s="125">
        <v>0</v>
      </c>
      <c r="W85" s="125">
        <v>0</v>
      </c>
      <c r="X85" s="125">
        <v>0</v>
      </c>
      <c r="Y85" s="125">
        <v>0</v>
      </c>
      <c r="Z85" s="125">
        <v>0</v>
      </c>
      <c r="AA85" s="125">
        <v>0</v>
      </c>
      <c r="AB85" s="125">
        <v>0</v>
      </c>
    </row>
    <row r="86" spans="1:28" x14ac:dyDescent="0.25">
      <c r="A86" s="130"/>
      <c r="B86" s="133"/>
      <c r="C86" s="23">
        <v>83</v>
      </c>
      <c r="D86" s="21" t="s">
        <v>159</v>
      </c>
      <c r="E86" s="23" t="s">
        <v>160</v>
      </c>
      <c r="F86" s="23" t="s">
        <v>161</v>
      </c>
      <c r="G86" s="23" t="s">
        <v>47</v>
      </c>
      <c r="H86" s="29">
        <v>0.39</v>
      </c>
      <c r="I86" s="86">
        <v>150</v>
      </c>
      <c r="J86" s="84">
        <f t="shared" si="2"/>
        <v>50</v>
      </c>
      <c r="K86" s="85" t="str">
        <f t="shared" si="3"/>
        <v>OK</v>
      </c>
      <c r="L86" s="125">
        <v>0</v>
      </c>
      <c r="M86" s="125">
        <v>0</v>
      </c>
      <c r="N86" s="125">
        <v>0</v>
      </c>
      <c r="O86" s="125">
        <v>0</v>
      </c>
      <c r="P86" s="125">
        <v>100</v>
      </c>
      <c r="Q86" s="125">
        <v>0</v>
      </c>
      <c r="R86" s="125">
        <v>0</v>
      </c>
      <c r="S86" s="125">
        <v>0</v>
      </c>
      <c r="T86" s="125">
        <v>0</v>
      </c>
      <c r="U86" s="125">
        <v>0</v>
      </c>
      <c r="V86" s="125">
        <v>0</v>
      </c>
      <c r="W86" s="125">
        <v>0</v>
      </c>
      <c r="X86" s="125">
        <v>0</v>
      </c>
      <c r="Y86" s="125">
        <v>0</v>
      </c>
      <c r="Z86" s="125">
        <v>0</v>
      </c>
      <c r="AA86" s="125">
        <v>0</v>
      </c>
      <c r="AB86" s="125">
        <v>0</v>
      </c>
    </row>
    <row r="87" spans="1:28" ht="25.5" x14ac:dyDescent="0.25">
      <c r="A87" s="130"/>
      <c r="B87" s="133"/>
      <c r="C87" s="23">
        <v>84</v>
      </c>
      <c r="D87" s="21" t="s">
        <v>162</v>
      </c>
      <c r="E87" s="23" t="s">
        <v>160</v>
      </c>
      <c r="F87" s="23" t="s">
        <v>161</v>
      </c>
      <c r="G87" s="23" t="s">
        <v>47</v>
      </c>
      <c r="H87" s="29">
        <v>0.39</v>
      </c>
      <c r="I87" s="86">
        <v>150</v>
      </c>
      <c r="J87" s="84">
        <f t="shared" si="2"/>
        <v>50</v>
      </c>
      <c r="K87" s="85" t="str">
        <f t="shared" si="3"/>
        <v>OK</v>
      </c>
      <c r="L87" s="125">
        <v>0</v>
      </c>
      <c r="M87" s="125">
        <v>0</v>
      </c>
      <c r="N87" s="125">
        <v>0</v>
      </c>
      <c r="O87" s="125">
        <v>0</v>
      </c>
      <c r="P87" s="125">
        <v>100</v>
      </c>
      <c r="Q87" s="125">
        <v>0</v>
      </c>
      <c r="R87" s="125">
        <v>0</v>
      </c>
      <c r="S87" s="125">
        <v>0</v>
      </c>
      <c r="T87" s="125">
        <v>0</v>
      </c>
      <c r="U87" s="125">
        <v>0</v>
      </c>
      <c r="V87" s="125">
        <v>0</v>
      </c>
      <c r="W87" s="125">
        <v>0</v>
      </c>
      <c r="X87" s="125">
        <v>0</v>
      </c>
      <c r="Y87" s="125">
        <v>0</v>
      </c>
      <c r="Z87" s="125">
        <v>0</v>
      </c>
      <c r="AA87" s="125">
        <v>0</v>
      </c>
      <c r="AB87" s="125">
        <v>0</v>
      </c>
    </row>
    <row r="88" spans="1:28" x14ac:dyDescent="0.25">
      <c r="A88" s="130"/>
      <c r="B88" s="133"/>
      <c r="C88" s="23">
        <v>85</v>
      </c>
      <c r="D88" s="21" t="s">
        <v>163</v>
      </c>
      <c r="E88" s="23" t="s">
        <v>160</v>
      </c>
      <c r="F88" s="23" t="s">
        <v>161</v>
      </c>
      <c r="G88" s="23" t="s">
        <v>47</v>
      </c>
      <c r="H88" s="29">
        <v>0.39</v>
      </c>
      <c r="I88" s="86">
        <v>200</v>
      </c>
      <c r="J88" s="84">
        <f t="shared" si="2"/>
        <v>200</v>
      </c>
      <c r="K88" s="85" t="str">
        <f t="shared" si="3"/>
        <v>OK</v>
      </c>
      <c r="L88" s="125">
        <v>0</v>
      </c>
      <c r="M88" s="125">
        <v>0</v>
      </c>
      <c r="N88" s="125">
        <v>0</v>
      </c>
      <c r="O88" s="125">
        <v>0</v>
      </c>
      <c r="P88" s="125">
        <v>0</v>
      </c>
      <c r="Q88" s="125">
        <v>0</v>
      </c>
      <c r="R88" s="125">
        <v>0</v>
      </c>
      <c r="S88" s="125">
        <v>0</v>
      </c>
      <c r="T88" s="125">
        <v>0</v>
      </c>
      <c r="U88" s="125">
        <v>0</v>
      </c>
      <c r="V88" s="125">
        <v>0</v>
      </c>
      <c r="W88" s="125">
        <v>0</v>
      </c>
      <c r="X88" s="125">
        <v>0</v>
      </c>
      <c r="Y88" s="125">
        <v>0</v>
      </c>
      <c r="Z88" s="125">
        <v>0</v>
      </c>
      <c r="AA88" s="125">
        <v>0</v>
      </c>
      <c r="AB88" s="125">
        <v>0</v>
      </c>
    </row>
    <row r="89" spans="1:28" x14ac:dyDescent="0.25">
      <c r="A89" s="130"/>
      <c r="B89" s="133"/>
      <c r="C89" s="23">
        <v>86</v>
      </c>
      <c r="D89" s="21" t="s">
        <v>164</v>
      </c>
      <c r="E89" s="23" t="s">
        <v>160</v>
      </c>
      <c r="F89" s="23" t="s">
        <v>161</v>
      </c>
      <c r="G89" s="23" t="s">
        <v>47</v>
      </c>
      <c r="H89" s="29">
        <v>0.39</v>
      </c>
      <c r="I89" s="86">
        <v>150</v>
      </c>
      <c r="J89" s="84">
        <f t="shared" si="2"/>
        <v>50</v>
      </c>
      <c r="K89" s="85" t="str">
        <f t="shared" si="3"/>
        <v>OK</v>
      </c>
      <c r="L89" s="125">
        <v>0</v>
      </c>
      <c r="M89" s="125">
        <v>0</v>
      </c>
      <c r="N89" s="125">
        <v>0</v>
      </c>
      <c r="O89" s="125">
        <v>0</v>
      </c>
      <c r="P89" s="125">
        <v>100</v>
      </c>
      <c r="Q89" s="125">
        <v>0</v>
      </c>
      <c r="R89" s="125">
        <v>0</v>
      </c>
      <c r="S89" s="125">
        <v>0</v>
      </c>
      <c r="T89" s="125">
        <v>0</v>
      </c>
      <c r="U89" s="125">
        <v>0</v>
      </c>
      <c r="V89" s="125">
        <v>0</v>
      </c>
      <c r="W89" s="125">
        <v>0</v>
      </c>
      <c r="X89" s="125">
        <v>0</v>
      </c>
      <c r="Y89" s="125">
        <v>0</v>
      </c>
      <c r="Z89" s="125">
        <v>0</v>
      </c>
      <c r="AA89" s="125">
        <v>0</v>
      </c>
      <c r="AB89" s="125">
        <v>0</v>
      </c>
    </row>
    <row r="90" spans="1:28" x14ac:dyDescent="0.25">
      <c r="A90" s="130"/>
      <c r="B90" s="133"/>
      <c r="C90" s="23">
        <v>87</v>
      </c>
      <c r="D90" s="21" t="s">
        <v>165</v>
      </c>
      <c r="E90" s="23" t="s">
        <v>160</v>
      </c>
      <c r="F90" s="23" t="s">
        <v>161</v>
      </c>
      <c r="G90" s="23" t="s">
        <v>47</v>
      </c>
      <c r="H90" s="29">
        <v>0.39</v>
      </c>
      <c r="I90" s="86">
        <v>150</v>
      </c>
      <c r="J90" s="84">
        <f t="shared" si="2"/>
        <v>50</v>
      </c>
      <c r="K90" s="85" t="str">
        <f t="shared" si="3"/>
        <v>OK</v>
      </c>
      <c r="L90" s="125">
        <v>0</v>
      </c>
      <c r="M90" s="125">
        <v>0</v>
      </c>
      <c r="N90" s="125">
        <v>0</v>
      </c>
      <c r="O90" s="125">
        <v>0</v>
      </c>
      <c r="P90" s="125">
        <v>100</v>
      </c>
      <c r="Q90" s="125">
        <v>0</v>
      </c>
      <c r="R90" s="125">
        <v>0</v>
      </c>
      <c r="S90" s="125">
        <v>0</v>
      </c>
      <c r="T90" s="125">
        <v>0</v>
      </c>
      <c r="U90" s="125">
        <v>0</v>
      </c>
      <c r="V90" s="125">
        <v>0</v>
      </c>
      <c r="W90" s="125">
        <v>0</v>
      </c>
      <c r="X90" s="125">
        <v>0</v>
      </c>
      <c r="Y90" s="125">
        <v>0</v>
      </c>
      <c r="Z90" s="125">
        <v>0</v>
      </c>
      <c r="AA90" s="125">
        <v>0</v>
      </c>
      <c r="AB90" s="125">
        <v>0</v>
      </c>
    </row>
    <row r="91" spans="1:28" x14ac:dyDescent="0.25">
      <c r="A91" s="130"/>
      <c r="B91" s="133"/>
      <c r="C91" s="23">
        <v>88</v>
      </c>
      <c r="D91" s="21" t="s">
        <v>166</v>
      </c>
      <c r="E91" s="23" t="s">
        <v>160</v>
      </c>
      <c r="F91" s="23" t="s">
        <v>167</v>
      </c>
      <c r="G91" s="23" t="s">
        <v>47</v>
      </c>
      <c r="H91" s="29">
        <v>1</v>
      </c>
      <c r="I91" s="86"/>
      <c r="J91" s="84">
        <f t="shared" si="2"/>
        <v>0</v>
      </c>
      <c r="K91" s="85" t="str">
        <f t="shared" si="3"/>
        <v>OK</v>
      </c>
      <c r="L91" s="125">
        <v>0</v>
      </c>
      <c r="M91" s="125">
        <v>0</v>
      </c>
      <c r="N91" s="125">
        <v>0</v>
      </c>
      <c r="O91" s="125">
        <v>0</v>
      </c>
      <c r="P91" s="125">
        <v>0</v>
      </c>
      <c r="Q91" s="125">
        <v>0</v>
      </c>
      <c r="R91" s="125">
        <v>0</v>
      </c>
      <c r="S91" s="125">
        <v>0</v>
      </c>
      <c r="T91" s="125">
        <v>0</v>
      </c>
      <c r="U91" s="125">
        <v>0</v>
      </c>
      <c r="V91" s="125">
        <v>0</v>
      </c>
      <c r="W91" s="125">
        <v>0</v>
      </c>
      <c r="X91" s="125">
        <v>0</v>
      </c>
      <c r="Y91" s="125">
        <v>0</v>
      </c>
      <c r="Z91" s="125">
        <v>0</v>
      </c>
      <c r="AA91" s="125">
        <v>0</v>
      </c>
      <c r="AB91" s="125">
        <v>0</v>
      </c>
    </row>
    <row r="92" spans="1:28" x14ac:dyDescent="0.25">
      <c r="A92" s="130"/>
      <c r="B92" s="133"/>
      <c r="C92" s="23">
        <v>89</v>
      </c>
      <c r="D92" s="21" t="s">
        <v>168</v>
      </c>
      <c r="E92" s="23" t="s">
        <v>160</v>
      </c>
      <c r="F92" s="23" t="s">
        <v>167</v>
      </c>
      <c r="G92" s="23" t="s">
        <v>47</v>
      </c>
      <c r="H92" s="29">
        <v>1</v>
      </c>
      <c r="I92" s="86"/>
      <c r="J92" s="84">
        <f t="shared" si="2"/>
        <v>0</v>
      </c>
      <c r="K92" s="85" t="str">
        <f t="shared" si="3"/>
        <v>OK</v>
      </c>
      <c r="L92" s="125">
        <v>0</v>
      </c>
      <c r="M92" s="125">
        <v>0</v>
      </c>
      <c r="N92" s="125">
        <v>0</v>
      </c>
      <c r="O92" s="125">
        <v>0</v>
      </c>
      <c r="P92" s="125">
        <v>0</v>
      </c>
      <c r="Q92" s="125">
        <v>0</v>
      </c>
      <c r="R92" s="125">
        <v>0</v>
      </c>
      <c r="S92" s="125">
        <v>0</v>
      </c>
      <c r="T92" s="125">
        <v>0</v>
      </c>
      <c r="U92" s="125">
        <v>0</v>
      </c>
      <c r="V92" s="125">
        <v>0</v>
      </c>
      <c r="W92" s="125">
        <v>0</v>
      </c>
      <c r="X92" s="125">
        <v>0</v>
      </c>
      <c r="Y92" s="125">
        <v>0</v>
      </c>
      <c r="Z92" s="125">
        <v>0</v>
      </c>
      <c r="AA92" s="125">
        <v>0</v>
      </c>
      <c r="AB92" s="125">
        <v>0</v>
      </c>
    </row>
    <row r="93" spans="1:28" x14ac:dyDescent="0.25">
      <c r="A93" s="130"/>
      <c r="B93" s="133"/>
      <c r="C93" s="23">
        <v>90</v>
      </c>
      <c r="D93" s="21" t="s">
        <v>169</v>
      </c>
      <c r="E93" s="23" t="s">
        <v>160</v>
      </c>
      <c r="F93" s="23" t="s">
        <v>167</v>
      </c>
      <c r="G93" s="23" t="s">
        <v>47</v>
      </c>
      <c r="H93" s="29">
        <v>1</v>
      </c>
      <c r="I93" s="86"/>
      <c r="J93" s="84">
        <f t="shared" si="2"/>
        <v>0</v>
      </c>
      <c r="K93" s="85" t="str">
        <f t="shared" si="3"/>
        <v>OK</v>
      </c>
      <c r="L93" s="125">
        <v>0</v>
      </c>
      <c r="M93" s="125">
        <v>0</v>
      </c>
      <c r="N93" s="125">
        <v>0</v>
      </c>
      <c r="O93" s="125">
        <v>0</v>
      </c>
      <c r="P93" s="125">
        <v>0</v>
      </c>
      <c r="Q93" s="125">
        <v>0</v>
      </c>
      <c r="R93" s="125">
        <v>0</v>
      </c>
      <c r="S93" s="125">
        <v>0</v>
      </c>
      <c r="T93" s="125">
        <v>0</v>
      </c>
      <c r="U93" s="125">
        <v>0</v>
      </c>
      <c r="V93" s="125">
        <v>0</v>
      </c>
      <c r="W93" s="125">
        <v>0</v>
      </c>
      <c r="X93" s="125">
        <v>0</v>
      </c>
      <c r="Y93" s="125">
        <v>0</v>
      </c>
      <c r="Z93" s="125">
        <v>0</v>
      </c>
      <c r="AA93" s="125">
        <v>0</v>
      </c>
      <c r="AB93" s="125">
        <v>0</v>
      </c>
    </row>
    <row r="94" spans="1:28" ht="25.5" x14ac:dyDescent="0.25">
      <c r="A94" s="130"/>
      <c r="B94" s="133"/>
      <c r="C94" s="23">
        <v>91</v>
      </c>
      <c r="D94" s="21" t="s">
        <v>170</v>
      </c>
      <c r="E94" s="23" t="s">
        <v>160</v>
      </c>
      <c r="F94" s="23" t="s">
        <v>167</v>
      </c>
      <c r="G94" s="23" t="s">
        <v>47</v>
      </c>
      <c r="H94" s="29">
        <v>1</v>
      </c>
      <c r="I94" s="86"/>
      <c r="J94" s="84">
        <f t="shared" si="2"/>
        <v>0</v>
      </c>
      <c r="K94" s="85" t="str">
        <f t="shared" si="3"/>
        <v>OK</v>
      </c>
      <c r="L94" s="125">
        <v>0</v>
      </c>
      <c r="M94" s="125">
        <v>0</v>
      </c>
      <c r="N94" s="125">
        <v>0</v>
      </c>
      <c r="O94" s="125">
        <v>0</v>
      </c>
      <c r="P94" s="125">
        <v>0</v>
      </c>
      <c r="Q94" s="125">
        <v>0</v>
      </c>
      <c r="R94" s="125">
        <v>0</v>
      </c>
      <c r="S94" s="125">
        <v>0</v>
      </c>
      <c r="T94" s="125">
        <v>0</v>
      </c>
      <c r="U94" s="125">
        <v>0</v>
      </c>
      <c r="V94" s="125">
        <v>0</v>
      </c>
      <c r="W94" s="125">
        <v>0</v>
      </c>
      <c r="X94" s="125">
        <v>0</v>
      </c>
      <c r="Y94" s="125">
        <v>0</v>
      </c>
      <c r="Z94" s="125">
        <v>0</v>
      </c>
      <c r="AA94" s="125">
        <v>0</v>
      </c>
      <c r="AB94" s="125">
        <v>0</v>
      </c>
    </row>
    <row r="95" spans="1:28" ht="25.5" x14ac:dyDescent="0.25">
      <c r="A95" s="130"/>
      <c r="B95" s="133"/>
      <c r="C95" s="23">
        <v>92</v>
      </c>
      <c r="D95" s="21" t="s">
        <v>171</v>
      </c>
      <c r="E95" s="23" t="s">
        <v>160</v>
      </c>
      <c r="F95" s="23" t="s">
        <v>167</v>
      </c>
      <c r="G95" s="23" t="s">
        <v>47</v>
      </c>
      <c r="H95" s="29">
        <v>1</v>
      </c>
      <c r="I95" s="86"/>
      <c r="J95" s="84">
        <f t="shared" si="2"/>
        <v>0</v>
      </c>
      <c r="K95" s="85" t="str">
        <f t="shared" si="3"/>
        <v>OK</v>
      </c>
      <c r="L95" s="125">
        <v>0</v>
      </c>
      <c r="M95" s="125">
        <v>0</v>
      </c>
      <c r="N95" s="125">
        <v>0</v>
      </c>
      <c r="O95" s="125">
        <v>0</v>
      </c>
      <c r="P95" s="125">
        <v>0</v>
      </c>
      <c r="Q95" s="125">
        <v>0</v>
      </c>
      <c r="R95" s="125">
        <v>0</v>
      </c>
      <c r="S95" s="125">
        <v>0</v>
      </c>
      <c r="T95" s="125">
        <v>0</v>
      </c>
      <c r="U95" s="125">
        <v>0</v>
      </c>
      <c r="V95" s="125">
        <v>0</v>
      </c>
      <c r="W95" s="125">
        <v>0</v>
      </c>
      <c r="X95" s="125">
        <v>0</v>
      </c>
      <c r="Y95" s="125">
        <v>0</v>
      </c>
      <c r="Z95" s="125">
        <v>0</v>
      </c>
      <c r="AA95" s="125">
        <v>0</v>
      </c>
      <c r="AB95" s="125">
        <v>0</v>
      </c>
    </row>
    <row r="96" spans="1:28" ht="25.5" x14ac:dyDescent="0.25">
      <c r="A96" s="130"/>
      <c r="B96" s="133"/>
      <c r="C96" s="23">
        <v>93</v>
      </c>
      <c r="D96" s="21" t="s">
        <v>172</v>
      </c>
      <c r="E96" s="23" t="s">
        <v>68</v>
      </c>
      <c r="F96" s="23" t="s">
        <v>173</v>
      </c>
      <c r="G96" s="23" t="s">
        <v>47</v>
      </c>
      <c r="H96" s="29">
        <v>5</v>
      </c>
      <c r="I96" s="86">
        <v>50</v>
      </c>
      <c r="J96" s="84">
        <f t="shared" si="2"/>
        <v>50</v>
      </c>
      <c r="K96" s="85" t="str">
        <f t="shared" si="3"/>
        <v>OK</v>
      </c>
      <c r="L96" s="125">
        <v>0</v>
      </c>
      <c r="M96" s="125">
        <v>0</v>
      </c>
      <c r="N96" s="125">
        <v>0</v>
      </c>
      <c r="O96" s="125">
        <v>0</v>
      </c>
      <c r="P96" s="125">
        <v>0</v>
      </c>
      <c r="Q96" s="125">
        <v>0</v>
      </c>
      <c r="R96" s="125">
        <v>0</v>
      </c>
      <c r="S96" s="125">
        <v>0</v>
      </c>
      <c r="T96" s="125">
        <v>0</v>
      </c>
      <c r="U96" s="125">
        <v>0</v>
      </c>
      <c r="V96" s="125">
        <v>0</v>
      </c>
      <c r="W96" s="125">
        <v>0</v>
      </c>
      <c r="X96" s="125">
        <v>0</v>
      </c>
      <c r="Y96" s="125">
        <v>0</v>
      </c>
      <c r="Z96" s="125">
        <v>0</v>
      </c>
      <c r="AA96" s="125">
        <v>0</v>
      </c>
      <c r="AB96" s="125">
        <v>0</v>
      </c>
    </row>
    <row r="97" spans="1:28" ht="25.5" x14ac:dyDescent="0.25">
      <c r="A97" s="130"/>
      <c r="B97" s="133"/>
      <c r="C97" s="23">
        <v>94</v>
      </c>
      <c r="D97" s="21" t="s">
        <v>174</v>
      </c>
      <c r="E97" s="23" t="s">
        <v>68</v>
      </c>
      <c r="F97" s="23" t="s">
        <v>173</v>
      </c>
      <c r="G97" s="23" t="s">
        <v>47</v>
      </c>
      <c r="H97" s="29">
        <v>5</v>
      </c>
      <c r="I97" s="86">
        <v>50</v>
      </c>
      <c r="J97" s="84">
        <f t="shared" si="2"/>
        <v>50</v>
      </c>
      <c r="K97" s="85" t="str">
        <f t="shared" si="3"/>
        <v>OK</v>
      </c>
      <c r="L97" s="125">
        <v>0</v>
      </c>
      <c r="M97" s="125">
        <v>0</v>
      </c>
      <c r="N97" s="125">
        <v>0</v>
      </c>
      <c r="O97" s="125">
        <v>0</v>
      </c>
      <c r="P97" s="125">
        <v>0</v>
      </c>
      <c r="Q97" s="125">
        <v>0</v>
      </c>
      <c r="R97" s="125">
        <v>0</v>
      </c>
      <c r="S97" s="125">
        <v>0</v>
      </c>
      <c r="T97" s="125">
        <v>0</v>
      </c>
      <c r="U97" s="125">
        <v>0</v>
      </c>
      <c r="V97" s="125">
        <v>0</v>
      </c>
      <c r="W97" s="125">
        <v>0</v>
      </c>
      <c r="X97" s="125">
        <v>0</v>
      </c>
      <c r="Y97" s="125">
        <v>0</v>
      </c>
      <c r="Z97" s="125">
        <v>0</v>
      </c>
      <c r="AA97" s="125">
        <v>0</v>
      </c>
      <c r="AB97" s="125">
        <v>0</v>
      </c>
    </row>
    <row r="98" spans="1:28" ht="25.5" x14ac:dyDescent="0.25">
      <c r="A98" s="130"/>
      <c r="B98" s="133"/>
      <c r="C98" s="23">
        <v>95</v>
      </c>
      <c r="D98" s="21" t="s">
        <v>175</v>
      </c>
      <c r="E98" s="23" t="s">
        <v>68</v>
      </c>
      <c r="F98" s="23" t="s">
        <v>173</v>
      </c>
      <c r="G98" s="23" t="s">
        <v>47</v>
      </c>
      <c r="H98" s="29">
        <v>5</v>
      </c>
      <c r="I98" s="86">
        <v>50</v>
      </c>
      <c r="J98" s="84">
        <f t="shared" si="2"/>
        <v>30</v>
      </c>
      <c r="K98" s="85" t="str">
        <f t="shared" si="3"/>
        <v>OK</v>
      </c>
      <c r="L98" s="125">
        <v>0</v>
      </c>
      <c r="M98" s="125">
        <v>0</v>
      </c>
      <c r="N98" s="125">
        <v>0</v>
      </c>
      <c r="O98" s="125">
        <v>0</v>
      </c>
      <c r="P98" s="125">
        <v>20</v>
      </c>
      <c r="Q98" s="125">
        <v>0</v>
      </c>
      <c r="R98" s="125">
        <v>0</v>
      </c>
      <c r="S98" s="125">
        <v>0</v>
      </c>
      <c r="T98" s="125">
        <v>0</v>
      </c>
      <c r="U98" s="125">
        <v>0</v>
      </c>
      <c r="V98" s="125">
        <v>0</v>
      </c>
      <c r="W98" s="125">
        <v>0</v>
      </c>
      <c r="X98" s="125">
        <v>0</v>
      </c>
      <c r="Y98" s="125">
        <v>0</v>
      </c>
      <c r="Z98" s="125">
        <v>0</v>
      </c>
      <c r="AA98" s="125">
        <v>0</v>
      </c>
      <c r="AB98" s="125">
        <v>0</v>
      </c>
    </row>
    <row r="99" spans="1:28" ht="25.5" x14ac:dyDescent="0.25">
      <c r="A99" s="130"/>
      <c r="B99" s="133"/>
      <c r="C99" s="23">
        <v>96</v>
      </c>
      <c r="D99" s="21" t="s">
        <v>176</v>
      </c>
      <c r="E99" s="23" t="s">
        <v>68</v>
      </c>
      <c r="F99" s="23" t="s">
        <v>173</v>
      </c>
      <c r="G99" s="23" t="s">
        <v>47</v>
      </c>
      <c r="H99" s="29">
        <v>5</v>
      </c>
      <c r="I99" s="86">
        <v>50</v>
      </c>
      <c r="J99" s="84">
        <f t="shared" si="2"/>
        <v>50</v>
      </c>
      <c r="K99" s="85" t="str">
        <f t="shared" si="3"/>
        <v>OK</v>
      </c>
      <c r="L99" s="125">
        <v>0</v>
      </c>
      <c r="M99" s="125">
        <v>0</v>
      </c>
      <c r="N99" s="125">
        <v>0</v>
      </c>
      <c r="O99" s="125">
        <v>0</v>
      </c>
      <c r="P99" s="125">
        <v>0</v>
      </c>
      <c r="Q99" s="125">
        <v>0</v>
      </c>
      <c r="R99" s="125">
        <v>0</v>
      </c>
      <c r="S99" s="125">
        <v>0</v>
      </c>
      <c r="T99" s="125">
        <v>0</v>
      </c>
      <c r="U99" s="125">
        <v>0</v>
      </c>
      <c r="V99" s="125">
        <v>0</v>
      </c>
      <c r="W99" s="125">
        <v>0</v>
      </c>
      <c r="X99" s="125">
        <v>0</v>
      </c>
      <c r="Y99" s="125">
        <v>0</v>
      </c>
      <c r="Z99" s="125">
        <v>0</v>
      </c>
      <c r="AA99" s="125">
        <v>0</v>
      </c>
      <c r="AB99" s="125">
        <v>0</v>
      </c>
    </row>
    <row r="100" spans="1:28" ht="25.5" x14ac:dyDescent="0.25">
      <c r="A100" s="130"/>
      <c r="B100" s="133"/>
      <c r="C100" s="23">
        <v>97</v>
      </c>
      <c r="D100" s="21" t="s">
        <v>177</v>
      </c>
      <c r="E100" s="23" t="s">
        <v>68</v>
      </c>
      <c r="F100" s="23" t="s">
        <v>178</v>
      </c>
      <c r="G100" s="23" t="s">
        <v>47</v>
      </c>
      <c r="H100" s="29">
        <v>3.52</v>
      </c>
      <c r="I100" s="86">
        <v>10</v>
      </c>
      <c r="J100" s="84">
        <f t="shared" si="2"/>
        <v>10</v>
      </c>
      <c r="K100" s="85" t="str">
        <f t="shared" si="3"/>
        <v>OK</v>
      </c>
      <c r="L100" s="125">
        <v>0</v>
      </c>
      <c r="M100" s="125">
        <v>0</v>
      </c>
      <c r="N100" s="125">
        <v>0</v>
      </c>
      <c r="O100" s="125">
        <v>0</v>
      </c>
      <c r="P100" s="125">
        <v>0</v>
      </c>
      <c r="Q100" s="125">
        <v>0</v>
      </c>
      <c r="R100" s="125">
        <v>0</v>
      </c>
      <c r="S100" s="125">
        <v>0</v>
      </c>
      <c r="T100" s="125">
        <v>0</v>
      </c>
      <c r="U100" s="125">
        <v>0</v>
      </c>
      <c r="V100" s="125">
        <v>0</v>
      </c>
      <c r="W100" s="125">
        <v>0</v>
      </c>
      <c r="X100" s="125">
        <v>0</v>
      </c>
      <c r="Y100" s="125">
        <v>0</v>
      </c>
      <c r="Z100" s="125">
        <v>0</v>
      </c>
      <c r="AA100" s="125">
        <v>0</v>
      </c>
      <c r="AB100" s="125">
        <v>0</v>
      </c>
    </row>
    <row r="101" spans="1:28" ht="140.25" x14ac:dyDescent="0.25">
      <c r="A101" s="122" t="s">
        <v>382</v>
      </c>
      <c r="B101" s="123">
        <v>13</v>
      </c>
      <c r="C101" s="26">
        <v>98</v>
      </c>
      <c r="D101" s="35" t="s">
        <v>179</v>
      </c>
      <c r="E101" s="26" t="s">
        <v>40</v>
      </c>
      <c r="F101" s="27" t="s">
        <v>180</v>
      </c>
      <c r="G101" s="26" t="s">
        <v>47</v>
      </c>
      <c r="H101" s="28">
        <v>491.22</v>
      </c>
      <c r="I101" s="83"/>
      <c r="J101" s="84">
        <f t="shared" si="2"/>
        <v>0</v>
      </c>
      <c r="K101" s="85" t="str">
        <f t="shared" si="3"/>
        <v>OK</v>
      </c>
      <c r="L101" s="125">
        <v>0</v>
      </c>
      <c r="M101" s="125">
        <v>0</v>
      </c>
      <c r="N101" s="125">
        <v>0</v>
      </c>
      <c r="O101" s="125">
        <v>0</v>
      </c>
      <c r="P101" s="125">
        <v>0</v>
      </c>
      <c r="Q101" s="125">
        <v>0</v>
      </c>
      <c r="R101" s="125">
        <v>0</v>
      </c>
      <c r="S101" s="125">
        <v>0</v>
      </c>
      <c r="T101" s="125">
        <v>0</v>
      </c>
      <c r="U101" s="125">
        <v>0</v>
      </c>
      <c r="V101" s="125">
        <v>0</v>
      </c>
      <c r="W101" s="125">
        <v>0</v>
      </c>
      <c r="X101" s="125">
        <v>0</v>
      </c>
      <c r="Y101" s="125">
        <v>0</v>
      </c>
      <c r="Z101" s="125">
        <v>0</v>
      </c>
      <c r="AA101" s="125">
        <v>0</v>
      </c>
      <c r="AB101" s="125">
        <v>0</v>
      </c>
    </row>
    <row r="102" spans="1:28" ht="25.5" x14ac:dyDescent="0.25">
      <c r="A102" s="130" t="s">
        <v>378</v>
      </c>
      <c r="B102" s="133">
        <v>14</v>
      </c>
      <c r="C102" s="23">
        <v>99</v>
      </c>
      <c r="D102" s="36" t="s">
        <v>181</v>
      </c>
      <c r="E102" s="23" t="s">
        <v>40</v>
      </c>
      <c r="F102" s="22" t="s">
        <v>182</v>
      </c>
      <c r="G102" s="23" t="s">
        <v>47</v>
      </c>
      <c r="H102" s="29">
        <v>5.3</v>
      </c>
      <c r="I102" s="49">
        <v>200</v>
      </c>
      <c r="J102" s="84">
        <f t="shared" si="2"/>
        <v>100</v>
      </c>
      <c r="K102" s="85" t="str">
        <f t="shared" si="3"/>
        <v>OK</v>
      </c>
      <c r="L102" s="125">
        <v>0</v>
      </c>
      <c r="M102" s="125">
        <v>0</v>
      </c>
      <c r="N102" s="125">
        <v>0</v>
      </c>
      <c r="O102" s="125">
        <v>0</v>
      </c>
      <c r="P102" s="125">
        <v>100</v>
      </c>
      <c r="Q102" s="125">
        <v>0</v>
      </c>
      <c r="R102" s="125">
        <v>0</v>
      </c>
      <c r="S102" s="125">
        <v>0</v>
      </c>
      <c r="T102" s="125">
        <v>0</v>
      </c>
      <c r="U102" s="125">
        <v>0</v>
      </c>
      <c r="V102" s="125">
        <v>0</v>
      </c>
      <c r="W102" s="125">
        <v>0</v>
      </c>
      <c r="X102" s="125">
        <v>0</v>
      </c>
      <c r="Y102" s="125">
        <v>0</v>
      </c>
      <c r="Z102" s="125">
        <v>0</v>
      </c>
      <c r="AA102" s="125">
        <v>0</v>
      </c>
      <c r="AB102" s="125">
        <v>0</v>
      </c>
    </row>
    <row r="103" spans="1:28" ht="25.5" x14ac:dyDescent="0.25">
      <c r="A103" s="130"/>
      <c r="B103" s="133"/>
      <c r="C103" s="23">
        <v>100</v>
      </c>
      <c r="D103" s="36" t="s">
        <v>183</v>
      </c>
      <c r="E103" s="23" t="s">
        <v>40</v>
      </c>
      <c r="F103" s="22" t="s">
        <v>182</v>
      </c>
      <c r="G103" s="23" t="s">
        <v>47</v>
      </c>
      <c r="H103" s="29">
        <v>0.64</v>
      </c>
      <c r="I103" s="49">
        <v>150</v>
      </c>
      <c r="J103" s="84">
        <f t="shared" si="2"/>
        <v>150</v>
      </c>
      <c r="K103" s="85" t="str">
        <f t="shared" si="3"/>
        <v>OK</v>
      </c>
      <c r="L103" s="125">
        <v>0</v>
      </c>
      <c r="M103" s="125">
        <v>0</v>
      </c>
      <c r="N103" s="125">
        <v>0</v>
      </c>
      <c r="O103" s="125">
        <v>0</v>
      </c>
      <c r="P103" s="125">
        <v>0</v>
      </c>
      <c r="Q103" s="125">
        <v>0</v>
      </c>
      <c r="R103" s="125">
        <v>0</v>
      </c>
      <c r="S103" s="125">
        <v>0</v>
      </c>
      <c r="T103" s="125">
        <v>0</v>
      </c>
      <c r="U103" s="125">
        <v>0</v>
      </c>
      <c r="V103" s="125">
        <v>0</v>
      </c>
      <c r="W103" s="125">
        <v>0</v>
      </c>
      <c r="X103" s="125">
        <v>0</v>
      </c>
      <c r="Y103" s="125">
        <v>0</v>
      </c>
      <c r="Z103" s="125">
        <v>0</v>
      </c>
      <c r="AA103" s="125">
        <v>0</v>
      </c>
      <c r="AB103" s="125">
        <v>0</v>
      </c>
    </row>
    <row r="104" spans="1:28" ht="25.5" x14ac:dyDescent="0.25">
      <c r="A104" s="130"/>
      <c r="B104" s="133"/>
      <c r="C104" s="23">
        <v>101</v>
      </c>
      <c r="D104" s="21" t="s">
        <v>184</v>
      </c>
      <c r="E104" s="23" t="s">
        <v>40</v>
      </c>
      <c r="F104" s="23" t="s">
        <v>83</v>
      </c>
      <c r="G104" s="23" t="s">
        <v>47</v>
      </c>
      <c r="H104" s="29">
        <v>0.92</v>
      </c>
      <c r="I104" s="86">
        <v>60</v>
      </c>
      <c r="J104" s="84">
        <f t="shared" si="2"/>
        <v>60</v>
      </c>
      <c r="K104" s="85" t="str">
        <f t="shared" si="3"/>
        <v>OK</v>
      </c>
      <c r="L104" s="125">
        <v>0</v>
      </c>
      <c r="M104" s="125">
        <v>0</v>
      </c>
      <c r="N104" s="125">
        <v>0</v>
      </c>
      <c r="O104" s="125">
        <v>0</v>
      </c>
      <c r="P104" s="125">
        <v>0</v>
      </c>
      <c r="Q104" s="125">
        <v>0</v>
      </c>
      <c r="R104" s="125">
        <v>0</v>
      </c>
      <c r="S104" s="125">
        <v>0</v>
      </c>
      <c r="T104" s="125">
        <v>0</v>
      </c>
      <c r="U104" s="125">
        <v>0</v>
      </c>
      <c r="V104" s="125">
        <v>0</v>
      </c>
      <c r="W104" s="125">
        <v>0</v>
      </c>
      <c r="X104" s="125">
        <v>0</v>
      </c>
      <c r="Y104" s="125">
        <v>0</v>
      </c>
      <c r="Z104" s="125">
        <v>0</v>
      </c>
      <c r="AA104" s="125">
        <v>0</v>
      </c>
      <c r="AB104" s="125">
        <v>0</v>
      </c>
    </row>
    <row r="105" spans="1:28" ht="25.5" x14ac:dyDescent="0.25">
      <c r="A105" s="130"/>
      <c r="B105" s="133"/>
      <c r="C105" s="23">
        <v>102</v>
      </c>
      <c r="D105" s="21" t="s">
        <v>185</v>
      </c>
      <c r="E105" s="23" t="s">
        <v>186</v>
      </c>
      <c r="F105" s="23" t="s">
        <v>187</v>
      </c>
      <c r="G105" s="23" t="s">
        <v>47</v>
      </c>
      <c r="H105" s="29">
        <v>3.12</v>
      </c>
      <c r="I105" s="86">
        <v>300</v>
      </c>
      <c r="J105" s="84">
        <f t="shared" si="2"/>
        <v>200</v>
      </c>
      <c r="K105" s="85" t="str">
        <f t="shared" si="3"/>
        <v>OK</v>
      </c>
      <c r="L105" s="125">
        <v>0</v>
      </c>
      <c r="M105" s="125">
        <v>0</v>
      </c>
      <c r="N105" s="125">
        <v>0</v>
      </c>
      <c r="O105" s="125">
        <v>0</v>
      </c>
      <c r="P105" s="125">
        <v>100</v>
      </c>
      <c r="Q105" s="125">
        <v>0</v>
      </c>
      <c r="R105" s="125">
        <v>0</v>
      </c>
      <c r="S105" s="125">
        <v>0</v>
      </c>
      <c r="T105" s="125">
        <v>0</v>
      </c>
      <c r="U105" s="125">
        <v>0</v>
      </c>
      <c r="V105" s="125">
        <v>0</v>
      </c>
      <c r="W105" s="125">
        <v>0</v>
      </c>
      <c r="X105" s="125">
        <v>0</v>
      </c>
      <c r="Y105" s="125">
        <v>0</v>
      </c>
      <c r="Z105" s="125">
        <v>0</v>
      </c>
      <c r="AA105" s="125">
        <v>0</v>
      </c>
      <c r="AB105" s="125">
        <v>0</v>
      </c>
    </row>
    <row r="106" spans="1:28" ht="25.5" x14ac:dyDescent="0.25">
      <c r="A106" s="130"/>
      <c r="B106" s="133"/>
      <c r="C106" s="23">
        <v>103</v>
      </c>
      <c r="D106" s="21" t="s">
        <v>188</v>
      </c>
      <c r="E106" s="23" t="s">
        <v>189</v>
      </c>
      <c r="F106" s="23" t="s">
        <v>187</v>
      </c>
      <c r="G106" s="23" t="s">
        <v>47</v>
      </c>
      <c r="H106" s="29">
        <v>3</v>
      </c>
      <c r="I106" s="86">
        <v>300</v>
      </c>
      <c r="J106" s="84">
        <f t="shared" si="2"/>
        <v>300</v>
      </c>
      <c r="K106" s="85" t="str">
        <f t="shared" si="3"/>
        <v>OK</v>
      </c>
      <c r="L106" s="125">
        <v>0</v>
      </c>
      <c r="M106" s="125">
        <v>0</v>
      </c>
      <c r="N106" s="125">
        <v>0</v>
      </c>
      <c r="O106" s="125">
        <v>0</v>
      </c>
      <c r="P106" s="125">
        <v>0</v>
      </c>
      <c r="Q106" s="125">
        <v>0</v>
      </c>
      <c r="R106" s="125">
        <v>0</v>
      </c>
      <c r="S106" s="125">
        <v>0</v>
      </c>
      <c r="T106" s="125">
        <v>0</v>
      </c>
      <c r="U106" s="125">
        <v>0</v>
      </c>
      <c r="V106" s="125">
        <v>0</v>
      </c>
      <c r="W106" s="125">
        <v>0</v>
      </c>
      <c r="X106" s="125">
        <v>0</v>
      </c>
      <c r="Y106" s="125">
        <v>0</v>
      </c>
      <c r="Z106" s="125">
        <v>0</v>
      </c>
      <c r="AA106" s="125">
        <v>0</v>
      </c>
      <c r="AB106" s="125">
        <v>0</v>
      </c>
    </row>
    <row r="107" spans="1:28" x14ac:dyDescent="0.25">
      <c r="A107" s="130"/>
      <c r="B107" s="133"/>
      <c r="C107" s="23">
        <v>104</v>
      </c>
      <c r="D107" s="21" t="s">
        <v>190</v>
      </c>
      <c r="E107" s="23" t="s">
        <v>40</v>
      </c>
      <c r="F107" s="23" t="s">
        <v>182</v>
      </c>
      <c r="G107" s="23" t="s">
        <v>47</v>
      </c>
      <c r="H107" s="29">
        <v>0.49</v>
      </c>
      <c r="I107" s="86"/>
      <c r="J107" s="84">
        <f t="shared" si="2"/>
        <v>0</v>
      </c>
      <c r="K107" s="85" t="str">
        <f t="shared" si="3"/>
        <v>OK</v>
      </c>
      <c r="L107" s="125">
        <v>0</v>
      </c>
      <c r="M107" s="125">
        <v>0</v>
      </c>
      <c r="N107" s="125">
        <v>0</v>
      </c>
      <c r="O107" s="125">
        <v>0</v>
      </c>
      <c r="P107" s="125">
        <v>0</v>
      </c>
      <c r="Q107" s="125">
        <v>0</v>
      </c>
      <c r="R107" s="125">
        <v>0</v>
      </c>
      <c r="S107" s="125">
        <v>0</v>
      </c>
      <c r="T107" s="125">
        <v>0</v>
      </c>
      <c r="U107" s="125">
        <v>0</v>
      </c>
      <c r="V107" s="125">
        <v>0</v>
      </c>
      <c r="W107" s="125">
        <v>0</v>
      </c>
      <c r="X107" s="125">
        <v>0</v>
      </c>
      <c r="Y107" s="125">
        <v>0</v>
      </c>
      <c r="Z107" s="125">
        <v>0</v>
      </c>
      <c r="AA107" s="125">
        <v>0</v>
      </c>
      <c r="AB107" s="125">
        <v>0</v>
      </c>
    </row>
    <row r="108" spans="1:28" ht="25.5" x14ac:dyDescent="0.25">
      <c r="A108" s="130"/>
      <c r="B108" s="133"/>
      <c r="C108" s="23">
        <v>105</v>
      </c>
      <c r="D108" s="21" t="s">
        <v>191</v>
      </c>
      <c r="E108" s="23" t="s">
        <v>186</v>
      </c>
      <c r="F108" s="23" t="s">
        <v>192</v>
      </c>
      <c r="G108" s="23" t="s">
        <v>47</v>
      </c>
      <c r="H108" s="29">
        <v>6.37</v>
      </c>
      <c r="I108" s="86"/>
      <c r="J108" s="84">
        <f t="shared" si="2"/>
        <v>0</v>
      </c>
      <c r="K108" s="85" t="str">
        <f t="shared" si="3"/>
        <v>OK</v>
      </c>
      <c r="L108" s="125">
        <v>0</v>
      </c>
      <c r="M108" s="125">
        <v>0</v>
      </c>
      <c r="N108" s="125">
        <v>0</v>
      </c>
      <c r="O108" s="125">
        <v>0</v>
      </c>
      <c r="P108" s="125">
        <v>0</v>
      </c>
      <c r="Q108" s="125">
        <v>0</v>
      </c>
      <c r="R108" s="125">
        <v>0</v>
      </c>
      <c r="S108" s="125">
        <v>0</v>
      </c>
      <c r="T108" s="125">
        <v>0</v>
      </c>
      <c r="U108" s="125">
        <v>0</v>
      </c>
      <c r="V108" s="125">
        <v>0</v>
      </c>
      <c r="W108" s="125">
        <v>0</v>
      </c>
      <c r="X108" s="125">
        <v>0</v>
      </c>
      <c r="Y108" s="125">
        <v>0</v>
      </c>
      <c r="Z108" s="125">
        <v>0</v>
      </c>
      <c r="AA108" s="125">
        <v>0</v>
      </c>
      <c r="AB108" s="125">
        <v>0</v>
      </c>
    </row>
    <row r="109" spans="1:28" ht="26.25" x14ac:dyDescent="0.25">
      <c r="A109" s="130"/>
      <c r="B109" s="133"/>
      <c r="C109" s="23">
        <v>106</v>
      </c>
      <c r="D109" s="37" t="s">
        <v>193</v>
      </c>
      <c r="E109" s="23" t="s">
        <v>40</v>
      </c>
      <c r="F109" s="23" t="s">
        <v>194</v>
      </c>
      <c r="G109" s="23" t="s">
        <v>47</v>
      </c>
      <c r="H109" s="29">
        <v>1.78</v>
      </c>
      <c r="I109" s="86"/>
      <c r="J109" s="84">
        <f t="shared" si="2"/>
        <v>0</v>
      </c>
      <c r="K109" s="85" t="str">
        <f t="shared" si="3"/>
        <v>OK</v>
      </c>
      <c r="L109" s="125">
        <v>0</v>
      </c>
      <c r="M109" s="125">
        <v>0</v>
      </c>
      <c r="N109" s="125">
        <v>0</v>
      </c>
      <c r="O109" s="125">
        <v>0</v>
      </c>
      <c r="P109" s="125">
        <v>0</v>
      </c>
      <c r="Q109" s="125">
        <v>0</v>
      </c>
      <c r="R109" s="125">
        <v>0</v>
      </c>
      <c r="S109" s="125">
        <v>0</v>
      </c>
      <c r="T109" s="125">
        <v>0</v>
      </c>
      <c r="U109" s="125">
        <v>0</v>
      </c>
      <c r="V109" s="125">
        <v>0</v>
      </c>
      <c r="W109" s="125">
        <v>0</v>
      </c>
      <c r="X109" s="125">
        <v>0</v>
      </c>
      <c r="Y109" s="125">
        <v>0</v>
      </c>
      <c r="Z109" s="125">
        <v>0</v>
      </c>
      <c r="AA109" s="125">
        <v>0</v>
      </c>
      <c r="AB109" s="125">
        <v>0</v>
      </c>
    </row>
    <row r="110" spans="1:28" x14ac:dyDescent="0.25">
      <c r="A110" s="130"/>
      <c r="B110" s="133"/>
      <c r="C110" s="23">
        <v>107</v>
      </c>
      <c r="D110" s="21" t="s">
        <v>195</v>
      </c>
      <c r="E110" s="23" t="s">
        <v>189</v>
      </c>
      <c r="F110" s="23" t="s">
        <v>194</v>
      </c>
      <c r="G110" s="23" t="s">
        <v>47</v>
      </c>
      <c r="H110" s="29">
        <v>2.7</v>
      </c>
      <c r="I110" s="86">
        <v>24</v>
      </c>
      <c r="J110" s="84">
        <f t="shared" si="2"/>
        <v>12</v>
      </c>
      <c r="K110" s="85" t="str">
        <f t="shared" si="3"/>
        <v>OK</v>
      </c>
      <c r="L110" s="125">
        <v>0</v>
      </c>
      <c r="M110" s="125">
        <v>0</v>
      </c>
      <c r="N110" s="125">
        <v>0</v>
      </c>
      <c r="O110" s="125">
        <v>0</v>
      </c>
      <c r="P110" s="125">
        <v>12</v>
      </c>
      <c r="Q110" s="125">
        <v>0</v>
      </c>
      <c r="R110" s="125">
        <v>0</v>
      </c>
      <c r="S110" s="125">
        <v>0</v>
      </c>
      <c r="T110" s="125">
        <v>0</v>
      </c>
      <c r="U110" s="125">
        <v>0</v>
      </c>
      <c r="V110" s="125">
        <v>0</v>
      </c>
      <c r="W110" s="125">
        <v>0</v>
      </c>
      <c r="X110" s="125">
        <v>0</v>
      </c>
      <c r="Y110" s="125">
        <v>0</v>
      </c>
      <c r="Z110" s="125">
        <v>0</v>
      </c>
      <c r="AA110" s="125">
        <v>0</v>
      </c>
      <c r="AB110" s="125">
        <v>0</v>
      </c>
    </row>
    <row r="111" spans="1:28" ht="25.5" x14ac:dyDescent="0.25">
      <c r="A111" s="130"/>
      <c r="B111" s="133"/>
      <c r="C111" s="23">
        <v>108</v>
      </c>
      <c r="D111" s="21" t="s">
        <v>196</v>
      </c>
      <c r="E111" s="23" t="s">
        <v>40</v>
      </c>
      <c r="F111" s="23" t="s">
        <v>182</v>
      </c>
      <c r="G111" s="23" t="s">
        <v>47</v>
      </c>
      <c r="H111" s="29">
        <v>0.49</v>
      </c>
      <c r="I111" s="86"/>
      <c r="J111" s="84">
        <f t="shared" si="2"/>
        <v>0</v>
      </c>
      <c r="K111" s="85" t="str">
        <f t="shared" si="3"/>
        <v>OK</v>
      </c>
      <c r="L111" s="125">
        <v>0</v>
      </c>
      <c r="M111" s="125">
        <v>0</v>
      </c>
      <c r="N111" s="125">
        <v>0</v>
      </c>
      <c r="O111" s="125">
        <v>0</v>
      </c>
      <c r="P111" s="125">
        <v>0</v>
      </c>
      <c r="Q111" s="125">
        <v>0</v>
      </c>
      <c r="R111" s="125">
        <v>0</v>
      </c>
      <c r="S111" s="125">
        <v>0</v>
      </c>
      <c r="T111" s="125">
        <v>0</v>
      </c>
      <c r="U111" s="125">
        <v>0</v>
      </c>
      <c r="V111" s="125">
        <v>0</v>
      </c>
      <c r="W111" s="125">
        <v>0</v>
      </c>
      <c r="X111" s="125">
        <v>0</v>
      </c>
      <c r="Y111" s="125">
        <v>0</v>
      </c>
      <c r="Z111" s="125">
        <v>0</v>
      </c>
      <c r="AA111" s="125">
        <v>0</v>
      </c>
      <c r="AB111" s="125">
        <v>0</v>
      </c>
    </row>
    <row r="112" spans="1:28" ht="25.5" x14ac:dyDescent="0.25">
      <c r="A112" s="130"/>
      <c r="B112" s="133"/>
      <c r="C112" s="23">
        <v>109</v>
      </c>
      <c r="D112" s="21" t="s">
        <v>197</v>
      </c>
      <c r="E112" s="23" t="s">
        <v>40</v>
      </c>
      <c r="F112" s="23" t="s">
        <v>198</v>
      </c>
      <c r="G112" s="23" t="s">
        <v>47</v>
      </c>
      <c r="H112" s="29">
        <v>20.13</v>
      </c>
      <c r="I112" s="86">
        <v>4</v>
      </c>
      <c r="J112" s="84">
        <f t="shared" si="2"/>
        <v>3</v>
      </c>
      <c r="K112" s="85" t="str">
        <f t="shared" si="3"/>
        <v>OK</v>
      </c>
      <c r="L112" s="125">
        <v>0</v>
      </c>
      <c r="M112" s="125">
        <v>0</v>
      </c>
      <c r="N112" s="125">
        <v>0</v>
      </c>
      <c r="O112" s="125">
        <v>0</v>
      </c>
      <c r="P112" s="125">
        <v>1</v>
      </c>
      <c r="Q112" s="125">
        <v>0</v>
      </c>
      <c r="R112" s="125">
        <v>0</v>
      </c>
      <c r="S112" s="125">
        <v>0</v>
      </c>
      <c r="T112" s="125">
        <v>0</v>
      </c>
      <c r="U112" s="125">
        <v>0</v>
      </c>
      <c r="V112" s="125">
        <v>0</v>
      </c>
      <c r="W112" s="125">
        <v>0</v>
      </c>
      <c r="X112" s="125">
        <v>0</v>
      </c>
      <c r="Y112" s="125">
        <v>0</v>
      </c>
      <c r="Z112" s="125">
        <v>0</v>
      </c>
      <c r="AA112" s="125">
        <v>0</v>
      </c>
      <c r="AB112" s="125">
        <v>0</v>
      </c>
    </row>
    <row r="113" spans="1:28" ht="26.25" customHeight="1" x14ac:dyDescent="0.25">
      <c r="A113" s="122" t="s">
        <v>379</v>
      </c>
      <c r="B113" s="123">
        <v>15</v>
      </c>
      <c r="C113" s="26">
        <v>110</v>
      </c>
      <c r="D113" s="35" t="s">
        <v>199</v>
      </c>
      <c r="E113" s="26" t="s">
        <v>189</v>
      </c>
      <c r="F113" s="27" t="s">
        <v>200</v>
      </c>
      <c r="G113" s="26" t="s">
        <v>47</v>
      </c>
      <c r="H113" s="28">
        <v>44.15</v>
      </c>
      <c r="I113" s="83">
        <v>120</v>
      </c>
      <c r="J113" s="84">
        <f t="shared" si="2"/>
        <v>48</v>
      </c>
      <c r="K113" s="85" t="str">
        <f t="shared" si="3"/>
        <v>OK</v>
      </c>
      <c r="L113" s="125">
        <v>0</v>
      </c>
      <c r="M113" s="125">
        <v>0</v>
      </c>
      <c r="N113" s="125">
        <v>0</v>
      </c>
      <c r="O113" s="125">
        <v>0</v>
      </c>
      <c r="P113" s="125">
        <v>0</v>
      </c>
      <c r="Q113" s="125">
        <v>24</v>
      </c>
      <c r="R113" s="125">
        <v>0</v>
      </c>
      <c r="S113" s="125">
        <v>0</v>
      </c>
      <c r="T113" s="125">
        <v>48</v>
      </c>
      <c r="U113" s="125">
        <v>0</v>
      </c>
      <c r="V113" s="125">
        <v>0</v>
      </c>
      <c r="W113" s="125">
        <v>0</v>
      </c>
      <c r="X113" s="125">
        <v>0</v>
      </c>
      <c r="Y113" s="125">
        <v>0</v>
      </c>
      <c r="Z113" s="125">
        <v>0</v>
      </c>
      <c r="AA113" s="125">
        <v>0</v>
      </c>
      <c r="AB113" s="125">
        <v>0</v>
      </c>
    </row>
    <row r="114" spans="1:28" ht="63.75" x14ac:dyDescent="0.25">
      <c r="A114" s="121" t="s">
        <v>383</v>
      </c>
      <c r="B114" s="124">
        <v>16</v>
      </c>
      <c r="C114" s="23">
        <v>111</v>
      </c>
      <c r="D114" s="21" t="s">
        <v>201</v>
      </c>
      <c r="E114" s="23" t="s">
        <v>40</v>
      </c>
      <c r="F114" s="32" t="s">
        <v>202</v>
      </c>
      <c r="G114" s="23" t="s">
        <v>47</v>
      </c>
      <c r="H114" s="29">
        <v>430</v>
      </c>
      <c r="I114" s="86">
        <v>10</v>
      </c>
      <c r="J114" s="84">
        <f t="shared" si="2"/>
        <v>0</v>
      </c>
      <c r="K114" s="85" t="str">
        <f t="shared" si="3"/>
        <v>OK</v>
      </c>
      <c r="L114" s="125">
        <v>0</v>
      </c>
      <c r="M114" s="125">
        <v>0</v>
      </c>
      <c r="N114" s="125">
        <v>0</v>
      </c>
      <c r="O114" s="125">
        <v>0</v>
      </c>
      <c r="P114" s="125">
        <v>0</v>
      </c>
      <c r="Q114" s="125">
        <v>0</v>
      </c>
      <c r="R114" s="125">
        <v>0</v>
      </c>
      <c r="S114" s="125">
        <v>0</v>
      </c>
      <c r="T114" s="125">
        <v>0</v>
      </c>
      <c r="U114" s="125">
        <v>0</v>
      </c>
      <c r="V114" s="125">
        <v>0</v>
      </c>
      <c r="W114" s="125">
        <v>10</v>
      </c>
      <c r="X114" s="125">
        <v>0</v>
      </c>
      <c r="Y114" s="125">
        <v>0</v>
      </c>
      <c r="Z114" s="125">
        <v>0</v>
      </c>
      <c r="AA114" s="125">
        <v>0</v>
      </c>
      <c r="AB114" s="125">
        <v>0</v>
      </c>
    </row>
    <row r="115" spans="1:28" ht="25.5" x14ac:dyDescent="0.25">
      <c r="A115" s="131" t="s">
        <v>379</v>
      </c>
      <c r="B115" s="132">
        <v>17</v>
      </c>
      <c r="C115" s="26">
        <v>112</v>
      </c>
      <c r="D115" s="39" t="s">
        <v>493</v>
      </c>
      <c r="E115" s="26" t="s">
        <v>40</v>
      </c>
      <c r="F115" s="27" t="s">
        <v>203</v>
      </c>
      <c r="G115" s="26" t="s">
        <v>47</v>
      </c>
      <c r="H115" s="28">
        <v>0.52</v>
      </c>
      <c r="I115" s="51">
        <v>50</v>
      </c>
      <c r="J115" s="84">
        <f t="shared" si="2"/>
        <v>0</v>
      </c>
      <c r="K115" s="85" t="str">
        <f t="shared" si="3"/>
        <v>OK</v>
      </c>
      <c r="L115" s="125">
        <v>0</v>
      </c>
      <c r="M115" s="125">
        <v>0</v>
      </c>
      <c r="N115" s="125">
        <v>0</v>
      </c>
      <c r="O115" s="125">
        <v>0</v>
      </c>
      <c r="P115" s="125">
        <v>0</v>
      </c>
      <c r="Q115" s="125">
        <v>24</v>
      </c>
      <c r="R115" s="125">
        <v>0</v>
      </c>
      <c r="S115" s="125">
        <v>26</v>
      </c>
      <c r="T115" s="125">
        <v>0</v>
      </c>
      <c r="U115" s="125">
        <v>0</v>
      </c>
      <c r="V115" s="125">
        <v>0</v>
      </c>
      <c r="W115" s="125">
        <v>0</v>
      </c>
      <c r="X115" s="125">
        <v>0</v>
      </c>
      <c r="Y115" s="125">
        <v>0</v>
      </c>
      <c r="Z115" s="125">
        <v>0</v>
      </c>
      <c r="AA115" s="125">
        <v>0</v>
      </c>
      <c r="AB115" s="125">
        <v>0</v>
      </c>
    </row>
    <row r="116" spans="1:28" ht="38.25" x14ac:dyDescent="0.25">
      <c r="A116" s="131"/>
      <c r="B116" s="132"/>
      <c r="C116" s="26">
        <v>113</v>
      </c>
      <c r="D116" s="35" t="s">
        <v>204</v>
      </c>
      <c r="E116" s="26" t="s">
        <v>68</v>
      </c>
      <c r="F116" s="27" t="s">
        <v>205</v>
      </c>
      <c r="G116" s="26" t="s">
        <v>47</v>
      </c>
      <c r="H116" s="28">
        <v>68.3</v>
      </c>
      <c r="I116" s="83"/>
      <c r="J116" s="84">
        <f t="shared" si="2"/>
        <v>0</v>
      </c>
      <c r="K116" s="85" t="str">
        <f t="shared" si="3"/>
        <v>OK</v>
      </c>
      <c r="L116" s="125">
        <v>0</v>
      </c>
      <c r="M116" s="125">
        <v>0</v>
      </c>
      <c r="N116" s="125">
        <v>0</v>
      </c>
      <c r="O116" s="125">
        <v>0</v>
      </c>
      <c r="P116" s="125">
        <v>0</v>
      </c>
      <c r="Q116" s="125">
        <v>0</v>
      </c>
      <c r="R116" s="125">
        <v>0</v>
      </c>
      <c r="S116" s="125">
        <v>0</v>
      </c>
      <c r="T116" s="125">
        <v>0</v>
      </c>
      <c r="U116" s="125">
        <v>0</v>
      </c>
      <c r="V116" s="125">
        <v>0</v>
      </c>
      <c r="W116" s="125">
        <v>0</v>
      </c>
      <c r="X116" s="125">
        <v>0</v>
      </c>
      <c r="Y116" s="125">
        <v>0</v>
      </c>
      <c r="Z116" s="125">
        <v>0</v>
      </c>
      <c r="AA116" s="125">
        <v>0</v>
      </c>
      <c r="AB116" s="125">
        <v>0</v>
      </c>
    </row>
    <row r="117" spans="1:28" ht="26.25" x14ac:dyDescent="0.25">
      <c r="A117" s="131"/>
      <c r="B117" s="132"/>
      <c r="C117" s="26">
        <v>114</v>
      </c>
      <c r="D117" s="40" t="s">
        <v>206</v>
      </c>
      <c r="E117" s="33" t="s">
        <v>68</v>
      </c>
      <c r="F117" s="33" t="s">
        <v>205</v>
      </c>
      <c r="G117" s="33" t="s">
        <v>47</v>
      </c>
      <c r="H117" s="34">
        <v>107</v>
      </c>
      <c r="I117" s="87"/>
      <c r="J117" s="84">
        <f t="shared" si="2"/>
        <v>0</v>
      </c>
      <c r="K117" s="85" t="str">
        <f t="shared" si="3"/>
        <v>OK</v>
      </c>
      <c r="L117" s="125">
        <v>0</v>
      </c>
      <c r="M117" s="125">
        <v>0</v>
      </c>
      <c r="N117" s="125">
        <v>0</v>
      </c>
      <c r="O117" s="125">
        <v>0</v>
      </c>
      <c r="P117" s="125">
        <v>0</v>
      </c>
      <c r="Q117" s="125">
        <v>0</v>
      </c>
      <c r="R117" s="125">
        <v>0</v>
      </c>
      <c r="S117" s="125">
        <v>0</v>
      </c>
      <c r="T117" s="125">
        <v>0</v>
      </c>
      <c r="U117" s="125">
        <v>0</v>
      </c>
      <c r="V117" s="125">
        <v>0</v>
      </c>
      <c r="W117" s="125">
        <v>0</v>
      </c>
      <c r="X117" s="125">
        <v>0</v>
      </c>
      <c r="Y117" s="125">
        <v>0</v>
      </c>
      <c r="Z117" s="125">
        <v>0</v>
      </c>
      <c r="AA117" s="125">
        <v>0</v>
      </c>
      <c r="AB117" s="125">
        <v>0</v>
      </c>
    </row>
    <row r="118" spans="1:28" ht="25.5" x14ac:dyDescent="0.25">
      <c r="A118" s="131"/>
      <c r="B118" s="132"/>
      <c r="C118" s="26">
        <v>115</v>
      </c>
      <c r="D118" s="35" t="s">
        <v>207</v>
      </c>
      <c r="E118" s="26" t="s">
        <v>68</v>
      </c>
      <c r="F118" s="27" t="s">
        <v>208</v>
      </c>
      <c r="G118" s="26" t="s">
        <v>47</v>
      </c>
      <c r="H118" s="28">
        <v>0.9</v>
      </c>
      <c r="I118" s="83">
        <v>60</v>
      </c>
      <c r="J118" s="84">
        <f t="shared" si="2"/>
        <v>0</v>
      </c>
      <c r="K118" s="85" t="str">
        <f t="shared" si="3"/>
        <v>OK</v>
      </c>
      <c r="L118" s="125">
        <v>0</v>
      </c>
      <c r="M118" s="125">
        <v>0</v>
      </c>
      <c r="N118" s="125">
        <v>0</v>
      </c>
      <c r="O118" s="125">
        <v>0</v>
      </c>
      <c r="P118" s="125">
        <v>0</v>
      </c>
      <c r="Q118" s="125">
        <v>0</v>
      </c>
      <c r="R118" s="125">
        <v>0</v>
      </c>
      <c r="S118" s="125">
        <v>60</v>
      </c>
      <c r="T118" s="125">
        <v>0</v>
      </c>
      <c r="U118" s="125">
        <v>0</v>
      </c>
      <c r="V118" s="125">
        <v>0</v>
      </c>
      <c r="W118" s="125">
        <v>0</v>
      </c>
      <c r="X118" s="125">
        <v>0</v>
      </c>
      <c r="Y118" s="125">
        <v>0</v>
      </c>
      <c r="Z118" s="125">
        <v>0</v>
      </c>
      <c r="AA118" s="125">
        <v>0</v>
      </c>
      <c r="AB118" s="125">
        <v>0</v>
      </c>
    </row>
    <row r="119" spans="1:28" ht="38.25" x14ac:dyDescent="0.25">
      <c r="A119" s="131"/>
      <c r="B119" s="132"/>
      <c r="C119" s="26">
        <v>116</v>
      </c>
      <c r="D119" s="35" t="s">
        <v>209</v>
      </c>
      <c r="E119" s="26" t="s">
        <v>68</v>
      </c>
      <c r="F119" s="27" t="s">
        <v>210</v>
      </c>
      <c r="G119" s="26" t="s">
        <v>47</v>
      </c>
      <c r="H119" s="28">
        <v>1.65</v>
      </c>
      <c r="I119" s="83"/>
      <c r="J119" s="84">
        <f t="shared" si="2"/>
        <v>0</v>
      </c>
      <c r="K119" s="85" t="str">
        <f t="shared" si="3"/>
        <v>OK</v>
      </c>
      <c r="L119" s="125">
        <v>0</v>
      </c>
      <c r="M119" s="125">
        <v>0</v>
      </c>
      <c r="N119" s="125">
        <v>0</v>
      </c>
      <c r="O119" s="125">
        <v>0</v>
      </c>
      <c r="P119" s="125">
        <v>0</v>
      </c>
      <c r="Q119" s="125">
        <v>0</v>
      </c>
      <c r="R119" s="125">
        <v>0</v>
      </c>
      <c r="S119" s="125">
        <v>0</v>
      </c>
      <c r="T119" s="125">
        <v>0</v>
      </c>
      <c r="U119" s="125">
        <v>0</v>
      </c>
      <c r="V119" s="125">
        <v>0</v>
      </c>
      <c r="W119" s="125">
        <v>0</v>
      </c>
      <c r="X119" s="125">
        <v>0</v>
      </c>
      <c r="Y119" s="125">
        <v>0</v>
      </c>
      <c r="Z119" s="125">
        <v>0</v>
      </c>
      <c r="AA119" s="125">
        <v>0</v>
      </c>
      <c r="AB119" s="125">
        <v>0</v>
      </c>
    </row>
    <row r="120" spans="1:28" ht="38.25" x14ac:dyDescent="0.25">
      <c r="A120" s="131"/>
      <c r="B120" s="132"/>
      <c r="C120" s="26">
        <v>117</v>
      </c>
      <c r="D120" s="35" t="s">
        <v>211</v>
      </c>
      <c r="E120" s="26" t="s">
        <v>68</v>
      </c>
      <c r="F120" s="27" t="s">
        <v>210</v>
      </c>
      <c r="G120" s="26" t="s">
        <v>47</v>
      </c>
      <c r="H120" s="28">
        <v>1.27</v>
      </c>
      <c r="I120" s="83"/>
      <c r="J120" s="84">
        <f t="shared" si="2"/>
        <v>0</v>
      </c>
      <c r="K120" s="85" t="str">
        <f t="shared" si="3"/>
        <v>OK</v>
      </c>
      <c r="L120" s="125">
        <v>0</v>
      </c>
      <c r="M120" s="125">
        <v>0</v>
      </c>
      <c r="N120" s="125">
        <v>0</v>
      </c>
      <c r="O120" s="125">
        <v>0</v>
      </c>
      <c r="P120" s="125">
        <v>0</v>
      </c>
      <c r="Q120" s="125">
        <v>0</v>
      </c>
      <c r="R120" s="125">
        <v>0</v>
      </c>
      <c r="S120" s="125">
        <v>0</v>
      </c>
      <c r="T120" s="125">
        <v>0</v>
      </c>
      <c r="U120" s="125">
        <v>0</v>
      </c>
      <c r="V120" s="125">
        <v>0</v>
      </c>
      <c r="W120" s="125">
        <v>0</v>
      </c>
      <c r="X120" s="125">
        <v>0</v>
      </c>
      <c r="Y120" s="125">
        <v>0</v>
      </c>
      <c r="Z120" s="125">
        <v>0</v>
      </c>
      <c r="AA120" s="125">
        <v>0</v>
      </c>
      <c r="AB120" s="125">
        <v>0</v>
      </c>
    </row>
    <row r="121" spans="1:28" ht="25.5" x14ac:dyDescent="0.25">
      <c r="A121" s="131"/>
      <c r="B121" s="132"/>
      <c r="C121" s="26">
        <v>118</v>
      </c>
      <c r="D121" s="35" t="s">
        <v>494</v>
      </c>
      <c r="E121" s="26" t="s">
        <v>212</v>
      </c>
      <c r="F121" s="27" t="s">
        <v>203</v>
      </c>
      <c r="G121" s="26" t="s">
        <v>47</v>
      </c>
      <c r="H121" s="28">
        <v>0.5</v>
      </c>
      <c r="I121" s="83">
        <v>48</v>
      </c>
      <c r="J121" s="84">
        <f t="shared" si="2"/>
        <v>48</v>
      </c>
      <c r="K121" s="85" t="str">
        <f t="shared" si="3"/>
        <v>OK</v>
      </c>
      <c r="L121" s="125">
        <v>0</v>
      </c>
      <c r="M121" s="125">
        <v>0</v>
      </c>
      <c r="N121" s="125">
        <v>0</v>
      </c>
      <c r="O121" s="125">
        <v>0</v>
      </c>
      <c r="P121" s="125">
        <v>0</v>
      </c>
      <c r="Q121" s="125">
        <v>0</v>
      </c>
      <c r="R121" s="125">
        <v>0</v>
      </c>
      <c r="S121" s="125">
        <v>0</v>
      </c>
      <c r="T121" s="125">
        <v>0</v>
      </c>
      <c r="U121" s="125">
        <v>0</v>
      </c>
      <c r="V121" s="125">
        <v>0</v>
      </c>
      <c r="W121" s="125">
        <v>0</v>
      </c>
      <c r="X121" s="125">
        <v>0</v>
      </c>
      <c r="Y121" s="125">
        <v>0</v>
      </c>
      <c r="Z121" s="125">
        <v>0</v>
      </c>
      <c r="AA121" s="125">
        <v>0</v>
      </c>
      <c r="AB121" s="125">
        <v>0</v>
      </c>
    </row>
    <row r="122" spans="1:28" ht="38.25" x14ac:dyDescent="0.25">
      <c r="A122" s="130" t="s">
        <v>378</v>
      </c>
      <c r="B122" s="133">
        <v>18</v>
      </c>
      <c r="C122" s="23">
        <v>119</v>
      </c>
      <c r="D122" s="21" t="s">
        <v>495</v>
      </c>
      <c r="E122" s="23" t="s">
        <v>40</v>
      </c>
      <c r="F122" s="23" t="s">
        <v>213</v>
      </c>
      <c r="G122" s="23" t="s">
        <v>47</v>
      </c>
      <c r="H122" s="29">
        <v>16.21</v>
      </c>
      <c r="I122" s="49">
        <v>50</v>
      </c>
      <c r="J122" s="84">
        <f t="shared" si="2"/>
        <v>50</v>
      </c>
      <c r="K122" s="85" t="str">
        <f t="shared" si="3"/>
        <v>OK</v>
      </c>
      <c r="L122" s="125">
        <v>0</v>
      </c>
      <c r="M122" s="125">
        <v>0</v>
      </c>
      <c r="N122" s="125">
        <v>0</v>
      </c>
      <c r="O122" s="125">
        <v>0</v>
      </c>
      <c r="P122" s="125">
        <v>0</v>
      </c>
      <c r="Q122" s="125">
        <v>0</v>
      </c>
      <c r="R122" s="125">
        <v>0</v>
      </c>
      <c r="S122" s="125">
        <v>0</v>
      </c>
      <c r="T122" s="125">
        <v>0</v>
      </c>
      <c r="U122" s="125">
        <v>0</v>
      </c>
      <c r="V122" s="125">
        <v>0</v>
      </c>
      <c r="W122" s="125">
        <v>0</v>
      </c>
      <c r="X122" s="125">
        <v>0</v>
      </c>
      <c r="Y122" s="125">
        <v>0</v>
      </c>
      <c r="Z122" s="125">
        <v>0</v>
      </c>
      <c r="AA122" s="125">
        <v>0</v>
      </c>
      <c r="AB122" s="125">
        <v>0</v>
      </c>
    </row>
    <row r="123" spans="1:28" ht="63.75" x14ac:dyDescent="0.25">
      <c r="A123" s="130"/>
      <c r="B123" s="133"/>
      <c r="C123" s="23">
        <v>120</v>
      </c>
      <c r="D123" s="21" t="s">
        <v>496</v>
      </c>
      <c r="E123" s="23" t="s">
        <v>40</v>
      </c>
      <c r="F123" s="23" t="s">
        <v>110</v>
      </c>
      <c r="G123" s="23" t="s">
        <v>47</v>
      </c>
      <c r="H123" s="29">
        <v>31.88</v>
      </c>
      <c r="I123" s="49">
        <v>100</v>
      </c>
      <c r="J123" s="84">
        <f t="shared" si="2"/>
        <v>76</v>
      </c>
      <c r="K123" s="85" t="str">
        <f t="shared" si="3"/>
        <v>OK</v>
      </c>
      <c r="L123" s="125">
        <v>0</v>
      </c>
      <c r="M123" s="125">
        <v>0</v>
      </c>
      <c r="N123" s="125">
        <v>0</v>
      </c>
      <c r="O123" s="125">
        <v>0</v>
      </c>
      <c r="P123" s="125">
        <v>24</v>
      </c>
      <c r="Q123" s="125">
        <v>0</v>
      </c>
      <c r="R123" s="125">
        <v>0</v>
      </c>
      <c r="S123" s="125">
        <v>0</v>
      </c>
      <c r="T123" s="125">
        <v>0</v>
      </c>
      <c r="U123" s="125">
        <v>0</v>
      </c>
      <c r="V123" s="125">
        <v>0</v>
      </c>
      <c r="W123" s="125">
        <v>0</v>
      </c>
      <c r="X123" s="125">
        <v>0</v>
      </c>
      <c r="Y123" s="125">
        <v>0</v>
      </c>
      <c r="Z123" s="125">
        <v>0</v>
      </c>
      <c r="AA123" s="125">
        <v>0</v>
      </c>
      <c r="AB123" s="125">
        <v>0</v>
      </c>
    </row>
    <row r="124" spans="1:28" ht="25.5" x14ac:dyDescent="0.25">
      <c r="A124" s="130"/>
      <c r="B124" s="133"/>
      <c r="C124" s="23">
        <v>121</v>
      </c>
      <c r="D124" s="36" t="s">
        <v>214</v>
      </c>
      <c r="E124" s="23" t="s">
        <v>68</v>
      </c>
      <c r="F124" s="22" t="s">
        <v>52</v>
      </c>
      <c r="G124" s="23" t="s">
        <v>47</v>
      </c>
      <c r="H124" s="29">
        <v>4.95</v>
      </c>
      <c r="I124" s="49">
        <v>50</v>
      </c>
      <c r="J124" s="84">
        <f t="shared" si="2"/>
        <v>50</v>
      </c>
      <c r="K124" s="85" t="str">
        <f t="shared" si="3"/>
        <v>OK</v>
      </c>
      <c r="L124" s="125">
        <v>0</v>
      </c>
      <c r="M124" s="125">
        <v>0</v>
      </c>
      <c r="N124" s="125">
        <v>0</v>
      </c>
      <c r="O124" s="125">
        <v>0</v>
      </c>
      <c r="P124" s="125">
        <v>0</v>
      </c>
      <c r="Q124" s="125">
        <v>0</v>
      </c>
      <c r="R124" s="125">
        <v>0</v>
      </c>
      <c r="S124" s="125">
        <v>0</v>
      </c>
      <c r="T124" s="125">
        <v>0</v>
      </c>
      <c r="U124" s="125">
        <v>0</v>
      </c>
      <c r="V124" s="125">
        <v>0</v>
      </c>
      <c r="W124" s="125">
        <v>0</v>
      </c>
      <c r="X124" s="125">
        <v>0</v>
      </c>
      <c r="Y124" s="125">
        <v>0</v>
      </c>
      <c r="Z124" s="125">
        <v>0</v>
      </c>
      <c r="AA124" s="125">
        <v>0</v>
      </c>
      <c r="AB124" s="125">
        <v>0</v>
      </c>
    </row>
    <row r="125" spans="1:28" ht="25.5" x14ac:dyDescent="0.25">
      <c r="A125" s="130"/>
      <c r="B125" s="133"/>
      <c r="C125" s="23">
        <v>122</v>
      </c>
      <c r="D125" s="36" t="s">
        <v>215</v>
      </c>
      <c r="E125" s="23" t="s">
        <v>68</v>
      </c>
      <c r="F125" s="22" t="s">
        <v>52</v>
      </c>
      <c r="G125" s="23" t="s">
        <v>47</v>
      </c>
      <c r="H125" s="29">
        <v>0.7</v>
      </c>
      <c r="I125" s="49">
        <v>200</v>
      </c>
      <c r="J125" s="84">
        <f t="shared" si="2"/>
        <v>200</v>
      </c>
      <c r="K125" s="85" t="str">
        <f t="shared" si="3"/>
        <v>OK</v>
      </c>
      <c r="L125" s="125">
        <v>0</v>
      </c>
      <c r="M125" s="125">
        <v>0</v>
      </c>
      <c r="N125" s="125">
        <v>0</v>
      </c>
      <c r="O125" s="125">
        <v>0</v>
      </c>
      <c r="P125" s="125">
        <v>0</v>
      </c>
      <c r="Q125" s="125">
        <v>0</v>
      </c>
      <c r="R125" s="125">
        <v>0</v>
      </c>
      <c r="S125" s="125">
        <v>0</v>
      </c>
      <c r="T125" s="125">
        <v>0</v>
      </c>
      <c r="U125" s="125">
        <v>0</v>
      </c>
      <c r="V125" s="125">
        <v>0</v>
      </c>
      <c r="W125" s="125">
        <v>0</v>
      </c>
      <c r="X125" s="125">
        <v>0</v>
      </c>
      <c r="Y125" s="125">
        <v>0</v>
      </c>
      <c r="Z125" s="125">
        <v>0</v>
      </c>
      <c r="AA125" s="125">
        <v>0</v>
      </c>
      <c r="AB125" s="125">
        <v>0</v>
      </c>
    </row>
    <row r="126" spans="1:28" ht="38.25" x14ac:dyDescent="0.25">
      <c r="A126" s="130"/>
      <c r="B126" s="133"/>
      <c r="C126" s="23">
        <v>123</v>
      </c>
      <c r="D126" s="21" t="s">
        <v>216</v>
      </c>
      <c r="E126" s="23" t="s">
        <v>40</v>
      </c>
      <c r="F126" s="23" t="s">
        <v>52</v>
      </c>
      <c r="G126" s="23" t="s">
        <v>47</v>
      </c>
      <c r="H126" s="29">
        <v>31.6</v>
      </c>
      <c r="I126" s="86">
        <v>25</v>
      </c>
      <c r="J126" s="84">
        <f t="shared" si="2"/>
        <v>25</v>
      </c>
      <c r="K126" s="85" t="str">
        <f t="shared" si="3"/>
        <v>OK</v>
      </c>
      <c r="L126" s="125">
        <v>0</v>
      </c>
      <c r="M126" s="125">
        <v>0</v>
      </c>
      <c r="N126" s="125">
        <v>0</v>
      </c>
      <c r="O126" s="125">
        <v>0</v>
      </c>
      <c r="P126" s="125">
        <v>0</v>
      </c>
      <c r="Q126" s="125">
        <v>0</v>
      </c>
      <c r="R126" s="125">
        <v>0</v>
      </c>
      <c r="S126" s="125">
        <v>0</v>
      </c>
      <c r="T126" s="125">
        <v>0</v>
      </c>
      <c r="U126" s="125">
        <v>0</v>
      </c>
      <c r="V126" s="125">
        <v>0</v>
      </c>
      <c r="W126" s="125">
        <v>0</v>
      </c>
      <c r="X126" s="125">
        <v>0</v>
      </c>
      <c r="Y126" s="125">
        <v>0</v>
      </c>
      <c r="Z126" s="125">
        <v>0</v>
      </c>
      <c r="AA126" s="125">
        <v>0</v>
      </c>
      <c r="AB126" s="125">
        <v>0</v>
      </c>
    </row>
    <row r="127" spans="1:28" ht="63.75" x14ac:dyDescent="0.25">
      <c r="A127" s="130"/>
      <c r="B127" s="133"/>
      <c r="C127" s="23">
        <v>124</v>
      </c>
      <c r="D127" s="21" t="s">
        <v>217</v>
      </c>
      <c r="E127" s="23" t="s">
        <v>64</v>
      </c>
      <c r="F127" s="23" t="s">
        <v>218</v>
      </c>
      <c r="G127" s="23" t="s">
        <v>47</v>
      </c>
      <c r="H127" s="29">
        <v>12.42</v>
      </c>
      <c r="I127" s="86">
        <v>100</v>
      </c>
      <c r="J127" s="84">
        <f t="shared" si="2"/>
        <v>50</v>
      </c>
      <c r="K127" s="85" t="str">
        <f t="shared" si="3"/>
        <v>OK</v>
      </c>
      <c r="L127" s="125">
        <v>0</v>
      </c>
      <c r="M127" s="125">
        <v>0</v>
      </c>
      <c r="N127" s="125">
        <v>0</v>
      </c>
      <c r="O127" s="125">
        <v>0</v>
      </c>
      <c r="P127" s="125">
        <v>50</v>
      </c>
      <c r="Q127" s="125">
        <v>0</v>
      </c>
      <c r="R127" s="125">
        <v>0</v>
      </c>
      <c r="S127" s="125">
        <v>0</v>
      </c>
      <c r="T127" s="125">
        <v>0</v>
      </c>
      <c r="U127" s="125">
        <v>0</v>
      </c>
      <c r="V127" s="125">
        <v>0</v>
      </c>
      <c r="W127" s="125">
        <v>0</v>
      </c>
      <c r="X127" s="125">
        <v>0</v>
      </c>
      <c r="Y127" s="125">
        <v>0</v>
      </c>
      <c r="Z127" s="125">
        <v>0</v>
      </c>
      <c r="AA127" s="125">
        <v>0</v>
      </c>
      <c r="AB127" s="125">
        <v>0</v>
      </c>
    </row>
    <row r="128" spans="1:28" ht="38.25" x14ac:dyDescent="0.25">
      <c r="A128" s="122" t="s">
        <v>380</v>
      </c>
      <c r="B128" s="123">
        <v>19</v>
      </c>
      <c r="C128" s="26">
        <v>125</v>
      </c>
      <c r="D128" s="35" t="s">
        <v>219</v>
      </c>
      <c r="E128" s="26" t="s">
        <v>64</v>
      </c>
      <c r="F128" s="27" t="s">
        <v>220</v>
      </c>
      <c r="G128" s="26" t="s">
        <v>47</v>
      </c>
      <c r="H128" s="28">
        <v>7.05</v>
      </c>
      <c r="I128" s="83">
        <v>50</v>
      </c>
      <c r="J128" s="84">
        <f t="shared" si="2"/>
        <v>50</v>
      </c>
      <c r="K128" s="85" t="str">
        <f t="shared" si="3"/>
        <v>OK</v>
      </c>
      <c r="L128" s="125">
        <v>0</v>
      </c>
      <c r="M128" s="125">
        <v>0</v>
      </c>
      <c r="N128" s="125">
        <v>0</v>
      </c>
      <c r="O128" s="125">
        <v>0</v>
      </c>
      <c r="P128" s="125">
        <v>0</v>
      </c>
      <c r="Q128" s="125">
        <v>0</v>
      </c>
      <c r="R128" s="125">
        <v>0</v>
      </c>
      <c r="S128" s="125">
        <v>0</v>
      </c>
      <c r="T128" s="125">
        <v>0</v>
      </c>
      <c r="U128" s="125">
        <v>0</v>
      </c>
      <c r="V128" s="125">
        <v>0</v>
      </c>
      <c r="W128" s="125">
        <v>0</v>
      </c>
      <c r="X128" s="125">
        <v>0</v>
      </c>
      <c r="Y128" s="125">
        <v>0</v>
      </c>
      <c r="Z128" s="125">
        <v>0</v>
      </c>
      <c r="AA128" s="125">
        <v>0</v>
      </c>
      <c r="AB128" s="125">
        <v>0</v>
      </c>
    </row>
    <row r="129" spans="1:28" ht="25.5" x14ac:dyDescent="0.25">
      <c r="A129" s="130" t="s">
        <v>378</v>
      </c>
      <c r="B129" s="133">
        <v>20</v>
      </c>
      <c r="C129" s="23">
        <v>126</v>
      </c>
      <c r="D129" s="21" t="s">
        <v>497</v>
      </c>
      <c r="E129" s="23" t="s">
        <v>9</v>
      </c>
      <c r="F129" s="23" t="s">
        <v>221</v>
      </c>
      <c r="G129" s="23" t="s">
        <v>47</v>
      </c>
      <c r="H129" s="29">
        <v>0.38</v>
      </c>
      <c r="I129" s="49">
        <v>2000</v>
      </c>
      <c r="J129" s="84">
        <f t="shared" si="2"/>
        <v>1500</v>
      </c>
      <c r="K129" s="85" t="str">
        <f t="shared" si="3"/>
        <v>OK</v>
      </c>
      <c r="L129" s="125">
        <v>0</v>
      </c>
      <c r="M129" s="125">
        <v>0</v>
      </c>
      <c r="N129" s="125">
        <v>0</v>
      </c>
      <c r="O129" s="125">
        <v>0</v>
      </c>
      <c r="P129" s="125">
        <v>500</v>
      </c>
      <c r="Q129" s="125">
        <v>0</v>
      </c>
      <c r="R129" s="125">
        <v>0</v>
      </c>
      <c r="S129" s="125">
        <v>0</v>
      </c>
      <c r="T129" s="125">
        <v>0</v>
      </c>
      <c r="U129" s="125">
        <v>0</v>
      </c>
      <c r="V129" s="125">
        <v>0</v>
      </c>
      <c r="W129" s="125">
        <v>0</v>
      </c>
      <c r="X129" s="125">
        <v>0</v>
      </c>
      <c r="Y129" s="125">
        <v>0</v>
      </c>
      <c r="Z129" s="125">
        <v>0</v>
      </c>
      <c r="AA129" s="125">
        <v>0</v>
      </c>
      <c r="AB129" s="125">
        <v>0</v>
      </c>
    </row>
    <row r="130" spans="1:28" ht="25.5" x14ac:dyDescent="0.25">
      <c r="A130" s="130"/>
      <c r="B130" s="133"/>
      <c r="C130" s="23">
        <v>127</v>
      </c>
      <c r="D130" s="21" t="s">
        <v>498</v>
      </c>
      <c r="E130" s="23" t="s">
        <v>9</v>
      </c>
      <c r="F130" s="23" t="s">
        <v>110</v>
      </c>
      <c r="G130" s="23" t="s">
        <v>47</v>
      </c>
      <c r="H130" s="29">
        <v>2.85</v>
      </c>
      <c r="I130" s="49">
        <v>100</v>
      </c>
      <c r="J130" s="84">
        <f t="shared" si="2"/>
        <v>88</v>
      </c>
      <c r="K130" s="85" t="str">
        <f t="shared" si="3"/>
        <v>OK</v>
      </c>
      <c r="L130" s="125">
        <v>0</v>
      </c>
      <c r="M130" s="125">
        <v>0</v>
      </c>
      <c r="N130" s="125">
        <v>0</v>
      </c>
      <c r="O130" s="125">
        <v>0</v>
      </c>
      <c r="P130" s="125">
        <v>12</v>
      </c>
      <c r="Q130" s="125">
        <v>0</v>
      </c>
      <c r="R130" s="125">
        <v>0</v>
      </c>
      <c r="S130" s="125">
        <v>0</v>
      </c>
      <c r="T130" s="125">
        <v>0</v>
      </c>
      <c r="U130" s="125">
        <v>0</v>
      </c>
      <c r="V130" s="125">
        <v>0</v>
      </c>
      <c r="W130" s="125">
        <v>0</v>
      </c>
      <c r="X130" s="125">
        <v>0</v>
      </c>
      <c r="Y130" s="125">
        <v>0</v>
      </c>
      <c r="Z130" s="125">
        <v>0</v>
      </c>
      <c r="AA130" s="125">
        <v>0</v>
      </c>
      <c r="AB130" s="125">
        <v>0</v>
      </c>
    </row>
    <row r="131" spans="1:28" ht="25.5" x14ac:dyDescent="0.25">
      <c r="A131" s="130"/>
      <c r="B131" s="133"/>
      <c r="C131" s="23">
        <v>128</v>
      </c>
      <c r="D131" s="21" t="s">
        <v>222</v>
      </c>
      <c r="E131" s="23" t="s">
        <v>68</v>
      </c>
      <c r="F131" s="23" t="s">
        <v>223</v>
      </c>
      <c r="G131" s="23" t="s">
        <v>47</v>
      </c>
      <c r="H131" s="29">
        <v>40</v>
      </c>
      <c r="I131" s="86">
        <v>30</v>
      </c>
      <c r="J131" s="84">
        <f t="shared" si="2"/>
        <v>26</v>
      </c>
      <c r="K131" s="85" t="str">
        <f t="shared" si="3"/>
        <v>OK</v>
      </c>
      <c r="L131" s="125">
        <v>0</v>
      </c>
      <c r="M131" s="125">
        <v>0</v>
      </c>
      <c r="N131" s="125">
        <v>0</v>
      </c>
      <c r="O131" s="125">
        <v>0</v>
      </c>
      <c r="P131" s="125">
        <v>4</v>
      </c>
      <c r="Q131" s="125">
        <v>0</v>
      </c>
      <c r="R131" s="125">
        <v>0</v>
      </c>
      <c r="S131" s="125">
        <v>0</v>
      </c>
      <c r="T131" s="125">
        <v>0</v>
      </c>
      <c r="U131" s="125">
        <v>0</v>
      </c>
      <c r="V131" s="125">
        <v>0</v>
      </c>
      <c r="W131" s="125">
        <v>0</v>
      </c>
      <c r="X131" s="125">
        <v>0</v>
      </c>
      <c r="Y131" s="125">
        <v>0</v>
      </c>
      <c r="Z131" s="125">
        <v>0</v>
      </c>
      <c r="AA131" s="125">
        <v>0</v>
      </c>
      <c r="AB131" s="125">
        <v>0</v>
      </c>
    </row>
    <row r="132" spans="1:28" ht="25.5" x14ac:dyDescent="0.25">
      <c r="A132" s="130"/>
      <c r="B132" s="133"/>
      <c r="C132" s="23">
        <v>129</v>
      </c>
      <c r="D132" s="21" t="s">
        <v>224</v>
      </c>
      <c r="E132" s="23" t="s">
        <v>68</v>
      </c>
      <c r="F132" s="23" t="s">
        <v>221</v>
      </c>
      <c r="G132" s="23" t="s">
        <v>47</v>
      </c>
      <c r="H132" s="29">
        <v>2.5</v>
      </c>
      <c r="I132" s="86">
        <v>30</v>
      </c>
      <c r="J132" s="84">
        <f t="shared" si="2"/>
        <v>30</v>
      </c>
      <c r="K132" s="85" t="str">
        <f t="shared" si="3"/>
        <v>OK</v>
      </c>
      <c r="L132" s="125">
        <v>0</v>
      </c>
      <c r="M132" s="125">
        <v>0</v>
      </c>
      <c r="N132" s="125">
        <v>0</v>
      </c>
      <c r="O132" s="125">
        <v>0</v>
      </c>
      <c r="P132" s="125">
        <v>0</v>
      </c>
      <c r="Q132" s="125">
        <v>0</v>
      </c>
      <c r="R132" s="125">
        <v>0</v>
      </c>
      <c r="S132" s="125">
        <v>0</v>
      </c>
      <c r="T132" s="125">
        <v>0</v>
      </c>
      <c r="U132" s="125">
        <v>0</v>
      </c>
      <c r="V132" s="125">
        <v>0</v>
      </c>
      <c r="W132" s="125">
        <v>0</v>
      </c>
      <c r="X132" s="125">
        <v>0</v>
      </c>
      <c r="Y132" s="125">
        <v>0</v>
      </c>
      <c r="Z132" s="125">
        <v>0</v>
      </c>
      <c r="AA132" s="125">
        <v>0</v>
      </c>
      <c r="AB132" s="125">
        <v>0</v>
      </c>
    </row>
    <row r="133" spans="1:28" ht="39" x14ac:dyDescent="0.25">
      <c r="A133" s="130"/>
      <c r="B133" s="133"/>
      <c r="C133" s="23">
        <v>130</v>
      </c>
      <c r="D133" s="37" t="s">
        <v>225</v>
      </c>
      <c r="E133" s="23" t="s">
        <v>40</v>
      </c>
      <c r="F133" s="23" t="s">
        <v>110</v>
      </c>
      <c r="G133" s="23" t="s">
        <v>47</v>
      </c>
      <c r="H133" s="29">
        <v>2.88</v>
      </c>
      <c r="I133" s="86"/>
      <c r="J133" s="84">
        <f t="shared" ref="J133:J196" si="4">I133-(SUM(L133:AB133))</f>
        <v>0</v>
      </c>
      <c r="K133" s="85" t="str">
        <f t="shared" ref="K133:K196" si="5">IF(J133&lt;0,"ATENÇÃO","OK")</f>
        <v>OK</v>
      </c>
      <c r="L133" s="125">
        <v>0</v>
      </c>
      <c r="M133" s="125">
        <v>0</v>
      </c>
      <c r="N133" s="125">
        <v>0</v>
      </c>
      <c r="O133" s="125">
        <v>0</v>
      </c>
      <c r="P133" s="125">
        <v>0</v>
      </c>
      <c r="Q133" s="125">
        <v>0</v>
      </c>
      <c r="R133" s="125">
        <v>0</v>
      </c>
      <c r="S133" s="125">
        <v>0</v>
      </c>
      <c r="T133" s="125">
        <v>0</v>
      </c>
      <c r="U133" s="125">
        <v>0</v>
      </c>
      <c r="V133" s="125">
        <v>0</v>
      </c>
      <c r="W133" s="125">
        <v>0</v>
      </c>
      <c r="X133" s="125">
        <v>0</v>
      </c>
      <c r="Y133" s="125">
        <v>0</v>
      </c>
      <c r="Z133" s="125">
        <v>0</v>
      </c>
      <c r="AA133" s="125">
        <v>0</v>
      </c>
      <c r="AB133" s="125">
        <v>0</v>
      </c>
    </row>
    <row r="134" spans="1:28" ht="26.25" x14ac:dyDescent="0.25">
      <c r="A134" s="130"/>
      <c r="B134" s="133"/>
      <c r="C134" s="23">
        <v>131</v>
      </c>
      <c r="D134" s="37" t="s">
        <v>226</v>
      </c>
      <c r="E134" s="23" t="s">
        <v>101</v>
      </c>
      <c r="F134" s="23" t="s">
        <v>223</v>
      </c>
      <c r="G134" s="23" t="s">
        <v>47</v>
      </c>
      <c r="H134" s="29">
        <v>54</v>
      </c>
      <c r="I134" s="86"/>
      <c r="J134" s="84">
        <f t="shared" si="4"/>
        <v>0</v>
      </c>
      <c r="K134" s="85" t="str">
        <f t="shared" si="5"/>
        <v>OK</v>
      </c>
      <c r="L134" s="125">
        <v>0</v>
      </c>
      <c r="M134" s="125">
        <v>0</v>
      </c>
      <c r="N134" s="125">
        <v>0</v>
      </c>
      <c r="O134" s="125">
        <v>0</v>
      </c>
      <c r="P134" s="125">
        <v>0</v>
      </c>
      <c r="Q134" s="125">
        <v>0</v>
      </c>
      <c r="R134" s="125">
        <v>0</v>
      </c>
      <c r="S134" s="125">
        <v>0</v>
      </c>
      <c r="T134" s="125">
        <v>0</v>
      </c>
      <c r="U134" s="125">
        <v>0</v>
      </c>
      <c r="V134" s="125">
        <v>0</v>
      </c>
      <c r="W134" s="125">
        <v>0</v>
      </c>
      <c r="X134" s="125">
        <v>0</v>
      </c>
      <c r="Y134" s="125">
        <v>0</v>
      </c>
      <c r="Z134" s="125">
        <v>0</v>
      </c>
      <c r="AA134" s="125">
        <v>0</v>
      </c>
      <c r="AB134" s="125">
        <v>0</v>
      </c>
    </row>
    <row r="135" spans="1:28" ht="38.25" x14ac:dyDescent="0.25">
      <c r="A135" s="130"/>
      <c r="B135" s="133"/>
      <c r="C135" s="23">
        <v>132</v>
      </c>
      <c r="D135" s="21" t="s">
        <v>227</v>
      </c>
      <c r="E135" s="23" t="s">
        <v>40</v>
      </c>
      <c r="F135" s="23" t="s">
        <v>110</v>
      </c>
      <c r="G135" s="23" t="s">
        <v>47</v>
      </c>
      <c r="H135" s="29">
        <v>3.7</v>
      </c>
      <c r="I135" s="86">
        <v>48</v>
      </c>
      <c r="J135" s="84">
        <f t="shared" si="4"/>
        <v>48</v>
      </c>
      <c r="K135" s="85" t="str">
        <f t="shared" si="5"/>
        <v>OK</v>
      </c>
      <c r="L135" s="125">
        <v>0</v>
      </c>
      <c r="M135" s="125">
        <v>0</v>
      </c>
      <c r="N135" s="125">
        <v>0</v>
      </c>
      <c r="O135" s="125">
        <v>0</v>
      </c>
      <c r="P135" s="125">
        <v>0</v>
      </c>
      <c r="Q135" s="125">
        <v>0</v>
      </c>
      <c r="R135" s="125">
        <v>0</v>
      </c>
      <c r="S135" s="125">
        <v>0</v>
      </c>
      <c r="T135" s="125">
        <v>0</v>
      </c>
      <c r="U135" s="125">
        <v>0</v>
      </c>
      <c r="V135" s="125">
        <v>0</v>
      </c>
      <c r="W135" s="125">
        <v>0</v>
      </c>
      <c r="X135" s="125">
        <v>0</v>
      </c>
      <c r="Y135" s="125">
        <v>0</v>
      </c>
      <c r="Z135" s="125">
        <v>0</v>
      </c>
      <c r="AA135" s="125">
        <v>0</v>
      </c>
      <c r="AB135" s="125">
        <v>0</v>
      </c>
    </row>
    <row r="136" spans="1:28" ht="38.25" x14ac:dyDescent="0.25">
      <c r="A136" s="130"/>
      <c r="B136" s="133"/>
      <c r="C136" s="23">
        <v>133</v>
      </c>
      <c r="D136" s="21" t="s">
        <v>228</v>
      </c>
      <c r="E136" s="23" t="s">
        <v>9</v>
      </c>
      <c r="F136" s="23" t="s">
        <v>229</v>
      </c>
      <c r="G136" s="23" t="s">
        <v>47</v>
      </c>
      <c r="H136" s="29">
        <v>3.92</v>
      </c>
      <c r="I136" s="49">
        <v>100</v>
      </c>
      <c r="J136" s="84">
        <f t="shared" si="4"/>
        <v>100</v>
      </c>
      <c r="K136" s="85" t="str">
        <f t="shared" si="5"/>
        <v>OK</v>
      </c>
      <c r="L136" s="125">
        <v>0</v>
      </c>
      <c r="M136" s="125">
        <v>0</v>
      </c>
      <c r="N136" s="125">
        <v>0</v>
      </c>
      <c r="O136" s="125">
        <v>0</v>
      </c>
      <c r="P136" s="125">
        <v>0</v>
      </c>
      <c r="Q136" s="125">
        <v>0</v>
      </c>
      <c r="R136" s="125">
        <v>0</v>
      </c>
      <c r="S136" s="125">
        <v>0</v>
      </c>
      <c r="T136" s="125">
        <v>0</v>
      </c>
      <c r="U136" s="125">
        <v>0</v>
      </c>
      <c r="V136" s="125">
        <v>0</v>
      </c>
      <c r="W136" s="125">
        <v>0</v>
      </c>
      <c r="X136" s="125">
        <v>0</v>
      </c>
      <c r="Y136" s="125">
        <v>0</v>
      </c>
      <c r="Z136" s="125">
        <v>0</v>
      </c>
      <c r="AA136" s="125">
        <v>0</v>
      </c>
      <c r="AB136" s="125">
        <v>0</v>
      </c>
    </row>
    <row r="137" spans="1:28" ht="38.25" x14ac:dyDescent="0.25">
      <c r="A137" s="130"/>
      <c r="B137" s="133"/>
      <c r="C137" s="23">
        <v>134</v>
      </c>
      <c r="D137" s="21" t="s">
        <v>230</v>
      </c>
      <c r="E137" s="23" t="s">
        <v>9</v>
      </c>
      <c r="F137" s="23" t="s">
        <v>231</v>
      </c>
      <c r="G137" s="23" t="s">
        <v>47</v>
      </c>
      <c r="H137" s="29">
        <v>3.61</v>
      </c>
      <c r="I137" s="49">
        <v>100</v>
      </c>
      <c r="J137" s="84">
        <f t="shared" si="4"/>
        <v>60</v>
      </c>
      <c r="K137" s="85" t="str">
        <f t="shared" si="5"/>
        <v>OK</v>
      </c>
      <c r="L137" s="125">
        <v>0</v>
      </c>
      <c r="M137" s="125">
        <v>0</v>
      </c>
      <c r="N137" s="125">
        <v>0</v>
      </c>
      <c r="O137" s="125">
        <v>0</v>
      </c>
      <c r="P137" s="125">
        <v>40</v>
      </c>
      <c r="Q137" s="125">
        <v>0</v>
      </c>
      <c r="R137" s="125">
        <v>0</v>
      </c>
      <c r="S137" s="125">
        <v>0</v>
      </c>
      <c r="T137" s="125">
        <v>0</v>
      </c>
      <c r="U137" s="125">
        <v>0</v>
      </c>
      <c r="V137" s="125">
        <v>0</v>
      </c>
      <c r="W137" s="125">
        <v>0</v>
      </c>
      <c r="X137" s="125">
        <v>0</v>
      </c>
      <c r="Y137" s="125">
        <v>0</v>
      </c>
      <c r="Z137" s="125">
        <v>0</v>
      </c>
      <c r="AA137" s="125">
        <v>0</v>
      </c>
      <c r="AB137" s="125">
        <v>0</v>
      </c>
    </row>
    <row r="138" spans="1:28" ht="25.5" x14ac:dyDescent="0.25">
      <c r="A138" s="130"/>
      <c r="B138" s="133"/>
      <c r="C138" s="23">
        <v>135</v>
      </c>
      <c r="D138" s="21" t="s">
        <v>232</v>
      </c>
      <c r="E138" s="23" t="s">
        <v>40</v>
      </c>
      <c r="F138" s="23" t="s">
        <v>229</v>
      </c>
      <c r="G138" s="23" t="s">
        <v>47</v>
      </c>
      <c r="H138" s="29">
        <v>5.28</v>
      </c>
      <c r="I138" s="86">
        <v>30</v>
      </c>
      <c r="J138" s="84">
        <f t="shared" si="4"/>
        <v>30</v>
      </c>
      <c r="K138" s="85" t="str">
        <f t="shared" si="5"/>
        <v>OK</v>
      </c>
      <c r="L138" s="125">
        <v>0</v>
      </c>
      <c r="M138" s="125">
        <v>0</v>
      </c>
      <c r="N138" s="125">
        <v>0</v>
      </c>
      <c r="O138" s="125">
        <v>0</v>
      </c>
      <c r="P138" s="125">
        <v>0</v>
      </c>
      <c r="Q138" s="125">
        <v>0</v>
      </c>
      <c r="R138" s="125">
        <v>0</v>
      </c>
      <c r="S138" s="125">
        <v>0</v>
      </c>
      <c r="T138" s="125">
        <v>0</v>
      </c>
      <c r="U138" s="125">
        <v>0</v>
      </c>
      <c r="V138" s="125">
        <v>0</v>
      </c>
      <c r="W138" s="125">
        <v>0</v>
      </c>
      <c r="X138" s="125">
        <v>0</v>
      </c>
      <c r="Y138" s="125">
        <v>0</v>
      </c>
      <c r="Z138" s="125">
        <v>0</v>
      </c>
      <c r="AA138" s="125">
        <v>0</v>
      </c>
      <c r="AB138" s="125">
        <v>0</v>
      </c>
    </row>
    <row r="139" spans="1:28" ht="102" x14ac:dyDescent="0.25">
      <c r="A139" s="122" t="s">
        <v>380</v>
      </c>
      <c r="B139" s="123">
        <v>21</v>
      </c>
      <c r="C139" s="26">
        <v>136</v>
      </c>
      <c r="D139" s="35" t="s">
        <v>233</v>
      </c>
      <c r="E139" s="26" t="s">
        <v>234</v>
      </c>
      <c r="F139" s="27" t="s">
        <v>235</v>
      </c>
      <c r="G139" s="26" t="s">
        <v>47</v>
      </c>
      <c r="H139" s="28">
        <v>10.49</v>
      </c>
      <c r="I139" s="83">
        <v>2000</v>
      </c>
      <c r="J139" s="84">
        <f t="shared" si="4"/>
        <v>1850</v>
      </c>
      <c r="K139" s="85" t="str">
        <f t="shared" si="5"/>
        <v>OK</v>
      </c>
      <c r="L139" s="125">
        <v>0</v>
      </c>
      <c r="M139" s="125">
        <v>0</v>
      </c>
      <c r="N139" s="125">
        <v>0</v>
      </c>
      <c r="O139" s="125">
        <v>0</v>
      </c>
      <c r="P139" s="125">
        <v>0</v>
      </c>
      <c r="Q139" s="125">
        <v>0</v>
      </c>
      <c r="R139" s="125">
        <v>150</v>
      </c>
      <c r="S139" s="125">
        <v>0</v>
      </c>
      <c r="T139" s="125">
        <v>0</v>
      </c>
      <c r="U139" s="125">
        <v>0</v>
      </c>
      <c r="V139" s="125">
        <v>0</v>
      </c>
      <c r="W139" s="125">
        <v>0</v>
      </c>
      <c r="X139" s="125">
        <v>0</v>
      </c>
      <c r="Y139" s="125">
        <v>0</v>
      </c>
      <c r="Z139" s="125">
        <v>0</v>
      </c>
      <c r="AA139" s="125">
        <v>0</v>
      </c>
      <c r="AB139" s="125">
        <v>0</v>
      </c>
    </row>
    <row r="140" spans="1:28" ht="114.75" x14ac:dyDescent="0.25">
      <c r="A140" s="121" t="s">
        <v>380</v>
      </c>
      <c r="B140" s="124">
        <v>22</v>
      </c>
      <c r="C140" s="23">
        <v>137</v>
      </c>
      <c r="D140" s="21" t="s">
        <v>236</v>
      </c>
      <c r="E140" s="23" t="s">
        <v>234</v>
      </c>
      <c r="F140" s="32" t="s">
        <v>237</v>
      </c>
      <c r="G140" s="23" t="s">
        <v>47</v>
      </c>
      <c r="H140" s="29">
        <v>9.59</v>
      </c>
      <c r="I140" s="86">
        <f>2000-100-100</f>
        <v>1800</v>
      </c>
      <c r="J140" s="84">
        <f t="shared" si="4"/>
        <v>950</v>
      </c>
      <c r="K140" s="85" t="str">
        <f t="shared" si="5"/>
        <v>OK</v>
      </c>
      <c r="L140" s="125">
        <v>0</v>
      </c>
      <c r="M140" s="125">
        <v>0</v>
      </c>
      <c r="N140" s="125">
        <v>0</v>
      </c>
      <c r="O140" s="125">
        <v>250</v>
      </c>
      <c r="P140" s="125">
        <v>0</v>
      </c>
      <c r="Q140" s="125">
        <v>0</v>
      </c>
      <c r="R140" s="125">
        <v>250</v>
      </c>
      <c r="S140" s="125">
        <v>0</v>
      </c>
      <c r="T140" s="125">
        <v>0</v>
      </c>
      <c r="U140" s="125">
        <v>0</v>
      </c>
      <c r="V140" s="125">
        <v>0</v>
      </c>
      <c r="W140" s="125">
        <v>0</v>
      </c>
      <c r="X140" s="125">
        <v>0</v>
      </c>
      <c r="Y140" s="125">
        <v>0</v>
      </c>
      <c r="Z140" s="125">
        <v>200</v>
      </c>
      <c r="AA140" s="125">
        <v>150</v>
      </c>
      <c r="AB140" s="125">
        <v>0</v>
      </c>
    </row>
    <row r="141" spans="1:28" ht="25.5" x14ac:dyDescent="0.25">
      <c r="A141" s="131" t="s">
        <v>378</v>
      </c>
      <c r="B141" s="132">
        <v>23</v>
      </c>
      <c r="C141" s="26">
        <v>138</v>
      </c>
      <c r="D141" s="35" t="s">
        <v>238</v>
      </c>
      <c r="E141" s="26" t="s">
        <v>68</v>
      </c>
      <c r="F141" s="27" t="s">
        <v>239</v>
      </c>
      <c r="G141" s="26" t="s">
        <v>47</v>
      </c>
      <c r="H141" s="28">
        <v>9.64</v>
      </c>
      <c r="I141" s="83"/>
      <c r="J141" s="84">
        <f t="shared" si="4"/>
        <v>0</v>
      </c>
      <c r="K141" s="85" t="str">
        <f t="shared" si="5"/>
        <v>OK</v>
      </c>
      <c r="L141" s="125">
        <v>0</v>
      </c>
      <c r="M141" s="125">
        <v>0</v>
      </c>
      <c r="N141" s="125">
        <v>0</v>
      </c>
      <c r="O141" s="125">
        <v>0</v>
      </c>
      <c r="P141" s="125">
        <v>0</v>
      </c>
      <c r="Q141" s="125">
        <v>0</v>
      </c>
      <c r="R141" s="125">
        <v>0</v>
      </c>
      <c r="S141" s="125">
        <v>0</v>
      </c>
      <c r="T141" s="125">
        <v>0</v>
      </c>
      <c r="U141" s="125">
        <v>0</v>
      </c>
      <c r="V141" s="125">
        <v>0</v>
      </c>
      <c r="W141" s="125">
        <v>0</v>
      </c>
      <c r="X141" s="125">
        <v>0</v>
      </c>
      <c r="Y141" s="125">
        <v>0</v>
      </c>
      <c r="Z141" s="125">
        <v>0</v>
      </c>
      <c r="AA141" s="125">
        <v>0</v>
      </c>
      <c r="AB141" s="125">
        <v>0</v>
      </c>
    </row>
    <row r="142" spans="1:28" ht="25.5" x14ac:dyDescent="0.25">
      <c r="A142" s="131"/>
      <c r="B142" s="132"/>
      <c r="C142" s="26">
        <v>139</v>
      </c>
      <c r="D142" s="35" t="s">
        <v>240</v>
      </c>
      <c r="E142" s="26" t="s">
        <v>68</v>
      </c>
      <c r="F142" s="27" t="s">
        <v>239</v>
      </c>
      <c r="G142" s="26" t="s">
        <v>47</v>
      </c>
      <c r="H142" s="28">
        <v>9.64</v>
      </c>
      <c r="I142" s="83"/>
      <c r="J142" s="84">
        <f t="shared" si="4"/>
        <v>0</v>
      </c>
      <c r="K142" s="85" t="str">
        <f t="shared" si="5"/>
        <v>OK</v>
      </c>
      <c r="L142" s="125">
        <v>0</v>
      </c>
      <c r="M142" s="125">
        <v>0</v>
      </c>
      <c r="N142" s="125">
        <v>0</v>
      </c>
      <c r="O142" s="125">
        <v>0</v>
      </c>
      <c r="P142" s="125">
        <v>0</v>
      </c>
      <c r="Q142" s="125">
        <v>0</v>
      </c>
      <c r="R142" s="125">
        <v>0</v>
      </c>
      <c r="S142" s="125">
        <v>0</v>
      </c>
      <c r="T142" s="125">
        <v>0</v>
      </c>
      <c r="U142" s="125">
        <v>0</v>
      </c>
      <c r="V142" s="125">
        <v>0</v>
      </c>
      <c r="W142" s="125">
        <v>0</v>
      </c>
      <c r="X142" s="125">
        <v>0</v>
      </c>
      <c r="Y142" s="125">
        <v>0</v>
      </c>
      <c r="Z142" s="125">
        <v>0</v>
      </c>
      <c r="AA142" s="125">
        <v>0</v>
      </c>
      <c r="AB142" s="125">
        <v>0</v>
      </c>
    </row>
    <row r="143" spans="1:28" ht="25.5" x14ac:dyDescent="0.25">
      <c r="A143" s="131"/>
      <c r="B143" s="132"/>
      <c r="C143" s="26">
        <v>140</v>
      </c>
      <c r="D143" s="35" t="s">
        <v>241</v>
      </c>
      <c r="E143" s="26" t="s">
        <v>186</v>
      </c>
      <c r="F143" s="27" t="s">
        <v>242</v>
      </c>
      <c r="G143" s="26" t="s">
        <v>47</v>
      </c>
      <c r="H143" s="34">
        <v>25.18</v>
      </c>
      <c r="I143" s="83">
        <v>100</v>
      </c>
      <c r="J143" s="84">
        <f t="shared" si="4"/>
        <v>50</v>
      </c>
      <c r="K143" s="85" t="str">
        <f t="shared" si="5"/>
        <v>OK</v>
      </c>
      <c r="L143" s="125">
        <v>0</v>
      </c>
      <c r="M143" s="125">
        <v>0</v>
      </c>
      <c r="N143" s="125">
        <v>0</v>
      </c>
      <c r="O143" s="125">
        <v>0</v>
      </c>
      <c r="P143" s="125">
        <v>50</v>
      </c>
      <c r="Q143" s="125">
        <v>0</v>
      </c>
      <c r="R143" s="125">
        <v>0</v>
      </c>
      <c r="S143" s="125">
        <v>0</v>
      </c>
      <c r="T143" s="125">
        <v>0</v>
      </c>
      <c r="U143" s="125">
        <v>0</v>
      </c>
      <c r="V143" s="125">
        <v>0</v>
      </c>
      <c r="W143" s="125">
        <v>0</v>
      </c>
      <c r="X143" s="125">
        <v>0</v>
      </c>
      <c r="Y143" s="125">
        <v>0</v>
      </c>
      <c r="Z143" s="125">
        <v>0</v>
      </c>
      <c r="AA143" s="125">
        <v>0</v>
      </c>
      <c r="AB143" s="125">
        <v>0</v>
      </c>
    </row>
    <row r="144" spans="1:28" ht="25.5" x14ac:dyDescent="0.25">
      <c r="A144" s="131"/>
      <c r="B144" s="132"/>
      <c r="C144" s="26">
        <v>141</v>
      </c>
      <c r="D144" s="35" t="s">
        <v>243</v>
      </c>
      <c r="E144" s="26" t="s">
        <v>244</v>
      </c>
      <c r="F144" s="27" t="s">
        <v>245</v>
      </c>
      <c r="G144" s="26" t="s">
        <v>47</v>
      </c>
      <c r="H144" s="34">
        <v>22.45</v>
      </c>
      <c r="I144" s="83">
        <v>48</v>
      </c>
      <c r="J144" s="84">
        <f t="shared" si="4"/>
        <v>38</v>
      </c>
      <c r="K144" s="85" t="str">
        <f t="shared" si="5"/>
        <v>OK</v>
      </c>
      <c r="L144" s="125">
        <v>0</v>
      </c>
      <c r="M144" s="125">
        <v>0</v>
      </c>
      <c r="N144" s="125">
        <v>0</v>
      </c>
      <c r="O144" s="125">
        <v>0</v>
      </c>
      <c r="P144" s="125">
        <v>10</v>
      </c>
      <c r="Q144" s="125">
        <v>0</v>
      </c>
      <c r="R144" s="125">
        <v>0</v>
      </c>
      <c r="S144" s="125">
        <v>0</v>
      </c>
      <c r="T144" s="125">
        <v>0</v>
      </c>
      <c r="U144" s="125">
        <v>0</v>
      </c>
      <c r="V144" s="125">
        <v>0</v>
      </c>
      <c r="W144" s="125">
        <v>0</v>
      </c>
      <c r="X144" s="125">
        <v>0</v>
      </c>
      <c r="Y144" s="125">
        <v>0</v>
      </c>
      <c r="Z144" s="125">
        <v>0</v>
      </c>
      <c r="AA144" s="125">
        <v>0</v>
      </c>
      <c r="AB144" s="125">
        <v>0</v>
      </c>
    </row>
    <row r="145" spans="1:28" x14ac:dyDescent="0.25">
      <c r="A145" s="131"/>
      <c r="B145" s="132"/>
      <c r="C145" s="26">
        <v>142</v>
      </c>
      <c r="D145" s="35" t="s">
        <v>246</v>
      </c>
      <c r="E145" s="26" t="s">
        <v>247</v>
      </c>
      <c r="F145" s="27" t="s">
        <v>245</v>
      </c>
      <c r="G145" s="26" t="s">
        <v>47</v>
      </c>
      <c r="H145" s="34">
        <v>3.44</v>
      </c>
      <c r="I145" s="83">
        <v>24</v>
      </c>
      <c r="J145" s="84">
        <f t="shared" si="4"/>
        <v>20</v>
      </c>
      <c r="K145" s="85" t="str">
        <f t="shared" si="5"/>
        <v>OK</v>
      </c>
      <c r="L145" s="125">
        <v>0</v>
      </c>
      <c r="M145" s="125">
        <v>0</v>
      </c>
      <c r="N145" s="125">
        <v>0</v>
      </c>
      <c r="O145" s="125">
        <v>0</v>
      </c>
      <c r="P145" s="125">
        <v>4</v>
      </c>
      <c r="Q145" s="125">
        <v>0</v>
      </c>
      <c r="R145" s="125">
        <v>0</v>
      </c>
      <c r="S145" s="125">
        <v>0</v>
      </c>
      <c r="T145" s="125">
        <v>0</v>
      </c>
      <c r="U145" s="125">
        <v>0</v>
      </c>
      <c r="V145" s="125">
        <v>0</v>
      </c>
      <c r="W145" s="125">
        <v>0</v>
      </c>
      <c r="X145" s="125">
        <v>0</v>
      </c>
      <c r="Y145" s="125">
        <v>0</v>
      </c>
      <c r="Z145" s="125">
        <v>0</v>
      </c>
      <c r="AA145" s="125">
        <v>0</v>
      </c>
      <c r="AB145" s="125">
        <v>0</v>
      </c>
    </row>
    <row r="146" spans="1:28" ht="26.25" x14ac:dyDescent="0.25">
      <c r="A146" s="131"/>
      <c r="B146" s="132"/>
      <c r="C146" s="26">
        <v>143</v>
      </c>
      <c r="D146" s="40" t="s">
        <v>248</v>
      </c>
      <c r="E146" s="33" t="s">
        <v>64</v>
      </c>
      <c r="F146" s="33" t="s">
        <v>239</v>
      </c>
      <c r="G146" s="31" t="s">
        <v>47</v>
      </c>
      <c r="H146" s="34">
        <v>7.37</v>
      </c>
      <c r="I146" s="87"/>
      <c r="J146" s="84">
        <f t="shared" si="4"/>
        <v>0</v>
      </c>
      <c r="K146" s="85" t="str">
        <f t="shared" si="5"/>
        <v>OK</v>
      </c>
      <c r="L146" s="125">
        <v>0</v>
      </c>
      <c r="M146" s="125">
        <v>0</v>
      </c>
      <c r="N146" s="125">
        <v>0</v>
      </c>
      <c r="O146" s="125">
        <v>0</v>
      </c>
      <c r="P146" s="125">
        <v>0</v>
      </c>
      <c r="Q146" s="125">
        <v>0</v>
      </c>
      <c r="R146" s="125">
        <v>0</v>
      </c>
      <c r="S146" s="125">
        <v>0</v>
      </c>
      <c r="T146" s="125">
        <v>0</v>
      </c>
      <c r="U146" s="125">
        <v>0</v>
      </c>
      <c r="V146" s="125">
        <v>0</v>
      </c>
      <c r="W146" s="125">
        <v>0</v>
      </c>
      <c r="X146" s="125">
        <v>0</v>
      </c>
      <c r="Y146" s="125">
        <v>0</v>
      </c>
      <c r="Z146" s="125">
        <v>0</v>
      </c>
      <c r="AA146" s="125">
        <v>0</v>
      </c>
      <c r="AB146" s="125">
        <v>0</v>
      </c>
    </row>
    <row r="147" spans="1:28" ht="25.5" x14ac:dyDescent="0.25">
      <c r="A147" s="131"/>
      <c r="B147" s="132"/>
      <c r="C147" s="26">
        <v>144</v>
      </c>
      <c r="D147" s="35" t="s">
        <v>249</v>
      </c>
      <c r="E147" s="26" t="s">
        <v>68</v>
      </c>
      <c r="F147" s="27" t="s">
        <v>239</v>
      </c>
      <c r="G147" s="26" t="s">
        <v>47</v>
      </c>
      <c r="H147" s="34">
        <v>12.83</v>
      </c>
      <c r="I147" s="83">
        <v>60</v>
      </c>
      <c r="J147" s="84">
        <f t="shared" si="4"/>
        <v>60</v>
      </c>
      <c r="K147" s="85" t="str">
        <f t="shared" si="5"/>
        <v>OK</v>
      </c>
      <c r="L147" s="125">
        <v>0</v>
      </c>
      <c r="M147" s="125">
        <v>0</v>
      </c>
      <c r="N147" s="125">
        <v>0</v>
      </c>
      <c r="O147" s="125">
        <v>0</v>
      </c>
      <c r="P147" s="125">
        <v>0</v>
      </c>
      <c r="Q147" s="125">
        <v>0</v>
      </c>
      <c r="R147" s="125">
        <v>0</v>
      </c>
      <c r="S147" s="125">
        <v>0</v>
      </c>
      <c r="T147" s="125">
        <v>0</v>
      </c>
      <c r="U147" s="125">
        <v>0</v>
      </c>
      <c r="V147" s="125">
        <v>0</v>
      </c>
      <c r="W147" s="125">
        <v>0</v>
      </c>
      <c r="X147" s="125">
        <v>0</v>
      </c>
      <c r="Y147" s="125">
        <v>0</v>
      </c>
      <c r="Z147" s="125">
        <v>0</v>
      </c>
      <c r="AA147" s="125">
        <v>0</v>
      </c>
      <c r="AB147" s="125">
        <v>0</v>
      </c>
    </row>
    <row r="148" spans="1:28" ht="25.5" x14ac:dyDescent="0.25">
      <c r="A148" s="131"/>
      <c r="B148" s="132"/>
      <c r="C148" s="26">
        <v>145</v>
      </c>
      <c r="D148" s="35" t="s">
        <v>250</v>
      </c>
      <c r="E148" s="26" t="s">
        <v>68</v>
      </c>
      <c r="F148" s="27" t="s">
        <v>239</v>
      </c>
      <c r="G148" s="26" t="s">
        <v>47</v>
      </c>
      <c r="H148" s="34">
        <v>12.09</v>
      </c>
      <c r="I148" s="83">
        <v>100</v>
      </c>
      <c r="J148" s="84">
        <f t="shared" si="4"/>
        <v>100</v>
      </c>
      <c r="K148" s="85" t="str">
        <f t="shared" si="5"/>
        <v>OK</v>
      </c>
      <c r="L148" s="125">
        <v>0</v>
      </c>
      <c r="M148" s="125">
        <v>0</v>
      </c>
      <c r="N148" s="125">
        <v>0</v>
      </c>
      <c r="O148" s="125">
        <v>0</v>
      </c>
      <c r="P148" s="125">
        <v>0</v>
      </c>
      <c r="Q148" s="125">
        <v>0</v>
      </c>
      <c r="R148" s="125">
        <v>0</v>
      </c>
      <c r="S148" s="125">
        <v>0</v>
      </c>
      <c r="T148" s="125">
        <v>0</v>
      </c>
      <c r="U148" s="125">
        <v>0</v>
      </c>
      <c r="V148" s="125">
        <v>0</v>
      </c>
      <c r="W148" s="125">
        <v>0</v>
      </c>
      <c r="X148" s="125">
        <v>0</v>
      </c>
      <c r="Y148" s="125">
        <v>0</v>
      </c>
      <c r="Z148" s="125">
        <v>0</v>
      </c>
      <c r="AA148" s="125">
        <v>0</v>
      </c>
      <c r="AB148" s="125">
        <v>0</v>
      </c>
    </row>
    <row r="149" spans="1:28" ht="25.5" x14ac:dyDescent="0.25">
      <c r="A149" s="131"/>
      <c r="B149" s="132"/>
      <c r="C149" s="26">
        <v>146</v>
      </c>
      <c r="D149" s="35" t="s">
        <v>251</v>
      </c>
      <c r="E149" s="26" t="s">
        <v>68</v>
      </c>
      <c r="F149" s="27" t="s">
        <v>239</v>
      </c>
      <c r="G149" s="26" t="s">
        <v>47</v>
      </c>
      <c r="H149" s="34">
        <v>11.92</v>
      </c>
      <c r="I149" s="83">
        <v>60</v>
      </c>
      <c r="J149" s="84">
        <f t="shared" si="4"/>
        <v>60</v>
      </c>
      <c r="K149" s="85" t="str">
        <f t="shared" si="5"/>
        <v>OK</v>
      </c>
      <c r="L149" s="125">
        <v>0</v>
      </c>
      <c r="M149" s="125">
        <v>0</v>
      </c>
      <c r="N149" s="125">
        <v>0</v>
      </c>
      <c r="O149" s="125">
        <v>0</v>
      </c>
      <c r="P149" s="125">
        <v>0</v>
      </c>
      <c r="Q149" s="125">
        <v>0</v>
      </c>
      <c r="R149" s="125">
        <v>0</v>
      </c>
      <c r="S149" s="125">
        <v>0</v>
      </c>
      <c r="T149" s="125">
        <v>0</v>
      </c>
      <c r="U149" s="125">
        <v>0</v>
      </c>
      <c r="V149" s="125">
        <v>0</v>
      </c>
      <c r="W149" s="125">
        <v>0</v>
      </c>
      <c r="X149" s="125">
        <v>0</v>
      </c>
      <c r="Y149" s="125">
        <v>0</v>
      </c>
      <c r="Z149" s="125">
        <v>0</v>
      </c>
      <c r="AA149" s="125">
        <v>0</v>
      </c>
      <c r="AB149" s="125">
        <v>0</v>
      </c>
    </row>
    <row r="150" spans="1:28" ht="25.5" x14ac:dyDescent="0.25">
      <c r="A150" s="131"/>
      <c r="B150" s="132"/>
      <c r="C150" s="26">
        <v>147</v>
      </c>
      <c r="D150" s="35" t="s">
        <v>252</v>
      </c>
      <c r="E150" s="26" t="s">
        <v>253</v>
      </c>
      <c r="F150" s="27" t="s">
        <v>239</v>
      </c>
      <c r="G150" s="26" t="s">
        <v>47</v>
      </c>
      <c r="H150" s="34">
        <v>12.21</v>
      </c>
      <c r="I150" s="83">
        <v>60</v>
      </c>
      <c r="J150" s="84">
        <f t="shared" si="4"/>
        <v>60</v>
      </c>
      <c r="K150" s="85" t="str">
        <f t="shared" si="5"/>
        <v>OK</v>
      </c>
      <c r="L150" s="125">
        <v>0</v>
      </c>
      <c r="M150" s="125">
        <v>0</v>
      </c>
      <c r="N150" s="125">
        <v>0</v>
      </c>
      <c r="O150" s="125">
        <v>0</v>
      </c>
      <c r="P150" s="125">
        <v>0</v>
      </c>
      <c r="Q150" s="125">
        <v>0</v>
      </c>
      <c r="R150" s="125">
        <v>0</v>
      </c>
      <c r="S150" s="125">
        <v>0</v>
      </c>
      <c r="T150" s="125">
        <v>0</v>
      </c>
      <c r="U150" s="125">
        <v>0</v>
      </c>
      <c r="V150" s="125">
        <v>0</v>
      </c>
      <c r="W150" s="125">
        <v>0</v>
      </c>
      <c r="X150" s="125">
        <v>0</v>
      </c>
      <c r="Y150" s="125">
        <v>0</v>
      </c>
      <c r="Z150" s="125">
        <v>0</v>
      </c>
      <c r="AA150" s="125">
        <v>0</v>
      </c>
      <c r="AB150" s="125">
        <v>0</v>
      </c>
    </row>
    <row r="151" spans="1:28" ht="25.5" x14ac:dyDescent="0.25">
      <c r="A151" s="131"/>
      <c r="B151" s="132"/>
      <c r="C151" s="26">
        <v>148</v>
      </c>
      <c r="D151" s="35" t="s">
        <v>254</v>
      </c>
      <c r="E151" s="26" t="s">
        <v>186</v>
      </c>
      <c r="F151" s="27" t="s">
        <v>255</v>
      </c>
      <c r="G151" s="26" t="s">
        <v>47</v>
      </c>
      <c r="H151" s="34">
        <v>34.450000000000003</v>
      </c>
      <c r="I151" s="83"/>
      <c r="J151" s="84">
        <f t="shared" si="4"/>
        <v>0</v>
      </c>
      <c r="K151" s="85" t="str">
        <f t="shared" si="5"/>
        <v>OK</v>
      </c>
      <c r="L151" s="125">
        <v>0</v>
      </c>
      <c r="M151" s="125">
        <v>0</v>
      </c>
      <c r="N151" s="125">
        <v>0</v>
      </c>
      <c r="O151" s="125">
        <v>0</v>
      </c>
      <c r="P151" s="125">
        <v>0</v>
      </c>
      <c r="Q151" s="125">
        <v>0</v>
      </c>
      <c r="R151" s="125">
        <v>0</v>
      </c>
      <c r="S151" s="125">
        <v>0</v>
      </c>
      <c r="T151" s="125">
        <v>0</v>
      </c>
      <c r="U151" s="125">
        <v>0</v>
      </c>
      <c r="V151" s="125">
        <v>0</v>
      </c>
      <c r="W151" s="125">
        <v>0</v>
      </c>
      <c r="X151" s="125">
        <v>0</v>
      </c>
      <c r="Y151" s="125">
        <v>0</v>
      </c>
      <c r="Z151" s="125">
        <v>0</v>
      </c>
      <c r="AA151" s="125">
        <v>0</v>
      </c>
      <c r="AB151" s="125">
        <v>0</v>
      </c>
    </row>
    <row r="152" spans="1:28" ht="25.5" x14ac:dyDescent="0.25">
      <c r="A152" s="131"/>
      <c r="B152" s="132"/>
      <c r="C152" s="26">
        <v>149</v>
      </c>
      <c r="D152" s="35" t="s">
        <v>256</v>
      </c>
      <c r="E152" s="26" t="s">
        <v>186</v>
      </c>
      <c r="F152" s="27" t="s">
        <v>257</v>
      </c>
      <c r="G152" s="26" t="s">
        <v>47</v>
      </c>
      <c r="H152" s="34">
        <v>39.4</v>
      </c>
      <c r="I152" s="83">
        <v>50</v>
      </c>
      <c r="J152" s="84">
        <f t="shared" si="4"/>
        <v>50</v>
      </c>
      <c r="K152" s="85" t="str">
        <f t="shared" si="5"/>
        <v>OK</v>
      </c>
      <c r="L152" s="125">
        <v>0</v>
      </c>
      <c r="M152" s="125">
        <v>0</v>
      </c>
      <c r="N152" s="125">
        <v>0</v>
      </c>
      <c r="O152" s="125">
        <v>0</v>
      </c>
      <c r="P152" s="125">
        <v>0</v>
      </c>
      <c r="Q152" s="125">
        <v>0</v>
      </c>
      <c r="R152" s="125">
        <v>0</v>
      </c>
      <c r="S152" s="125">
        <v>0</v>
      </c>
      <c r="T152" s="125">
        <v>0</v>
      </c>
      <c r="U152" s="125">
        <v>0</v>
      </c>
      <c r="V152" s="125">
        <v>0</v>
      </c>
      <c r="W152" s="125">
        <v>0</v>
      </c>
      <c r="X152" s="125">
        <v>0</v>
      </c>
      <c r="Y152" s="125">
        <v>0</v>
      </c>
      <c r="Z152" s="125">
        <v>0</v>
      </c>
      <c r="AA152" s="125">
        <v>0</v>
      </c>
      <c r="AB152" s="125">
        <v>0</v>
      </c>
    </row>
    <row r="153" spans="1:28" ht="38.25" x14ac:dyDescent="0.25">
      <c r="A153" s="131"/>
      <c r="B153" s="132"/>
      <c r="C153" s="26">
        <v>150</v>
      </c>
      <c r="D153" s="35" t="s">
        <v>258</v>
      </c>
      <c r="E153" s="26" t="s">
        <v>40</v>
      </c>
      <c r="F153" s="27" t="s">
        <v>259</v>
      </c>
      <c r="G153" s="26" t="s">
        <v>47</v>
      </c>
      <c r="H153" s="34">
        <v>3.24</v>
      </c>
      <c r="I153" s="83">
        <v>60</v>
      </c>
      <c r="J153" s="84">
        <f t="shared" si="4"/>
        <v>30</v>
      </c>
      <c r="K153" s="85" t="str">
        <f t="shared" si="5"/>
        <v>OK</v>
      </c>
      <c r="L153" s="125">
        <v>0</v>
      </c>
      <c r="M153" s="125">
        <v>0</v>
      </c>
      <c r="N153" s="125">
        <v>0</v>
      </c>
      <c r="O153" s="125">
        <v>0</v>
      </c>
      <c r="P153" s="125">
        <v>30</v>
      </c>
      <c r="Q153" s="125">
        <v>0</v>
      </c>
      <c r="R153" s="125">
        <v>0</v>
      </c>
      <c r="S153" s="125">
        <v>0</v>
      </c>
      <c r="T153" s="125">
        <v>0</v>
      </c>
      <c r="U153" s="125">
        <v>0</v>
      </c>
      <c r="V153" s="125">
        <v>0</v>
      </c>
      <c r="W153" s="125">
        <v>0</v>
      </c>
      <c r="X153" s="125">
        <v>0</v>
      </c>
      <c r="Y153" s="125">
        <v>0</v>
      </c>
      <c r="Z153" s="125">
        <v>0</v>
      </c>
      <c r="AA153" s="125">
        <v>0</v>
      </c>
      <c r="AB153" s="125">
        <v>0</v>
      </c>
    </row>
    <row r="154" spans="1:28" ht="25.5" x14ac:dyDescent="0.25">
      <c r="A154" s="131"/>
      <c r="B154" s="132"/>
      <c r="C154" s="26">
        <v>151</v>
      </c>
      <c r="D154" s="35" t="s">
        <v>260</v>
      </c>
      <c r="E154" s="26" t="s">
        <v>253</v>
      </c>
      <c r="F154" s="27" t="s">
        <v>261</v>
      </c>
      <c r="G154" s="26" t="s">
        <v>47</v>
      </c>
      <c r="H154" s="34">
        <v>2.7</v>
      </c>
      <c r="I154" s="83">
        <v>10</v>
      </c>
      <c r="J154" s="84">
        <f t="shared" si="4"/>
        <v>0</v>
      </c>
      <c r="K154" s="85" t="str">
        <f t="shared" si="5"/>
        <v>OK</v>
      </c>
      <c r="L154" s="125">
        <v>0</v>
      </c>
      <c r="M154" s="125">
        <v>0</v>
      </c>
      <c r="N154" s="125">
        <v>0</v>
      </c>
      <c r="O154" s="125">
        <v>0</v>
      </c>
      <c r="P154" s="125">
        <v>10</v>
      </c>
      <c r="Q154" s="125">
        <v>0</v>
      </c>
      <c r="R154" s="125">
        <v>0</v>
      </c>
      <c r="S154" s="125">
        <v>0</v>
      </c>
      <c r="T154" s="125">
        <v>0</v>
      </c>
      <c r="U154" s="125">
        <v>0</v>
      </c>
      <c r="V154" s="125">
        <v>0</v>
      </c>
      <c r="W154" s="125">
        <v>0</v>
      </c>
      <c r="X154" s="125">
        <v>0</v>
      </c>
      <c r="Y154" s="125">
        <v>0</v>
      </c>
      <c r="Z154" s="125">
        <v>0</v>
      </c>
      <c r="AA154" s="125">
        <v>0</v>
      </c>
      <c r="AB154" s="125">
        <v>0</v>
      </c>
    </row>
    <row r="155" spans="1:28" ht="25.5" x14ac:dyDescent="0.25">
      <c r="A155" s="131"/>
      <c r="B155" s="132"/>
      <c r="C155" s="26">
        <v>152</v>
      </c>
      <c r="D155" s="35" t="s">
        <v>262</v>
      </c>
      <c r="E155" s="26" t="s">
        <v>253</v>
      </c>
      <c r="F155" s="27" t="s">
        <v>261</v>
      </c>
      <c r="G155" s="26" t="s">
        <v>47</v>
      </c>
      <c r="H155" s="28">
        <v>2.7</v>
      </c>
      <c r="I155" s="83">
        <v>10</v>
      </c>
      <c r="J155" s="84">
        <f t="shared" si="4"/>
        <v>0</v>
      </c>
      <c r="K155" s="85" t="str">
        <f t="shared" si="5"/>
        <v>OK</v>
      </c>
      <c r="L155" s="125">
        <v>0</v>
      </c>
      <c r="M155" s="125">
        <v>0</v>
      </c>
      <c r="N155" s="125">
        <v>0</v>
      </c>
      <c r="O155" s="125">
        <v>0</v>
      </c>
      <c r="P155" s="125">
        <v>10</v>
      </c>
      <c r="Q155" s="125">
        <v>0</v>
      </c>
      <c r="R155" s="125">
        <v>0</v>
      </c>
      <c r="S155" s="125">
        <v>0</v>
      </c>
      <c r="T155" s="125">
        <v>0</v>
      </c>
      <c r="U155" s="125">
        <v>0</v>
      </c>
      <c r="V155" s="125">
        <v>0</v>
      </c>
      <c r="W155" s="125">
        <v>0</v>
      </c>
      <c r="X155" s="125">
        <v>0</v>
      </c>
      <c r="Y155" s="125">
        <v>0</v>
      </c>
      <c r="Z155" s="125">
        <v>0</v>
      </c>
      <c r="AA155" s="125">
        <v>0</v>
      </c>
      <c r="AB155" s="125">
        <v>0</v>
      </c>
    </row>
    <row r="156" spans="1:28" ht="25.5" x14ac:dyDescent="0.25">
      <c r="A156" s="131"/>
      <c r="B156" s="132"/>
      <c r="C156" s="26">
        <v>153</v>
      </c>
      <c r="D156" s="35" t="s">
        <v>263</v>
      </c>
      <c r="E156" s="26" t="s">
        <v>253</v>
      </c>
      <c r="F156" s="27" t="s">
        <v>261</v>
      </c>
      <c r="G156" s="26" t="s">
        <v>47</v>
      </c>
      <c r="H156" s="28">
        <v>2.7</v>
      </c>
      <c r="I156" s="83">
        <v>10</v>
      </c>
      <c r="J156" s="84">
        <f t="shared" si="4"/>
        <v>0</v>
      </c>
      <c r="K156" s="85" t="str">
        <f t="shared" si="5"/>
        <v>OK</v>
      </c>
      <c r="L156" s="125">
        <v>0</v>
      </c>
      <c r="M156" s="125">
        <v>0</v>
      </c>
      <c r="N156" s="125">
        <v>0</v>
      </c>
      <c r="O156" s="125">
        <v>0</v>
      </c>
      <c r="P156" s="125">
        <v>10</v>
      </c>
      <c r="Q156" s="125">
        <v>0</v>
      </c>
      <c r="R156" s="125">
        <v>0</v>
      </c>
      <c r="S156" s="125">
        <v>0</v>
      </c>
      <c r="T156" s="125">
        <v>0</v>
      </c>
      <c r="U156" s="125">
        <v>0</v>
      </c>
      <c r="V156" s="125">
        <v>0</v>
      </c>
      <c r="W156" s="125">
        <v>0</v>
      </c>
      <c r="X156" s="125">
        <v>0</v>
      </c>
      <c r="Y156" s="125">
        <v>0</v>
      </c>
      <c r="Z156" s="125">
        <v>0</v>
      </c>
      <c r="AA156" s="125">
        <v>0</v>
      </c>
      <c r="AB156" s="125">
        <v>0</v>
      </c>
    </row>
    <row r="157" spans="1:28" ht="25.5" x14ac:dyDescent="0.25">
      <c r="A157" s="131"/>
      <c r="B157" s="132"/>
      <c r="C157" s="26">
        <v>154</v>
      </c>
      <c r="D157" s="35" t="s">
        <v>264</v>
      </c>
      <c r="E157" s="26" t="s">
        <v>253</v>
      </c>
      <c r="F157" s="27" t="s">
        <v>261</v>
      </c>
      <c r="G157" s="26" t="s">
        <v>47</v>
      </c>
      <c r="H157" s="28">
        <v>2.7</v>
      </c>
      <c r="I157" s="83">
        <v>10</v>
      </c>
      <c r="J157" s="84">
        <f t="shared" si="4"/>
        <v>0</v>
      </c>
      <c r="K157" s="85" t="str">
        <f t="shared" si="5"/>
        <v>OK</v>
      </c>
      <c r="L157" s="125">
        <v>0</v>
      </c>
      <c r="M157" s="125">
        <v>0</v>
      </c>
      <c r="N157" s="125">
        <v>0</v>
      </c>
      <c r="O157" s="125">
        <v>0</v>
      </c>
      <c r="P157" s="125">
        <v>10</v>
      </c>
      <c r="Q157" s="125">
        <v>0</v>
      </c>
      <c r="R157" s="125">
        <v>0</v>
      </c>
      <c r="S157" s="125">
        <v>0</v>
      </c>
      <c r="T157" s="125">
        <v>0</v>
      </c>
      <c r="U157" s="125">
        <v>0</v>
      </c>
      <c r="V157" s="125">
        <v>0</v>
      </c>
      <c r="W157" s="125">
        <v>0</v>
      </c>
      <c r="X157" s="125">
        <v>0</v>
      </c>
      <c r="Y157" s="125">
        <v>0</v>
      </c>
      <c r="Z157" s="125">
        <v>0</v>
      </c>
      <c r="AA157" s="125">
        <v>0</v>
      </c>
      <c r="AB157" s="125">
        <v>0</v>
      </c>
    </row>
    <row r="158" spans="1:28" x14ac:dyDescent="0.25">
      <c r="A158" s="131"/>
      <c r="B158" s="132"/>
      <c r="C158" s="26">
        <v>155</v>
      </c>
      <c r="D158" s="35" t="s">
        <v>265</v>
      </c>
      <c r="E158" s="26" t="s">
        <v>253</v>
      </c>
      <c r="F158" s="27" t="s">
        <v>239</v>
      </c>
      <c r="G158" s="26" t="s">
        <v>47</v>
      </c>
      <c r="H158" s="28">
        <v>5.0599999999999996</v>
      </c>
      <c r="I158" s="83"/>
      <c r="J158" s="84">
        <f t="shared" si="4"/>
        <v>0</v>
      </c>
      <c r="K158" s="85" t="str">
        <f t="shared" si="5"/>
        <v>OK</v>
      </c>
      <c r="L158" s="125">
        <v>0</v>
      </c>
      <c r="M158" s="125">
        <v>0</v>
      </c>
      <c r="N158" s="125">
        <v>0</v>
      </c>
      <c r="O158" s="125">
        <v>0</v>
      </c>
      <c r="P158" s="125">
        <v>0</v>
      </c>
      <c r="Q158" s="125">
        <v>0</v>
      </c>
      <c r="R158" s="125">
        <v>0</v>
      </c>
      <c r="S158" s="125">
        <v>0</v>
      </c>
      <c r="T158" s="125">
        <v>0</v>
      </c>
      <c r="U158" s="125">
        <v>0</v>
      </c>
      <c r="V158" s="125">
        <v>0</v>
      </c>
      <c r="W158" s="125">
        <v>0</v>
      </c>
      <c r="X158" s="125">
        <v>0</v>
      </c>
      <c r="Y158" s="125">
        <v>0</v>
      </c>
      <c r="Z158" s="125">
        <v>0</v>
      </c>
      <c r="AA158" s="125">
        <v>0</v>
      </c>
      <c r="AB158" s="125">
        <v>0</v>
      </c>
    </row>
    <row r="159" spans="1:28" ht="25.5" x14ac:dyDescent="0.25">
      <c r="A159" s="131"/>
      <c r="B159" s="132"/>
      <c r="C159" s="26">
        <v>156</v>
      </c>
      <c r="D159" s="35" t="s">
        <v>266</v>
      </c>
      <c r="E159" s="26" t="s">
        <v>267</v>
      </c>
      <c r="F159" s="27" t="s">
        <v>268</v>
      </c>
      <c r="G159" s="26" t="s">
        <v>47</v>
      </c>
      <c r="H159" s="28">
        <v>9.0500000000000007</v>
      </c>
      <c r="I159" s="83"/>
      <c r="J159" s="84">
        <f t="shared" si="4"/>
        <v>0</v>
      </c>
      <c r="K159" s="85" t="str">
        <f t="shared" si="5"/>
        <v>OK</v>
      </c>
      <c r="L159" s="125">
        <v>0</v>
      </c>
      <c r="M159" s="125">
        <v>0</v>
      </c>
      <c r="N159" s="125">
        <v>0</v>
      </c>
      <c r="O159" s="125">
        <v>0</v>
      </c>
      <c r="P159" s="125">
        <v>0</v>
      </c>
      <c r="Q159" s="125">
        <v>0</v>
      </c>
      <c r="R159" s="125">
        <v>0</v>
      </c>
      <c r="S159" s="125">
        <v>0</v>
      </c>
      <c r="T159" s="125">
        <v>0</v>
      </c>
      <c r="U159" s="125">
        <v>0</v>
      </c>
      <c r="V159" s="125">
        <v>0</v>
      </c>
      <c r="W159" s="125">
        <v>0</v>
      </c>
      <c r="X159" s="125">
        <v>0</v>
      </c>
      <c r="Y159" s="125">
        <v>0</v>
      </c>
      <c r="Z159" s="125">
        <v>0</v>
      </c>
      <c r="AA159" s="125">
        <v>0</v>
      </c>
      <c r="AB159" s="125">
        <v>0</v>
      </c>
    </row>
    <row r="160" spans="1:28" ht="26.25" x14ac:dyDescent="0.25">
      <c r="A160" s="131"/>
      <c r="B160" s="132"/>
      <c r="C160" s="26">
        <v>157</v>
      </c>
      <c r="D160" s="40" t="s">
        <v>269</v>
      </c>
      <c r="E160" s="31" t="s">
        <v>270</v>
      </c>
      <c r="F160" s="33" t="s">
        <v>259</v>
      </c>
      <c r="G160" s="31" t="s">
        <v>47</v>
      </c>
      <c r="H160" s="28">
        <v>17.73</v>
      </c>
      <c r="I160" s="88"/>
      <c r="J160" s="84">
        <f t="shared" si="4"/>
        <v>0</v>
      </c>
      <c r="K160" s="85" t="str">
        <f t="shared" si="5"/>
        <v>OK</v>
      </c>
      <c r="L160" s="125">
        <v>0</v>
      </c>
      <c r="M160" s="125">
        <v>0</v>
      </c>
      <c r="N160" s="125">
        <v>0</v>
      </c>
      <c r="O160" s="125">
        <v>0</v>
      </c>
      <c r="P160" s="125">
        <v>0</v>
      </c>
      <c r="Q160" s="125">
        <v>0</v>
      </c>
      <c r="R160" s="125">
        <v>0</v>
      </c>
      <c r="S160" s="125">
        <v>0</v>
      </c>
      <c r="T160" s="125">
        <v>0</v>
      </c>
      <c r="U160" s="125">
        <v>0</v>
      </c>
      <c r="V160" s="125">
        <v>0</v>
      </c>
      <c r="W160" s="125">
        <v>0</v>
      </c>
      <c r="X160" s="125">
        <v>0</v>
      </c>
      <c r="Y160" s="125">
        <v>0</v>
      </c>
      <c r="Z160" s="125">
        <v>0</v>
      </c>
      <c r="AA160" s="125">
        <v>0</v>
      </c>
      <c r="AB160" s="125">
        <v>0</v>
      </c>
    </row>
    <row r="161" spans="1:28" ht="26.25" x14ac:dyDescent="0.25">
      <c r="A161" s="131"/>
      <c r="B161" s="132"/>
      <c r="C161" s="26">
        <v>158</v>
      </c>
      <c r="D161" s="40" t="s">
        <v>271</v>
      </c>
      <c r="E161" s="31" t="s">
        <v>160</v>
      </c>
      <c r="F161" s="33" t="s">
        <v>272</v>
      </c>
      <c r="G161" s="31" t="s">
        <v>47</v>
      </c>
      <c r="H161" s="34">
        <v>1.88</v>
      </c>
      <c r="I161" s="88"/>
      <c r="J161" s="84">
        <f t="shared" si="4"/>
        <v>0</v>
      </c>
      <c r="K161" s="85" t="str">
        <f t="shared" si="5"/>
        <v>OK</v>
      </c>
      <c r="L161" s="125">
        <v>0</v>
      </c>
      <c r="M161" s="125">
        <v>0</v>
      </c>
      <c r="N161" s="125">
        <v>0</v>
      </c>
      <c r="O161" s="125">
        <v>0</v>
      </c>
      <c r="P161" s="125">
        <v>0</v>
      </c>
      <c r="Q161" s="125">
        <v>0</v>
      </c>
      <c r="R161" s="125">
        <v>0</v>
      </c>
      <c r="S161" s="125">
        <v>0</v>
      </c>
      <c r="T161" s="125">
        <v>0</v>
      </c>
      <c r="U161" s="125">
        <v>0</v>
      </c>
      <c r="V161" s="125">
        <v>0</v>
      </c>
      <c r="W161" s="125">
        <v>0</v>
      </c>
      <c r="X161" s="125">
        <v>0</v>
      </c>
      <c r="Y161" s="125">
        <v>0</v>
      </c>
      <c r="Z161" s="125">
        <v>0</v>
      </c>
      <c r="AA161" s="125">
        <v>0</v>
      </c>
      <c r="AB161" s="125">
        <v>0</v>
      </c>
    </row>
    <row r="162" spans="1:28" ht="25.5" x14ac:dyDescent="0.25">
      <c r="A162" s="131"/>
      <c r="B162" s="132"/>
      <c r="C162" s="26">
        <v>159</v>
      </c>
      <c r="D162" s="35" t="s">
        <v>273</v>
      </c>
      <c r="E162" s="26" t="s">
        <v>68</v>
      </c>
      <c r="F162" s="27" t="s">
        <v>239</v>
      </c>
      <c r="G162" s="26" t="s">
        <v>47</v>
      </c>
      <c r="H162" s="28">
        <v>9.64</v>
      </c>
      <c r="I162" s="83"/>
      <c r="J162" s="84">
        <f t="shared" si="4"/>
        <v>0</v>
      </c>
      <c r="K162" s="85" t="str">
        <f t="shared" si="5"/>
        <v>OK</v>
      </c>
      <c r="L162" s="125">
        <v>0</v>
      </c>
      <c r="M162" s="125">
        <v>0</v>
      </c>
      <c r="N162" s="125">
        <v>0</v>
      </c>
      <c r="O162" s="125">
        <v>0</v>
      </c>
      <c r="P162" s="125">
        <v>0</v>
      </c>
      <c r="Q162" s="125">
        <v>0</v>
      </c>
      <c r="R162" s="125">
        <v>0</v>
      </c>
      <c r="S162" s="125">
        <v>0</v>
      </c>
      <c r="T162" s="125">
        <v>0</v>
      </c>
      <c r="U162" s="125">
        <v>0</v>
      </c>
      <c r="V162" s="125">
        <v>0</v>
      </c>
      <c r="W162" s="125">
        <v>0</v>
      </c>
      <c r="X162" s="125">
        <v>0</v>
      </c>
      <c r="Y162" s="125">
        <v>0</v>
      </c>
      <c r="Z162" s="125">
        <v>0</v>
      </c>
      <c r="AA162" s="125">
        <v>0</v>
      </c>
      <c r="AB162" s="125">
        <v>0</v>
      </c>
    </row>
    <row r="163" spans="1:28" ht="25.5" x14ac:dyDescent="0.25">
      <c r="A163" s="131"/>
      <c r="B163" s="132"/>
      <c r="C163" s="26">
        <v>160</v>
      </c>
      <c r="D163" s="35" t="s">
        <v>274</v>
      </c>
      <c r="E163" s="26" t="s">
        <v>68</v>
      </c>
      <c r="F163" s="27" t="s">
        <v>239</v>
      </c>
      <c r="G163" s="26" t="s">
        <v>47</v>
      </c>
      <c r="H163" s="28">
        <v>9.64</v>
      </c>
      <c r="I163" s="83"/>
      <c r="J163" s="84">
        <f t="shared" si="4"/>
        <v>0</v>
      </c>
      <c r="K163" s="85" t="str">
        <f t="shared" si="5"/>
        <v>OK</v>
      </c>
      <c r="L163" s="125">
        <v>0</v>
      </c>
      <c r="M163" s="125">
        <v>0</v>
      </c>
      <c r="N163" s="125">
        <v>0</v>
      </c>
      <c r="O163" s="125">
        <v>0</v>
      </c>
      <c r="P163" s="125">
        <v>0</v>
      </c>
      <c r="Q163" s="125">
        <v>0</v>
      </c>
      <c r="R163" s="125">
        <v>0</v>
      </c>
      <c r="S163" s="125">
        <v>0</v>
      </c>
      <c r="T163" s="125">
        <v>0</v>
      </c>
      <c r="U163" s="125">
        <v>0</v>
      </c>
      <c r="V163" s="125">
        <v>0</v>
      </c>
      <c r="W163" s="125">
        <v>0</v>
      </c>
      <c r="X163" s="125">
        <v>0</v>
      </c>
      <c r="Y163" s="125">
        <v>0</v>
      </c>
      <c r="Z163" s="125">
        <v>0</v>
      </c>
      <c r="AA163" s="125">
        <v>0</v>
      </c>
      <c r="AB163" s="125">
        <v>0</v>
      </c>
    </row>
    <row r="164" spans="1:28" ht="38.25" x14ac:dyDescent="0.25">
      <c r="A164" s="121" t="s">
        <v>384</v>
      </c>
      <c r="B164" s="124">
        <v>24</v>
      </c>
      <c r="C164" s="23">
        <v>162</v>
      </c>
      <c r="D164" s="21" t="s">
        <v>275</v>
      </c>
      <c r="E164" s="23" t="s">
        <v>40</v>
      </c>
      <c r="F164" s="32" t="s">
        <v>276</v>
      </c>
      <c r="G164" s="23" t="s">
        <v>47</v>
      </c>
      <c r="H164" s="29">
        <v>192.5</v>
      </c>
      <c r="I164" s="86">
        <v>5</v>
      </c>
      <c r="J164" s="84">
        <f t="shared" si="4"/>
        <v>0</v>
      </c>
      <c r="K164" s="85" t="str">
        <f t="shared" si="5"/>
        <v>OK</v>
      </c>
      <c r="L164" s="125">
        <v>0</v>
      </c>
      <c r="M164" s="125">
        <v>2</v>
      </c>
      <c r="N164" s="125">
        <v>0</v>
      </c>
      <c r="O164" s="125">
        <v>0</v>
      </c>
      <c r="P164" s="125">
        <v>0</v>
      </c>
      <c r="Q164" s="125">
        <v>0</v>
      </c>
      <c r="R164" s="125">
        <v>0</v>
      </c>
      <c r="S164" s="125">
        <v>0</v>
      </c>
      <c r="T164" s="125">
        <v>0</v>
      </c>
      <c r="U164" s="125">
        <v>3</v>
      </c>
      <c r="V164" s="125">
        <v>0</v>
      </c>
      <c r="W164" s="125">
        <v>0</v>
      </c>
      <c r="X164" s="125">
        <v>0</v>
      </c>
      <c r="Y164" s="125">
        <v>0</v>
      </c>
      <c r="Z164" s="125">
        <v>0</v>
      </c>
      <c r="AA164" s="125">
        <v>0</v>
      </c>
      <c r="AB164" s="125">
        <v>0</v>
      </c>
    </row>
    <row r="165" spans="1:28" ht="25.5" customHeight="1" x14ac:dyDescent="0.25">
      <c r="A165" s="131" t="s">
        <v>377</v>
      </c>
      <c r="B165" s="132">
        <v>25</v>
      </c>
      <c r="C165" s="26">
        <v>163</v>
      </c>
      <c r="D165" s="35" t="s">
        <v>277</v>
      </c>
      <c r="E165" s="26" t="s">
        <v>64</v>
      </c>
      <c r="F165" s="27" t="s">
        <v>278</v>
      </c>
      <c r="G165" s="26" t="s">
        <v>47</v>
      </c>
      <c r="H165" s="28">
        <v>18.64</v>
      </c>
      <c r="I165" s="83">
        <v>50</v>
      </c>
      <c r="J165" s="84">
        <f t="shared" si="4"/>
        <v>50</v>
      </c>
      <c r="K165" s="85" t="str">
        <f t="shared" si="5"/>
        <v>OK</v>
      </c>
      <c r="L165" s="125">
        <v>0</v>
      </c>
      <c r="M165" s="125">
        <v>0</v>
      </c>
      <c r="N165" s="125">
        <v>0</v>
      </c>
      <c r="O165" s="125">
        <v>0</v>
      </c>
      <c r="P165" s="125">
        <v>0</v>
      </c>
      <c r="Q165" s="125">
        <v>0</v>
      </c>
      <c r="R165" s="125">
        <v>0</v>
      </c>
      <c r="S165" s="125">
        <v>0</v>
      </c>
      <c r="T165" s="125">
        <v>0</v>
      </c>
      <c r="U165" s="125">
        <v>0</v>
      </c>
      <c r="V165" s="125">
        <v>0</v>
      </c>
      <c r="W165" s="125">
        <v>0</v>
      </c>
      <c r="X165" s="125">
        <v>0</v>
      </c>
      <c r="Y165" s="125">
        <v>0</v>
      </c>
      <c r="Z165" s="125">
        <v>0</v>
      </c>
      <c r="AA165" s="125">
        <v>0</v>
      </c>
      <c r="AB165" s="125">
        <v>0</v>
      </c>
    </row>
    <row r="166" spans="1:28" ht="25.5" customHeight="1" x14ac:dyDescent="0.25">
      <c r="A166" s="131"/>
      <c r="B166" s="132"/>
      <c r="C166" s="26">
        <v>164</v>
      </c>
      <c r="D166" s="35" t="s">
        <v>279</v>
      </c>
      <c r="E166" s="26" t="s">
        <v>64</v>
      </c>
      <c r="F166" s="27" t="s">
        <v>278</v>
      </c>
      <c r="G166" s="26" t="s">
        <v>47</v>
      </c>
      <c r="H166" s="28">
        <v>25</v>
      </c>
      <c r="I166" s="83">
        <v>50</v>
      </c>
      <c r="J166" s="84">
        <f t="shared" si="4"/>
        <v>30</v>
      </c>
      <c r="K166" s="85" t="str">
        <f t="shared" si="5"/>
        <v>OK</v>
      </c>
      <c r="L166" s="125">
        <v>20</v>
      </c>
      <c r="M166" s="125">
        <v>0</v>
      </c>
      <c r="N166" s="125">
        <v>0</v>
      </c>
      <c r="O166" s="125">
        <v>0</v>
      </c>
      <c r="P166" s="125">
        <v>0</v>
      </c>
      <c r="Q166" s="125">
        <v>0</v>
      </c>
      <c r="R166" s="125">
        <v>0</v>
      </c>
      <c r="S166" s="125">
        <v>0</v>
      </c>
      <c r="T166" s="125">
        <v>0</v>
      </c>
      <c r="U166" s="125">
        <v>0</v>
      </c>
      <c r="V166" s="125">
        <v>0</v>
      </c>
      <c r="W166" s="125">
        <v>0</v>
      </c>
      <c r="X166" s="125">
        <v>0</v>
      </c>
      <c r="Y166" s="125">
        <v>0</v>
      </c>
      <c r="Z166" s="125">
        <v>0</v>
      </c>
      <c r="AA166" s="125">
        <v>0</v>
      </c>
      <c r="AB166" s="125">
        <v>0</v>
      </c>
    </row>
    <row r="167" spans="1:28" ht="165.75" x14ac:dyDescent="0.25">
      <c r="A167" s="130" t="s">
        <v>379</v>
      </c>
      <c r="B167" s="133">
        <v>26</v>
      </c>
      <c r="C167" s="23">
        <v>165</v>
      </c>
      <c r="D167" s="21" t="s">
        <v>280</v>
      </c>
      <c r="E167" s="23" t="s">
        <v>9</v>
      </c>
      <c r="F167" s="32" t="s">
        <v>281</v>
      </c>
      <c r="G167" s="23" t="s">
        <v>47</v>
      </c>
      <c r="H167" s="29">
        <v>2.54</v>
      </c>
      <c r="I167" s="50">
        <v>1500</v>
      </c>
      <c r="J167" s="84">
        <f t="shared" si="4"/>
        <v>0</v>
      </c>
      <c r="K167" s="85" t="str">
        <f t="shared" si="5"/>
        <v>OK</v>
      </c>
      <c r="L167" s="125">
        <v>0</v>
      </c>
      <c r="M167" s="125">
        <v>0</v>
      </c>
      <c r="N167" s="125">
        <v>0</v>
      </c>
      <c r="O167" s="125">
        <v>0</v>
      </c>
      <c r="P167" s="125">
        <v>0</v>
      </c>
      <c r="Q167" s="125">
        <v>1200</v>
      </c>
      <c r="R167" s="125">
        <v>0</v>
      </c>
      <c r="S167" s="125">
        <v>100</v>
      </c>
      <c r="T167" s="125">
        <v>0</v>
      </c>
      <c r="U167" s="125">
        <v>0</v>
      </c>
      <c r="V167" s="125">
        <v>0</v>
      </c>
      <c r="W167" s="125">
        <v>0</v>
      </c>
      <c r="X167" s="125">
        <v>0</v>
      </c>
      <c r="Y167" s="125">
        <v>0</v>
      </c>
      <c r="Z167" s="125">
        <v>0</v>
      </c>
      <c r="AA167" s="125">
        <v>0</v>
      </c>
      <c r="AB167" s="125">
        <v>200</v>
      </c>
    </row>
    <row r="168" spans="1:28" ht="63.75" x14ac:dyDescent="0.25">
      <c r="A168" s="130"/>
      <c r="B168" s="133"/>
      <c r="C168" s="23">
        <v>166</v>
      </c>
      <c r="D168" s="21" t="s">
        <v>282</v>
      </c>
      <c r="E168" s="23" t="s">
        <v>9</v>
      </c>
      <c r="F168" s="32" t="s">
        <v>283</v>
      </c>
      <c r="G168" s="23" t="s">
        <v>47</v>
      </c>
      <c r="H168" s="29">
        <v>1.2</v>
      </c>
      <c r="I168" s="50">
        <v>300</v>
      </c>
      <c r="J168" s="84">
        <f t="shared" si="4"/>
        <v>0</v>
      </c>
      <c r="K168" s="85" t="str">
        <f t="shared" si="5"/>
        <v>OK</v>
      </c>
      <c r="L168" s="125">
        <v>0</v>
      </c>
      <c r="M168" s="125">
        <v>0</v>
      </c>
      <c r="N168" s="125">
        <v>0</v>
      </c>
      <c r="O168" s="125">
        <v>0</v>
      </c>
      <c r="P168" s="125">
        <v>0</v>
      </c>
      <c r="Q168" s="125">
        <v>100</v>
      </c>
      <c r="R168" s="125">
        <v>0</v>
      </c>
      <c r="S168" s="125">
        <v>200</v>
      </c>
      <c r="T168" s="125">
        <v>0</v>
      </c>
      <c r="U168" s="125">
        <v>0</v>
      </c>
      <c r="V168" s="125">
        <v>0</v>
      </c>
      <c r="W168" s="125">
        <v>0</v>
      </c>
      <c r="X168" s="125">
        <v>0</v>
      </c>
      <c r="Y168" s="125">
        <v>0</v>
      </c>
      <c r="Z168" s="125">
        <v>0</v>
      </c>
      <c r="AA168" s="125">
        <v>0</v>
      </c>
      <c r="AB168" s="125">
        <v>0</v>
      </c>
    </row>
    <row r="169" spans="1:28" ht="25.5" x14ac:dyDescent="0.25">
      <c r="A169" s="130"/>
      <c r="B169" s="133"/>
      <c r="C169" s="23">
        <v>167</v>
      </c>
      <c r="D169" s="21" t="s">
        <v>284</v>
      </c>
      <c r="E169" s="23" t="s">
        <v>40</v>
      </c>
      <c r="F169" s="32" t="s">
        <v>285</v>
      </c>
      <c r="G169" s="23" t="s">
        <v>47</v>
      </c>
      <c r="H169" s="29">
        <v>1.71</v>
      </c>
      <c r="I169" s="86">
        <v>600</v>
      </c>
      <c r="J169" s="84">
        <f t="shared" si="4"/>
        <v>0</v>
      </c>
      <c r="K169" s="85" t="str">
        <f t="shared" si="5"/>
        <v>OK</v>
      </c>
      <c r="L169" s="125">
        <v>0</v>
      </c>
      <c r="M169" s="125">
        <v>0</v>
      </c>
      <c r="N169" s="125">
        <v>0</v>
      </c>
      <c r="O169" s="125">
        <v>0</v>
      </c>
      <c r="P169" s="125">
        <v>0</v>
      </c>
      <c r="Q169" s="125">
        <v>300</v>
      </c>
      <c r="R169" s="125">
        <v>0</v>
      </c>
      <c r="S169" s="125">
        <v>0</v>
      </c>
      <c r="T169" s="125">
        <v>300</v>
      </c>
      <c r="U169" s="125">
        <v>0</v>
      </c>
      <c r="V169" s="125">
        <v>0</v>
      </c>
      <c r="W169" s="125">
        <v>0</v>
      </c>
      <c r="X169" s="125">
        <v>0</v>
      </c>
      <c r="Y169" s="125">
        <v>0</v>
      </c>
      <c r="Z169" s="125">
        <v>0</v>
      </c>
      <c r="AA169" s="125">
        <v>0</v>
      </c>
      <c r="AB169" s="125">
        <v>0</v>
      </c>
    </row>
    <row r="170" spans="1:28" ht="38.25" x14ac:dyDescent="0.25">
      <c r="A170" s="130"/>
      <c r="B170" s="133"/>
      <c r="C170" s="23">
        <v>168</v>
      </c>
      <c r="D170" s="21" t="s">
        <v>286</v>
      </c>
      <c r="E170" s="23" t="s">
        <v>40</v>
      </c>
      <c r="F170" s="32" t="s">
        <v>287</v>
      </c>
      <c r="G170" s="23" t="s">
        <v>47</v>
      </c>
      <c r="H170" s="29">
        <v>3.43</v>
      </c>
      <c r="I170" s="49">
        <v>50</v>
      </c>
      <c r="J170" s="84">
        <f t="shared" si="4"/>
        <v>0</v>
      </c>
      <c r="K170" s="85" t="str">
        <f t="shared" si="5"/>
        <v>OK</v>
      </c>
      <c r="L170" s="125">
        <v>0</v>
      </c>
      <c r="M170" s="125">
        <v>0</v>
      </c>
      <c r="N170" s="125">
        <v>0</v>
      </c>
      <c r="O170" s="125">
        <v>0</v>
      </c>
      <c r="P170" s="125">
        <v>0</v>
      </c>
      <c r="Q170" s="125">
        <v>50</v>
      </c>
      <c r="R170" s="125">
        <v>0</v>
      </c>
      <c r="S170" s="125">
        <v>0</v>
      </c>
      <c r="T170" s="125">
        <v>0</v>
      </c>
      <c r="U170" s="125">
        <v>0</v>
      </c>
      <c r="V170" s="125">
        <v>0</v>
      </c>
      <c r="W170" s="125">
        <v>0</v>
      </c>
      <c r="X170" s="125">
        <v>0</v>
      </c>
      <c r="Y170" s="125">
        <v>0</v>
      </c>
      <c r="Z170" s="125">
        <v>0</v>
      </c>
      <c r="AA170" s="125">
        <v>0</v>
      </c>
      <c r="AB170" s="125">
        <v>0</v>
      </c>
    </row>
    <row r="171" spans="1:28" ht="38.25" x14ac:dyDescent="0.25">
      <c r="A171" s="130"/>
      <c r="B171" s="133"/>
      <c r="C171" s="23">
        <v>169</v>
      </c>
      <c r="D171" s="21" t="s">
        <v>288</v>
      </c>
      <c r="E171" s="23" t="s">
        <v>40</v>
      </c>
      <c r="F171" s="32" t="s">
        <v>287</v>
      </c>
      <c r="G171" s="23" t="s">
        <v>47</v>
      </c>
      <c r="H171" s="29">
        <v>2</v>
      </c>
      <c r="I171" s="49"/>
      <c r="J171" s="84">
        <f t="shared" si="4"/>
        <v>0</v>
      </c>
      <c r="K171" s="85" t="str">
        <f t="shared" si="5"/>
        <v>OK</v>
      </c>
      <c r="L171" s="125">
        <v>0</v>
      </c>
      <c r="M171" s="125">
        <v>0</v>
      </c>
      <c r="N171" s="125">
        <v>0</v>
      </c>
      <c r="O171" s="125">
        <v>0</v>
      </c>
      <c r="P171" s="125">
        <v>0</v>
      </c>
      <c r="Q171" s="125">
        <v>0</v>
      </c>
      <c r="R171" s="125">
        <v>0</v>
      </c>
      <c r="S171" s="125">
        <v>0</v>
      </c>
      <c r="T171" s="125">
        <v>0</v>
      </c>
      <c r="U171" s="125">
        <v>0</v>
      </c>
      <c r="V171" s="125">
        <v>0</v>
      </c>
      <c r="W171" s="125">
        <v>0</v>
      </c>
      <c r="X171" s="125">
        <v>0</v>
      </c>
      <c r="Y171" s="125">
        <v>0</v>
      </c>
      <c r="Z171" s="125">
        <v>0</v>
      </c>
      <c r="AA171" s="125">
        <v>0</v>
      </c>
      <c r="AB171" s="125">
        <v>0</v>
      </c>
    </row>
    <row r="172" spans="1:28" ht="63.75" x14ac:dyDescent="0.25">
      <c r="A172" s="130"/>
      <c r="B172" s="133"/>
      <c r="C172" s="23">
        <v>170</v>
      </c>
      <c r="D172" s="21" t="s">
        <v>289</v>
      </c>
      <c r="E172" s="23" t="s">
        <v>40</v>
      </c>
      <c r="F172" s="32" t="s">
        <v>287</v>
      </c>
      <c r="G172" s="23" t="s">
        <v>47</v>
      </c>
      <c r="H172" s="29">
        <v>1.29</v>
      </c>
      <c r="I172" s="49">
        <v>1000</v>
      </c>
      <c r="J172" s="84">
        <f t="shared" si="4"/>
        <v>1000</v>
      </c>
      <c r="K172" s="85" t="str">
        <f t="shared" si="5"/>
        <v>OK</v>
      </c>
      <c r="L172" s="125">
        <v>0</v>
      </c>
      <c r="M172" s="125">
        <v>0</v>
      </c>
      <c r="N172" s="125">
        <v>0</v>
      </c>
      <c r="O172" s="125">
        <v>0</v>
      </c>
      <c r="P172" s="125">
        <v>0</v>
      </c>
      <c r="Q172" s="125">
        <v>0</v>
      </c>
      <c r="R172" s="125">
        <v>0</v>
      </c>
      <c r="S172" s="125">
        <v>0</v>
      </c>
      <c r="T172" s="125">
        <v>0</v>
      </c>
      <c r="U172" s="125">
        <v>0</v>
      </c>
      <c r="V172" s="125">
        <v>0</v>
      </c>
      <c r="W172" s="125">
        <v>0</v>
      </c>
      <c r="X172" s="125">
        <v>0</v>
      </c>
      <c r="Y172" s="125">
        <v>0</v>
      </c>
      <c r="Z172" s="125">
        <v>0</v>
      </c>
      <c r="AA172" s="125">
        <v>0</v>
      </c>
      <c r="AB172" s="125">
        <v>0</v>
      </c>
    </row>
    <row r="173" spans="1:28" ht="25.5" x14ac:dyDescent="0.25">
      <c r="A173" s="130"/>
      <c r="B173" s="133"/>
      <c r="C173" s="23">
        <v>171</v>
      </c>
      <c r="D173" s="36" t="s">
        <v>290</v>
      </c>
      <c r="E173" s="23" t="s">
        <v>40</v>
      </c>
      <c r="F173" s="32" t="s">
        <v>281</v>
      </c>
      <c r="G173" s="23" t="s">
        <v>47</v>
      </c>
      <c r="H173" s="29">
        <v>2.5099999999999998</v>
      </c>
      <c r="I173" s="49">
        <v>200</v>
      </c>
      <c r="J173" s="84">
        <f t="shared" si="4"/>
        <v>200</v>
      </c>
      <c r="K173" s="85" t="str">
        <f t="shared" si="5"/>
        <v>OK</v>
      </c>
      <c r="L173" s="125">
        <v>0</v>
      </c>
      <c r="M173" s="125">
        <v>0</v>
      </c>
      <c r="N173" s="125">
        <v>0</v>
      </c>
      <c r="O173" s="125">
        <v>0</v>
      </c>
      <c r="P173" s="125">
        <v>0</v>
      </c>
      <c r="Q173" s="125">
        <v>0</v>
      </c>
      <c r="R173" s="125">
        <v>0</v>
      </c>
      <c r="S173" s="125">
        <v>0</v>
      </c>
      <c r="T173" s="125">
        <v>0</v>
      </c>
      <c r="U173" s="125">
        <v>0</v>
      </c>
      <c r="V173" s="125">
        <v>0</v>
      </c>
      <c r="W173" s="125">
        <v>0</v>
      </c>
      <c r="X173" s="125">
        <v>0</v>
      </c>
      <c r="Y173" s="125">
        <v>0</v>
      </c>
      <c r="Z173" s="125">
        <v>0</v>
      </c>
      <c r="AA173" s="125">
        <v>0</v>
      </c>
      <c r="AB173" s="125">
        <v>0</v>
      </c>
    </row>
    <row r="174" spans="1:28" ht="25.5" x14ac:dyDescent="0.25">
      <c r="A174" s="130"/>
      <c r="B174" s="133"/>
      <c r="C174" s="23">
        <v>172</v>
      </c>
      <c r="D174" s="36" t="s">
        <v>291</v>
      </c>
      <c r="E174" s="23" t="s">
        <v>40</v>
      </c>
      <c r="F174" s="32" t="s">
        <v>292</v>
      </c>
      <c r="G174" s="23" t="s">
        <v>47</v>
      </c>
      <c r="H174" s="29">
        <v>6.56</v>
      </c>
      <c r="I174" s="49">
        <v>200</v>
      </c>
      <c r="J174" s="84">
        <f t="shared" si="4"/>
        <v>200</v>
      </c>
      <c r="K174" s="85" t="str">
        <f t="shared" si="5"/>
        <v>OK</v>
      </c>
      <c r="L174" s="125">
        <v>0</v>
      </c>
      <c r="M174" s="125">
        <v>0</v>
      </c>
      <c r="N174" s="125">
        <v>0</v>
      </c>
      <c r="O174" s="125">
        <v>0</v>
      </c>
      <c r="P174" s="125">
        <v>0</v>
      </c>
      <c r="Q174" s="125">
        <v>0</v>
      </c>
      <c r="R174" s="125">
        <v>0</v>
      </c>
      <c r="S174" s="125">
        <v>0</v>
      </c>
      <c r="T174" s="125">
        <v>0</v>
      </c>
      <c r="U174" s="125">
        <v>0</v>
      </c>
      <c r="V174" s="125">
        <v>0</v>
      </c>
      <c r="W174" s="125">
        <v>0</v>
      </c>
      <c r="X174" s="125">
        <v>0</v>
      </c>
      <c r="Y174" s="125">
        <v>0</v>
      </c>
      <c r="Z174" s="125">
        <v>0</v>
      </c>
      <c r="AA174" s="125">
        <v>0</v>
      </c>
      <c r="AB174" s="125">
        <v>0</v>
      </c>
    </row>
    <row r="175" spans="1:28" ht="25.5" x14ac:dyDescent="0.25">
      <c r="A175" s="130"/>
      <c r="B175" s="133"/>
      <c r="C175" s="23">
        <v>173</v>
      </c>
      <c r="D175" s="36" t="s">
        <v>293</v>
      </c>
      <c r="E175" s="23" t="s">
        <v>40</v>
      </c>
      <c r="F175" s="32" t="s">
        <v>52</v>
      </c>
      <c r="G175" s="23" t="s">
        <v>47</v>
      </c>
      <c r="H175" s="29">
        <v>5</v>
      </c>
      <c r="I175" s="49">
        <v>200</v>
      </c>
      <c r="J175" s="84">
        <f t="shared" si="4"/>
        <v>200</v>
      </c>
      <c r="K175" s="85" t="str">
        <f t="shared" si="5"/>
        <v>OK</v>
      </c>
      <c r="L175" s="125">
        <v>0</v>
      </c>
      <c r="M175" s="125">
        <v>0</v>
      </c>
      <c r="N175" s="125">
        <v>0</v>
      </c>
      <c r="O175" s="125">
        <v>0</v>
      </c>
      <c r="P175" s="125">
        <v>0</v>
      </c>
      <c r="Q175" s="125">
        <v>0</v>
      </c>
      <c r="R175" s="125">
        <v>0</v>
      </c>
      <c r="S175" s="125">
        <v>0</v>
      </c>
      <c r="T175" s="125">
        <v>0</v>
      </c>
      <c r="U175" s="125">
        <v>0</v>
      </c>
      <c r="V175" s="125">
        <v>0</v>
      </c>
      <c r="W175" s="125">
        <v>0</v>
      </c>
      <c r="X175" s="125">
        <v>0</v>
      </c>
      <c r="Y175" s="125">
        <v>0</v>
      </c>
      <c r="Z175" s="125">
        <v>0</v>
      </c>
      <c r="AA175" s="125">
        <v>0</v>
      </c>
      <c r="AB175" s="125">
        <v>0</v>
      </c>
    </row>
    <row r="176" spans="1:28" ht="38.25" x14ac:dyDescent="0.25">
      <c r="A176" s="130"/>
      <c r="B176" s="133"/>
      <c r="C176" s="23">
        <v>174</v>
      </c>
      <c r="D176" s="21" t="s">
        <v>294</v>
      </c>
      <c r="E176" s="23" t="s">
        <v>40</v>
      </c>
      <c r="F176" s="32" t="s">
        <v>295</v>
      </c>
      <c r="G176" s="23" t="s">
        <v>47</v>
      </c>
      <c r="H176" s="29">
        <v>25.49</v>
      </c>
      <c r="I176" s="86">
        <v>24</v>
      </c>
      <c r="J176" s="84">
        <f t="shared" si="4"/>
        <v>0</v>
      </c>
      <c r="K176" s="85" t="str">
        <f t="shared" si="5"/>
        <v>OK</v>
      </c>
      <c r="L176" s="125">
        <v>0</v>
      </c>
      <c r="M176" s="125">
        <v>0</v>
      </c>
      <c r="N176" s="125">
        <v>0</v>
      </c>
      <c r="O176" s="125">
        <v>0</v>
      </c>
      <c r="P176" s="125">
        <v>0</v>
      </c>
      <c r="Q176" s="125">
        <v>10</v>
      </c>
      <c r="R176" s="125">
        <v>0</v>
      </c>
      <c r="S176" s="125">
        <v>14</v>
      </c>
      <c r="T176" s="125">
        <v>0</v>
      </c>
      <c r="U176" s="125">
        <v>0</v>
      </c>
      <c r="V176" s="125">
        <v>0</v>
      </c>
      <c r="W176" s="125">
        <v>0</v>
      </c>
      <c r="X176" s="125">
        <v>0</v>
      </c>
      <c r="Y176" s="125">
        <v>0</v>
      </c>
      <c r="Z176" s="125">
        <v>0</v>
      </c>
      <c r="AA176" s="125">
        <v>0</v>
      </c>
      <c r="AB176" s="125">
        <v>0</v>
      </c>
    </row>
    <row r="177" spans="1:28" ht="38.25" x14ac:dyDescent="0.25">
      <c r="A177" s="131" t="s">
        <v>379</v>
      </c>
      <c r="B177" s="132">
        <v>27</v>
      </c>
      <c r="C177" s="26">
        <v>175</v>
      </c>
      <c r="D177" s="39" t="s">
        <v>296</v>
      </c>
      <c r="E177" s="26" t="s">
        <v>40</v>
      </c>
      <c r="F177" s="27" t="s">
        <v>153</v>
      </c>
      <c r="G177" s="26" t="s">
        <v>47</v>
      </c>
      <c r="H177" s="30">
        <v>4.21</v>
      </c>
      <c r="I177" s="51">
        <v>100</v>
      </c>
      <c r="J177" s="84">
        <f t="shared" si="4"/>
        <v>100</v>
      </c>
      <c r="K177" s="85" t="str">
        <f t="shared" si="5"/>
        <v>OK</v>
      </c>
      <c r="L177" s="125">
        <v>0</v>
      </c>
      <c r="M177" s="125">
        <v>0</v>
      </c>
      <c r="N177" s="125">
        <v>0</v>
      </c>
      <c r="O177" s="125">
        <v>0</v>
      </c>
      <c r="P177" s="125">
        <v>0</v>
      </c>
      <c r="Q177" s="125">
        <v>0</v>
      </c>
      <c r="R177" s="125">
        <v>0</v>
      </c>
      <c r="S177" s="125">
        <v>0</v>
      </c>
      <c r="T177" s="125">
        <v>0</v>
      </c>
      <c r="U177" s="125">
        <v>0</v>
      </c>
      <c r="V177" s="125">
        <v>0</v>
      </c>
      <c r="W177" s="125">
        <v>0</v>
      </c>
      <c r="X177" s="125">
        <v>0</v>
      </c>
      <c r="Y177" s="125">
        <v>0</v>
      </c>
      <c r="Z177" s="125">
        <v>0</v>
      </c>
      <c r="AA177" s="125">
        <v>0</v>
      </c>
      <c r="AB177" s="125">
        <v>0</v>
      </c>
    </row>
    <row r="178" spans="1:28" ht="25.5" x14ac:dyDescent="0.25">
      <c r="A178" s="131"/>
      <c r="B178" s="132"/>
      <c r="C178" s="26">
        <v>176</v>
      </c>
      <c r="D178" s="39" t="s">
        <v>297</v>
      </c>
      <c r="E178" s="26" t="s">
        <v>40</v>
      </c>
      <c r="F178" s="27" t="s">
        <v>298</v>
      </c>
      <c r="G178" s="26" t="s">
        <v>47</v>
      </c>
      <c r="H178" s="30">
        <v>0.79</v>
      </c>
      <c r="I178" s="51"/>
      <c r="J178" s="84">
        <f t="shared" si="4"/>
        <v>0</v>
      </c>
      <c r="K178" s="85" t="str">
        <f t="shared" si="5"/>
        <v>OK</v>
      </c>
      <c r="L178" s="125">
        <v>0</v>
      </c>
      <c r="M178" s="125">
        <v>0</v>
      </c>
      <c r="N178" s="125">
        <v>0</v>
      </c>
      <c r="O178" s="125">
        <v>0</v>
      </c>
      <c r="P178" s="125">
        <v>0</v>
      </c>
      <c r="Q178" s="125">
        <v>0</v>
      </c>
      <c r="R178" s="125">
        <v>0</v>
      </c>
      <c r="S178" s="125">
        <v>0</v>
      </c>
      <c r="T178" s="125">
        <v>0</v>
      </c>
      <c r="U178" s="125">
        <v>0</v>
      </c>
      <c r="V178" s="125">
        <v>0</v>
      </c>
      <c r="W178" s="125">
        <v>0</v>
      </c>
      <c r="X178" s="125">
        <v>0</v>
      </c>
      <c r="Y178" s="125">
        <v>0</v>
      </c>
      <c r="Z178" s="125">
        <v>0</v>
      </c>
      <c r="AA178" s="125">
        <v>0</v>
      </c>
      <c r="AB178" s="125">
        <v>0</v>
      </c>
    </row>
    <row r="179" spans="1:28" ht="25.5" x14ac:dyDescent="0.25">
      <c r="A179" s="131"/>
      <c r="B179" s="132"/>
      <c r="C179" s="26">
        <v>177</v>
      </c>
      <c r="D179" s="39" t="s">
        <v>299</v>
      </c>
      <c r="E179" s="26" t="s">
        <v>40</v>
      </c>
      <c r="F179" s="27" t="s">
        <v>300</v>
      </c>
      <c r="G179" s="26" t="s">
        <v>47</v>
      </c>
      <c r="H179" s="30">
        <v>0.09</v>
      </c>
      <c r="I179" s="52"/>
      <c r="J179" s="84">
        <f t="shared" si="4"/>
        <v>0</v>
      </c>
      <c r="K179" s="85" t="str">
        <f t="shared" si="5"/>
        <v>OK</v>
      </c>
      <c r="L179" s="125">
        <v>0</v>
      </c>
      <c r="M179" s="125">
        <v>0</v>
      </c>
      <c r="N179" s="125">
        <v>0</v>
      </c>
      <c r="O179" s="125">
        <v>0</v>
      </c>
      <c r="P179" s="125">
        <v>0</v>
      </c>
      <c r="Q179" s="125">
        <v>0</v>
      </c>
      <c r="R179" s="125">
        <v>0</v>
      </c>
      <c r="S179" s="125">
        <v>0</v>
      </c>
      <c r="T179" s="125">
        <v>0</v>
      </c>
      <c r="U179" s="125">
        <v>0</v>
      </c>
      <c r="V179" s="125">
        <v>0</v>
      </c>
      <c r="W179" s="125">
        <v>0</v>
      </c>
      <c r="X179" s="125">
        <v>0</v>
      </c>
      <c r="Y179" s="125">
        <v>0</v>
      </c>
      <c r="Z179" s="125">
        <v>0</v>
      </c>
      <c r="AA179" s="125">
        <v>0</v>
      </c>
      <c r="AB179" s="125">
        <v>0</v>
      </c>
    </row>
    <row r="180" spans="1:28" ht="25.5" x14ac:dyDescent="0.25">
      <c r="A180" s="131"/>
      <c r="B180" s="132"/>
      <c r="C180" s="26">
        <v>178</v>
      </c>
      <c r="D180" s="39" t="s">
        <v>301</v>
      </c>
      <c r="E180" s="26" t="s">
        <v>40</v>
      </c>
      <c r="F180" s="27" t="s">
        <v>300</v>
      </c>
      <c r="G180" s="26" t="s">
        <v>47</v>
      </c>
      <c r="H180" s="30">
        <v>0.2</v>
      </c>
      <c r="I180" s="52"/>
      <c r="J180" s="84">
        <f t="shared" si="4"/>
        <v>0</v>
      </c>
      <c r="K180" s="85" t="str">
        <f t="shared" si="5"/>
        <v>OK</v>
      </c>
      <c r="L180" s="125">
        <v>0</v>
      </c>
      <c r="M180" s="125">
        <v>0</v>
      </c>
      <c r="N180" s="125">
        <v>0</v>
      </c>
      <c r="O180" s="125">
        <v>0</v>
      </c>
      <c r="P180" s="125">
        <v>0</v>
      </c>
      <c r="Q180" s="125">
        <v>0</v>
      </c>
      <c r="R180" s="125">
        <v>0</v>
      </c>
      <c r="S180" s="125">
        <v>0</v>
      </c>
      <c r="T180" s="125">
        <v>0</v>
      </c>
      <c r="U180" s="125">
        <v>0</v>
      </c>
      <c r="V180" s="125">
        <v>0</v>
      </c>
      <c r="W180" s="125">
        <v>0</v>
      </c>
      <c r="X180" s="125">
        <v>0</v>
      </c>
      <c r="Y180" s="125">
        <v>0</v>
      </c>
      <c r="Z180" s="125">
        <v>0</v>
      </c>
      <c r="AA180" s="125">
        <v>0</v>
      </c>
      <c r="AB180" s="125">
        <v>0</v>
      </c>
    </row>
    <row r="181" spans="1:28" ht="25.5" x14ac:dyDescent="0.25">
      <c r="A181" s="131"/>
      <c r="B181" s="132"/>
      <c r="C181" s="26">
        <v>179</v>
      </c>
      <c r="D181" s="39" t="s">
        <v>302</v>
      </c>
      <c r="E181" s="26" t="s">
        <v>40</v>
      </c>
      <c r="F181" s="27" t="s">
        <v>300</v>
      </c>
      <c r="G181" s="26" t="s">
        <v>47</v>
      </c>
      <c r="H181" s="30">
        <v>0.1</v>
      </c>
      <c r="I181" s="52"/>
      <c r="J181" s="84">
        <f t="shared" si="4"/>
        <v>0</v>
      </c>
      <c r="K181" s="85" t="str">
        <f t="shared" si="5"/>
        <v>OK</v>
      </c>
      <c r="L181" s="125">
        <v>0</v>
      </c>
      <c r="M181" s="125">
        <v>0</v>
      </c>
      <c r="N181" s="125">
        <v>0</v>
      </c>
      <c r="O181" s="125">
        <v>0</v>
      </c>
      <c r="P181" s="125">
        <v>0</v>
      </c>
      <c r="Q181" s="125">
        <v>0</v>
      </c>
      <c r="R181" s="125">
        <v>0</v>
      </c>
      <c r="S181" s="125">
        <v>0</v>
      </c>
      <c r="T181" s="125">
        <v>0</v>
      </c>
      <c r="U181" s="125">
        <v>0</v>
      </c>
      <c r="V181" s="125">
        <v>0</v>
      </c>
      <c r="W181" s="125">
        <v>0</v>
      </c>
      <c r="X181" s="125">
        <v>0</v>
      </c>
      <c r="Y181" s="125">
        <v>0</v>
      </c>
      <c r="Z181" s="125">
        <v>0</v>
      </c>
      <c r="AA181" s="125">
        <v>0</v>
      </c>
      <c r="AB181" s="125">
        <v>0</v>
      </c>
    </row>
    <row r="182" spans="1:28" ht="25.5" x14ac:dyDescent="0.25">
      <c r="A182" s="131"/>
      <c r="B182" s="132"/>
      <c r="C182" s="26">
        <v>180</v>
      </c>
      <c r="D182" s="39" t="s">
        <v>303</v>
      </c>
      <c r="E182" s="26" t="s">
        <v>40</v>
      </c>
      <c r="F182" s="27" t="s">
        <v>300</v>
      </c>
      <c r="G182" s="26" t="s">
        <v>47</v>
      </c>
      <c r="H182" s="30">
        <v>0.13</v>
      </c>
      <c r="I182" s="52"/>
      <c r="J182" s="84">
        <f t="shared" si="4"/>
        <v>0</v>
      </c>
      <c r="K182" s="85" t="str">
        <f t="shared" si="5"/>
        <v>OK</v>
      </c>
      <c r="L182" s="125">
        <v>0</v>
      </c>
      <c r="M182" s="125">
        <v>0</v>
      </c>
      <c r="N182" s="125">
        <v>0</v>
      </c>
      <c r="O182" s="125">
        <v>0</v>
      </c>
      <c r="P182" s="125">
        <v>0</v>
      </c>
      <c r="Q182" s="125">
        <v>0</v>
      </c>
      <c r="R182" s="125">
        <v>0</v>
      </c>
      <c r="S182" s="125">
        <v>0</v>
      </c>
      <c r="T182" s="125">
        <v>0</v>
      </c>
      <c r="U182" s="125">
        <v>0</v>
      </c>
      <c r="V182" s="125">
        <v>0</v>
      </c>
      <c r="W182" s="125">
        <v>0</v>
      </c>
      <c r="X182" s="125">
        <v>0</v>
      </c>
      <c r="Y182" s="125">
        <v>0</v>
      </c>
      <c r="Z182" s="125">
        <v>0</v>
      </c>
      <c r="AA182" s="125">
        <v>0</v>
      </c>
      <c r="AB182" s="125">
        <v>0</v>
      </c>
    </row>
    <row r="183" spans="1:28" ht="25.5" x14ac:dyDescent="0.25">
      <c r="A183" s="131"/>
      <c r="B183" s="132"/>
      <c r="C183" s="26">
        <v>181</v>
      </c>
      <c r="D183" s="39" t="s">
        <v>304</v>
      </c>
      <c r="E183" s="26" t="s">
        <v>40</v>
      </c>
      <c r="F183" s="27" t="s">
        <v>300</v>
      </c>
      <c r="G183" s="26" t="s">
        <v>47</v>
      </c>
      <c r="H183" s="30">
        <v>0.16</v>
      </c>
      <c r="I183" s="52"/>
      <c r="J183" s="84">
        <f t="shared" si="4"/>
        <v>0</v>
      </c>
      <c r="K183" s="85" t="str">
        <f t="shared" si="5"/>
        <v>OK</v>
      </c>
      <c r="L183" s="125">
        <v>0</v>
      </c>
      <c r="M183" s="125">
        <v>0</v>
      </c>
      <c r="N183" s="125">
        <v>0</v>
      </c>
      <c r="O183" s="125">
        <v>0</v>
      </c>
      <c r="P183" s="125">
        <v>0</v>
      </c>
      <c r="Q183" s="125">
        <v>0</v>
      </c>
      <c r="R183" s="125">
        <v>0</v>
      </c>
      <c r="S183" s="125">
        <v>0</v>
      </c>
      <c r="T183" s="125">
        <v>0</v>
      </c>
      <c r="U183" s="125">
        <v>0</v>
      </c>
      <c r="V183" s="125">
        <v>0</v>
      </c>
      <c r="W183" s="125">
        <v>0</v>
      </c>
      <c r="X183" s="125">
        <v>0</v>
      </c>
      <c r="Y183" s="125">
        <v>0</v>
      </c>
      <c r="Z183" s="125">
        <v>0</v>
      </c>
      <c r="AA183" s="125">
        <v>0</v>
      </c>
      <c r="AB183" s="125">
        <v>0</v>
      </c>
    </row>
    <row r="184" spans="1:28" ht="25.5" x14ac:dyDescent="0.25">
      <c r="A184" s="131"/>
      <c r="B184" s="132"/>
      <c r="C184" s="26">
        <v>182</v>
      </c>
      <c r="D184" s="39" t="s">
        <v>305</v>
      </c>
      <c r="E184" s="26" t="s">
        <v>40</v>
      </c>
      <c r="F184" s="27" t="s">
        <v>300</v>
      </c>
      <c r="G184" s="26" t="s">
        <v>47</v>
      </c>
      <c r="H184" s="30">
        <v>0.34</v>
      </c>
      <c r="I184" s="52"/>
      <c r="J184" s="84">
        <f t="shared" si="4"/>
        <v>0</v>
      </c>
      <c r="K184" s="85" t="str">
        <f t="shared" si="5"/>
        <v>OK</v>
      </c>
      <c r="L184" s="125">
        <v>0</v>
      </c>
      <c r="M184" s="125">
        <v>0</v>
      </c>
      <c r="N184" s="125">
        <v>0</v>
      </c>
      <c r="O184" s="125">
        <v>0</v>
      </c>
      <c r="P184" s="125">
        <v>0</v>
      </c>
      <c r="Q184" s="125">
        <v>0</v>
      </c>
      <c r="R184" s="125">
        <v>0</v>
      </c>
      <c r="S184" s="125">
        <v>0</v>
      </c>
      <c r="T184" s="125">
        <v>0</v>
      </c>
      <c r="U184" s="125">
        <v>0</v>
      </c>
      <c r="V184" s="125">
        <v>0</v>
      </c>
      <c r="W184" s="125">
        <v>0</v>
      </c>
      <c r="X184" s="125">
        <v>0</v>
      </c>
      <c r="Y184" s="125">
        <v>0</v>
      </c>
      <c r="Z184" s="125">
        <v>0</v>
      </c>
      <c r="AA184" s="125">
        <v>0</v>
      </c>
      <c r="AB184" s="125">
        <v>0</v>
      </c>
    </row>
    <row r="185" spans="1:28" x14ac:dyDescent="0.25">
      <c r="A185" s="131"/>
      <c r="B185" s="132"/>
      <c r="C185" s="26">
        <v>183</v>
      </c>
      <c r="D185" s="39" t="s">
        <v>306</v>
      </c>
      <c r="E185" s="26" t="s">
        <v>40</v>
      </c>
      <c r="F185" s="27" t="s">
        <v>300</v>
      </c>
      <c r="G185" s="26" t="s">
        <v>47</v>
      </c>
      <c r="H185" s="30">
        <v>0.04</v>
      </c>
      <c r="I185" s="51"/>
      <c r="J185" s="84">
        <f t="shared" si="4"/>
        <v>0</v>
      </c>
      <c r="K185" s="85" t="str">
        <f t="shared" si="5"/>
        <v>OK</v>
      </c>
      <c r="L185" s="125">
        <v>0</v>
      </c>
      <c r="M185" s="125">
        <v>0</v>
      </c>
      <c r="N185" s="125">
        <v>0</v>
      </c>
      <c r="O185" s="125">
        <v>0</v>
      </c>
      <c r="P185" s="125">
        <v>0</v>
      </c>
      <c r="Q185" s="125">
        <v>0</v>
      </c>
      <c r="R185" s="125">
        <v>0</v>
      </c>
      <c r="S185" s="125">
        <v>0</v>
      </c>
      <c r="T185" s="125">
        <v>0</v>
      </c>
      <c r="U185" s="125">
        <v>0</v>
      </c>
      <c r="V185" s="125">
        <v>0</v>
      </c>
      <c r="W185" s="125">
        <v>0</v>
      </c>
      <c r="X185" s="125">
        <v>0</v>
      </c>
      <c r="Y185" s="125">
        <v>0</v>
      </c>
      <c r="Z185" s="125">
        <v>0</v>
      </c>
      <c r="AA185" s="125">
        <v>0</v>
      </c>
      <c r="AB185" s="125">
        <v>0</v>
      </c>
    </row>
    <row r="186" spans="1:28" x14ac:dyDescent="0.25">
      <c r="A186" s="131"/>
      <c r="B186" s="132"/>
      <c r="C186" s="26">
        <v>184</v>
      </c>
      <c r="D186" s="39" t="s">
        <v>307</v>
      </c>
      <c r="E186" s="26" t="s">
        <v>40</v>
      </c>
      <c r="F186" s="27" t="s">
        <v>281</v>
      </c>
      <c r="G186" s="26" t="s">
        <v>47</v>
      </c>
      <c r="H186" s="30">
        <v>0.19</v>
      </c>
      <c r="I186" s="52"/>
      <c r="J186" s="84">
        <f t="shared" si="4"/>
        <v>0</v>
      </c>
      <c r="K186" s="85" t="str">
        <f t="shared" si="5"/>
        <v>OK</v>
      </c>
      <c r="L186" s="125">
        <v>0</v>
      </c>
      <c r="M186" s="125">
        <v>0</v>
      </c>
      <c r="N186" s="125">
        <v>0</v>
      </c>
      <c r="O186" s="125">
        <v>0</v>
      </c>
      <c r="P186" s="125">
        <v>0</v>
      </c>
      <c r="Q186" s="125">
        <v>0</v>
      </c>
      <c r="R186" s="125">
        <v>0</v>
      </c>
      <c r="S186" s="125">
        <v>0</v>
      </c>
      <c r="T186" s="125">
        <v>0</v>
      </c>
      <c r="U186" s="125">
        <v>0</v>
      </c>
      <c r="V186" s="125">
        <v>0</v>
      </c>
      <c r="W186" s="125">
        <v>0</v>
      </c>
      <c r="X186" s="125">
        <v>0</v>
      </c>
      <c r="Y186" s="125">
        <v>0</v>
      </c>
      <c r="Z186" s="125">
        <v>0</v>
      </c>
      <c r="AA186" s="125">
        <v>0</v>
      </c>
      <c r="AB186" s="125">
        <v>0</v>
      </c>
    </row>
    <row r="187" spans="1:28" ht="25.5" x14ac:dyDescent="0.25">
      <c r="A187" s="131"/>
      <c r="B187" s="132"/>
      <c r="C187" s="26">
        <v>185</v>
      </c>
      <c r="D187" s="39" t="s">
        <v>308</v>
      </c>
      <c r="E187" s="26" t="s">
        <v>40</v>
      </c>
      <c r="F187" s="27" t="s">
        <v>281</v>
      </c>
      <c r="G187" s="26" t="s">
        <v>47</v>
      </c>
      <c r="H187" s="30">
        <v>0.24</v>
      </c>
      <c r="I187" s="52"/>
      <c r="J187" s="84">
        <f t="shared" si="4"/>
        <v>0</v>
      </c>
      <c r="K187" s="85" t="str">
        <f t="shared" si="5"/>
        <v>OK</v>
      </c>
      <c r="L187" s="125">
        <v>0</v>
      </c>
      <c r="M187" s="125">
        <v>0</v>
      </c>
      <c r="N187" s="125">
        <v>0</v>
      </c>
      <c r="O187" s="125">
        <v>0</v>
      </c>
      <c r="P187" s="125">
        <v>0</v>
      </c>
      <c r="Q187" s="125">
        <v>0</v>
      </c>
      <c r="R187" s="125">
        <v>0</v>
      </c>
      <c r="S187" s="125">
        <v>0</v>
      </c>
      <c r="T187" s="125">
        <v>0</v>
      </c>
      <c r="U187" s="125">
        <v>0</v>
      </c>
      <c r="V187" s="125">
        <v>0</v>
      </c>
      <c r="W187" s="125">
        <v>0</v>
      </c>
      <c r="X187" s="125">
        <v>0</v>
      </c>
      <c r="Y187" s="125">
        <v>0</v>
      </c>
      <c r="Z187" s="125">
        <v>0</v>
      </c>
      <c r="AA187" s="125">
        <v>0</v>
      </c>
      <c r="AB187" s="125">
        <v>0</v>
      </c>
    </row>
    <row r="188" spans="1:28" ht="38.25" x14ac:dyDescent="0.25">
      <c r="A188" s="131"/>
      <c r="B188" s="132"/>
      <c r="C188" s="26">
        <v>186</v>
      </c>
      <c r="D188" s="35" t="s">
        <v>309</v>
      </c>
      <c r="E188" s="26" t="s">
        <v>40</v>
      </c>
      <c r="F188" s="27" t="s">
        <v>153</v>
      </c>
      <c r="G188" s="26" t="s">
        <v>47</v>
      </c>
      <c r="H188" s="30">
        <v>6.9</v>
      </c>
      <c r="I188" s="83">
        <v>100</v>
      </c>
      <c r="J188" s="84">
        <f t="shared" si="4"/>
        <v>100</v>
      </c>
      <c r="K188" s="85" t="str">
        <f t="shared" si="5"/>
        <v>OK</v>
      </c>
      <c r="L188" s="125">
        <v>0</v>
      </c>
      <c r="M188" s="125">
        <v>0</v>
      </c>
      <c r="N188" s="125">
        <v>0</v>
      </c>
      <c r="O188" s="125">
        <v>0</v>
      </c>
      <c r="P188" s="125">
        <v>0</v>
      </c>
      <c r="Q188" s="125">
        <v>0</v>
      </c>
      <c r="R188" s="125">
        <v>0</v>
      </c>
      <c r="S188" s="125">
        <v>0</v>
      </c>
      <c r="T188" s="125">
        <v>0</v>
      </c>
      <c r="U188" s="125">
        <v>0</v>
      </c>
      <c r="V188" s="125">
        <v>0</v>
      </c>
      <c r="W188" s="125">
        <v>0</v>
      </c>
      <c r="X188" s="125">
        <v>0</v>
      </c>
      <c r="Y188" s="125">
        <v>0</v>
      </c>
      <c r="Z188" s="125">
        <v>0</v>
      </c>
      <c r="AA188" s="125">
        <v>0</v>
      </c>
      <c r="AB188" s="125">
        <v>0</v>
      </c>
    </row>
    <row r="189" spans="1:28" ht="25.5" x14ac:dyDescent="0.25">
      <c r="A189" s="131"/>
      <c r="B189" s="132"/>
      <c r="C189" s="26">
        <v>187</v>
      </c>
      <c r="D189" s="35" t="s">
        <v>310</v>
      </c>
      <c r="E189" s="26" t="s">
        <v>40</v>
      </c>
      <c r="F189" s="27" t="s">
        <v>281</v>
      </c>
      <c r="G189" s="26" t="s">
        <v>47</v>
      </c>
      <c r="H189" s="30">
        <v>1.71</v>
      </c>
      <c r="I189" s="83">
        <v>200</v>
      </c>
      <c r="J189" s="84">
        <f t="shared" si="4"/>
        <v>200</v>
      </c>
      <c r="K189" s="85" t="str">
        <f t="shared" si="5"/>
        <v>OK</v>
      </c>
      <c r="L189" s="125">
        <v>0</v>
      </c>
      <c r="M189" s="125">
        <v>0</v>
      </c>
      <c r="N189" s="125">
        <v>0</v>
      </c>
      <c r="O189" s="125">
        <v>0</v>
      </c>
      <c r="P189" s="125">
        <v>0</v>
      </c>
      <c r="Q189" s="125">
        <v>0</v>
      </c>
      <c r="R189" s="125">
        <v>0</v>
      </c>
      <c r="S189" s="125">
        <v>0</v>
      </c>
      <c r="T189" s="125">
        <v>0</v>
      </c>
      <c r="U189" s="125">
        <v>0</v>
      </c>
      <c r="V189" s="125">
        <v>0</v>
      </c>
      <c r="W189" s="125">
        <v>0</v>
      </c>
      <c r="X189" s="125">
        <v>0</v>
      </c>
      <c r="Y189" s="125">
        <v>0</v>
      </c>
      <c r="Z189" s="125">
        <v>0</v>
      </c>
      <c r="AA189" s="125">
        <v>0</v>
      </c>
      <c r="AB189" s="125">
        <v>0</v>
      </c>
    </row>
    <row r="190" spans="1:28" ht="25.5" x14ac:dyDescent="0.25">
      <c r="A190" s="131"/>
      <c r="B190" s="132"/>
      <c r="C190" s="26">
        <v>188</v>
      </c>
      <c r="D190" s="35" t="s">
        <v>311</v>
      </c>
      <c r="E190" s="26" t="s">
        <v>40</v>
      </c>
      <c r="F190" s="27" t="s">
        <v>281</v>
      </c>
      <c r="G190" s="26" t="s">
        <v>47</v>
      </c>
      <c r="H190" s="30">
        <v>1.97</v>
      </c>
      <c r="I190" s="83">
        <v>200</v>
      </c>
      <c r="J190" s="84">
        <f t="shared" si="4"/>
        <v>200</v>
      </c>
      <c r="K190" s="85" t="str">
        <f t="shared" si="5"/>
        <v>OK</v>
      </c>
      <c r="L190" s="125">
        <v>0</v>
      </c>
      <c r="M190" s="125">
        <v>0</v>
      </c>
      <c r="N190" s="125">
        <v>0</v>
      </c>
      <c r="O190" s="125">
        <v>0</v>
      </c>
      <c r="P190" s="125">
        <v>0</v>
      </c>
      <c r="Q190" s="125">
        <v>0</v>
      </c>
      <c r="R190" s="125">
        <v>0</v>
      </c>
      <c r="S190" s="125">
        <v>0</v>
      </c>
      <c r="T190" s="125">
        <v>0</v>
      </c>
      <c r="U190" s="125">
        <v>0</v>
      </c>
      <c r="V190" s="125">
        <v>0</v>
      </c>
      <c r="W190" s="125">
        <v>0</v>
      </c>
      <c r="X190" s="125">
        <v>0</v>
      </c>
      <c r="Y190" s="125">
        <v>0</v>
      </c>
      <c r="Z190" s="125">
        <v>0</v>
      </c>
      <c r="AA190" s="125">
        <v>0</v>
      </c>
      <c r="AB190" s="125">
        <v>0</v>
      </c>
    </row>
    <row r="191" spans="1:28" ht="25.5" x14ac:dyDescent="0.25">
      <c r="A191" s="131"/>
      <c r="B191" s="132"/>
      <c r="C191" s="26">
        <v>189</v>
      </c>
      <c r="D191" s="35" t="s">
        <v>312</v>
      </c>
      <c r="E191" s="26" t="s">
        <v>40</v>
      </c>
      <c r="F191" s="27" t="s">
        <v>153</v>
      </c>
      <c r="G191" s="26" t="s">
        <v>47</v>
      </c>
      <c r="H191" s="30">
        <v>23.79</v>
      </c>
      <c r="I191" s="83">
        <v>36</v>
      </c>
      <c r="J191" s="84">
        <f t="shared" si="4"/>
        <v>24</v>
      </c>
      <c r="K191" s="85" t="str">
        <f t="shared" si="5"/>
        <v>OK</v>
      </c>
      <c r="L191" s="125">
        <v>0</v>
      </c>
      <c r="M191" s="125">
        <v>0</v>
      </c>
      <c r="N191" s="125">
        <v>0</v>
      </c>
      <c r="O191" s="125">
        <v>0</v>
      </c>
      <c r="P191" s="125">
        <v>0</v>
      </c>
      <c r="Q191" s="125">
        <v>0</v>
      </c>
      <c r="R191" s="125">
        <v>0</v>
      </c>
      <c r="S191" s="125">
        <v>12</v>
      </c>
      <c r="T191" s="125">
        <v>0</v>
      </c>
      <c r="U191" s="125">
        <v>0</v>
      </c>
      <c r="V191" s="125">
        <v>0</v>
      </c>
      <c r="W191" s="125">
        <v>0</v>
      </c>
      <c r="X191" s="125">
        <v>0</v>
      </c>
      <c r="Y191" s="125">
        <v>0</v>
      </c>
      <c r="Z191" s="125">
        <v>0</v>
      </c>
      <c r="AA191" s="125">
        <v>0</v>
      </c>
      <c r="AB191" s="125">
        <v>0</v>
      </c>
    </row>
    <row r="192" spans="1:28" ht="76.5" x14ac:dyDescent="0.25">
      <c r="A192" s="131"/>
      <c r="B192" s="132"/>
      <c r="C192" s="26">
        <v>190</v>
      </c>
      <c r="D192" s="35" t="s">
        <v>313</v>
      </c>
      <c r="E192" s="26" t="s">
        <v>40</v>
      </c>
      <c r="F192" s="27" t="s">
        <v>218</v>
      </c>
      <c r="G192" s="26" t="s">
        <v>47</v>
      </c>
      <c r="H192" s="30">
        <v>2.14</v>
      </c>
      <c r="I192" s="83">
        <v>500</v>
      </c>
      <c r="J192" s="84">
        <f t="shared" si="4"/>
        <v>300</v>
      </c>
      <c r="K192" s="85" t="str">
        <f t="shared" si="5"/>
        <v>OK</v>
      </c>
      <c r="L192" s="125">
        <v>0</v>
      </c>
      <c r="M192" s="125">
        <v>0</v>
      </c>
      <c r="N192" s="125">
        <v>0</v>
      </c>
      <c r="O192" s="125">
        <v>0</v>
      </c>
      <c r="P192" s="125">
        <v>0</v>
      </c>
      <c r="Q192" s="125">
        <v>200</v>
      </c>
      <c r="R192" s="125">
        <v>0</v>
      </c>
      <c r="S192" s="125">
        <v>0</v>
      </c>
      <c r="T192" s="125">
        <v>0</v>
      </c>
      <c r="U192" s="125">
        <v>0</v>
      </c>
      <c r="V192" s="125">
        <v>0</v>
      </c>
      <c r="W192" s="125">
        <v>0</v>
      </c>
      <c r="X192" s="125">
        <v>0</v>
      </c>
      <c r="Y192" s="125">
        <v>0</v>
      </c>
      <c r="Z192" s="125">
        <v>0</v>
      </c>
      <c r="AA192" s="125">
        <v>0</v>
      </c>
      <c r="AB192" s="125">
        <v>0</v>
      </c>
    </row>
    <row r="193" spans="1:28" ht="25.5" x14ac:dyDescent="0.25">
      <c r="A193" s="131"/>
      <c r="B193" s="132"/>
      <c r="C193" s="26">
        <v>191</v>
      </c>
      <c r="D193" s="35" t="s">
        <v>314</v>
      </c>
      <c r="E193" s="26" t="s">
        <v>40</v>
      </c>
      <c r="F193" s="27" t="s">
        <v>281</v>
      </c>
      <c r="G193" s="26" t="s">
        <v>47</v>
      </c>
      <c r="H193" s="30">
        <v>1.1000000000000001</v>
      </c>
      <c r="I193" s="83"/>
      <c r="J193" s="84">
        <f t="shared" si="4"/>
        <v>0</v>
      </c>
      <c r="K193" s="85" t="str">
        <f t="shared" si="5"/>
        <v>OK</v>
      </c>
      <c r="L193" s="125">
        <v>0</v>
      </c>
      <c r="M193" s="125">
        <v>0</v>
      </c>
      <c r="N193" s="125">
        <v>0</v>
      </c>
      <c r="O193" s="125">
        <v>0</v>
      </c>
      <c r="P193" s="125">
        <v>0</v>
      </c>
      <c r="Q193" s="125">
        <v>0</v>
      </c>
      <c r="R193" s="125">
        <v>0</v>
      </c>
      <c r="S193" s="125">
        <v>0</v>
      </c>
      <c r="T193" s="125">
        <v>0</v>
      </c>
      <c r="U193" s="125">
        <v>0</v>
      </c>
      <c r="V193" s="125">
        <v>0</v>
      </c>
      <c r="W193" s="125">
        <v>0</v>
      </c>
      <c r="X193" s="125">
        <v>0</v>
      </c>
      <c r="Y193" s="125">
        <v>0</v>
      </c>
      <c r="Z193" s="125">
        <v>0</v>
      </c>
      <c r="AA193" s="125">
        <v>0</v>
      </c>
      <c r="AB193" s="125">
        <v>0</v>
      </c>
    </row>
    <row r="194" spans="1:28" x14ac:dyDescent="0.25">
      <c r="A194" s="130" t="s">
        <v>378</v>
      </c>
      <c r="B194" s="133">
        <v>28</v>
      </c>
      <c r="C194" s="23">
        <v>192</v>
      </c>
      <c r="D194" s="21" t="s">
        <v>315</v>
      </c>
      <c r="E194" s="23" t="s">
        <v>68</v>
      </c>
      <c r="F194" s="23" t="s">
        <v>316</v>
      </c>
      <c r="G194" s="23" t="s">
        <v>47</v>
      </c>
      <c r="H194" s="29">
        <v>2.68</v>
      </c>
      <c r="I194" s="86">
        <v>10</v>
      </c>
      <c r="J194" s="84">
        <f t="shared" si="4"/>
        <v>10</v>
      </c>
      <c r="K194" s="85" t="str">
        <f t="shared" si="5"/>
        <v>OK</v>
      </c>
      <c r="L194" s="125">
        <v>0</v>
      </c>
      <c r="M194" s="125">
        <v>0</v>
      </c>
      <c r="N194" s="125">
        <v>0</v>
      </c>
      <c r="O194" s="125">
        <v>0</v>
      </c>
      <c r="P194" s="125">
        <v>0</v>
      </c>
      <c r="Q194" s="125">
        <v>0</v>
      </c>
      <c r="R194" s="125">
        <v>0</v>
      </c>
      <c r="S194" s="125">
        <v>0</v>
      </c>
      <c r="T194" s="125">
        <v>0</v>
      </c>
      <c r="U194" s="125">
        <v>0</v>
      </c>
      <c r="V194" s="125">
        <v>0</v>
      </c>
      <c r="W194" s="125">
        <v>0</v>
      </c>
      <c r="X194" s="125">
        <v>0</v>
      </c>
      <c r="Y194" s="125">
        <v>0</v>
      </c>
      <c r="Z194" s="125">
        <v>0</v>
      </c>
      <c r="AA194" s="125">
        <v>0</v>
      </c>
      <c r="AB194" s="125">
        <v>0</v>
      </c>
    </row>
    <row r="195" spans="1:28" ht="26.25" x14ac:dyDescent="0.25">
      <c r="A195" s="130"/>
      <c r="B195" s="133"/>
      <c r="C195" s="23">
        <v>193</v>
      </c>
      <c r="D195" s="37" t="s">
        <v>317</v>
      </c>
      <c r="E195" s="23" t="s">
        <v>68</v>
      </c>
      <c r="F195" s="23" t="s">
        <v>52</v>
      </c>
      <c r="G195" s="23" t="s">
        <v>47</v>
      </c>
      <c r="H195" s="29">
        <v>1.1100000000000001</v>
      </c>
      <c r="I195" s="86">
        <v>4</v>
      </c>
      <c r="J195" s="84">
        <f t="shared" si="4"/>
        <v>4</v>
      </c>
      <c r="K195" s="85" t="str">
        <f t="shared" si="5"/>
        <v>OK</v>
      </c>
      <c r="L195" s="125">
        <v>0</v>
      </c>
      <c r="M195" s="125">
        <v>0</v>
      </c>
      <c r="N195" s="125">
        <v>0</v>
      </c>
      <c r="O195" s="125">
        <v>0</v>
      </c>
      <c r="P195" s="125">
        <v>0</v>
      </c>
      <c r="Q195" s="125">
        <v>0</v>
      </c>
      <c r="R195" s="125">
        <v>0</v>
      </c>
      <c r="S195" s="125">
        <v>0</v>
      </c>
      <c r="T195" s="125">
        <v>0</v>
      </c>
      <c r="U195" s="125">
        <v>0</v>
      </c>
      <c r="V195" s="125">
        <v>0</v>
      </c>
      <c r="W195" s="125">
        <v>0</v>
      </c>
      <c r="X195" s="125">
        <v>0</v>
      </c>
      <c r="Y195" s="125">
        <v>0</v>
      </c>
      <c r="Z195" s="125">
        <v>0</v>
      </c>
      <c r="AA195" s="125">
        <v>0</v>
      </c>
      <c r="AB195" s="125">
        <v>0</v>
      </c>
    </row>
    <row r="196" spans="1:28" ht="38.25" x14ac:dyDescent="0.25">
      <c r="A196" s="130"/>
      <c r="B196" s="133"/>
      <c r="C196" s="23">
        <v>194</v>
      </c>
      <c r="D196" s="21" t="s">
        <v>318</v>
      </c>
      <c r="E196" s="23" t="s">
        <v>40</v>
      </c>
      <c r="F196" s="23" t="s">
        <v>319</v>
      </c>
      <c r="G196" s="23" t="s">
        <v>47</v>
      </c>
      <c r="H196" s="29">
        <v>10.09</v>
      </c>
      <c r="I196" s="86">
        <v>30</v>
      </c>
      <c r="J196" s="84">
        <f t="shared" si="4"/>
        <v>0</v>
      </c>
      <c r="K196" s="85" t="str">
        <f t="shared" si="5"/>
        <v>OK</v>
      </c>
      <c r="L196" s="125">
        <v>0</v>
      </c>
      <c r="M196" s="125">
        <v>0</v>
      </c>
      <c r="N196" s="125">
        <v>0</v>
      </c>
      <c r="O196" s="125">
        <v>0</v>
      </c>
      <c r="P196" s="125">
        <v>30</v>
      </c>
      <c r="Q196" s="125">
        <v>0</v>
      </c>
      <c r="R196" s="125">
        <v>0</v>
      </c>
      <c r="S196" s="125">
        <v>0</v>
      </c>
      <c r="T196" s="125">
        <v>0</v>
      </c>
      <c r="U196" s="125">
        <v>0</v>
      </c>
      <c r="V196" s="125">
        <v>0</v>
      </c>
      <c r="W196" s="125">
        <v>0</v>
      </c>
      <c r="X196" s="125">
        <v>0</v>
      </c>
      <c r="Y196" s="125">
        <v>0</v>
      </c>
      <c r="Z196" s="125">
        <v>0</v>
      </c>
      <c r="AA196" s="125">
        <v>0</v>
      </c>
      <c r="AB196" s="125">
        <v>0</v>
      </c>
    </row>
    <row r="197" spans="1:28" ht="38.25" x14ac:dyDescent="0.25">
      <c r="A197" s="130"/>
      <c r="B197" s="133"/>
      <c r="C197" s="23">
        <v>195</v>
      </c>
      <c r="D197" s="21" t="s">
        <v>320</v>
      </c>
      <c r="E197" s="23" t="s">
        <v>40</v>
      </c>
      <c r="F197" s="23" t="s">
        <v>321</v>
      </c>
      <c r="G197" s="23" t="s">
        <v>47</v>
      </c>
      <c r="H197" s="29">
        <v>27.37</v>
      </c>
      <c r="I197" s="86">
        <v>30</v>
      </c>
      <c r="J197" s="84">
        <f t="shared" ref="J197:J240" si="6">I197-(SUM(L197:AB197))</f>
        <v>0</v>
      </c>
      <c r="K197" s="85" t="str">
        <f t="shared" ref="K197:K240" si="7">IF(J197&lt;0,"ATENÇÃO","OK")</f>
        <v>OK</v>
      </c>
      <c r="L197" s="125">
        <v>0</v>
      </c>
      <c r="M197" s="125">
        <v>0</v>
      </c>
      <c r="N197" s="125">
        <v>0</v>
      </c>
      <c r="O197" s="125">
        <v>0</v>
      </c>
      <c r="P197" s="125">
        <v>30</v>
      </c>
      <c r="Q197" s="125">
        <v>0</v>
      </c>
      <c r="R197" s="125">
        <v>0</v>
      </c>
      <c r="S197" s="125">
        <v>0</v>
      </c>
      <c r="T197" s="125">
        <v>0</v>
      </c>
      <c r="U197" s="125">
        <v>0</v>
      </c>
      <c r="V197" s="125">
        <v>0</v>
      </c>
      <c r="W197" s="125">
        <v>0</v>
      </c>
      <c r="X197" s="125">
        <v>0</v>
      </c>
      <c r="Y197" s="125">
        <v>0</v>
      </c>
      <c r="Z197" s="125">
        <v>0</v>
      </c>
      <c r="AA197" s="125">
        <v>0</v>
      </c>
      <c r="AB197" s="125">
        <v>0</v>
      </c>
    </row>
    <row r="198" spans="1:28" ht="38.25" x14ac:dyDescent="0.25">
      <c r="A198" s="130"/>
      <c r="B198" s="133"/>
      <c r="C198" s="23">
        <v>196</v>
      </c>
      <c r="D198" s="21" t="s">
        <v>322</v>
      </c>
      <c r="E198" s="23" t="s">
        <v>40</v>
      </c>
      <c r="F198" s="23" t="s">
        <v>319</v>
      </c>
      <c r="G198" s="23" t="s">
        <v>47</v>
      </c>
      <c r="H198" s="29">
        <v>8.91</v>
      </c>
      <c r="I198" s="86">
        <v>30</v>
      </c>
      <c r="J198" s="84">
        <f t="shared" si="6"/>
        <v>0</v>
      </c>
      <c r="K198" s="85" t="str">
        <f t="shared" si="7"/>
        <v>OK</v>
      </c>
      <c r="L198" s="125">
        <v>0</v>
      </c>
      <c r="M198" s="125">
        <v>0</v>
      </c>
      <c r="N198" s="125">
        <v>0</v>
      </c>
      <c r="O198" s="125">
        <v>0</v>
      </c>
      <c r="P198" s="125">
        <v>30</v>
      </c>
      <c r="Q198" s="125">
        <v>0</v>
      </c>
      <c r="R198" s="125">
        <v>0</v>
      </c>
      <c r="S198" s="125">
        <v>0</v>
      </c>
      <c r="T198" s="125">
        <v>0</v>
      </c>
      <c r="U198" s="125">
        <v>0</v>
      </c>
      <c r="V198" s="125">
        <v>0</v>
      </c>
      <c r="W198" s="125">
        <v>0</v>
      </c>
      <c r="X198" s="125">
        <v>0</v>
      </c>
      <c r="Y198" s="125">
        <v>0</v>
      </c>
      <c r="Z198" s="125">
        <v>0</v>
      </c>
      <c r="AA198" s="125">
        <v>0</v>
      </c>
      <c r="AB198" s="125">
        <v>0</v>
      </c>
    </row>
    <row r="199" spans="1:28" x14ac:dyDescent="0.25">
      <c r="A199" s="130"/>
      <c r="B199" s="133"/>
      <c r="C199" s="23">
        <v>197</v>
      </c>
      <c r="D199" s="21" t="s">
        <v>323</v>
      </c>
      <c r="E199" s="23" t="s">
        <v>40</v>
      </c>
      <c r="F199" s="23" t="s">
        <v>319</v>
      </c>
      <c r="G199" s="23" t="s">
        <v>47</v>
      </c>
      <c r="H199" s="29">
        <v>1.32</v>
      </c>
      <c r="I199" s="86">
        <v>30</v>
      </c>
      <c r="J199" s="84">
        <f t="shared" si="6"/>
        <v>0</v>
      </c>
      <c r="K199" s="85" t="str">
        <f t="shared" si="7"/>
        <v>OK</v>
      </c>
      <c r="L199" s="125">
        <v>0</v>
      </c>
      <c r="M199" s="125">
        <v>0</v>
      </c>
      <c r="N199" s="125">
        <v>0</v>
      </c>
      <c r="O199" s="125">
        <v>0</v>
      </c>
      <c r="P199" s="125">
        <v>30</v>
      </c>
      <c r="Q199" s="125">
        <v>0</v>
      </c>
      <c r="R199" s="125">
        <v>0</v>
      </c>
      <c r="S199" s="125">
        <v>0</v>
      </c>
      <c r="T199" s="125">
        <v>0</v>
      </c>
      <c r="U199" s="125">
        <v>0</v>
      </c>
      <c r="V199" s="125">
        <v>0</v>
      </c>
      <c r="W199" s="125">
        <v>0</v>
      </c>
      <c r="X199" s="125">
        <v>0</v>
      </c>
      <c r="Y199" s="125">
        <v>0</v>
      </c>
      <c r="Z199" s="125">
        <v>0</v>
      </c>
      <c r="AA199" s="125">
        <v>0</v>
      </c>
      <c r="AB199" s="125">
        <v>0</v>
      </c>
    </row>
    <row r="200" spans="1:28" ht="25.5" x14ac:dyDescent="0.25">
      <c r="A200" s="130"/>
      <c r="B200" s="133"/>
      <c r="C200" s="23">
        <v>198</v>
      </c>
      <c r="D200" s="21" t="s">
        <v>324</v>
      </c>
      <c r="E200" s="23" t="s">
        <v>40</v>
      </c>
      <c r="F200" s="23" t="s">
        <v>325</v>
      </c>
      <c r="G200" s="23" t="s">
        <v>47</v>
      </c>
      <c r="H200" s="29">
        <v>4.8600000000000003</v>
      </c>
      <c r="I200" s="86">
        <v>60</v>
      </c>
      <c r="J200" s="84">
        <f t="shared" si="6"/>
        <v>48</v>
      </c>
      <c r="K200" s="85" t="str">
        <f t="shared" si="7"/>
        <v>OK</v>
      </c>
      <c r="L200" s="125">
        <v>0</v>
      </c>
      <c r="M200" s="125">
        <v>0</v>
      </c>
      <c r="N200" s="125">
        <v>0</v>
      </c>
      <c r="O200" s="125">
        <v>0</v>
      </c>
      <c r="P200" s="125">
        <v>12</v>
      </c>
      <c r="Q200" s="125">
        <v>0</v>
      </c>
      <c r="R200" s="125">
        <v>0</v>
      </c>
      <c r="S200" s="125">
        <v>0</v>
      </c>
      <c r="T200" s="125">
        <v>0</v>
      </c>
      <c r="U200" s="125">
        <v>0</v>
      </c>
      <c r="V200" s="125">
        <v>0</v>
      </c>
      <c r="W200" s="125">
        <v>0</v>
      </c>
      <c r="X200" s="125">
        <v>0</v>
      </c>
      <c r="Y200" s="125">
        <v>0</v>
      </c>
      <c r="Z200" s="125">
        <v>0</v>
      </c>
      <c r="AA200" s="125">
        <v>0</v>
      </c>
      <c r="AB200" s="125">
        <v>0</v>
      </c>
    </row>
    <row r="201" spans="1:28" ht="51" x14ac:dyDescent="0.25">
      <c r="A201" s="130"/>
      <c r="B201" s="133"/>
      <c r="C201" s="23">
        <v>199</v>
      </c>
      <c r="D201" s="21" t="s">
        <v>326</v>
      </c>
      <c r="E201" s="23" t="s">
        <v>40</v>
      </c>
      <c r="F201" s="23" t="s">
        <v>327</v>
      </c>
      <c r="G201" s="23" t="s">
        <v>47</v>
      </c>
      <c r="H201" s="29">
        <v>32</v>
      </c>
      <c r="I201" s="86"/>
      <c r="J201" s="84">
        <f t="shared" si="6"/>
        <v>0</v>
      </c>
      <c r="K201" s="85" t="str">
        <f t="shared" si="7"/>
        <v>OK</v>
      </c>
      <c r="L201" s="125">
        <v>0</v>
      </c>
      <c r="M201" s="125">
        <v>0</v>
      </c>
      <c r="N201" s="125">
        <v>0</v>
      </c>
      <c r="O201" s="125">
        <v>0</v>
      </c>
      <c r="P201" s="125">
        <v>0</v>
      </c>
      <c r="Q201" s="125">
        <v>0</v>
      </c>
      <c r="R201" s="125">
        <v>0</v>
      </c>
      <c r="S201" s="125">
        <v>0</v>
      </c>
      <c r="T201" s="125">
        <v>0</v>
      </c>
      <c r="U201" s="125">
        <v>0</v>
      </c>
      <c r="V201" s="125">
        <v>0</v>
      </c>
      <c r="W201" s="125">
        <v>0</v>
      </c>
      <c r="X201" s="125">
        <v>0</v>
      </c>
      <c r="Y201" s="125">
        <v>0</v>
      </c>
      <c r="Z201" s="125">
        <v>0</v>
      </c>
      <c r="AA201" s="125">
        <v>0</v>
      </c>
      <c r="AB201" s="125">
        <v>0</v>
      </c>
    </row>
    <row r="202" spans="1:28" ht="25.5" x14ac:dyDescent="0.25">
      <c r="A202" s="130"/>
      <c r="B202" s="133"/>
      <c r="C202" s="23">
        <v>200</v>
      </c>
      <c r="D202" s="21" t="s">
        <v>328</v>
      </c>
      <c r="E202" s="23" t="s">
        <v>40</v>
      </c>
      <c r="F202" s="23" t="s">
        <v>325</v>
      </c>
      <c r="G202" s="23" t="s">
        <v>47</v>
      </c>
      <c r="H202" s="29">
        <v>12.57</v>
      </c>
      <c r="I202" s="86"/>
      <c r="J202" s="84">
        <f t="shared" si="6"/>
        <v>0</v>
      </c>
      <c r="K202" s="85" t="str">
        <f t="shared" si="7"/>
        <v>OK</v>
      </c>
      <c r="L202" s="125">
        <v>0</v>
      </c>
      <c r="M202" s="125">
        <v>0</v>
      </c>
      <c r="N202" s="125">
        <v>0</v>
      </c>
      <c r="O202" s="125">
        <v>0</v>
      </c>
      <c r="P202" s="125">
        <v>0</v>
      </c>
      <c r="Q202" s="125">
        <v>0</v>
      </c>
      <c r="R202" s="125">
        <v>0</v>
      </c>
      <c r="S202" s="125">
        <v>0</v>
      </c>
      <c r="T202" s="125">
        <v>0</v>
      </c>
      <c r="U202" s="125">
        <v>0</v>
      </c>
      <c r="V202" s="125">
        <v>0</v>
      </c>
      <c r="W202" s="125">
        <v>0</v>
      </c>
      <c r="X202" s="125">
        <v>0</v>
      </c>
      <c r="Y202" s="125">
        <v>0</v>
      </c>
      <c r="Z202" s="125">
        <v>0</v>
      </c>
      <c r="AA202" s="125">
        <v>0</v>
      </c>
      <c r="AB202" s="125">
        <v>0</v>
      </c>
    </row>
    <row r="203" spans="1:28" ht="25.5" x14ac:dyDescent="0.25">
      <c r="A203" s="130"/>
      <c r="B203" s="133"/>
      <c r="C203" s="23">
        <v>201</v>
      </c>
      <c r="D203" s="21" t="s">
        <v>329</v>
      </c>
      <c r="E203" s="23" t="s">
        <v>40</v>
      </c>
      <c r="F203" s="23" t="s">
        <v>60</v>
      </c>
      <c r="G203" s="23" t="s">
        <v>47</v>
      </c>
      <c r="H203" s="29">
        <v>5.94</v>
      </c>
      <c r="I203" s="86">
        <v>24</v>
      </c>
      <c r="J203" s="84">
        <f t="shared" si="6"/>
        <v>0</v>
      </c>
      <c r="K203" s="85" t="str">
        <f t="shared" si="7"/>
        <v>OK</v>
      </c>
      <c r="L203" s="125">
        <v>0</v>
      </c>
      <c r="M203" s="125">
        <v>0</v>
      </c>
      <c r="N203" s="125">
        <v>0</v>
      </c>
      <c r="O203" s="125">
        <v>0</v>
      </c>
      <c r="P203" s="125">
        <v>24</v>
      </c>
      <c r="Q203" s="125">
        <v>0</v>
      </c>
      <c r="R203" s="125">
        <v>0</v>
      </c>
      <c r="S203" s="125">
        <v>0</v>
      </c>
      <c r="T203" s="125">
        <v>0</v>
      </c>
      <c r="U203" s="125">
        <v>0</v>
      </c>
      <c r="V203" s="125">
        <v>0</v>
      </c>
      <c r="W203" s="125">
        <v>0</v>
      </c>
      <c r="X203" s="125">
        <v>0</v>
      </c>
      <c r="Y203" s="125">
        <v>0</v>
      </c>
      <c r="Z203" s="125">
        <v>0</v>
      </c>
      <c r="AA203" s="125">
        <v>0</v>
      </c>
      <c r="AB203" s="125">
        <v>0</v>
      </c>
    </row>
    <row r="204" spans="1:28" ht="25.5" x14ac:dyDescent="0.25">
      <c r="A204" s="131" t="s">
        <v>378</v>
      </c>
      <c r="B204" s="132">
        <v>29</v>
      </c>
      <c r="C204" s="26">
        <v>202</v>
      </c>
      <c r="D204" s="35" t="s">
        <v>330</v>
      </c>
      <c r="E204" s="26" t="s">
        <v>40</v>
      </c>
      <c r="F204" s="26" t="s">
        <v>331</v>
      </c>
      <c r="G204" s="26" t="s">
        <v>47</v>
      </c>
      <c r="H204" s="28">
        <v>68.31</v>
      </c>
      <c r="I204" s="83">
        <v>10</v>
      </c>
      <c r="J204" s="84">
        <f t="shared" si="6"/>
        <v>10</v>
      </c>
      <c r="K204" s="85" t="str">
        <f t="shared" si="7"/>
        <v>OK</v>
      </c>
      <c r="L204" s="125">
        <v>0</v>
      </c>
      <c r="M204" s="125">
        <v>0</v>
      </c>
      <c r="N204" s="125">
        <v>0</v>
      </c>
      <c r="O204" s="125">
        <v>0</v>
      </c>
      <c r="P204" s="125">
        <v>0</v>
      </c>
      <c r="Q204" s="125">
        <v>0</v>
      </c>
      <c r="R204" s="125">
        <v>0</v>
      </c>
      <c r="S204" s="125">
        <v>0</v>
      </c>
      <c r="T204" s="125">
        <v>0</v>
      </c>
      <c r="U204" s="125">
        <v>0</v>
      </c>
      <c r="V204" s="125">
        <v>0</v>
      </c>
      <c r="W204" s="125">
        <v>0</v>
      </c>
      <c r="X204" s="125">
        <v>0</v>
      </c>
      <c r="Y204" s="125">
        <v>0</v>
      </c>
      <c r="Z204" s="125">
        <v>0</v>
      </c>
      <c r="AA204" s="125">
        <v>0</v>
      </c>
      <c r="AB204" s="125">
        <v>0</v>
      </c>
    </row>
    <row r="205" spans="1:28" ht="25.5" x14ac:dyDescent="0.25">
      <c r="A205" s="131"/>
      <c r="B205" s="132"/>
      <c r="C205" s="26">
        <v>203</v>
      </c>
      <c r="D205" s="35" t="s">
        <v>332</v>
      </c>
      <c r="E205" s="26" t="s">
        <v>40</v>
      </c>
      <c r="F205" s="26" t="s">
        <v>331</v>
      </c>
      <c r="G205" s="26" t="s">
        <v>47</v>
      </c>
      <c r="H205" s="28">
        <v>43.07</v>
      </c>
      <c r="I205" s="83">
        <v>10</v>
      </c>
      <c r="J205" s="84">
        <f t="shared" si="6"/>
        <v>10</v>
      </c>
      <c r="K205" s="85" t="str">
        <f t="shared" si="7"/>
        <v>OK</v>
      </c>
      <c r="L205" s="125">
        <v>0</v>
      </c>
      <c r="M205" s="125">
        <v>0</v>
      </c>
      <c r="N205" s="125">
        <v>0</v>
      </c>
      <c r="O205" s="125">
        <v>0</v>
      </c>
      <c r="P205" s="125">
        <v>0</v>
      </c>
      <c r="Q205" s="125">
        <v>0</v>
      </c>
      <c r="R205" s="125">
        <v>0</v>
      </c>
      <c r="S205" s="125">
        <v>0</v>
      </c>
      <c r="T205" s="125">
        <v>0</v>
      </c>
      <c r="U205" s="125">
        <v>0</v>
      </c>
      <c r="V205" s="125">
        <v>0</v>
      </c>
      <c r="W205" s="125">
        <v>0</v>
      </c>
      <c r="X205" s="125">
        <v>0</v>
      </c>
      <c r="Y205" s="125">
        <v>0</v>
      </c>
      <c r="Z205" s="125">
        <v>0</v>
      </c>
      <c r="AA205" s="125">
        <v>0</v>
      </c>
      <c r="AB205" s="125">
        <v>0</v>
      </c>
    </row>
    <row r="206" spans="1:28" ht="38.25" x14ac:dyDescent="0.25">
      <c r="A206" s="130" t="s">
        <v>377</v>
      </c>
      <c r="B206" s="133">
        <v>30</v>
      </c>
      <c r="C206" s="23">
        <v>204</v>
      </c>
      <c r="D206" s="21" t="s">
        <v>333</v>
      </c>
      <c r="E206" s="23" t="s">
        <v>9</v>
      </c>
      <c r="F206" s="32" t="s">
        <v>334</v>
      </c>
      <c r="G206" s="23" t="s">
        <v>47</v>
      </c>
      <c r="H206" s="29">
        <v>1.04</v>
      </c>
      <c r="I206" s="49">
        <v>400</v>
      </c>
      <c r="J206" s="84">
        <f t="shared" si="6"/>
        <v>0</v>
      </c>
      <c r="K206" s="85" t="str">
        <f t="shared" si="7"/>
        <v>OK</v>
      </c>
      <c r="L206" s="125">
        <v>400</v>
      </c>
      <c r="M206" s="125">
        <v>0</v>
      </c>
      <c r="N206" s="125">
        <v>0</v>
      </c>
      <c r="O206" s="125">
        <v>0</v>
      </c>
      <c r="P206" s="125">
        <v>0</v>
      </c>
      <c r="Q206" s="125">
        <v>0</v>
      </c>
      <c r="R206" s="125">
        <v>0</v>
      </c>
      <c r="S206" s="125">
        <v>0</v>
      </c>
      <c r="T206" s="125">
        <v>0</v>
      </c>
      <c r="U206" s="125">
        <v>0</v>
      </c>
      <c r="V206" s="125">
        <v>0</v>
      </c>
      <c r="W206" s="125">
        <v>0</v>
      </c>
      <c r="X206" s="125">
        <v>0</v>
      </c>
      <c r="Y206" s="125">
        <v>0</v>
      </c>
      <c r="Z206" s="125">
        <v>0</v>
      </c>
      <c r="AA206" s="125">
        <v>0</v>
      </c>
      <c r="AB206" s="125">
        <v>0</v>
      </c>
    </row>
    <row r="207" spans="1:28" ht="38.25" x14ac:dyDescent="0.25">
      <c r="A207" s="130"/>
      <c r="B207" s="133"/>
      <c r="C207" s="23">
        <v>205</v>
      </c>
      <c r="D207" s="21" t="s">
        <v>335</v>
      </c>
      <c r="E207" s="23" t="s">
        <v>40</v>
      </c>
      <c r="F207" s="32" t="s">
        <v>334</v>
      </c>
      <c r="G207" s="23" t="s">
        <v>47</v>
      </c>
      <c r="H207" s="29">
        <v>0.73</v>
      </c>
      <c r="I207" s="86">
        <v>200</v>
      </c>
      <c r="J207" s="84">
        <f t="shared" si="6"/>
        <v>0</v>
      </c>
      <c r="K207" s="85" t="str">
        <f t="shared" si="7"/>
        <v>OK</v>
      </c>
      <c r="L207" s="125">
        <v>200</v>
      </c>
      <c r="M207" s="125">
        <v>0</v>
      </c>
      <c r="N207" s="125">
        <v>0</v>
      </c>
      <c r="O207" s="125">
        <v>0</v>
      </c>
      <c r="P207" s="125">
        <v>0</v>
      </c>
      <c r="Q207" s="125">
        <v>0</v>
      </c>
      <c r="R207" s="125">
        <v>0</v>
      </c>
      <c r="S207" s="125">
        <v>0</v>
      </c>
      <c r="T207" s="125">
        <v>0</v>
      </c>
      <c r="U207" s="125">
        <v>0</v>
      </c>
      <c r="V207" s="125">
        <v>0</v>
      </c>
      <c r="W207" s="125">
        <v>0</v>
      </c>
      <c r="X207" s="125">
        <v>0</v>
      </c>
      <c r="Y207" s="125">
        <v>0</v>
      </c>
      <c r="Z207" s="125">
        <v>0</v>
      </c>
      <c r="AA207" s="125">
        <v>0</v>
      </c>
      <c r="AB207" s="125">
        <v>0</v>
      </c>
    </row>
    <row r="208" spans="1:28" ht="38.25" x14ac:dyDescent="0.25">
      <c r="A208" s="130"/>
      <c r="B208" s="133"/>
      <c r="C208" s="23">
        <v>206</v>
      </c>
      <c r="D208" s="21" t="s">
        <v>336</v>
      </c>
      <c r="E208" s="23" t="s">
        <v>40</v>
      </c>
      <c r="F208" s="32" t="s">
        <v>334</v>
      </c>
      <c r="G208" s="23" t="s">
        <v>47</v>
      </c>
      <c r="H208" s="29">
        <v>1.75</v>
      </c>
      <c r="I208" s="86"/>
      <c r="J208" s="84">
        <f t="shared" si="6"/>
        <v>0</v>
      </c>
      <c r="K208" s="85" t="str">
        <f t="shared" si="7"/>
        <v>OK</v>
      </c>
      <c r="L208" s="125">
        <v>0</v>
      </c>
      <c r="M208" s="125">
        <v>0</v>
      </c>
      <c r="N208" s="125">
        <v>0</v>
      </c>
      <c r="O208" s="125">
        <v>0</v>
      </c>
      <c r="P208" s="125">
        <v>0</v>
      </c>
      <c r="Q208" s="125">
        <v>0</v>
      </c>
      <c r="R208" s="125">
        <v>0</v>
      </c>
      <c r="S208" s="125">
        <v>0</v>
      </c>
      <c r="T208" s="125">
        <v>0</v>
      </c>
      <c r="U208" s="125">
        <v>0</v>
      </c>
      <c r="V208" s="125">
        <v>0</v>
      </c>
      <c r="W208" s="125">
        <v>0</v>
      </c>
      <c r="X208" s="125">
        <v>0</v>
      </c>
      <c r="Y208" s="125">
        <v>0</v>
      </c>
      <c r="Z208" s="125">
        <v>0</v>
      </c>
      <c r="AA208" s="125">
        <v>0</v>
      </c>
      <c r="AB208" s="125">
        <v>0</v>
      </c>
    </row>
    <row r="209" spans="1:28" ht="25.5" x14ac:dyDescent="0.25">
      <c r="A209" s="130"/>
      <c r="B209" s="133"/>
      <c r="C209" s="23">
        <v>207</v>
      </c>
      <c r="D209" s="21" t="s">
        <v>337</v>
      </c>
      <c r="E209" s="23" t="s">
        <v>40</v>
      </c>
      <c r="F209" s="32" t="s">
        <v>338</v>
      </c>
      <c r="G209" s="23" t="s">
        <v>47</v>
      </c>
      <c r="H209" s="29">
        <v>9</v>
      </c>
      <c r="I209" s="86">
        <v>24</v>
      </c>
      <c r="J209" s="84">
        <f t="shared" si="6"/>
        <v>0</v>
      </c>
      <c r="K209" s="85" t="str">
        <f t="shared" si="7"/>
        <v>OK</v>
      </c>
      <c r="L209" s="125">
        <v>10</v>
      </c>
      <c r="M209" s="125">
        <v>0</v>
      </c>
      <c r="N209" s="125">
        <v>0</v>
      </c>
      <c r="O209" s="125">
        <v>0</v>
      </c>
      <c r="P209" s="125">
        <v>0</v>
      </c>
      <c r="Q209" s="125">
        <v>0</v>
      </c>
      <c r="R209" s="125">
        <v>0</v>
      </c>
      <c r="S209" s="125">
        <v>0</v>
      </c>
      <c r="T209" s="125">
        <v>0</v>
      </c>
      <c r="U209" s="125">
        <v>0</v>
      </c>
      <c r="V209" s="125">
        <v>0</v>
      </c>
      <c r="W209" s="125">
        <v>0</v>
      </c>
      <c r="X209" s="125">
        <v>14</v>
      </c>
      <c r="Y209" s="125">
        <v>0</v>
      </c>
      <c r="Z209" s="125">
        <v>0</v>
      </c>
      <c r="AA209" s="125">
        <v>0</v>
      </c>
      <c r="AB209" s="125">
        <v>0</v>
      </c>
    </row>
    <row r="210" spans="1:28" ht="63.75" x14ac:dyDescent="0.25">
      <c r="A210" s="130"/>
      <c r="B210" s="133"/>
      <c r="C210" s="23">
        <v>208</v>
      </c>
      <c r="D210" s="21" t="s">
        <v>339</v>
      </c>
      <c r="E210" s="23" t="s">
        <v>51</v>
      </c>
      <c r="F210" s="32" t="s">
        <v>340</v>
      </c>
      <c r="G210" s="23" t="s">
        <v>47</v>
      </c>
      <c r="H210" s="29">
        <v>8.01</v>
      </c>
      <c r="I210" s="86"/>
      <c r="J210" s="84">
        <f t="shared" si="6"/>
        <v>0</v>
      </c>
      <c r="K210" s="85" t="str">
        <f t="shared" si="7"/>
        <v>OK</v>
      </c>
      <c r="L210" s="125">
        <v>0</v>
      </c>
      <c r="M210" s="125">
        <v>0</v>
      </c>
      <c r="N210" s="125">
        <v>0</v>
      </c>
      <c r="O210" s="125">
        <v>0</v>
      </c>
      <c r="P210" s="125">
        <v>0</v>
      </c>
      <c r="Q210" s="125">
        <v>0</v>
      </c>
      <c r="R210" s="125">
        <v>0</v>
      </c>
      <c r="S210" s="125">
        <v>0</v>
      </c>
      <c r="T210" s="125">
        <v>0</v>
      </c>
      <c r="U210" s="125">
        <v>0</v>
      </c>
      <c r="V210" s="125">
        <v>0</v>
      </c>
      <c r="W210" s="125">
        <v>0</v>
      </c>
      <c r="X210" s="125">
        <v>0</v>
      </c>
      <c r="Y210" s="125">
        <v>0</v>
      </c>
      <c r="Z210" s="125">
        <v>0</v>
      </c>
      <c r="AA210" s="125">
        <v>0</v>
      </c>
      <c r="AB210" s="125">
        <v>0</v>
      </c>
    </row>
    <row r="211" spans="1:28" ht="25.5" x14ac:dyDescent="0.25">
      <c r="A211" s="130"/>
      <c r="B211" s="133"/>
      <c r="C211" s="23">
        <v>209</v>
      </c>
      <c r="D211" s="21" t="s">
        <v>341</v>
      </c>
      <c r="E211" s="23" t="s">
        <v>40</v>
      </c>
      <c r="F211" s="32" t="s">
        <v>52</v>
      </c>
      <c r="G211" s="23" t="s">
        <v>47</v>
      </c>
      <c r="H211" s="29">
        <v>1.48</v>
      </c>
      <c r="I211" s="86">
        <v>40</v>
      </c>
      <c r="J211" s="84">
        <f t="shared" si="6"/>
        <v>0</v>
      </c>
      <c r="K211" s="85" t="str">
        <f t="shared" si="7"/>
        <v>OK</v>
      </c>
      <c r="L211" s="125">
        <v>40</v>
      </c>
      <c r="M211" s="125">
        <v>0</v>
      </c>
      <c r="N211" s="125">
        <v>0</v>
      </c>
      <c r="O211" s="125">
        <v>0</v>
      </c>
      <c r="P211" s="125">
        <v>0</v>
      </c>
      <c r="Q211" s="125">
        <v>0</v>
      </c>
      <c r="R211" s="125">
        <v>0</v>
      </c>
      <c r="S211" s="125">
        <v>0</v>
      </c>
      <c r="T211" s="125">
        <v>0</v>
      </c>
      <c r="U211" s="125">
        <v>0</v>
      </c>
      <c r="V211" s="125">
        <v>0</v>
      </c>
      <c r="W211" s="125">
        <v>0</v>
      </c>
      <c r="X211" s="125">
        <v>0</v>
      </c>
      <c r="Y211" s="125">
        <v>0</v>
      </c>
      <c r="Z211" s="125">
        <v>0</v>
      </c>
      <c r="AA211" s="125">
        <v>0</v>
      </c>
      <c r="AB211" s="125">
        <v>0</v>
      </c>
    </row>
    <row r="212" spans="1:28" ht="25.5" x14ac:dyDescent="0.25">
      <c r="A212" s="130"/>
      <c r="B212" s="133"/>
      <c r="C212" s="23">
        <v>210</v>
      </c>
      <c r="D212" s="21" t="s">
        <v>342</v>
      </c>
      <c r="E212" s="23" t="s">
        <v>40</v>
      </c>
      <c r="F212" s="32" t="s">
        <v>52</v>
      </c>
      <c r="G212" s="23" t="s">
        <v>47</v>
      </c>
      <c r="H212" s="29">
        <v>3.6</v>
      </c>
      <c r="I212" s="86">
        <v>120</v>
      </c>
      <c r="J212" s="84">
        <f t="shared" si="6"/>
        <v>0</v>
      </c>
      <c r="K212" s="85" t="str">
        <f t="shared" si="7"/>
        <v>OK</v>
      </c>
      <c r="L212" s="125">
        <v>120</v>
      </c>
      <c r="M212" s="125">
        <v>0</v>
      </c>
      <c r="N212" s="125">
        <v>0</v>
      </c>
      <c r="O212" s="125">
        <v>0</v>
      </c>
      <c r="P212" s="125">
        <v>0</v>
      </c>
      <c r="Q212" s="125">
        <v>0</v>
      </c>
      <c r="R212" s="125">
        <v>0</v>
      </c>
      <c r="S212" s="125">
        <v>0</v>
      </c>
      <c r="T212" s="125">
        <v>0</v>
      </c>
      <c r="U212" s="125">
        <v>0</v>
      </c>
      <c r="V212" s="125">
        <v>0</v>
      </c>
      <c r="W212" s="125">
        <v>0</v>
      </c>
      <c r="X212" s="125">
        <v>0</v>
      </c>
      <c r="Y212" s="125">
        <v>0</v>
      </c>
      <c r="Z212" s="125">
        <v>0</v>
      </c>
      <c r="AA212" s="125">
        <v>0</v>
      </c>
      <c r="AB212" s="125">
        <v>0</v>
      </c>
    </row>
    <row r="213" spans="1:28" ht="51.75" x14ac:dyDescent="0.25">
      <c r="A213" s="130"/>
      <c r="B213" s="133"/>
      <c r="C213" s="23">
        <v>211</v>
      </c>
      <c r="D213" s="37" t="s">
        <v>343</v>
      </c>
      <c r="E213" s="23" t="s">
        <v>40</v>
      </c>
      <c r="F213" s="32" t="s">
        <v>344</v>
      </c>
      <c r="G213" s="23" t="s">
        <v>47</v>
      </c>
      <c r="H213" s="29">
        <v>54.78</v>
      </c>
      <c r="I213" s="86"/>
      <c r="J213" s="84">
        <f t="shared" si="6"/>
        <v>0</v>
      </c>
      <c r="K213" s="85" t="str">
        <f t="shared" si="7"/>
        <v>OK</v>
      </c>
      <c r="L213" s="125">
        <v>0</v>
      </c>
      <c r="M213" s="125">
        <v>0</v>
      </c>
      <c r="N213" s="125">
        <v>0</v>
      </c>
      <c r="O213" s="125">
        <v>0</v>
      </c>
      <c r="P213" s="125">
        <v>0</v>
      </c>
      <c r="Q213" s="125">
        <v>0</v>
      </c>
      <c r="R213" s="125">
        <v>0</v>
      </c>
      <c r="S213" s="125">
        <v>0</v>
      </c>
      <c r="T213" s="125">
        <v>0</v>
      </c>
      <c r="U213" s="125">
        <v>0</v>
      </c>
      <c r="V213" s="125">
        <v>0</v>
      </c>
      <c r="W213" s="125">
        <v>0</v>
      </c>
      <c r="X213" s="125">
        <v>0</v>
      </c>
      <c r="Y213" s="125">
        <v>0</v>
      </c>
      <c r="Z213" s="125">
        <v>0</v>
      </c>
      <c r="AA213" s="125">
        <v>0</v>
      </c>
      <c r="AB213" s="125">
        <v>0</v>
      </c>
    </row>
    <row r="214" spans="1:28" ht="25.5" x14ac:dyDescent="0.25">
      <c r="A214" s="131" t="s">
        <v>379</v>
      </c>
      <c r="B214" s="132">
        <v>31</v>
      </c>
      <c r="C214" s="26">
        <v>212</v>
      </c>
      <c r="D214" s="35" t="s">
        <v>345</v>
      </c>
      <c r="E214" s="26" t="s">
        <v>40</v>
      </c>
      <c r="F214" s="27" t="s">
        <v>128</v>
      </c>
      <c r="G214" s="26" t="s">
        <v>47</v>
      </c>
      <c r="H214" s="28">
        <v>0.28999999999999998</v>
      </c>
      <c r="I214" s="83">
        <v>50</v>
      </c>
      <c r="J214" s="84">
        <f t="shared" si="6"/>
        <v>0</v>
      </c>
      <c r="K214" s="85" t="str">
        <f t="shared" si="7"/>
        <v>OK</v>
      </c>
      <c r="L214" s="125">
        <v>0</v>
      </c>
      <c r="M214" s="125">
        <v>0</v>
      </c>
      <c r="N214" s="125">
        <v>0</v>
      </c>
      <c r="O214" s="125">
        <v>0</v>
      </c>
      <c r="P214" s="125">
        <v>0</v>
      </c>
      <c r="Q214" s="125">
        <v>50</v>
      </c>
      <c r="R214" s="125">
        <v>0</v>
      </c>
      <c r="S214" s="125">
        <v>0</v>
      </c>
      <c r="T214" s="125">
        <v>0</v>
      </c>
      <c r="U214" s="125">
        <v>0</v>
      </c>
      <c r="V214" s="125">
        <v>0</v>
      </c>
      <c r="W214" s="125">
        <v>0</v>
      </c>
      <c r="X214" s="125">
        <v>0</v>
      </c>
      <c r="Y214" s="125">
        <v>0</v>
      </c>
      <c r="Z214" s="125">
        <v>0</v>
      </c>
      <c r="AA214" s="125">
        <v>0</v>
      </c>
      <c r="AB214" s="125">
        <v>0</v>
      </c>
    </row>
    <row r="215" spans="1:28" ht="25.5" x14ac:dyDescent="0.25">
      <c r="A215" s="131"/>
      <c r="B215" s="132"/>
      <c r="C215" s="26">
        <v>213</v>
      </c>
      <c r="D215" s="35" t="s">
        <v>346</v>
      </c>
      <c r="E215" s="26" t="s">
        <v>40</v>
      </c>
      <c r="F215" s="27" t="s">
        <v>128</v>
      </c>
      <c r="G215" s="26" t="s">
        <v>47</v>
      </c>
      <c r="H215" s="28">
        <v>0.28999999999999998</v>
      </c>
      <c r="I215" s="83">
        <v>50</v>
      </c>
      <c r="J215" s="84">
        <f t="shared" si="6"/>
        <v>0</v>
      </c>
      <c r="K215" s="85" t="str">
        <f t="shared" si="7"/>
        <v>OK</v>
      </c>
      <c r="L215" s="125">
        <v>0</v>
      </c>
      <c r="M215" s="125">
        <v>0</v>
      </c>
      <c r="N215" s="125">
        <v>0</v>
      </c>
      <c r="O215" s="125">
        <v>0</v>
      </c>
      <c r="P215" s="125">
        <v>0</v>
      </c>
      <c r="Q215" s="125">
        <v>50</v>
      </c>
      <c r="R215" s="125">
        <v>0</v>
      </c>
      <c r="S215" s="125">
        <v>0</v>
      </c>
      <c r="T215" s="125">
        <v>0</v>
      </c>
      <c r="U215" s="125">
        <v>0</v>
      </c>
      <c r="V215" s="125">
        <v>0</v>
      </c>
      <c r="W215" s="125">
        <v>0</v>
      </c>
      <c r="X215" s="125">
        <v>0</v>
      </c>
      <c r="Y215" s="125">
        <v>0</v>
      </c>
      <c r="Z215" s="125">
        <v>0</v>
      </c>
      <c r="AA215" s="125">
        <v>0</v>
      </c>
      <c r="AB215" s="125">
        <v>0</v>
      </c>
    </row>
    <row r="216" spans="1:28" ht="25.5" x14ac:dyDescent="0.25">
      <c r="A216" s="131"/>
      <c r="B216" s="132"/>
      <c r="C216" s="26">
        <v>214</v>
      </c>
      <c r="D216" s="35" t="s">
        <v>347</v>
      </c>
      <c r="E216" s="26" t="s">
        <v>40</v>
      </c>
      <c r="F216" s="27" t="s">
        <v>128</v>
      </c>
      <c r="G216" s="26" t="s">
        <v>47</v>
      </c>
      <c r="H216" s="28">
        <v>0.28999999999999998</v>
      </c>
      <c r="I216" s="83">
        <v>50</v>
      </c>
      <c r="J216" s="84">
        <f t="shared" si="6"/>
        <v>0</v>
      </c>
      <c r="K216" s="85" t="str">
        <f t="shared" si="7"/>
        <v>OK</v>
      </c>
      <c r="L216" s="125">
        <v>0</v>
      </c>
      <c r="M216" s="125">
        <v>0</v>
      </c>
      <c r="N216" s="125">
        <v>0</v>
      </c>
      <c r="O216" s="125">
        <v>0</v>
      </c>
      <c r="P216" s="125">
        <v>0</v>
      </c>
      <c r="Q216" s="125">
        <v>50</v>
      </c>
      <c r="R216" s="125">
        <v>0</v>
      </c>
      <c r="S216" s="125">
        <v>0</v>
      </c>
      <c r="T216" s="125">
        <v>0</v>
      </c>
      <c r="U216" s="125">
        <v>0</v>
      </c>
      <c r="V216" s="125">
        <v>0</v>
      </c>
      <c r="W216" s="125">
        <v>0</v>
      </c>
      <c r="X216" s="125">
        <v>0</v>
      </c>
      <c r="Y216" s="125">
        <v>0</v>
      </c>
      <c r="Z216" s="125">
        <v>0</v>
      </c>
      <c r="AA216" s="125">
        <v>0</v>
      </c>
      <c r="AB216" s="125">
        <v>0</v>
      </c>
    </row>
    <row r="217" spans="1:28" ht="25.5" x14ac:dyDescent="0.25">
      <c r="A217" s="131"/>
      <c r="B217" s="132"/>
      <c r="C217" s="26">
        <v>215</v>
      </c>
      <c r="D217" s="35" t="s">
        <v>348</v>
      </c>
      <c r="E217" s="26" t="s">
        <v>40</v>
      </c>
      <c r="F217" s="27" t="s">
        <v>128</v>
      </c>
      <c r="G217" s="26" t="s">
        <v>47</v>
      </c>
      <c r="H217" s="28">
        <v>0.28999999999999998</v>
      </c>
      <c r="I217" s="83">
        <v>50</v>
      </c>
      <c r="J217" s="84">
        <f t="shared" si="6"/>
        <v>0</v>
      </c>
      <c r="K217" s="85" t="str">
        <f t="shared" si="7"/>
        <v>OK</v>
      </c>
      <c r="L217" s="125">
        <v>0</v>
      </c>
      <c r="M217" s="125">
        <v>0</v>
      </c>
      <c r="N217" s="125">
        <v>0</v>
      </c>
      <c r="O217" s="125">
        <v>0</v>
      </c>
      <c r="P217" s="125">
        <v>0</v>
      </c>
      <c r="Q217" s="125">
        <v>50</v>
      </c>
      <c r="R217" s="125">
        <v>0</v>
      </c>
      <c r="S217" s="125">
        <v>0</v>
      </c>
      <c r="T217" s="125">
        <v>0</v>
      </c>
      <c r="U217" s="125">
        <v>0</v>
      </c>
      <c r="V217" s="125">
        <v>0</v>
      </c>
      <c r="W217" s="125">
        <v>0</v>
      </c>
      <c r="X217" s="125">
        <v>0</v>
      </c>
      <c r="Y217" s="125">
        <v>0</v>
      </c>
      <c r="Z217" s="125">
        <v>0</v>
      </c>
      <c r="AA217" s="125">
        <v>0</v>
      </c>
      <c r="AB217" s="125">
        <v>0</v>
      </c>
    </row>
    <row r="218" spans="1:28" ht="25.5" x14ac:dyDescent="0.25">
      <c r="A218" s="131"/>
      <c r="B218" s="132"/>
      <c r="C218" s="26">
        <v>216</v>
      </c>
      <c r="D218" s="35" t="s">
        <v>349</v>
      </c>
      <c r="E218" s="26" t="s">
        <v>40</v>
      </c>
      <c r="F218" s="27" t="s">
        <v>128</v>
      </c>
      <c r="G218" s="26" t="s">
        <v>47</v>
      </c>
      <c r="H218" s="28">
        <v>0.28999999999999998</v>
      </c>
      <c r="I218" s="83">
        <v>50</v>
      </c>
      <c r="J218" s="84">
        <f t="shared" si="6"/>
        <v>0</v>
      </c>
      <c r="K218" s="85" t="str">
        <f t="shared" si="7"/>
        <v>OK</v>
      </c>
      <c r="L218" s="125">
        <v>0</v>
      </c>
      <c r="M218" s="125">
        <v>0</v>
      </c>
      <c r="N218" s="125">
        <v>0</v>
      </c>
      <c r="O218" s="125">
        <v>0</v>
      </c>
      <c r="P218" s="125">
        <v>0</v>
      </c>
      <c r="Q218" s="125">
        <v>50</v>
      </c>
      <c r="R218" s="125">
        <v>0</v>
      </c>
      <c r="S218" s="125">
        <v>0</v>
      </c>
      <c r="T218" s="125">
        <v>0</v>
      </c>
      <c r="U218" s="125">
        <v>0</v>
      </c>
      <c r="V218" s="125">
        <v>0</v>
      </c>
      <c r="W218" s="125">
        <v>0</v>
      </c>
      <c r="X218" s="125">
        <v>0</v>
      </c>
      <c r="Y218" s="125">
        <v>0</v>
      </c>
      <c r="Z218" s="125">
        <v>0</v>
      </c>
      <c r="AA218" s="125">
        <v>0</v>
      </c>
      <c r="AB218" s="125">
        <v>0</v>
      </c>
    </row>
    <row r="219" spans="1:28" ht="25.5" x14ac:dyDescent="0.25">
      <c r="A219" s="131"/>
      <c r="B219" s="132"/>
      <c r="C219" s="26">
        <v>217</v>
      </c>
      <c r="D219" s="35" t="s">
        <v>350</v>
      </c>
      <c r="E219" s="26" t="s">
        <v>40</v>
      </c>
      <c r="F219" s="27" t="s">
        <v>128</v>
      </c>
      <c r="G219" s="26" t="s">
        <v>47</v>
      </c>
      <c r="H219" s="28">
        <v>0.28999999999999998</v>
      </c>
      <c r="I219" s="83">
        <v>50</v>
      </c>
      <c r="J219" s="84">
        <f t="shared" si="6"/>
        <v>0</v>
      </c>
      <c r="K219" s="85" t="str">
        <f t="shared" si="7"/>
        <v>OK</v>
      </c>
      <c r="L219" s="125">
        <v>0</v>
      </c>
      <c r="M219" s="125">
        <v>0</v>
      </c>
      <c r="N219" s="125">
        <v>0</v>
      </c>
      <c r="O219" s="125">
        <v>0</v>
      </c>
      <c r="P219" s="125">
        <v>0</v>
      </c>
      <c r="Q219" s="125">
        <v>50</v>
      </c>
      <c r="R219" s="125">
        <v>0</v>
      </c>
      <c r="S219" s="125">
        <v>0</v>
      </c>
      <c r="T219" s="125">
        <v>0</v>
      </c>
      <c r="U219" s="125">
        <v>0</v>
      </c>
      <c r="V219" s="125">
        <v>0</v>
      </c>
      <c r="W219" s="125">
        <v>0</v>
      </c>
      <c r="X219" s="125">
        <v>0</v>
      </c>
      <c r="Y219" s="125">
        <v>0</v>
      </c>
      <c r="Z219" s="125">
        <v>0</v>
      </c>
      <c r="AA219" s="125">
        <v>0</v>
      </c>
      <c r="AB219" s="125">
        <v>0</v>
      </c>
    </row>
    <row r="220" spans="1:28" x14ac:dyDescent="0.25">
      <c r="A220" s="131"/>
      <c r="B220" s="132"/>
      <c r="C220" s="26">
        <v>218</v>
      </c>
      <c r="D220" s="35" t="s">
        <v>351</v>
      </c>
      <c r="E220" s="26" t="s">
        <v>40</v>
      </c>
      <c r="F220" s="27" t="s">
        <v>118</v>
      </c>
      <c r="G220" s="26" t="s">
        <v>47</v>
      </c>
      <c r="H220" s="28">
        <v>2.2000000000000002</v>
      </c>
      <c r="I220" s="83">
        <v>24</v>
      </c>
      <c r="J220" s="84">
        <f t="shared" si="6"/>
        <v>24</v>
      </c>
      <c r="K220" s="85" t="str">
        <f t="shared" si="7"/>
        <v>OK</v>
      </c>
      <c r="L220" s="125">
        <v>0</v>
      </c>
      <c r="M220" s="125">
        <v>0</v>
      </c>
      <c r="N220" s="125">
        <v>0</v>
      </c>
      <c r="O220" s="125">
        <v>0</v>
      </c>
      <c r="P220" s="125">
        <v>0</v>
      </c>
      <c r="Q220" s="125">
        <v>0</v>
      </c>
      <c r="R220" s="125">
        <v>0</v>
      </c>
      <c r="S220" s="125">
        <v>0</v>
      </c>
      <c r="T220" s="125">
        <v>0</v>
      </c>
      <c r="U220" s="125">
        <v>0</v>
      </c>
      <c r="V220" s="125">
        <v>0</v>
      </c>
      <c r="W220" s="125">
        <v>0</v>
      </c>
      <c r="X220" s="125">
        <v>0</v>
      </c>
      <c r="Y220" s="125">
        <v>0</v>
      </c>
      <c r="Z220" s="125">
        <v>0</v>
      </c>
      <c r="AA220" s="125">
        <v>0</v>
      </c>
      <c r="AB220" s="125">
        <v>0</v>
      </c>
    </row>
    <row r="221" spans="1:28" x14ac:dyDescent="0.25">
      <c r="A221" s="131"/>
      <c r="B221" s="132"/>
      <c r="C221" s="26">
        <v>219</v>
      </c>
      <c r="D221" s="35" t="s">
        <v>352</v>
      </c>
      <c r="E221" s="26" t="s">
        <v>147</v>
      </c>
      <c r="F221" s="27" t="s">
        <v>118</v>
      </c>
      <c r="G221" s="26" t="s">
        <v>47</v>
      </c>
      <c r="H221" s="28">
        <v>2.2000000000000002</v>
      </c>
      <c r="I221" s="83">
        <v>24</v>
      </c>
      <c r="J221" s="84">
        <f t="shared" si="6"/>
        <v>24</v>
      </c>
      <c r="K221" s="85" t="str">
        <f t="shared" si="7"/>
        <v>OK</v>
      </c>
      <c r="L221" s="125">
        <v>0</v>
      </c>
      <c r="M221" s="125">
        <v>0</v>
      </c>
      <c r="N221" s="125">
        <v>0</v>
      </c>
      <c r="O221" s="125">
        <v>0</v>
      </c>
      <c r="P221" s="125">
        <v>0</v>
      </c>
      <c r="Q221" s="125">
        <v>0</v>
      </c>
      <c r="R221" s="125">
        <v>0</v>
      </c>
      <c r="S221" s="125">
        <v>0</v>
      </c>
      <c r="T221" s="125">
        <v>0</v>
      </c>
      <c r="U221" s="125">
        <v>0</v>
      </c>
      <c r="V221" s="125">
        <v>0</v>
      </c>
      <c r="W221" s="125">
        <v>0</v>
      </c>
      <c r="X221" s="125">
        <v>0</v>
      </c>
      <c r="Y221" s="125">
        <v>0</v>
      </c>
      <c r="Z221" s="125">
        <v>0</v>
      </c>
      <c r="AA221" s="125">
        <v>0</v>
      </c>
      <c r="AB221" s="125">
        <v>0</v>
      </c>
    </row>
    <row r="222" spans="1:28" ht="38.25" x14ac:dyDescent="0.25">
      <c r="A222" s="131"/>
      <c r="B222" s="132"/>
      <c r="C222" s="26">
        <v>220</v>
      </c>
      <c r="D222" s="35" t="s">
        <v>353</v>
      </c>
      <c r="E222" s="26" t="s">
        <v>40</v>
      </c>
      <c r="F222" s="27" t="s">
        <v>354</v>
      </c>
      <c r="G222" s="26" t="s">
        <v>47</v>
      </c>
      <c r="H222" s="28">
        <v>1.57</v>
      </c>
      <c r="I222" s="83">
        <v>60</v>
      </c>
      <c r="J222" s="84">
        <f t="shared" si="6"/>
        <v>36</v>
      </c>
      <c r="K222" s="85" t="str">
        <f t="shared" si="7"/>
        <v>OK</v>
      </c>
      <c r="L222" s="125">
        <v>0</v>
      </c>
      <c r="M222" s="125">
        <v>0</v>
      </c>
      <c r="N222" s="125">
        <v>0</v>
      </c>
      <c r="O222" s="125">
        <v>0</v>
      </c>
      <c r="P222" s="125">
        <v>0</v>
      </c>
      <c r="Q222" s="125">
        <v>24</v>
      </c>
      <c r="R222" s="125">
        <v>0</v>
      </c>
      <c r="S222" s="125">
        <v>0</v>
      </c>
      <c r="T222" s="125">
        <v>0</v>
      </c>
      <c r="U222" s="125">
        <v>0</v>
      </c>
      <c r="V222" s="125">
        <v>0</v>
      </c>
      <c r="W222" s="125">
        <v>0</v>
      </c>
      <c r="X222" s="125">
        <v>0</v>
      </c>
      <c r="Y222" s="125">
        <v>0</v>
      </c>
      <c r="Z222" s="125">
        <v>0</v>
      </c>
      <c r="AA222" s="125">
        <v>0</v>
      </c>
      <c r="AB222" s="125">
        <v>0</v>
      </c>
    </row>
    <row r="223" spans="1:28" ht="25.5" x14ac:dyDescent="0.25">
      <c r="A223" s="131"/>
      <c r="B223" s="132"/>
      <c r="C223" s="26">
        <v>221</v>
      </c>
      <c r="D223" s="35" t="s">
        <v>355</v>
      </c>
      <c r="E223" s="26" t="s">
        <v>68</v>
      </c>
      <c r="F223" s="27" t="s">
        <v>218</v>
      </c>
      <c r="G223" s="26" t="s">
        <v>47</v>
      </c>
      <c r="H223" s="28">
        <v>5.71</v>
      </c>
      <c r="I223" s="83">
        <v>10</v>
      </c>
      <c r="J223" s="84">
        <f t="shared" si="6"/>
        <v>10</v>
      </c>
      <c r="K223" s="85" t="str">
        <f t="shared" si="7"/>
        <v>OK</v>
      </c>
      <c r="L223" s="125">
        <v>0</v>
      </c>
      <c r="M223" s="125">
        <v>0</v>
      </c>
      <c r="N223" s="125">
        <v>0</v>
      </c>
      <c r="O223" s="125">
        <v>0</v>
      </c>
      <c r="P223" s="125">
        <v>0</v>
      </c>
      <c r="Q223" s="125">
        <v>0</v>
      </c>
      <c r="R223" s="125">
        <v>0</v>
      </c>
      <c r="S223" s="125">
        <v>0</v>
      </c>
      <c r="T223" s="125">
        <v>0</v>
      </c>
      <c r="U223" s="125">
        <v>0</v>
      </c>
      <c r="V223" s="125">
        <v>0</v>
      </c>
      <c r="W223" s="125">
        <v>0</v>
      </c>
      <c r="X223" s="125">
        <v>0</v>
      </c>
      <c r="Y223" s="125">
        <v>0</v>
      </c>
      <c r="Z223" s="125">
        <v>0</v>
      </c>
      <c r="AA223" s="125">
        <v>0</v>
      </c>
      <c r="AB223" s="125">
        <v>0</v>
      </c>
    </row>
    <row r="224" spans="1:28" ht="25.5" x14ac:dyDescent="0.25">
      <c r="A224" s="131"/>
      <c r="B224" s="132"/>
      <c r="C224" s="26">
        <v>222</v>
      </c>
      <c r="D224" s="35" t="s">
        <v>356</v>
      </c>
      <c r="E224" s="26" t="s">
        <v>40</v>
      </c>
      <c r="F224" s="27" t="s">
        <v>153</v>
      </c>
      <c r="G224" s="26" t="s">
        <v>47</v>
      </c>
      <c r="H224" s="28">
        <v>0.26</v>
      </c>
      <c r="I224" s="83">
        <v>5000</v>
      </c>
      <c r="J224" s="84">
        <f t="shared" si="6"/>
        <v>0</v>
      </c>
      <c r="K224" s="85" t="str">
        <f t="shared" si="7"/>
        <v>OK</v>
      </c>
      <c r="L224" s="125">
        <v>0</v>
      </c>
      <c r="M224" s="125">
        <v>0</v>
      </c>
      <c r="N224" s="125">
        <v>0</v>
      </c>
      <c r="O224" s="125">
        <v>0</v>
      </c>
      <c r="P224" s="125">
        <v>0</v>
      </c>
      <c r="Q224" s="125">
        <v>3000</v>
      </c>
      <c r="R224" s="125">
        <v>0</v>
      </c>
      <c r="S224" s="125">
        <v>0</v>
      </c>
      <c r="T224" s="125">
        <v>2000</v>
      </c>
      <c r="U224" s="125">
        <v>0</v>
      </c>
      <c r="V224" s="125">
        <v>0</v>
      </c>
      <c r="W224" s="125">
        <v>0</v>
      </c>
      <c r="X224" s="125">
        <v>0</v>
      </c>
      <c r="Y224" s="125">
        <v>0</v>
      </c>
      <c r="Z224" s="125">
        <v>0</v>
      </c>
      <c r="AA224" s="125">
        <v>0</v>
      </c>
      <c r="AB224" s="125">
        <v>0</v>
      </c>
    </row>
    <row r="225" spans="1:28" x14ac:dyDescent="0.25">
      <c r="A225" s="131"/>
      <c r="B225" s="132"/>
      <c r="C225" s="26">
        <v>223</v>
      </c>
      <c r="D225" s="35" t="s">
        <v>357</v>
      </c>
      <c r="E225" s="26" t="s">
        <v>40</v>
      </c>
      <c r="F225" s="27" t="s">
        <v>325</v>
      </c>
      <c r="G225" s="26" t="s">
        <v>47</v>
      </c>
      <c r="H225" s="28">
        <v>0.43</v>
      </c>
      <c r="I225" s="83">
        <v>200</v>
      </c>
      <c r="J225" s="84">
        <f t="shared" si="6"/>
        <v>0</v>
      </c>
      <c r="K225" s="85" t="str">
        <f t="shared" si="7"/>
        <v>OK</v>
      </c>
      <c r="L225" s="125">
        <v>0</v>
      </c>
      <c r="M225" s="125">
        <v>0</v>
      </c>
      <c r="N225" s="125">
        <v>0</v>
      </c>
      <c r="O225" s="125">
        <v>0</v>
      </c>
      <c r="P225" s="125">
        <v>0</v>
      </c>
      <c r="Q225" s="125">
        <v>0</v>
      </c>
      <c r="R225" s="125">
        <v>0</v>
      </c>
      <c r="S225" s="125">
        <v>200</v>
      </c>
      <c r="T225" s="125">
        <v>0</v>
      </c>
      <c r="U225" s="125">
        <v>0</v>
      </c>
      <c r="V225" s="125">
        <v>0</v>
      </c>
      <c r="W225" s="125">
        <v>0</v>
      </c>
      <c r="X225" s="125">
        <v>0</v>
      </c>
      <c r="Y225" s="125">
        <v>0</v>
      </c>
      <c r="Z225" s="125">
        <v>0</v>
      </c>
      <c r="AA225" s="125">
        <v>0</v>
      </c>
      <c r="AB225" s="125">
        <v>0</v>
      </c>
    </row>
    <row r="226" spans="1:28" x14ac:dyDescent="0.25">
      <c r="A226" s="131"/>
      <c r="B226" s="132"/>
      <c r="C226" s="26">
        <v>224</v>
      </c>
      <c r="D226" s="40" t="s">
        <v>358</v>
      </c>
      <c r="E226" s="31" t="s">
        <v>40</v>
      </c>
      <c r="F226" s="33" t="s">
        <v>359</v>
      </c>
      <c r="G226" s="31" t="s">
        <v>47</v>
      </c>
      <c r="H226" s="28">
        <v>0.21</v>
      </c>
      <c r="I226" s="88"/>
      <c r="J226" s="84">
        <f t="shared" si="6"/>
        <v>0</v>
      </c>
      <c r="K226" s="85" t="str">
        <f t="shared" si="7"/>
        <v>OK</v>
      </c>
      <c r="L226" s="125">
        <v>0</v>
      </c>
      <c r="M226" s="125">
        <v>0</v>
      </c>
      <c r="N226" s="125">
        <v>0</v>
      </c>
      <c r="O226" s="125">
        <v>0</v>
      </c>
      <c r="P226" s="125">
        <v>0</v>
      </c>
      <c r="Q226" s="125">
        <v>0</v>
      </c>
      <c r="R226" s="125">
        <v>0</v>
      </c>
      <c r="S226" s="125">
        <v>0</v>
      </c>
      <c r="T226" s="125">
        <v>0</v>
      </c>
      <c r="U226" s="125">
        <v>0</v>
      </c>
      <c r="V226" s="125">
        <v>0</v>
      </c>
      <c r="W226" s="125">
        <v>0</v>
      </c>
      <c r="X226" s="125">
        <v>0</v>
      </c>
      <c r="Y226" s="125">
        <v>0</v>
      </c>
      <c r="Z226" s="125">
        <v>0</v>
      </c>
      <c r="AA226" s="125">
        <v>0</v>
      </c>
      <c r="AB226" s="125">
        <v>0</v>
      </c>
    </row>
    <row r="227" spans="1:28" x14ac:dyDescent="0.25">
      <c r="A227" s="131"/>
      <c r="B227" s="132"/>
      <c r="C227" s="26">
        <v>225</v>
      </c>
      <c r="D227" s="40" t="s">
        <v>360</v>
      </c>
      <c r="E227" s="31" t="s">
        <v>40</v>
      </c>
      <c r="F227" s="33" t="s">
        <v>359</v>
      </c>
      <c r="G227" s="31" t="s">
        <v>47</v>
      </c>
      <c r="H227" s="28">
        <v>0.14000000000000001</v>
      </c>
      <c r="I227" s="88"/>
      <c r="J227" s="84">
        <f t="shared" si="6"/>
        <v>0</v>
      </c>
      <c r="K227" s="85" t="str">
        <f t="shared" si="7"/>
        <v>OK</v>
      </c>
      <c r="L227" s="125">
        <v>0</v>
      </c>
      <c r="M227" s="125">
        <v>0</v>
      </c>
      <c r="N227" s="125">
        <v>0</v>
      </c>
      <c r="O227" s="125">
        <v>0</v>
      </c>
      <c r="P227" s="125">
        <v>0</v>
      </c>
      <c r="Q227" s="125">
        <v>0</v>
      </c>
      <c r="R227" s="125">
        <v>0</v>
      </c>
      <c r="S227" s="125">
        <v>0</v>
      </c>
      <c r="T227" s="125">
        <v>0</v>
      </c>
      <c r="U227" s="125">
        <v>0</v>
      </c>
      <c r="V227" s="125">
        <v>0</v>
      </c>
      <c r="W227" s="125">
        <v>0</v>
      </c>
      <c r="X227" s="125">
        <v>0</v>
      </c>
      <c r="Y227" s="125">
        <v>0</v>
      </c>
      <c r="Z227" s="125">
        <v>0</v>
      </c>
      <c r="AA227" s="125">
        <v>0</v>
      </c>
      <c r="AB227" s="125">
        <v>0</v>
      </c>
    </row>
    <row r="228" spans="1:28" x14ac:dyDescent="0.25">
      <c r="A228" s="131"/>
      <c r="B228" s="132"/>
      <c r="C228" s="26">
        <v>226</v>
      </c>
      <c r="D228" s="40" t="s">
        <v>361</v>
      </c>
      <c r="E228" s="31" t="s">
        <v>40</v>
      </c>
      <c r="F228" s="33" t="s">
        <v>359</v>
      </c>
      <c r="G228" s="31" t="s">
        <v>47</v>
      </c>
      <c r="H228" s="28">
        <v>0.1</v>
      </c>
      <c r="I228" s="88"/>
      <c r="J228" s="84">
        <f t="shared" si="6"/>
        <v>0</v>
      </c>
      <c r="K228" s="85" t="str">
        <f t="shared" si="7"/>
        <v>OK</v>
      </c>
      <c r="L228" s="125">
        <v>0</v>
      </c>
      <c r="M228" s="125">
        <v>0</v>
      </c>
      <c r="N228" s="125">
        <v>0</v>
      </c>
      <c r="O228" s="125">
        <v>0</v>
      </c>
      <c r="P228" s="125">
        <v>0</v>
      </c>
      <c r="Q228" s="125">
        <v>0</v>
      </c>
      <c r="R228" s="125">
        <v>0</v>
      </c>
      <c r="S228" s="125">
        <v>0</v>
      </c>
      <c r="T228" s="125">
        <v>0</v>
      </c>
      <c r="U228" s="125">
        <v>0</v>
      </c>
      <c r="V228" s="125">
        <v>0</v>
      </c>
      <c r="W228" s="125">
        <v>0</v>
      </c>
      <c r="X228" s="125">
        <v>0</v>
      </c>
      <c r="Y228" s="125">
        <v>0</v>
      </c>
      <c r="Z228" s="125">
        <v>0</v>
      </c>
      <c r="AA228" s="125">
        <v>0</v>
      </c>
      <c r="AB228" s="125">
        <v>0</v>
      </c>
    </row>
    <row r="229" spans="1:28" x14ac:dyDescent="0.25">
      <c r="A229" s="131"/>
      <c r="B229" s="132"/>
      <c r="C229" s="26">
        <v>227</v>
      </c>
      <c r="D229" s="41" t="s">
        <v>362</v>
      </c>
      <c r="E229" s="31" t="s">
        <v>40</v>
      </c>
      <c r="F229" s="33" t="s">
        <v>359</v>
      </c>
      <c r="G229" s="31" t="s">
        <v>47</v>
      </c>
      <c r="H229" s="28">
        <v>0.33</v>
      </c>
      <c r="I229" s="88"/>
      <c r="J229" s="84">
        <f t="shared" si="6"/>
        <v>0</v>
      </c>
      <c r="K229" s="85" t="str">
        <f t="shared" si="7"/>
        <v>OK</v>
      </c>
      <c r="L229" s="125">
        <v>0</v>
      </c>
      <c r="M229" s="125">
        <v>0</v>
      </c>
      <c r="N229" s="125">
        <v>0</v>
      </c>
      <c r="O229" s="125">
        <v>0</v>
      </c>
      <c r="P229" s="125">
        <v>0</v>
      </c>
      <c r="Q229" s="125">
        <v>0</v>
      </c>
      <c r="R229" s="125">
        <v>0</v>
      </c>
      <c r="S229" s="125">
        <v>0</v>
      </c>
      <c r="T229" s="125">
        <v>0</v>
      </c>
      <c r="U229" s="125">
        <v>0</v>
      </c>
      <c r="V229" s="125">
        <v>0</v>
      </c>
      <c r="W229" s="125">
        <v>0</v>
      </c>
      <c r="X229" s="125">
        <v>0</v>
      </c>
      <c r="Y229" s="125">
        <v>0</v>
      </c>
      <c r="Z229" s="125">
        <v>0</v>
      </c>
      <c r="AA229" s="125">
        <v>0</v>
      </c>
      <c r="AB229" s="125">
        <v>0</v>
      </c>
    </row>
    <row r="230" spans="1:28" x14ac:dyDescent="0.25">
      <c r="A230" s="131"/>
      <c r="B230" s="132"/>
      <c r="C230" s="26">
        <v>228</v>
      </c>
      <c r="D230" s="40" t="s">
        <v>363</v>
      </c>
      <c r="E230" s="31" t="s">
        <v>40</v>
      </c>
      <c r="F230" s="33" t="s">
        <v>359</v>
      </c>
      <c r="G230" s="31" t="s">
        <v>47</v>
      </c>
      <c r="H230" s="28">
        <v>0.21</v>
      </c>
      <c r="I230" s="88"/>
      <c r="J230" s="84">
        <f t="shared" si="6"/>
        <v>0</v>
      </c>
      <c r="K230" s="85" t="str">
        <f t="shared" si="7"/>
        <v>OK</v>
      </c>
      <c r="L230" s="125">
        <v>0</v>
      </c>
      <c r="M230" s="125">
        <v>0</v>
      </c>
      <c r="N230" s="125">
        <v>0</v>
      </c>
      <c r="O230" s="125">
        <v>0</v>
      </c>
      <c r="P230" s="125">
        <v>0</v>
      </c>
      <c r="Q230" s="125">
        <v>0</v>
      </c>
      <c r="R230" s="125">
        <v>0</v>
      </c>
      <c r="S230" s="125">
        <v>0</v>
      </c>
      <c r="T230" s="125">
        <v>0</v>
      </c>
      <c r="U230" s="125">
        <v>0</v>
      </c>
      <c r="V230" s="125">
        <v>0</v>
      </c>
      <c r="W230" s="125">
        <v>0</v>
      </c>
      <c r="X230" s="125">
        <v>0</v>
      </c>
      <c r="Y230" s="125">
        <v>0</v>
      </c>
      <c r="Z230" s="125">
        <v>0</v>
      </c>
      <c r="AA230" s="125">
        <v>0</v>
      </c>
      <c r="AB230" s="125">
        <v>0</v>
      </c>
    </row>
    <row r="231" spans="1:28" x14ac:dyDescent="0.25">
      <c r="A231" s="131"/>
      <c r="B231" s="132"/>
      <c r="C231" s="26">
        <v>229</v>
      </c>
      <c r="D231" s="40" t="s">
        <v>364</v>
      </c>
      <c r="E231" s="31" t="s">
        <v>40</v>
      </c>
      <c r="F231" s="33" t="s">
        <v>359</v>
      </c>
      <c r="G231" s="31" t="s">
        <v>47</v>
      </c>
      <c r="H231" s="28">
        <v>0.16</v>
      </c>
      <c r="I231" s="88"/>
      <c r="J231" s="84">
        <f t="shared" si="6"/>
        <v>0</v>
      </c>
      <c r="K231" s="85" t="str">
        <f t="shared" si="7"/>
        <v>OK</v>
      </c>
      <c r="L231" s="125">
        <v>0</v>
      </c>
      <c r="M231" s="125">
        <v>0</v>
      </c>
      <c r="N231" s="125">
        <v>0</v>
      </c>
      <c r="O231" s="125">
        <v>0</v>
      </c>
      <c r="P231" s="125">
        <v>0</v>
      </c>
      <c r="Q231" s="125">
        <v>0</v>
      </c>
      <c r="R231" s="125">
        <v>0</v>
      </c>
      <c r="S231" s="125">
        <v>0</v>
      </c>
      <c r="T231" s="125">
        <v>0</v>
      </c>
      <c r="U231" s="125">
        <v>0</v>
      </c>
      <c r="V231" s="125">
        <v>0</v>
      </c>
      <c r="W231" s="125">
        <v>0</v>
      </c>
      <c r="X231" s="125">
        <v>0</v>
      </c>
      <c r="Y231" s="125">
        <v>0</v>
      </c>
      <c r="Z231" s="125">
        <v>0</v>
      </c>
      <c r="AA231" s="125">
        <v>0</v>
      </c>
      <c r="AB231" s="125">
        <v>0</v>
      </c>
    </row>
    <row r="232" spans="1:28" x14ac:dyDescent="0.25">
      <c r="A232" s="131"/>
      <c r="B232" s="132"/>
      <c r="C232" s="26">
        <v>230</v>
      </c>
      <c r="D232" s="40" t="s">
        <v>365</v>
      </c>
      <c r="E232" s="31" t="s">
        <v>40</v>
      </c>
      <c r="F232" s="33" t="s">
        <v>359</v>
      </c>
      <c r="G232" s="31" t="s">
        <v>47</v>
      </c>
      <c r="H232" s="28">
        <v>7.0000000000000007E-2</v>
      </c>
      <c r="I232" s="88"/>
      <c r="J232" s="84">
        <f t="shared" si="6"/>
        <v>0</v>
      </c>
      <c r="K232" s="85" t="str">
        <f t="shared" si="7"/>
        <v>OK</v>
      </c>
      <c r="L232" s="125">
        <v>0</v>
      </c>
      <c r="M232" s="125">
        <v>0</v>
      </c>
      <c r="N232" s="125">
        <v>0</v>
      </c>
      <c r="O232" s="125">
        <v>0</v>
      </c>
      <c r="P232" s="125">
        <v>0</v>
      </c>
      <c r="Q232" s="125">
        <v>0</v>
      </c>
      <c r="R232" s="125">
        <v>0</v>
      </c>
      <c r="S232" s="125">
        <v>0</v>
      </c>
      <c r="T232" s="125">
        <v>0</v>
      </c>
      <c r="U232" s="125">
        <v>0</v>
      </c>
      <c r="V232" s="125">
        <v>0</v>
      </c>
      <c r="W232" s="125">
        <v>0</v>
      </c>
      <c r="X232" s="125">
        <v>0</v>
      </c>
      <c r="Y232" s="125">
        <v>0</v>
      </c>
      <c r="Z232" s="125">
        <v>0</v>
      </c>
      <c r="AA232" s="125">
        <v>0</v>
      </c>
      <c r="AB232" s="125">
        <v>0</v>
      </c>
    </row>
    <row r="233" spans="1:28" ht="76.5" x14ac:dyDescent="0.25">
      <c r="A233" s="121" t="s">
        <v>382</v>
      </c>
      <c r="B233" s="124">
        <v>32</v>
      </c>
      <c r="C233" s="23">
        <v>231</v>
      </c>
      <c r="D233" s="21" t="s">
        <v>366</v>
      </c>
      <c r="E233" s="23" t="s">
        <v>68</v>
      </c>
      <c r="F233" s="32" t="s">
        <v>180</v>
      </c>
      <c r="G233" s="23" t="s">
        <v>47</v>
      </c>
      <c r="H233" s="29">
        <v>260</v>
      </c>
      <c r="I233" s="86">
        <v>10</v>
      </c>
      <c r="J233" s="84">
        <f t="shared" si="6"/>
        <v>0</v>
      </c>
      <c r="K233" s="85" t="str">
        <f t="shared" si="7"/>
        <v>OK</v>
      </c>
      <c r="L233" s="125">
        <v>0</v>
      </c>
      <c r="M233" s="125">
        <v>0</v>
      </c>
      <c r="N233" s="125">
        <v>5</v>
      </c>
      <c r="O233" s="125">
        <v>0</v>
      </c>
      <c r="P233" s="125">
        <v>0</v>
      </c>
      <c r="Q233" s="125">
        <v>0</v>
      </c>
      <c r="R233" s="125">
        <v>0</v>
      </c>
      <c r="S233" s="125">
        <v>0</v>
      </c>
      <c r="T233" s="125">
        <v>0</v>
      </c>
      <c r="U233" s="125">
        <v>0</v>
      </c>
      <c r="V233" s="125">
        <v>0</v>
      </c>
      <c r="W233" s="125">
        <v>0</v>
      </c>
      <c r="X233" s="125">
        <v>0</v>
      </c>
      <c r="Y233" s="125">
        <v>5</v>
      </c>
      <c r="Z233" s="125">
        <v>0</v>
      </c>
      <c r="AA233" s="125">
        <v>0</v>
      </c>
      <c r="AB233" s="125">
        <v>0</v>
      </c>
    </row>
    <row r="234" spans="1:28" ht="37.5" customHeight="1" x14ac:dyDescent="0.25">
      <c r="A234" s="47" t="s">
        <v>387</v>
      </c>
      <c r="B234" s="124">
        <v>33</v>
      </c>
      <c r="C234" s="23"/>
      <c r="D234" s="21" t="s">
        <v>388</v>
      </c>
      <c r="E234" s="23" t="s">
        <v>389</v>
      </c>
      <c r="F234" s="32"/>
      <c r="G234" s="23" t="s">
        <v>47</v>
      </c>
      <c r="H234" s="29"/>
      <c r="I234" s="83"/>
      <c r="J234" s="84">
        <f t="shared" si="6"/>
        <v>0</v>
      </c>
      <c r="K234" s="85"/>
      <c r="L234" s="125">
        <v>0</v>
      </c>
      <c r="M234" s="125">
        <v>0</v>
      </c>
      <c r="N234" s="125">
        <v>0</v>
      </c>
      <c r="O234" s="125">
        <v>0</v>
      </c>
      <c r="P234" s="125">
        <v>0</v>
      </c>
      <c r="Q234" s="125">
        <v>0</v>
      </c>
      <c r="R234" s="125">
        <v>0</v>
      </c>
      <c r="S234" s="125">
        <v>0</v>
      </c>
      <c r="T234" s="125">
        <v>0</v>
      </c>
      <c r="U234" s="125">
        <v>0</v>
      </c>
      <c r="V234" s="125">
        <v>0</v>
      </c>
      <c r="W234" s="125">
        <v>0</v>
      </c>
      <c r="X234" s="125">
        <v>0</v>
      </c>
      <c r="Y234" s="125">
        <v>0</v>
      </c>
      <c r="Z234" s="125">
        <v>0</v>
      </c>
      <c r="AA234" s="125">
        <v>0</v>
      </c>
      <c r="AB234" s="125">
        <v>0</v>
      </c>
    </row>
    <row r="235" spans="1:28" ht="38.25" x14ac:dyDescent="0.25">
      <c r="A235" s="121" t="s">
        <v>380</v>
      </c>
      <c r="B235" s="124">
        <v>34</v>
      </c>
      <c r="C235" s="23">
        <v>161</v>
      </c>
      <c r="D235" s="21" t="s">
        <v>367</v>
      </c>
      <c r="E235" s="23" t="s">
        <v>9</v>
      </c>
      <c r="F235" s="32" t="s">
        <v>77</v>
      </c>
      <c r="G235" s="23" t="s">
        <v>47</v>
      </c>
      <c r="H235" s="29">
        <v>0.05</v>
      </c>
      <c r="I235" s="49">
        <f>40000-40000</f>
        <v>0</v>
      </c>
      <c r="J235" s="84">
        <f t="shared" si="6"/>
        <v>0</v>
      </c>
      <c r="K235" s="85" t="str">
        <f t="shared" si="7"/>
        <v>OK</v>
      </c>
      <c r="L235" s="125">
        <v>0</v>
      </c>
      <c r="M235" s="125">
        <v>0</v>
      </c>
      <c r="N235" s="125">
        <v>0</v>
      </c>
      <c r="O235" s="125">
        <v>0</v>
      </c>
      <c r="P235" s="125">
        <v>0</v>
      </c>
      <c r="Q235" s="125">
        <v>0</v>
      </c>
      <c r="R235" s="125">
        <v>0</v>
      </c>
      <c r="S235" s="125">
        <v>0</v>
      </c>
      <c r="T235" s="125">
        <v>0</v>
      </c>
      <c r="U235" s="125">
        <v>0</v>
      </c>
      <c r="V235" s="125">
        <v>0</v>
      </c>
      <c r="W235" s="125">
        <v>0</v>
      </c>
      <c r="X235" s="125">
        <v>0</v>
      </c>
      <c r="Y235" s="125">
        <v>0</v>
      </c>
      <c r="Z235" s="125">
        <v>0</v>
      </c>
      <c r="AA235" s="125">
        <v>0</v>
      </c>
      <c r="AB235" s="125">
        <v>0</v>
      </c>
    </row>
    <row r="236" spans="1:28" ht="63.75" x14ac:dyDescent="0.25">
      <c r="A236" s="122" t="s">
        <v>382</v>
      </c>
      <c r="B236" s="123">
        <v>35</v>
      </c>
      <c r="C236" s="26">
        <v>233</v>
      </c>
      <c r="D236" s="35" t="s">
        <v>368</v>
      </c>
      <c r="E236" s="26" t="s">
        <v>40</v>
      </c>
      <c r="F236" s="27" t="s">
        <v>369</v>
      </c>
      <c r="G236" s="26" t="s">
        <v>370</v>
      </c>
      <c r="H236" s="30">
        <v>2200</v>
      </c>
      <c r="I236" s="83">
        <v>1</v>
      </c>
      <c r="J236" s="84">
        <f t="shared" si="6"/>
        <v>0</v>
      </c>
      <c r="K236" s="85" t="str">
        <f t="shared" si="7"/>
        <v>OK</v>
      </c>
      <c r="L236" s="125">
        <v>0</v>
      </c>
      <c r="M236" s="125">
        <v>0</v>
      </c>
      <c r="N236" s="125">
        <v>1</v>
      </c>
      <c r="O236" s="125">
        <v>0</v>
      </c>
      <c r="P236" s="125">
        <v>0</v>
      </c>
      <c r="Q236" s="125">
        <v>0</v>
      </c>
      <c r="R236" s="125">
        <v>0</v>
      </c>
      <c r="S236" s="125">
        <v>0</v>
      </c>
      <c r="T236" s="125">
        <v>0</v>
      </c>
      <c r="U236" s="125">
        <v>0</v>
      </c>
      <c r="V236" s="125">
        <v>0</v>
      </c>
      <c r="W236" s="125">
        <v>0</v>
      </c>
      <c r="X236" s="125">
        <v>0</v>
      </c>
      <c r="Y236" s="125">
        <v>0</v>
      </c>
      <c r="Z236" s="125">
        <v>0</v>
      </c>
      <c r="AA236" s="125">
        <v>0</v>
      </c>
      <c r="AB236" s="125">
        <v>0</v>
      </c>
    </row>
    <row r="237" spans="1:28" ht="102" x14ac:dyDescent="0.25">
      <c r="A237" s="130" t="s">
        <v>382</v>
      </c>
      <c r="B237" s="133">
        <v>36</v>
      </c>
      <c r="C237" s="23">
        <v>234</v>
      </c>
      <c r="D237" s="21" t="s">
        <v>371</v>
      </c>
      <c r="E237" s="23" t="s">
        <v>40</v>
      </c>
      <c r="F237" s="32" t="s">
        <v>372</v>
      </c>
      <c r="G237" s="23" t="s">
        <v>47</v>
      </c>
      <c r="H237" s="29">
        <v>132.5</v>
      </c>
      <c r="I237" s="86"/>
      <c r="J237" s="84">
        <f t="shared" si="6"/>
        <v>0</v>
      </c>
      <c r="K237" s="85" t="str">
        <f t="shared" si="7"/>
        <v>OK</v>
      </c>
      <c r="L237" s="125">
        <v>0</v>
      </c>
      <c r="M237" s="125">
        <v>0</v>
      </c>
      <c r="N237" s="125">
        <v>0</v>
      </c>
      <c r="O237" s="125">
        <v>0</v>
      </c>
      <c r="P237" s="125">
        <v>0</v>
      </c>
      <c r="Q237" s="125">
        <v>0</v>
      </c>
      <c r="R237" s="125">
        <v>0</v>
      </c>
      <c r="S237" s="125">
        <v>0</v>
      </c>
      <c r="T237" s="125">
        <v>0</v>
      </c>
      <c r="U237" s="125">
        <v>0</v>
      </c>
      <c r="V237" s="125">
        <v>0</v>
      </c>
      <c r="W237" s="125">
        <v>0</v>
      </c>
      <c r="X237" s="125">
        <v>0</v>
      </c>
      <c r="Y237" s="125">
        <v>0</v>
      </c>
      <c r="Z237" s="125">
        <v>0</v>
      </c>
      <c r="AA237" s="125">
        <v>0</v>
      </c>
      <c r="AB237" s="125">
        <v>0</v>
      </c>
    </row>
    <row r="238" spans="1:28" ht="102" x14ac:dyDescent="0.25">
      <c r="A238" s="130"/>
      <c r="B238" s="133"/>
      <c r="C238" s="23">
        <v>235</v>
      </c>
      <c r="D238" s="21" t="s">
        <v>373</v>
      </c>
      <c r="E238" s="23" t="s">
        <v>40</v>
      </c>
      <c r="F238" s="32" t="s">
        <v>372</v>
      </c>
      <c r="G238" s="23" t="s">
        <v>47</v>
      </c>
      <c r="H238" s="29">
        <v>92</v>
      </c>
      <c r="I238" s="86"/>
      <c r="J238" s="84">
        <f t="shared" si="6"/>
        <v>0</v>
      </c>
      <c r="K238" s="85" t="str">
        <f t="shared" si="7"/>
        <v>OK</v>
      </c>
      <c r="L238" s="125">
        <v>0</v>
      </c>
      <c r="M238" s="125">
        <v>0</v>
      </c>
      <c r="N238" s="125">
        <v>0</v>
      </c>
      <c r="O238" s="125">
        <v>0</v>
      </c>
      <c r="P238" s="125">
        <v>0</v>
      </c>
      <c r="Q238" s="125">
        <v>0</v>
      </c>
      <c r="R238" s="125">
        <v>0</v>
      </c>
      <c r="S238" s="125">
        <v>0</v>
      </c>
      <c r="T238" s="125">
        <v>0</v>
      </c>
      <c r="U238" s="125">
        <v>0</v>
      </c>
      <c r="V238" s="125">
        <v>0</v>
      </c>
      <c r="W238" s="125">
        <v>0</v>
      </c>
      <c r="X238" s="125">
        <v>0</v>
      </c>
      <c r="Y238" s="125">
        <v>0</v>
      </c>
      <c r="Z238" s="125">
        <v>0</v>
      </c>
      <c r="AA238" s="125">
        <v>0</v>
      </c>
      <c r="AB238" s="125">
        <v>0</v>
      </c>
    </row>
    <row r="239" spans="1:28" ht="25.5" x14ac:dyDescent="0.25">
      <c r="A239" s="130"/>
      <c r="B239" s="133"/>
      <c r="C239" s="23">
        <v>236</v>
      </c>
      <c r="D239" s="21" t="s">
        <v>374</v>
      </c>
      <c r="E239" s="23" t="s">
        <v>375</v>
      </c>
      <c r="F239" s="32" t="s">
        <v>372</v>
      </c>
      <c r="G239" s="23" t="s">
        <v>47</v>
      </c>
      <c r="H239" s="29">
        <v>34.799999999999997</v>
      </c>
      <c r="I239" s="86"/>
      <c r="J239" s="84">
        <f t="shared" si="6"/>
        <v>0</v>
      </c>
      <c r="K239" s="85" t="str">
        <f t="shared" si="7"/>
        <v>OK</v>
      </c>
      <c r="L239" s="125">
        <v>0</v>
      </c>
      <c r="M239" s="125">
        <v>0</v>
      </c>
      <c r="N239" s="125">
        <v>0</v>
      </c>
      <c r="O239" s="125">
        <v>0</v>
      </c>
      <c r="P239" s="125">
        <v>0</v>
      </c>
      <c r="Q239" s="125">
        <v>0</v>
      </c>
      <c r="R239" s="125">
        <v>0</v>
      </c>
      <c r="S239" s="125">
        <v>0</v>
      </c>
      <c r="T239" s="125">
        <v>0</v>
      </c>
      <c r="U239" s="125">
        <v>0</v>
      </c>
      <c r="V239" s="125">
        <v>0</v>
      </c>
      <c r="W239" s="125">
        <v>0</v>
      </c>
      <c r="X239" s="125">
        <v>0</v>
      </c>
      <c r="Y239" s="125">
        <v>0</v>
      </c>
      <c r="Z239" s="125">
        <v>0</v>
      </c>
      <c r="AA239" s="125">
        <v>0</v>
      </c>
      <c r="AB239" s="125">
        <v>0</v>
      </c>
    </row>
    <row r="240" spans="1:28" ht="63.75" x14ac:dyDescent="0.25">
      <c r="A240" s="130"/>
      <c r="B240" s="133"/>
      <c r="C240" s="23">
        <v>237</v>
      </c>
      <c r="D240" s="21" t="s">
        <v>376</v>
      </c>
      <c r="E240" s="23" t="s">
        <v>40</v>
      </c>
      <c r="F240" s="32" t="s">
        <v>372</v>
      </c>
      <c r="G240" s="23" t="s">
        <v>47</v>
      </c>
      <c r="H240" s="29">
        <v>202</v>
      </c>
      <c r="I240" s="86"/>
      <c r="J240" s="84">
        <f t="shared" si="6"/>
        <v>0</v>
      </c>
      <c r="K240" s="85" t="str">
        <f t="shared" si="7"/>
        <v>OK</v>
      </c>
      <c r="L240" s="125">
        <v>0</v>
      </c>
      <c r="M240" s="125">
        <v>0</v>
      </c>
      <c r="N240" s="125">
        <v>0</v>
      </c>
      <c r="O240" s="125">
        <v>0</v>
      </c>
      <c r="P240" s="125">
        <v>0</v>
      </c>
      <c r="Q240" s="125">
        <v>0</v>
      </c>
      <c r="R240" s="125">
        <v>0</v>
      </c>
      <c r="S240" s="125">
        <v>0</v>
      </c>
      <c r="T240" s="125">
        <v>0</v>
      </c>
      <c r="U240" s="125">
        <v>0</v>
      </c>
      <c r="V240" s="125">
        <v>0</v>
      </c>
      <c r="W240" s="125">
        <v>0</v>
      </c>
      <c r="X240" s="125">
        <v>0</v>
      </c>
      <c r="Y240" s="125">
        <v>0</v>
      </c>
      <c r="Z240" s="125">
        <v>0</v>
      </c>
      <c r="AA240" s="125">
        <v>0</v>
      </c>
      <c r="AB240" s="125">
        <v>0</v>
      </c>
    </row>
  </sheetData>
  <mergeCells count="71">
    <mergeCell ref="B28:B49"/>
    <mergeCell ref="B4:B5"/>
    <mergeCell ref="B6:B13"/>
    <mergeCell ref="B14:B15"/>
    <mergeCell ref="B16:B23"/>
    <mergeCell ref="B24:B27"/>
    <mergeCell ref="L1:L2"/>
    <mergeCell ref="A1:C1"/>
    <mergeCell ref="W1:W2"/>
    <mergeCell ref="Q1:Q2"/>
    <mergeCell ref="R1:R2"/>
    <mergeCell ref="S1:S2"/>
    <mergeCell ref="T1:T2"/>
    <mergeCell ref="U1:U2"/>
    <mergeCell ref="M1:M2"/>
    <mergeCell ref="N1:N2"/>
    <mergeCell ref="O1:O2"/>
    <mergeCell ref="P1:P2"/>
    <mergeCell ref="V1:V2"/>
    <mergeCell ref="I1:K1"/>
    <mergeCell ref="D1:H1"/>
    <mergeCell ref="A2:K2"/>
    <mergeCell ref="B50:B54"/>
    <mergeCell ref="B55:B60"/>
    <mergeCell ref="B61:B80"/>
    <mergeCell ref="B81:B82"/>
    <mergeCell ref="B83:B84"/>
    <mergeCell ref="B85:B100"/>
    <mergeCell ref="B102:B112"/>
    <mergeCell ref="B115:B121"/>
    <mergeCell ref="B122:B127"/>
    <mergeCell ref="B129:B138"/>
    <mergeCell ref="B141:B163"/>
    <mergeCell ref="B165:B166"/>
    <mergeCell ref="B167:B176"/>
    <mergeCell ref="B177:B193"/>
    <mergeCell ref="B194:B203"/>
    <mergeCell ref="B204:B205"/>
    <mergeCell ref="B206:B213"/>
    <mergeCell ref="B214:B232"/>
    <mergeCell ref="B237:B240"/>
    <mergeCell ref="A4:A5"/>
    <mergeCell ref="A6:A13"/>
    <mergeCell ref="A14:A15"/>
    <mergeCell ref="A16:A23"/>
    <mergeCell ref="A24:A27"/>
    <mergeCell ref="A28:A49"/>
    <mergeCell ref="A50:A54"/>
    <mergeCell ref="A55:A60"/>
    <mergeCell ref="A61:A80"/>
    <mergeCell ref="A81:A82"/>
    <mergeCell ref="A83:A84"/>
    <mergeCell ref="A85:A100"/>
    <mergeCell ref="A102:A112"/>
    <mergeCell ref="A115:A121"/>
    <mergeCell ref="A122:A127"/>
    <mergeCell ref="A129:A138"/>
    <mergeCell ref="A141:A163"/>
    <mergeCell ref="A206:A213"/>
    <mergeCell ref="A214:A232"/>
    <mergeCell ref="A237:A240"/>
    <mergeCell ref="A165:A166"/>
    <mergeCell ref="A167:A176"/>
    <mergeCell ref="A177:A193"/>
    <mergeCell ref="A194:A203"/>
    <mergeCell ref="A204:A205"/>
    <mergeCell ref="X1:X2"/>
    <mergeCell ref="Y1:Y2"/>
    <mergeCell ref="Z1:Z2"/>
    <mergeCell ref="AA1:AA2"/>
    <mergeCell ref="AB1:AB2"/>
  </mergeCells>
  <phoneticPr fontId="0" type="noConversion"/>
  <conditionalFormatting sqref="L4">
    <cfRule type="cellIs" dxfId="359" priority="10" stopIfTrue="1" operator="greaterThan">
      <formula>0</formula>
    </cfRule>
    <cfRule type="cellIs" dxfId="358" priority="11" stopIfTrue="1" operator="greaterThan">
      <formula>0</formula>
    </cfRule>
    <cfRule type="cellIs" dxfId="357" priority="12" stopIfTrue="1" operator="greaterThan">
      <formula>0</formula>
    </cfRule>
  </conditionalFormatting>
  <conditionalFormatting sqref="L5:L240">
    <cfRule type="cellIs" dxfId="356" priority="7" stopIfTrue="1" operator="greaterThan">
      <formula>0</formula>
    </cfRule>
    <cfRule type="cellIs" dxfId="355" priority="8" stopIfTrue="1" operator="greaterThan">
      <formula>0</formula>
    </cfRule>
    <cfRule type="cellIs" dxfId="354" priority="9" stopIfTrue="1" operator="greaterThan">
      <formula>0</formula>
    </cfRule>
  </conditionalFormatting>
  <conditionalFormatting sqref="M4:AB4">
    <cfRule type="cellIs" dxfId="353" priority="4" stopIfTrue="1" operator="greaterThan">
      <formula>0</formula>
    </cfRule>
    <cfRule type="cellIs" dxfId="352" priority="5" stopIfTrue="1" operator="greaterThan">
      <formula>0</formula>
    </cfRule>
    <cfRule type="cellIs" dxfId="351" priority="6" stopIfTrue="1" operator="greaterThan">
      <formula>0</formula>
    </cfRule>
  </conditionalFormatting>
  <conditionalFormatting sqref="M5:AB240">
    <cfRule type="cellIs" dxfId="350" priority="1" stopIfTrue="1" operator="greaterThan">
      <formula>0</formula>
    </cfRule>
    <cfRule type="cellIs" dxfId="349" priority="2" stopIfTrue="1" operator="greaterThan">
      <formula>0</formula>
    </cfRule>
    <cfRule type="cellIs" dxfId="348"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240"/>
  <sheetViews>
    <sheetView zoomScale="80" zoomScaleNormal="80" workbookViewId="0">
      <selection activeCell="L4" sqref="L4"/>
    </sheetView>
  </sheetViews>
  <sheetFormatPr defaultColWidth="9.7109375" defaultRowHeight="15" x14ac:dyDescent="0.25"/>
  <cols>
    <col min="1" max="1" width="14.5703125" style="1" customWidth="1"/>
    <col min="2" max="2" width="5.5703125" style="1" bestFit="1" customWidth="1"/>
    <col min="3" max="3" width="6" style="89" bestFit="1" customWidth="1"/>
    <col min="4" max="4" width="53.85546875" style="1" bestFit="1" customWidth="1"/>
    <col min="5" max="5" width="9.85546875" style="1" bestFit="1" customWidth="1"/>
    <col min="6" max="6" width="13.140625" style="1" customWidth="1"/>
    <col min="7" max="7" width="11.28515625" style="1" customWidth="1"/>
    <col min="8" max="8" width="12.7109375" style="1" bestFit="1" customWidth="1"/>
    <col min="9" max="9" width="11.28515625" style="46" customWidth="1"/>
    <col min="10" max="10" width="13.28515625" style="90" customWidth="1"/>
    <col min="11" max="11" width="12.5703125" style="17" customWidth="1"/>
    <col min="12" max="17" width="12" style="18" customWidth="1"/>
    <col min="18" max="16384" width="9.7109375" style="15"/>
  </cols>
  <sheetData>
    <row r="1" spans="1:17" ht="33" customHeight="1" x14ac:dyDescent="0.25">
      <c r="A1" s="134" t="s">
        <v>42</v>
      </c>
      <c r="B1" s="134"/>
      <c r="C1" s="134"/>
      <c r="D1" s="134" t="s">
        <v>43</v>
      </c>
      <c r="E1" s="134"/>
      <c r="F1" s="134"/>
      <c r="G1" s="134"/>
      <c r="H1" s="134"/>
      <c r="I1" s="134" t="s">
        <v>44</v>
      </c>
      <c r="J1" s="134"/>
      <c r="K1" s="134"/>
      <c r="L1" s="129" t="s">
        <v>468</v>
      </c>
      <c r="M1" s="129" t="s">
        <v>469</v>
      </c>
      <c r="N1" s="129" t="s">
        <v>470</v>
      </c>
      <c r="O1" s="129" t="s">
        <v>551</v>
      </c>
      <c r="P1" s="129" t="s">
        <v>552</v>
      </c>
      <c r="Q1" s="129" t="s">
        <v>553</v>
      </c>
    </row>
    <row r="2" spans="1:17" ht="21.75" customHeight="1" x14ac:dyDescent="0.25">
      <c r="A2" s="134" t="s">
        <v>41</v>
      </c>
      <c r="B2" s="134"/>
      <c r="C2" s="134"/>
      <c r="D2" s="134"/>
      <c r="E2" s="134"/>
      <c r="F2" s="134"/>
      <c r="G2" s="134"/>
      <c r="H2" s="134"/>
      <c r="I2" s="134"/>
      <c r="J2" s="134"/>
      <c r="K2" s="134"/>
      <c r="L2" s="129"/>
      <c r="M2" s="129"/>
      <c r="N2" s="129"/>
      <c r="O2" s="129"/>
      <c r="P2" s="129"/>
      <c r="Q2" s="129"/>
    </row>
    <row r="3" spans="1:17" s="16" customFormat="1" ht="45" x14ac:dyDescent="0.2">
      <c r="A3" s="76" t="s">
        <v>3</v>
      </c>
      <c r="B3" s="76" t="s">
        <v>1</v>
      </c>
      <c r="C3" s="77" t="s">
        <v>4</v>
      </c>
      <c r="D3" s="77" t="s">
        <v>6</v>
      </c>
      <c r="E3" s="77" t="s">
        <v>37</v>
      </c>
      <c r="F3" s="77" t="s">
        <v>38</v>
      </c>
      <c r="G3" s="77" t="s">
        <v>386</v>
      </c>
      <c r="H3" s="78" t="s">
        <v>5</v>
      </c>
      <c r="I3" s="79" t="s">
        <v>28</v>
      </c>
      <c r="J3" s="80" t="s">
        <v>0</v>
      </c>
      <c r="K3" s="76" t="s">
        <v>7</v>
      </c>
      <c r="L3" s="82" t="s">
        <v>2</v>
      </c>
      <c r="M3" s="82" t="s">
        <v>2</v>
      </c>
      <c r="N3" s="82" t="s">
        <v>2</v>
      </c>
      <c r="O3" s="82" t="s">
        <v>2</v>
      </c>
      <c r="P3" s="82" t="s">
        <v>2</v>
      </c>
      <c r="Q3" s="82" t="s">
        <v>2</v>
      </c>
    </row>
    <row r="4" spans="1:17" ht="38.25" x14ac:dyDescent="0.25">
      <c r="A4" s="131" t="s">
        <v>377</v>
      </c>
      <c r="B4" s="132">
        <v>1</v>
      </c>
      <c r="C4" s="26">
        <v>1</v>
      </c>
      <c r="D4" s="35" t="s">
        <v>45</v>
      </c>
      <c r="E4" s="26" t="s">
        <v>40</v>
      </c>
      <c r="F4" s="27" t="s">
        <v>46</v>
      </c>
      <c r="G4" s="26" t="s">
        <v>47</v>
      </c>
      <c r="H4" s="28">
        <v>18.920000000000002</v>
      </c>
      <c r="I4" s="83">
        <v>150</v>
      </c>
      <c r="J4" s="84">
        <f t="shared" ref="J4:J67" si="0">I4-(SUM(L4:Q4))</f>
        <v>150</v>
      </c>
      <c r="K4" s="85" t="str">
        <f>IF(J4&lt;0,"ATENÇÃO","OK")</f>
        <v>OK</v>
      </c>
      <c r="L4" s="125"/>
      <c r="M4" s="125"/>
      <c r="N4" s="125"/>
      <c r="O4" s="125"/>
      <c r="P4" s="125"/>
      <c r="Q4" s="125"/>
    </row>
    <row r="5" spans="1:17" ht="63.75" x14ac:dyDescent="0.25">
      <c r="A5" s="131"/>
      <c r="B5" s="132"/>
      <c r="C5" s="26">
        <v>2</v>
      </c>
      <c r="D5" s="35" t="s">
        <v>48</v>
      </c>
      <c r="E5" s="26" t="s">
        <v>40</v>
      </c>
      <c r="F5" s="27" t="s">
        <v>49</v>
      </c>
      <c r="G5" s="26" t="s">
        <v>47</v>
      </c>
      <c r="H5" s="28">
        <v>5.3</v>
      </c>
      <c r="I5" s="83">
        <v>300</v>
      </c>
      <c r="J5" s="84">
        <f t="shared" si="0"/>
        <v>280</v>
      </c>
      <c r="K5" s="85" t="str">
        <f t="shared" ref="K5:K68" si="1">IF(J5&lt;0,"ATENÇÃO","OK")</f>
        <v>OK</v>
      </c>
      <c r="L5" s="125"/>
      <c r="M5" s="125"/>
      <c r="N5" s="125"/>
      <c r="O5" s="125"/>
      <c r="P5" s="125"/>
      <c r="Q5" s="125">
        <v>20</v>
      </c>
    </row>
    <row r="6" spans="1:17" ht="25.5" customHeight="1" x14ac:dyDescent="0.25">
      <c r="A6" s="130" t="s">
        <v>378</v>
      </c>
      <c r="B6" s="133">
        <v>2</v>
      </c>
      <c r="C6" s="23">
        <v>3</v>
      </c>
      <c r="D6" s="21" t="s">
        <v>50</v>
      </c>
      <c r="E6" s="23" t="s">
        <v>51</v>
      </c>
      <c r="F6" s="23" t="s">
        <v>52</v>
      </c>
      <c r="G6" s="23" t="s">
        <v>47</v>
      </c>
      <c r="H6" s="29">
        <v>13.68</v>
      </c>
      <c r="I6" s="86"/>
      <c r="J6" s="84">
        <f t="shared" si="0"/>
        <v>0</v>
      </c>
      <c r="K6" s="85" t="str">
        <f t="shared" si="1"/>
        <v>OK</v>
      </c>
      <c r="L6" s="125"/>
      <c r="M6" s="125"/>
      <c r="N6" s="125"/>
      <c r="O6" s="125"/>
      <c r="P6" s="125"/>
      <c r="Q6" s="125"/>
    </row>
    <row r="7" spans="1:17" ht="25.5" x14ac:dyDescent="0.25">
      <c r="A7" s="130"/>
      <c r="B7" s="133"/>
      <c r="C7" s="23">
        <v>4</v>
      </c>
      <c r="D7" s="36" t="s">
        <v>53</v>
      </c>
      <c r="E7" s="23" t="s">
        <v>51</v>
      </c>
      <c r="F7" s="22" t="s">
        <v>54</v>
      </c>
      <c r="G7" s="23" t="s">
        <v>47</v>
      </c>
      <c r="H7" s="29">
        <v>7.0000000000000007E-2</v>
      </c>
      <c r="I7" s="86">
        <v>100</v>
      </c>
      <c r="J7" s="84">
        <f t="shared" si="0"/>
        <v>100</v>
      </c>
      <c r="K7" s="85" t="str">
        <f t="shared" si="1"/>
        <v>OK</v>
      </c>
      <c r="L7" s="125"/>
      <c r="M7" s="125"/>
      <c r="N7" s="125"/>
      <c r="O7" s="125"/>
      <c r="P7" s="125"/>
      <c r="Q7" s="125"/>
    </row>
    <row r="8" spans="1:17" ht="22.5" customHeight="1" x14ac:dyDescent="0.25">
      <c r="A8" s="130"/>
      <c r="B8" s="133"/>
      <c r="C8" s="23">
        <v>5</v>
      </c>
      <c r="D8" s="36" t="s">
        <v>55</v>
      </c>
      <c r="E8" s="23" t="s">
        <v>51</v>
      </c>
      <c r="F8" s="22" t="s">
        <v>54</v>
      </c>
      <c r="G8" s="23" t="s">
        <v>47</v>
      </c>
      <c r="H8" s="29">
        <v>0.7</v>
      </c>
      <c r="I8" s="86">
        <v>100</v>
      </c>
      <c r="J8" s="84">
        <f t="shared" si="0"/>
        <v>100</v>
      </c>
      <c r="K8" s="85" t="str">
        <f t="shared" si="1"/>
        <v>OK</v>
      </c>
      <c r="L8" s="125"/>
      <c r="M8" s="125"/>
      <c r="N8" s="125"/>
      <c r="O8" s="125"/>
      <c r="P8" s="125"/>
      <c r="Q8" s="125"/>
    </row>
    <row r="9" spans="1:17" ht="25.5" customHeight="1" x14ac:dyDescent="0.25">
      <c r="A9" s="130"/>
      <c r="B9" s="133"/>
      <c r="C9" s="23">
        <v>6</v>
      </c>
      <c r="D9" s="36" t="s">
        <v>56</v>
      </c>
      <c r="E9" s="23" t="s">
        <v>51</v>
      </c>
      <c r="F9" s="22" t="s">
        <v>57</v>
      </c>
      <c r="G9" s="23" t="s">
        <v>47</v>
      </c>
      <c r="H9" s="29">
        <v>5.74</v>
      </c>
      <c r="I9" s="49">
        <v>10</v>
      </c>
      <c r="J9" s="84">
        <f t="shared" si="0"/>
        <v>10</v>
      </c>
      <c r="K9" s="85" t="str">
        <f t="shared" si="1"/>
        <v>OK</v>
      </c>
      <c r="L9" s="125"/>
      <c r="M9" s="125"/>
      <c r="N9" s="125"/>
      <c r="O9" s="125"/>
      <c r="P9" s="125"/>
      <c r="Q9" s="125"/>
    </row>
    <row r="10" spans="1:17" ht="38.25" x14ac:dyDescent="0.25">
      <c r="A10" s="130"/>
      <c r="B10" s="133"/>
      <c r="C10" s="23">
        <v>7</v>
      </c>
      <c r="D10" s="21" t="s">
        <v>58</v>
      </c>
      <c r="E10" s="23" t="s">
        <v>40</v>
      </c>
      <c r="F10" s="23" t="s">
        <v>54</v>
      </c>
      <c r="G10" s="23" t="s">
        <v>47</v>
      </c>
      <c r="H10" s="29">
        <v>0.45</v>
      </c>
      <c r="I10" s="86">
        <v>100</v>
      </c>
      <c r="J10" s="84">
        <f t="shared" si="0"/>
        <v>76</v>
      </c>
      <c r="K10" s="85" t="str">
        <f t="shared" si="1"/>
        <v>OK</v>
      </c>
      <c r="L10" s="125"/>
      <c r="M10" s="125"/>
      <c r="N10" s="125">
        <v>24</v>
      </c>
      <c r="O10" s="125"/>
      <c r="P10" s="125"/>
      <c r="Q10" s="125"/>
    </row>
    <row r="11" spans="1:17" ht="25.5" customHeight="1" x14ac:dyDescent="0.25">
      <c r="A11" s="130"/>
      <c r="B11" s="133"/>
      <c r="C11" s="23">
        <v>8</v>
      </c>
      <c r="D11" s="21" t="s">
        <v>59</v>
      </c>
      <c r="E11" s="23" t="s">
        <v>40</v>
      </c>
      <c r="F11" s="23" t="s">
        <v>60</v>
      </c>
      <c r="G11" s="23" t="s">
        <v>47</v>
      </c>
      <c r="H11" s="29">
        <v>9.32</v>
      </c>
      <c r="I11" s="86">
        <v>30</v>
      </c>
      <c r="J11" s="84">
        <f t="shared" si="0"/>
        <v>25</v>
      </c>
      <c r="K11" s="85" t="str">
        <f t="shared" si="1"/>
        <v>OK</v>
      </c>
      <c r="L11" s="125"/>
      <c r="M11" s="125"/>
      <c r="N11" s="125">
        <v>5</v>
      </c>
      <c r="O11" s="125"/>
      <c r="P11" s="125"/>
      <c r="Q11" s="125"/>
    </row>
    <row r="12" spans="1:17" ht="25.5" customHeight="1" x14ac:dyDescent="0.25">
      <c r="A12" s="130"/>
      <c r="B12" s="133"/>
      <c r="C12" s="23">
        <v>9</v>
      </c>
      <c r="D12" s="21" t="s">
        <v>61</v>
      </c>
      <c r="E12" s="23" t="s">
        <v>40</v>
      </c>
      <c r="F12" s="23" t="s">
        <v>60</v>
      </c>
      <c r="G12" s="23" t="s">
        <v>47</v>
      </c>
      <c r="H12" s="29">
        <v>18.23</v>
      </c>
      <c r="I12" s="86">
        <v>30</v>
      </c>
      <c r="J12" s="84">
        <f t="shared" si="0"/>
        <v>25</v>
      </c>
      <c r="K12" s="85" t="str">
        <f t="shared" si="1"/>
        <v>OK</v>
      </c>
      <c r="L12" s="125"/>
      <c r="M12" s="125"/>
      <c r="N12" s="125">
        <v>5</v>
      </c>
      <c r="O12" s="125"/>
      <c r="P12" s="125"/>
      <c r="Q12" s="125"/>
    </row>
    <row r="13" spans="1:17" ht="25.5" customHeight="1" x14ac:dyDescent="0.25">
      <c r="A13" s="130"/>
      <c r="B13" s="133"/>
      <c r="C13" s="23">
        <v>10</v>
      </c>
      <c r="D13" s="21" t="s">
        <v>62</v>
      </c>
      <c r="E13" s="23" t="s">
        <v>40</v>
      </c>
      <c r="F13" s="23" t="s">
        <v>60</v>
      </c>
      <c r="G13" s="23" t="s">
        <v>47</v>
      </c>
      <c r="H13" s="29">
        <v>28.08</v>
      </c>
      <c r="I13" s="86">
        <v>30</v>
      </c>
      <c r="J13" s="84">
        <f t="shared" si="0"/>
        <v>27</v>
      </c>
      <c r="K13" s="85" t="str">
        <f t="shared" si="1"/>
        <v>OK</v>
      </c>
      <c r="L13" s="125"/>
      <c r="M13" s="125"/>
      <c r="N13" s="125">
        <v>3</v>
      </c>
      <c r="O13" s="125"/>
      <c r="P13" s="125"/>
      <c r="Q13" s="125"/>
    </row>
    <row r="14" spans="1:17" ht="38.25" x14ac:dyDescent="0.25">
      <c r="A14" s="131" t="s">
        <v>379</v>
      </c>
      <c r="B14" s="132">
        <v>3</v>
      </c>
      <c r="C14" s="26">
        <v>11</v>
      </c>
      <c r="D14" s="35" t="s">
        <v>63</v>
      </c>
      <c r="E14" s="26" t="s">
        <v>64</v>
      </c>
      <c r="F14" s="27" t="s">
        <v>65</v>
      </c>
      <c r="G14" s="26" t="s">
        <v>47</v>
      </c>
      <c r="H14" s="28">
        <v>2.06</v>
      </c>
      <c r="I14" s="83">
        <v>200</v>
      </c>
      <c r="J14" s="84">
        <f t="shared" si="0"/>
        <v>175</v>
      </c>
      <c r="K14" s="85" t="str">
        <f t="shared" si="1"/>
        <v>OK</v>
      </c>
      <c r="L14" s="125"/>
      <c r="M14" s="125"/>
      <c r="N14" s="125"/>
      <c r="O14" s="125"/>
      <c r="P14" s="125">
        <v>25</v>
      </c>
      <c r="Q14" s="125"/>
    </row>
    <row r="15" spans="1:17" ht="38.25" x14ac:dyDescent="0.25">
      <c r="A15" s="131"/>
      <c r="B15" s="132"/>
      <c r="C15" s="26">
        <v>12</v>
      </c>
      <c r="D15" s="35" t="s">
        <v>66</v>
      </c>
      <c r="E15" s="26" t="s">
        <v>40</v>
      </c>
      <c r="F15" s="27" t="s">
        <v>52</v>
      </c>
      <c r="G15" s="26" t="s">
        <v>47</v>
      </c>
      <c r="H15" s="28">
        <v>1.1399999999999999</v>
      </c>
      <c r="I15" s="83">
        <v>200</v>
      </c>
      <c r="J15" s="84">
        <f t="shared" si="0"/>
        <v>175</v>
      </c>
      <c r="K15" s="85" t="str">
        <f t="shared" si="1"/>
        <v>OK</v>
      </c>
      <c r="L15" s="125"/>
      <c r="M15" s="125"/>
      <c r="N15" s="125"/>
      <c r="O15" s="125"/>
      <c r="P15" s="125">
        <v>25</v>
      </c>
      <c r="Q15" s="125"/>
    </row>
    <row r="16" spans="1:17" ht="25.5" customHeight="1" x14ac:dyDescent="0.25">
      <c r="A16" s="130" t="s">
        <v>378</v>
      </c>
      <c r="B16" s="133">
        <v>4</v>
      </c>
      <c r="C16" s="23">
        <v>13</v>
      </c>
      <c r="D16" s="21" t="s">
        <v>67</v>
      </c>
      <c r="E16" s="23" t="s">
        <v>68</v>
      </c>
      <c r="F16" s="23" t="s">
        <v>52</v>
      </c>
      <c r="G16" s="23" t="s">
        <v>47</v>
      </c>
      <c r="H16" s="29">
        <v>1.46</v>
      </c>
      <c r="I16" s="86">
        <v>50</v>
      </c>
      <c r="J16" s="84">
        <f t="shared" si="0"/>
        <v>40</v>
      </c>
      <c r="K16" s="85" t="str">
        <f t="shared" si="1"/>
        <v>OK</v>
      </c>
      <c r="L16" s="125"/>
      <c r="M16" s="125"/>
      <c r="N16" s="125">
        <v>10</v>
      </c>
      <c r="O16" s="125"/>
      <c r="P16" s="125"/>
      <c r="Q16" s="125"/>
    </row>
    <row r="17" spans="1:17" ht="25.5" customHeight="1" x14ac:dyDescent="0.25">
      <c r="A17" s="130"/>
      <c r="B17" s="133"/>
      <c r="C17" s="23">
        <v>14</v>
      </c>
      <c r="D17" s="21" t="s">
        <v>69</v>
      </c>
      <c r="E17" s="23" t="s">
        <v>40</v>
      </c>
      <c r="F17" s="23" t="s">
        <v>70</v>
      </c>
      <c r="G17" s="23" t="s">
        <v>47</v>
      </c>
      <c r="H17" s="29">
        <v>1.59</v>
      </c>
      <c r="I17" s="86"/>
      <c r="J17" s="84">
        <f t="shared" si="0"/>
        <v>0</v>
      </c>
      <c r="K17" s="85" t="str">
        <f t="shared" si="1"/>
        <v>OK</v>
      </c>
      <c r="L17" s="125"/>
      <c r="M17" s="125"/>
      <c r="N17" s="125"/>
      <c r="O17" s="125"/>
      <c r="P17" s="125"/>
      <c r="Q17" s="125"/>
    </row>
    <row r="18" spans="1:17" ht="25.5" customHeight="1" x14ac:dyDescent="0.25">
      <c r="A18" s="130"/>
      <c r="B18" s="133"/>
      <c r="C18" s="23">
        <v>15</v>
      </c>
      <c r="D18" s="21" t="s">
        <v>71</v>
      </c>
      <c r="E18" s="23" t="s">
        <v>68</v>
      </c>
      <c r="F18" s="23" t="s">
        <v>72</v>
      </c>
      <c r="G18" s="23" t="s">
        <v>47</v>
      </c>
      <c r="H18" s="29">
        <v>19.98</v>
      </c>
      <c r="I18" s="86"/>
      <c r="J18" s="84">
        <f t="shared" si="0"/>
        <v>0</v>
      </c>
      <c r="K18" s="85" t="str">
        <f t="shared" si="1"/>
        <v>OK</v>
      </c>
      <c r="L18" s="125"/>
      <c r="M18" s="125"/>
      <c r="N18" s="125"/>
      <c r="O18" s="125"/>
      <c r="P18" s="125"/>
      <c r="Q18" s="125"/>
    </row>
    <row r="19" spans="1:17" ht="25.5" customHeight="1" x14ac:dyDescent="0.25">
      <c r="A19" s="130"/>
      <c r="B19" s="133"/>
      <c r="C19" s="23">
        <v>16</v>
      </c>
      <c r="D19" s="21" t="s">
        <v>73</v>
      </c>
      <c r="E19" s="23" t="s">
        <v>40</v>
      </c>
      <c r="F19" s="23" t="s">
        <v>74</v>
      </c>
      <c r="G19" s="23" t="s">
        <v>47</v>
      </c>
      <c r="H19" s="29">
        <v>14.85</v>
      </c>
      <c r="I19" s="86">
        <v>5</v>
      </c>
      <c r="J19" s="84">
        <f t="shared" si="0"/>
        <v>5</v>
      </c>
      <c r="K19" s="85" t="str">
        <f t="shared" si="1"/>
        <v>OK</v>
      </c>
      <c r="L19" s="125"/>
      <c r="M19" s="125"/>
      <c r="N19" s="125"/>
      <c r="O19" s="125"/>
      <c r="P19" s="125"/>
      <c r="Q19" s="125"/>
    </row>
    <row r="20" spans="1:17" ht="25.5" customHeight="1" x14ac:dyDescent="0.25">
      <c r="A20" s="130"/>
      <c r="B20" s="133"/>
      <c r="C20" s="23">
        <v>17</v>
      </c>
      <c r="D20" s="21" t="s">
        <v>75</v>
      </c>
      <c r="E20" s="23" t="s">
        <v>40</v>
      </c>
      <c r="F20" s="23" t="s">
        <v>72</v>
      </c>
      <c r="G20" s="23" t="s">
        <v>47</v>
      </c>
      <c r="H20" s="29">
        <v>3.11</v>
      </c>
      <c r="I20" s="86"/>
      <c r="J20" s="84">
        <f t="shared" si="0"/>
        <v>0</v>
      </c>
      <c r="K20" s="85" t="str">
        <f t="shared" si="1"/>
        <v>OK</v>
      </c>
      <c r="L20" s="125"/>
      <c r="M20" s="125"/>
      <c r="N20" s="125"/>
      <c r="O20" s="125"/>
      <c r="P20" s="125"/>
      <c r="Q20" s="125"/>
    </row>
    <row r="21" spans="1:17" ht="25.5" customHeight="1" x14ac:dyDescent="0.25">
      <c r="A21" s="130"/>
      <c r="B21" s="133"/>
      <c r="C21" s="23">
        <v>18</v>
      </c>
      <c r="D21" s="21" t="s">
        <v>76</v>
      </c>
      <c r="E21" s="23" t="s">
        <v>40</v>
      </c>
      <c r="F21" s="23" t="s">
        <v>77</v>
      </c>
      <c r="G21" s="23" t="s">
        <v>47</v>
      </c>
      <c r="H21" s="29">
        <v>4.58</v>
      </c>
      <c r="I21" s="86">
        <v>50</v>
      </c>
      <c r="J21" s="84">
        <f t="shared" si="0"/>
        <v>45</v>
      </c>
      <c r="K21" s="85" t="str">
        <f t="shared" si="1"/>
        <v>OK</v>
      </c>
      <c r="L21" s="125"/>
      <c r="M21" s="125"/>
      <c r="N21" s="125">
        <v>5</v>
      </c>
      <c r="O21" s="125"/>
      <c r="P21" s="125"/>
      <c r="Q21" s="125"/>
    </row>
    <row r="22" spans="1:17" ht="25.5" customHeight="1" x14ac:dyDescent="0.25">
      <c r="A22" s="130"/>
      <c r="B22" s="133"/>
      <c r="C22" s="23">
        <v>19</v>
      </c>
      <c r="D22" s="21" t="s">
        <v>78</v>
      </c>
      <c r="E22" s="23" t="s">
        <v>40</v>
      </c>
      <c r="F22" s="23" t="s">
        <v>77</v>
      </c>
      <c r="G22" s="23" t="s">
        <v>47</v>
      </c>
      <c r="H22" s="29">
        <v>1.47</v>
      </c>
      <c r="I22" s="86">
        <v>50</v>
      </c>
      <c r="J22" s="84">
        <f t="shared" si="0"/>
        <v>45</v>
      </c>
      <c r="K22" s="85" t="str">
        <f t="shared" si="1"/>
        <v>OK</v>
      </c>
      <c r="L22" s="125"/>
      <c r="M22" s="125"/>
      <c r="N22" s="125">
        <v>5</v>
      </c>
      <c r="O22" s="125"/>
      <c r="P22" s="125"/>
      <c r="Q22" s="125"/>
    </row>
    <row r="23" spans="1:17" ht="51" x14ac:dyDescent="0.25">
      <c r="A23" s="130"/>
      <c r="B23" s="133"/>
      <c r="C23" s="23">
        <v>20</v>
      </c>
      <c r="D23" s="21" t="s">
        <v>79</v>
      </c>
      <c r="E23" s="23" t="s">
        <v>40</v>
      </c>
      <c r="F23" s="23" t="s">
        <v>80</v>
      </c>
      <c r="G23" s="23" t="s">
        <v>47</v>
      </c>
      <c r="H23" s="29">
        <v>10.130000000000001</v>
      </c>
      <c r="I23" s="86">
        <v>20</v>
      </c>
      <c r="J23" s="84">
        <f t="shared" si="0"/>
        <v>20</v>
      </c>
      <c r="K23" s="85" t="str">
        <f t="shared" si="1"/>
        <v>OK</v>
      </c>
      <c r="L23" s="125"/>
      <c r="M23" s="125"/>
      <c r="N23" s="125"/>
      <c r="O23" s="125"/>
      <c r="P23" s="125"/>
      <c r="Q23" s="125"/>
    </row>
    <row r="24" spans="1:17" ht="89.25" x14ac:dyDescent="0.25">
      <c r="A24" s="131" t="s">
        <v>379</v>
      </c>
      <c r="B24" s="132">
        <v>5</v>
      </c>
      <c r="C24" s="26">
        <v>21</v>
      </c>
      <c r="D24" s="35" t="s">
        <v>487</v>
      </c>
      <c r="E24" s="26" t="s">
        <v>40</v>
      </c>
      <c r="F24" s="27" t="s">
        <v>81</v>
      </c>
      <c r="G24" s="26" t="s">
        <v>47</v>
      </c>
      <c r="H24" s="28">
        <v>0.39</v>
      </c>
      <c r="I24" s="83">
        <v>3000</v>
      </c>
      <c r="J24" s="84">
        <f t="shared" si="0"/>
        <v>1500</v>
      </c>
      <c r="K24" s="85" t="str">
        <f t="shared" si="1"/>
        <v>OK</v>
      </c>
      <c r="L24" s="125">
        <v>750</v>
      </c>
      <c r="M24" s="125"/>
      <c r="N24" s="125"/>
      <c r="O24" s="125"/>
      <c r="P24" s="125">
        <v>750</v>
      </c>
      <c r="Q24" s="125"/>
    </row>
    <row r="25" spans="1:17" ht="76.5" x14ac:dyDescent="0.25">
      <c r="A25" s="131"/>
      <c r="B25" s="132"/>
      <c r="C25" s="26">
        <v>22</v>
      </c>
      <c r="D25" s="35" t="s">
        <v>488</v>
      </c>
      <c r="E25" s="26" t="s">
        <v>40</v>
      </c>
      <c r="F25" s="27" t="s">
        <v>81</v>
      </c>
      <c r="G25" s="26" t="s">
        <v>47</v>
      </c>
      <c r="H25" s="28">
        <v>0.39</v>
      </c>
      <c r="I25" s="83">
        <v>3000</v>
      </c>
      <c r="J25" s="84">
        <f t="shared" si="0"/>
        <v>2100</v>
      </c>
      <c r="K25" s="85" t="str">
        <f t="shared" si="1"/>
        <v>OK</v>
      </c>
      <c r="L25" s="125">
        <v>400</v>
      </c>
      <c r="M25" s="125"/>
      <c r="N25" s="125"/>
      <c r="O25" s="125"/>
      <c r="P25" s="125">
        <v>500</v>
      </c>
      <c r="Q25" s="125"/>
    </row>
    <row r="26" spans="1:17" ht="89.25" x14ac:dyDescent="0.25">
      <c r="A26" s="131"/>
      <c r="B26" s="132"/>
      <c r="C26" s="26">
        <v>23</v>
      </c>
      <c r="D26" s="35" t="s">
        <v>489</v>
      </c>
      <c r="E26" s="26" t="s">
        <v>40</v>
      </c>
      <c r="F26" s="27" t="s">
        <v>81</v>
      </c>
      <c r="G26" s="26" t="s">
        <v>47</v>
      </c>
      <c r="H26" s="28">
        <v>0.33</v>
      </c>
      <c r="I26" s="83">
        <v>1000</v>
      </c>
      <c r="J26" s="84">
        <f t="shared" si="0"/>
        <v>900</v>
      </c>
      <c r="K26" s="85" t="str">
        <f t="shared" si="1"/>
        <v>OK</v>
      </c>
      <c r="L26" s="125">
        <v>100</v>
      </c>
      <c r="M26" s="125"/>
      <c r="N26" s="125"/>
      <c r="O26" s="125"/>
      <c r="P26" s="125"/>
      <c r="Q26" s="125"/>
    </row>
    <row r="27" spans="1:17" ht="89.25" x14ac:dyDescent="0.25">
      <c r="A27" s="131"/>
      <c r="B27" s="132"/>
      <c r="C27" s="26">
        <v>24</v>
      </c>
      <c r="D27" s="35" t="s">
        <v>490</v>
      </c>
      <c r="E27" s="26" t="s">
        <v>40</v>
      </c>
      <c r="F27" s="27" t="s">
        <v>81</v>
      </c>
      <c r="G27" s="26" t="s">
        <v>47</v>
      </c>
      <c r="H27" s="28">
        <v>0.33</v>
      </c>
      <c r="I27" s="83">
        <v>2000</v>
      </c>
      <c r="J27" s="84">
        <f t="shared" si="0"/>
        <v>1650</v>
      </c>
      <c r="K27" s="85" t="str">
        <f t="shared" si="1"/>
        <v>OK</v>
      </c>
      <c r="L27" s="125">
        <v>250</v>
      </c>
      <c r="M27" s="125"/>
      <c r="N27" s="125"/>
      <c r="O27" s="125"/>
      <c r="P27" s="125">
        <v>100</v>
      </c>
      <c r="Q27" s="125"/>
    </row>
    <row r="28" spans="1:17" ht="25.5" customHeight="1" x14ac:dyDescent="0.25">
      <c r="A28" s="130" t="s">
        <v>378</v>
      </c>
      <c r="B28" s="133">
        <v>6</v>
      </c>
      <c r="C28" s="23">
        <v>25</v>
      </c>
      <c r="D28" s="21" t="s">
        <v>82</v>
      </c>
      <c r="E28" s="23" t="s">
        <v>40</v>
      </c>
      <c r="F28" s="23" t="s">
        <v>83</v>
      </c>
      <c r="G28" s="23" t="s">
        <v>47</v>
      </c>
      <c r="H28" s="29">
        <v>0.82</v>
      </c>
      <c r="I28" s="49">
        <v>60</v>
      </c>
      <c r="J28" s="84">
        <f t="shared" si="0"/>
        <v>60</v>
      </c>
      <c r="K28" s="85" t="str">
        <f t="shared" si="1"/>
        <v>OK</v>
      </c>
      <c r="L28" s="125"/>
      <c r="M28" s="125"/>
      <c r="N28" s="125"/>
      <c r="O28" s="125"/>
      <c r="P28" s="125"/>
      <c r="Q28" s="125"/>
    </row>
    <row r="29" spans="1:17" ht="25.5" x14ac:dyDescent="0.25">
      <c r="A29" s="130"/>
      <c r="B29" s="133"/>
      <c r="C29" s="23">
        <v>26</v>
      </c>
      <c r="D29" s="21" t="s">
        <v>84</v>
      </c>
      <c r="E29" s="23" t="s">
        <v>40</v>
      </c>
      <c r="F29" s="23" t="s">
        <v>83</v>
      </c>
      <c r="G29" s="23" t="s">
        <v>47</v>
      </c>
      <c r="H29" s="29">
        <v>0.82</v>
      </c>
      <c r="I29" s="49">
        <v>60</v>
      </c>
      <c r="J29" s="84">
        <f t="shared" si="0"/>
        <v>60</v>
      </c>
      <c r="K29" s="85" t="str">
        <f t="shared" si="1"/>
        <v>OK</v>
      </c>
      <c r="L29" s="125"/>
      <c r="M29" s="125"/>
      <c r="N29" s="125"/>
      <c r="O29" s="125"/>
      <c r="P29" s="125"/>
      <c r="Q29" s="125"/>
    </row>
    <row r="30" spans="1:17" ht="25.5" x14ac:dyDescent="0.25">
      <c r="A30" s="130"/>
      <c r="B30" s="133"/>
      <c r="C30" s="23">
        <v>27</v>
      </c>
      <c r="D30" s="21" t="s">
        <v>85</v>
      </c>
      <c r="E30" s="23" t="s">
        <v>40</v>
      </c>
      <c r="F30" s="23" t="s">
        <v>83</v>
      </c>
      <c r="G30" s="23" t="s">
        <v>47</v>
      </c>
      <c r="H30" s="29">
        <v>0.82</v>
      </c>
      <c r="I30" s="49">
        <v>60</v>
      </c>
      <c r="J30" s="84">
        <f t="shared" si="0"/>
        <v>60</v>
      </c>
      <c r="K30" s="85" t="str">
        <f t="shared" si="1"/>
        <v>OK</v>
      </c>
      <c r="L30" s="125"/>
      <c r="M30" s="125"/>
      <c r="N30" s="125"/>
      <c r="O30" s="125"/>
      <c r="P30" s="125"/>
      <c r="Q30" s="125"/>
    </row>
    <row r="31" spans="1:17" ht="25.5" x14ac:dyDescent="0.25">
      <c r="A31" s="130"/>
      <c r="B31" s="133"/>
      <c r="C31" s="23">
        <v>28</v>
      </c>
      <c r="D31" s="21" t="s">
        <v>86</v>
      </c>
      <c r="E31" s="23" t="s">
        <v>40</v>
      </c>
      <c r="F31" s="23" t="s">
        <v>83</v>
      </c>
      <c r="G31" s="23" t="s">
        <v>47</v>
      </c>
      <c r="H31" s="29">
        <v>0.82</v>
      </c>
      <c r="I31" s="49">
        <v>60</v>
      </c>
      <c r="J31" s="84">
        <f t="shared" si="0"/>
        <v>60</v>
      </c>
      <c r="K31" s="85" t="str">
        <f t="shared" si="1"/>
        <v>OK</v>
      </c>
      <c r="L31" s="125"/>
      <c r="M31" s="125"/>
      <c r="N31" s="125"/>
      <c r="O31" s="125"/>
      <c r="P31" s="125"/>
      <c r="Q31" s="125"/>
    </row>
    <row r="32" spans="1:17" ht="38.25" x14ac:dyDescent="0.25">
      <c r="A32" s="130"/>
      <c r="B32" s="133"/>
      <c r="C32" s="23">
        <v>29</v>
      </c>
      <c r="D32" s="21" t="s">
        <v>87</v>
      </c>
      <c r="E32" s="23" t="s">
        <v>40</v>
      </c>
      <c r="F32" s="23" t="s">
        <v>52</v>
      </c>
      <c r="G32" s="23" t="s">
        <v>47</v>
      </c>
      <c r="H32" s="29">
        <v>0.63</v>
      </c>
      <c r="I32" s="50">
        <v>120</v>
      </c>
      <c r="J32" s="84">
        <f t="shared" si="0"/>
        <v>72</v>
      </c>
      <c r="K32" s="85" t="str">
        <f t="shared" si="1"/>
        <v>OK</v>
      </c>
      <c r="L32" s="125"/>
      <c r="M32" s="125"/>
      <c r="N32" s="125">
        <v>48</v>
      </c>
      <c r="O32" s="125"/>
      <c r="P32" s="125"/>
      <c r="Q32" s="125"/>
    </row>
    <row r="33" spans="1:17" ht="38.25" x14ac:dyDescent="0.25">
      <c r="A33" s="130"/>
      <c r="B33" s="133"/>
      <c r="C33" s="23">
        <v>30</v>
      </c>
      <c r="D33" s="21" t="s">
        <v>88</v>
      </c>
      <c r="E33" s="23" t="s">
        <v>40</v>
      </c>
      <c r="F33" s="23" t="s">
        <v>52</v>
      </c>
      <c r="G33" s="23" t="s">
        <v>47</v>
      </c>
      <c r="H33" s="29">
        <v>0.63</v>
      </c>
      <c r="I33" s="50">
        <v>120</v>
      </c>
      <c r="J33" s="84">
        <f t="shared" si="0"/>
        <v>96</v>
      </c>
      <c r="K33" s="85" t="str">
        <f t="shared" si="1"/>
        <v>OK</v>
      </c>
      <c r="L33" s="125"/>
      <c r="M33" s="125"/>
      <c r="N33" s="125">
        <v>24</v>
      </c>
      <c r="O33" s="125"/>
      <c r="P33" s="125"/>
      <c r="Q33" s="125"/>
    </row>
    <row r="34" spans="1:17" ht="63.75" x14ac:dyDescent="0.25">
      <c r="A34" s="130"/>
      <c r="B34" s="133"/>
      <c r="C34" s="23">
        <v>31</v>
      </c>
      <c r="D34" s="21" t="s">
        <v>89</v>
      </c>
      <c r="E34" s="23" t="s">
        <v>40</v>
      </c>
      <c r="F34" s="23" t="s">
        <v>90</v>
      </c>
      <c r="G34" s="23" t="s">
        <v>47</v>
      </c>
      <c r="H34" s="29">
        <v>5.51</v>
      </c>
      <c r="I34" s="86">
        <v>6</v>
      </c>
      <c r="J34" s="84">
        <f t="shared" si="0"/>
        <v>4</v>
      </c>
      <c r="K34" s="85" t="str">
        <f t="shared" si="1"/>
        <v>OK</v>
      </c>
      <c r="L34" s="125"/>
      <c r="M34" s="125"/>
      <c r="N34" s="125">
        <v>2</v>
      </c>
      <c r="O34" s="125"/>
      <c r="P34" s="125"/>
      <c r="Q34" s="125"/>
    </row>
    <row r="35" spans="1:17" x14ac:dyDescent="0.25">
      <c r="A35" s="130"/>
      <c r="B35" s="133"/>
      <c r="C35" s="23">
        <v>32</v>
      </c>
      <c r="D35" s="21" t="s">
        <v>91</v>
      </c>
      <c r="E35" s="23" t="s">
        <v>40</v>
      </c>
      <c r="F35" s="23" t="s">
        <v>92</v>
      </c>
      <c r="G35" s="23" t="s">
        <v>47</v>
      </c>
      <c r="H35" s="29">
        <v>0.56999999999999995</v>
      </c>
      <c r="I35" s="86">
        <v>12</v>
      </c>
      <c r="J35" s="84">
        <f t="shared" si="0"/>
        <v>12</v>
      </c>
      <c r="K35" s="85" t="str">
        <f t="shared" si="1"/>
        <v>OK</v>
      </c>
      <c r="L35" s="125"/>
      <c r="M35" s="125"/>
      <c r="N35" s="125"/>
      <c r="O35" s="125"/>
      <c r="P35" s="125"/>
      <c r="Q35" s="125"/>
    </row>
    <row r="36" spans="1:17" x14ac:dyDescent="0.25">
      <c r="A36" s="130"/>
      <c r="B36" s="133"/>
      <c r="C36" s="23">
        <v>33</v>
      </c>
      <c r="D36" s="21" t="s">
        <v>93</v>
      </c>
      <c r="E36" s="23" t="s">
        <v>40</v>
      </c>
      <c r="F36" s="23" t="s">
        <v>92</v>
      </c>
      <c r="G36" s="23" t="s">
        <v>47</v>
      </c>
      <c r="H36" s="29">
        <v>0.56999999999999995</v>
      </c>
      <c r="I36" s="86">
        <v>12</v>
      </c>
      <c r="J36" s="84">
        <f t="shared" si="0"/>
        <v>12</v>
      </c>
      <c r="K36" s="85" t="str">
        <f t="shared" si="1"/>
        <v>OK</v>
      </c>
      <c r="L36" s="125"/>
      <c r="M36" s="125"/>
      <c r="N36" s="125"/>
      <c r="O36" s="125"/>
      <c r="P36" s="125"/>
      <c r="Q36" s="125"/>
    </row>
    <row r="37" spans="1:17" x14ac:dyDescent="0.25">
      <c r="A37" s="130"/>
      <c r="B37" s="133"/>
      <c r="C37" s="23">
        <v>34</v>
      </c>
      <c r="D37" s="21" t="s">
        <v>94</v>
      </c>
      <c r="E37" s="23" t="s">
        <v>40</v>
      </c>
      <c r="F37" s="23" t="s">
        <v>92</v>
      </c>
      <c r="G37" s="23" t="s">
        <v>47</v>
      </c>
      <c r="H37" s="29">
        <v>0.56999999999999995</v>
      </c>
      <c r="I37" s="86">
        <v>12</v>
      </c>
      <c r="J37" s="84">
        <f t="shared" si="0"/>
        <v>12</v>
      </c>
      <c r="K37" s="85" t="str">
        <f t="shared" si="1"/>
        <v>OK</v>
      </c>
      <c r="L37" s="125"/>
      <c r="M37" s="125"/>
      <c r="N37" s="125"/>
      <c r="O37" s="125"/>
      <c r="P37" s="125"/>
      <c r="Q37" s="125"/>
    </row>
    <row r="38" spans="1:17" x14ac:dyDescent="0.25">
      <c r="A38" s="130"/>
      <c r="B38" s="133"/>
      <c r="C38" s="23">
        <v>35</v>
      </c>
      <c r="D38" s="21" t="s">
        <v>95</v>
      </c>
      <c r="E38" s="23" t="s">
        <v>40</v>
      </c>
      <c r="F38" s="23" t="s">
        <v>92</v>
      </c>
      <c r="G38" s="23" t="s">
        <v>47</v>
      </c>
      <c r="H38" s="29">
        <v>0.56999999999999995</v>
      </c>
      <c r="I38" s="86">
        <v>12</v>
      </c>
      <c r="J38" s="84">
        <f t="shared" si="0"/>
        <v>12</v>
      </c>
      <c r="K38" s="85" t="str">
        <f t="shared" si="1"/>
        <v>OK</v>
      </c>
      <c r="L38" s="125"/>
      <c r="M38" s="125"/>
      <c r="N38" s="125"/>
      <c r="O38" s="125"/>
      <c r="P38" s="125"/>
      <c r="Q38" s="125"/>
    </row>
    <row r="39" spans="1:17" x14ac:dyDescent="0.25">
      <c r="A39" s="130"/>
      <c r="B39" s="133"/>
      <c r="C39" s="23">
        <v>36</v>
      </c>
      <c r="D39" s="21" t="s">
        <v>96</v>
      </c>
      <c r="E39" s="23" t="s">
        <v>40</v>
      </c>
      <c r="F39" s="23" t="s">
        <v>92</v>
      </c>
      <c r="G39" s="23" t="s">
        <v>47</v>
      </c>
      <c r="H39" s="29">
        <v>0.56999999999999995</v>
      </c>
      <c r="I39" s="86">
        <v>12</v>
      </c>
      <c r="J39" s="84">
        <f t="shared" si="0"/>
        <v>12</v>
      </c>
      <c r="K39" s="85" t="str">
        <f t="shared" si="1"/>
        <v>OK</v>
      </c>
      <c r="L39" s="125"/>
      <c r="M39" s="125"/>
      <c r="N39" s="125"/>
      <c r="O39" s="125"/>
      <c r="P39" s="125"/>
      <c r="Q39" s="125"/>
    </row>
    <row r="40" spans="1:17" ht="25.5" x14ac:dyDescent="0.25">
      <c r="A40" s="130"/>
      <c r="B40" s="133"/>
      <c r="C40" s="23">
        <v>37</v>
      </c>
      <c r="D40" s="21" t="s">
        <v>97</v>
      </c>
      <c r="E40" s="23" t="s">
        <v>98</v>
      </c>
      <c r="F40" s="23" t="s">
        <v>54</v>
      </c>
      <c r="G40" s="23" t="s">
        <v>47</v>
      </c>
      <c r="H40" s="29">
        <v>2.21</v>
      </c>
      <c r="I40" s="86">
        <v>10</v>
      </c>
      <c r="J40" s="84">
        <f t="shared" si="0"/>
        <v>8</v>
      </c>
      <c r="K40" s="85" t="str">
        <f t="shared" si="1"/>
        <v>OK</v>
      </c>
      <c r="L40" s="125"/>
      <c r="M40" s="125"/>
      <c r="N40" s="125">
        <v>2</v>
      </c>
      <c r="O40" s="125"/>
      <c r="P40" s="125"/>
      <c r="Q40" s="125"/>
    </row>
    <row r="41" spans="1:17" ht="39" x14ac:dyDescent="0.25">
      <c r="A41" s="130"/>
      <c r="B41" s="133"/>
      <c r="C41" s="23">
        <v>38</v>
      </c>
      <c r="D41" s="37" t="s">
        <v>99</v>
      </c>
      <c r="E41" s="23" t="s">
        <v>9</v>
      </c>
      <c r="F41" s="23" t="s">
        <v>90</v>
      </c>
      <c r="G41" s="23" t="s">
        <v>47</v>
      </c>
      <c r="H41" s="29">
        <v>7.03</v>
      </c>
      <c r="I41" s="86"/>
      <c r="J41" s="84">
        <f t="shared" si="0"/>
        <v>0</v>
      </c>
      <c r="K41" s="85" t="str">
        <f t="shared" si="1"/>
        <v>OK</v>
      </c>
      <c r="L41" s="125"/>
      <c r="M41" s="125"/>
      <c r="N41" s="125"/>
      <c r="O41" s="125"/>
      <c r="P41" s="125"/>
      <c r="Q41" s="125"/>
    </row>
    <row r="42" spans="1:17" ht="26.25" x14ac:dyDescent="0.25">
      <c r="A42" s="130"/>
      <c r="B42" s="133"/>
      <c r="C42" s="23">
        <v>39</v>
      </c>
      <c r="D42" s="37" t="s">
        <v>100</v>
      </c>
      <c r="E42" s="23" t="s">
        <v>101</v>
      </c>
      <c r="F42" s="23" t="s">
        <v>102</v>
      </c>
      <c r="G42" s="23" t="s">
        <v>47</v>
      </c>
      <c r="H42" s="29">
        <v>183.5</v>
      </c>
      <c r="I42" s="86"/>
      <c r="J42" s="84">
        <f t="shared" si="0"/>
        <v>0</v>
      </c>
      <c r="K42" s="85" t="str">
        <f t="shared" si="1"/>
        <v>OK</v>
      </c>
      <c r="L42" s="125"/>
      <c r="M42" s="125"/>
      <c r="N42" s="125"/>
      <c r="O42" s="125"/>
      <c r="P42" s="125"/>
      <c r="Q42" s="125"/>
    </row>
    <row r="43" spans="1:17" ht="25.5" x14ac:dyDescent="0.25">
      <c r="A43" s="130"/>
      <c r="B43" s="133"/>
      <c r="C43" s="23">
        <v>40</v>
      </c>
      <c r="D43" s="21" t="s">
        <v>103</v>
      </c>
      <c r="E43" s="23" t="s">
        <v>40</v>
      </c>
      <c r="F43" s="23" t="s">
        <v>52</v>
      </c>
      <c r="G43" s="23" t="s">
        <v>47</v>
      </c>
      <c r="H43" s="29">
        <v>0.63</v>
      </c>
      <c r="I43" s="86">
        <v>120</v>
      </c>
      <c r="J43" s="84">
        <f t="shared" si="0"/>
        <v>120</v>
      </c>
      <c r="K43" s="85" t="str">
        <f t="shared" si="1"/>
        <v>OK</v>
      </c>
      <c r="L43" s="125"/>
      <c r="M43" s="125"/>
      <c r="N43" s="125"/>
      <c r="O43" s="125"/>
      <c r="P43" s="125"/>
      <c r="Q43" s="125"/>
    </row>
    <row r="44" spans="1:17" ht="25.5" x14ac:dyDescent="0.25">
      <c r="A44" s="130"/>
      <c r="B44" s="133"/>
      <c r="C44" s="23">
        <v>41</v>
      </c>
      <c r="D44" s="21" t="s">
        <v>104</v>
      </c>
      <c r="E44" s="23" t="s">
        <v>40</v>
      </c>
      <c r="F44" s="23" t="s">
        <v>52</v>
      </c>
      <c r="G44" s="23" t="s">
        <v>47</v>
      </c>
      <c r="H44" s="29">
        <v>0.63</v>
      </c>
      <c r="I44" s="86">
        <v>120</v>
      </c>
      <c r="J44" s="84">
        <f t="shared" si="0"/>
        <v>96</v>
      </c>
      <c r="K44" s="85" t="str">
        <f t="shared" si="1"/>
        <v>OK</v>
      </c>
      <c r="L44" s="125"/>
      <c r="M44" s="125"/>
      <c r="N44" s="125">
        <v>24</v>
      </c>
      <c r="O44" s="125"/>
      <c r="P44" s="125"/>
      <c r="Q44" s="125"/>
    </row>
    <row r="45" spans="1:17" ht="25.5" x14ac:dyDescent="0.25">
      <c r="A45" s="130"/>
      <c r="B45" s="133"/>
      <c r="C45" s="23">
        <v>42</v>
      </c>
      <c r="D45" s="21" t="s">
        <v>105</v>
      </c>
      <c r="E45" s="23" t="s">
        <v>40</v>
      </c>
      <c r="F45" s="23" t="s">
        <v>52</v>
      </c>
      <c r="G45" s="23" t="s">
        <v>47</v>
      </c>
      <c r="H45" s="29">
        <v>0.63</v>
      </c>
      <c r="I45" s="86">
        <v>120</v>
      </c>
      <c r="J45" s="84">
        <f t="shared" si="0"/>
        <v>120</v>
      </c>
      <c r="K45" s="85" t="str">
        <f t="shared" si="1"/>
        <v>OK</v>
      </c>
      <c r="L45" s="125"/>
      <c r="M45" s="125"/>
      <c r="N45" s="125"/>
      <c r="O45" s="125"/>
      <c r="P45" s="125"/>
      <c r="Q45" s="125"/>
    </row>
    <row r="46" spans="1:17" ht="25.5" x14ac:dyDescent="0.25">
      <c r="A46" s="130"/>
      <c r="B46" s="133"/>
      <c r="C46" s="23">
        <v>43</v>
      </c>
      <c r="D46" s="21" t="s">
        <v>106</v>
      </c>
      <c r="E46" s="23" t="s">
        <v>40</v>
      </c>
      <c r="F46" s="23" t="s">
        <v>52</v>
      </c>
      <c r="G46" s="23" t="s">
        <v>47</v>
      </c>
      <c r="H46" s="29">
        <v>0.93</v>
      </c>
      <c r="I46" s="86">
        <v>12</v>
      </c>
      <c r="J46" s="84">
        <f t="shared" si="0"/>
        <v>12</v>
      </c>
      <c r="K46" s="85" t="str">
        <f t="shared" si="1"/>
        <v>OK</v>
      </c>
      <c r="L46" s="125"/>
      <c r="M46" s="125"/>
      <c r="N46" s="125"/>
      <c r="O46" s="125"/>
      <c r="P46" s="125"/>
      <c r="Q46" s="125"/>
    </row>
    <row r="47" spans="1:17" ht="25.5" x14ac:dyDescent="0.25">
      <c r="A47" s="130"/>
      <c r="B47" s="133"/>
      <c r="C47" s="23">
        <v>44</v>
      </c>
      <c r="D47" s="21" t="s">
        <v>107</v>
      </c>
      <c r="E47" s="23" t="s">
        <v>40</v>
      </c>
      <c r="F47" s="23" t="s">
        <v>52</v>
      </c>
      <c r="G47" s="23" t="s">
        <v>108</v>
      </c>
      <c r="H47" s="29">
        <v>0.93</v>
      </c>
      <c r="I47" s="86">
        <v>12</v>
      </c>
      <c r="J47" s="84">
        <f t="shared" si="0"/>
        <v>12</v>
      </c>
      <c r="K47" s="85" t="str">
        <f t="shared" si="1"/>
        <v>OK</v>
      </c>
      <c r="L47" s="125"/>
      <c r="M47" s="125"/>
      <c r="N47" s="125"/>
      <c r="O47" s="125"/>
      <c r="P47" s="125"/>
      <c r="Q47" s="125"/>
    </row>
    <row r="48" spans="1:17" ht="25.5" x14ac:dyDescent="0.25">
      <c r="A48" s="130"/>
      <c r="B48" s="133"/>
      <c r="C48" s="23">
        <v>45</v>
      </c>
      <c r="D48" s="21" t="s">
        <v>109</v>
      </c>
      <c r="E48" s="23" t="s">
        <v>40</v>
      </c>
      <c r="F48" s="23" t="s">
        <v>110</v>
      </c>
      <c r="G48" s="23" t="s">
        <v>47</v>
      </c>
      <c r="H48" s="29">
        <v>1.23</v>
      </c>
      <c r="I48" s="86">
        <v>12</v>
      </c>
      <c r="J48" s="84">
        <f t="shared" si="0"/>
        <v>12</v>
      </c>
      <c r="K48" s="85" t="str">
        <f t="shared" si="1"/>
        <v>OK</v>
      </c>
      <c r="L48" s="125"/>
      <c r="M48" s="125"/>
      <c r="N48" s="125"/>
      <c r="O48" s="125"/>
      <c r="P48" s="125"/>
      <c r="Q48" s="125"/>
    </row>
    <row r="49" spans="1:17" ht="25.5" x14ac:dyDescent="0.25">
      <c r="A49" s="130"/>
      <c r="B49" s="133"/>
      <c r="C49" s="23">
        <v>46</v>
      </c>
      <c r="D49" s="21" t="s">
        <v>111</v>
      </c>
      <c r="E49" s="23" t="s">
        <v>40</v>
      </c>
      <c r="F49" s="23" t="s">
        <v>52</v>
      </c>
      <c r="G49" s="23" t="s">
        <v>47</v>
      </c>
      <c r="H49" s="29">
        <v>0.93</v>
      </c>
      <c r="I49" s="86">
        <v>12</v>
      </c>
      <c r="J49" s="84">
        <f t="shared" si="0"/>
        <v>12</v>
      </c>
      <c r="K49" s="85" t="str">
        <f t="shared" si="1"/>
        <v>OK</v>
      </c>
      <c r="L49" s="125"/>
      <c r="M49" s="125"/>
      <c r="N49" s="125"/>
      <c r="O49" s="125"/>
      <c r="P49" s="125"/>
      <c r="Q49" s="125"/>
    </row>
    <row r="50" spans="1:17" ht="38.25" x14ac:dyDescent="0.25">
      <c r="A50" s="131" t="s">
        <v>380</v>
      </c>
      <c r="B50" s="132">
        <v>7</v>
      </c>
      <c r="C50" s="26">
        <v>47</v>
      </c>
      <c r="D50" s="35" t="s">
        <v>112</v>
      </c>
      <c r="E50" s="26" t="s">
        <v>40</v>
      </c>
      <c r="F50" s="27" t="s">
        <v>113</v>
      </c>
      <c r="G50" s="26" t="s">
        <v>47</v>
      </c>
      <c r="H50" s="28">
        <v>1.97</v>
      </c>
      <c r="I50" s="83">
        <v>2496</v>
      </c>
      <c r="J50" s="84">
        <f t="shared" si="0"/>
        <v>960</v>
      </c>
      <c r="K50" s="85" t="str">
        <f t="shared" si="1"/>
        <v>OK</v>
      </c>
      <c r="L50" s="125"/>
      <c r="M50" s="125">
        <v>600</v>
      </c>
      <c r="N50" s="125"/>
      <c r="O50" s="125">
        <v>936</v>
      </c>
      <c r="P50" s="125"/>
      <c r="Q50" s="125"/>
    </row>
    <row r="51" spans="1:17" ht="38.25" x14ac:dyDescent="0.25">
      <c r="A51" s="131"/>
      <c r="B51" s="132"/>
      <c r="C51" s="26">
        <v>48</v>
      </c>
      <c r="D51" s="35" t="s">
        <v>114</v>
      </c>
      <c r="E51" s="26" t="s">
        <v>40</v>
      </c>
      <c r="F51" s="27" t="s">
        <v>113</v>
      </c>
      <c r="G51" s="26" t="s">
        <v>47</v>
      </c>
      <c r="H51" s="28">
        <v>1.97</v>
      </c>
      <c r="I51" s="83">
        <v>2496</v>
      </c>
      <c r="J51" s="84">
        <f t="shared" si="0"/>
        <v>960</v>
      </c>
      <c r="K51" s="85" t="str">
        <f t="shared" si="1"/>
        <v>OK</v>
      </c>
      <c r="L51" s="125"/>
      <c r="M51" s="125">
        <v>600</v>
      </c>
      <c r="N51" s="125"/>
      <c r="O51" s="125">
        <v>936</v>
      </c>
      <c r="P51" s="125"/>
      <c r="Q51" s="125"/>
    </row>
    <row r="52" spans="1:17" ht="38.25" x14ac:dyDescent="0.25">
      <c r="A52" s="131"/>
      <c r="B52" s="132"/>
      <c r="C52" s="26">
        <v>49</v>
      </c>
      <c r="D52" s="35" t="s">
        <v>115</v>
      </c>
      <c r="E52" s="26" t="s">
        <v>40</v>
      </c>
      <c r="F52" s="27" t="s">
        <v>113</v>
      </c>
      <c r="G52" s="26" t="s">
        <v>47</v>
      </c>
      <c r="H52" s="28">
        <v>1.97</v>
      </c>
      <c r="I52" s="83">
        <v>1248</v>
      </c>
      <c r="J52" s="84">
        <f t="shared" si="0"/>
        <v>654</v>
      </c>
      <c r="K52" s="85" t="str">
        <f t="shared" si="1"/>
        <v>OK</v>
      </c>
      <c r="L52" s="125"/>
      <c r="M52" s="125">
        <v>360</v>
      </c>
      <c r="N52" s="125"/>
      <c r="O52" s="125">
        <v>234</v>
      </c>
      <c r="P52" s="125"/>
      <c r="Q52" s="125"/>
    </row>
    <row r="53" spans="1:17" ht="38.25" x14ac:dyDescent="0.25">
      <c r="A53" s="131"/>
      <c r="B53" s="132"/>
      <c r="C53" s="26">
        <v>50</v>
      </c>
      <c r="D53" s="35" t="s">
        <v>116</v>
      </c>
      <c r="E53" s="26" t="s">
        <v>40</v>
      </c>
      <c r="F53" s="27" t="s">
        <v>113</v>
      </c>
      <c r="G53" s="26" t="s">
        <v>47</v>
      </c>
      <c r="H53" s="28">
        <v>1.97</v>
      </c>
      <c r="I53" s="83">
        <v>2496</v>
      </c>
      <c r="J53" s="84">
        <f t="shared" si="0"/>
        <v>1824</v>
      </c>
      <c r="K53" s="85" t="str">
        <f t="shared" si="1"/>
        <v>OK</v>
      </c>
      <c r="L53" s="125"/>
      <c r="M53" s="125">
        <v>360</v>
      </c>
      <c r="N53" s="125"/>
      <c r="O53" s="125">
        <v>312</v>
      </c>
      <c r="P53" s="125"/>
      <c r="Q53" s="125"/>
    </row>
    <row r="54" spans="1:17" ht="39" x14ac:dyDescent="0.25">
      <c r="A54" s="131"/>
      <c r="B54" s="132"/>
      <c r="C54" s="26">
        <v>51</v>
      </c>
      <c r="D54" s="38" t="s">
        <v>117</v>
      </c>
      <c r="E54" s="26" t="s">
        <v>40</v>
      </c>
      <c r="F54" s="27" t="s">
        <v>118</v>
      </c>
      <c r="G54" s="26" t="s">
        <v>47</v>
      </c>
      <c r="H54" s="28">
        <v>6.47</v>
      </c>
      <c r="I54" s="83">
        <v>120</v>
      </c>
      <c r="J54" s="84">
        <f t="shared" si="0"/>
        <v>108</v>
      </c>
      <c r="K54" s="85" t="str">
        <f t="shared" si="1"/>
        <v>OK</v>
      </c>
      <c r="L54" s="125"/>
      <c r="M54" s="125">
        <v>12</v>
      </c>
      <c r="N54" s="125"/>
      <c r="O54" s="125"/>
      <c r="P54" s="125"/>
      <c r="Q54" s="125"/>
    </row>
    <row r="55" spans="1:17" ht="25.5" x14ac:dyDescent="0.25">
      <c r="A55" s="130" t="s">
        <v>378</v>
      </c>
      <c r="B55" s="133">
        <v>8</v>
      </c>
      <c r="C55" s="23">
        <v>52</v>
      </c>
      <c r="D55" s="21" t="s">
        <v>119</v>
      </c>
      <c r="E55" s="23" t="s">
        <v>40</v>
      </c>
      <c r="F55" s="23" t="s">
        <v>120</v>
      </c>
      <c r="G55" s="23" t="s">
        <v>121</v>
      </c>
      <c r="H55" s="29">
        <v>1.44</v>
      </c>
      <c r="I55" s="86">
        <v>50</v>
      </c>
      <c r="J55" s="84">
        <f t="shared" si="0"/>
        <v>50</v>
      </c>
      <c r="K55" s="85" t="str">
        <f t="shared" si="1"/>
        <v>OK</v>
      </c>
      <c r="L55" s="125"/>
      <c r="M55" s="125"/>
      <c r="N55" s="125"/>
      <c r="O55" s="125"/>
      <c r="P55" s="125"/>
      <c r="Q55" s="125"/>
    </row>
    <row r="56" spans="1:17" x14ac:dyDescent="0.25">
      <c r="A56" s="130"/>
      <c r="B56" s="133"/>
      <c r="C56" s="23">
        <v>53</v>
      </c>
      <c r="D56" s="21" t="s">
        <v>122</v>
      </c>
      <c r="E56" s="23" t="s">
        <v>40</v>
      </c>
      <c r="F56" s="23" t="s">
        <v>123</v>
      </c>
      <c r="G56" s="23" t="s">
        <v>121</v>
      </c>
      <c r="H56" s="29">
        <v>0.51</v>
      </c>
      <c r="I56" s="86"/>
      <c r="J56" s="84">
        <f t="shared" si="0"/>
        <v>0</v>
      </c>
      <c r="K56" s="85" t="str">
        <f t="shared" si="1"/>
        <v>OK</v>
      </c>
      <c r="L56" s="125"/>
      <c r="M56" s="125"/>
      <c r="N56" s="125"/>
      <c r="O56" s="125"/>
      <c r="P56" s="125"/>
      <c r="Q56" s="125"/>
    </row>
    <row r="57" spans="1:17" x14ac:dyDescent="0.25">
      <c r="A57" s="130"/>
      <c r="B57" s="133"/>
      <c r="C57" s="23">
        <v>54</v>
      </c>
      <c r="D57" s="21" t="s">
        <v>124</v>
      </c>
      <c r="E57" s="23" t="s">
        <v>40</v>
      </c>
      <c r="F57" s="23" t="s">
        <v>123</v>
      </c>
      <c r="G57" s="23" t="s">
        <v>121</v>
      </c>
      <c r="H57" s="29">
        <v>1.94</v>
      </c>
      <c r="I57" s="86"/>
      <c r="J57" s="84">
        <f t="shared" si="0"/>
        <v>0</v>
      </c>
      <c r="K57" s="85" t="str">
        <f t="shared" si="1"/>
        <v>OK</v>
      </c>
      <c r="L57" s="125"/>
      <c r="M57" s="125"/>
      <c r="N57" s="125"/>
      <c r="O57" s="125"/>
      <c r="P57" s="125"/>
      <c r="Q57" s="125"/>
    </row>
    <row r="58" spans="1:17" x14ac:dyDescent="0.25">
      <c r="A58" s="130"/>
      <c r="B58" s="133"/>
      <c r="C58" s="23">
        <v>55</v>
      </c>
      <c r="D58" s="21" t="s">
        <v>125</v>
      </c>
      <c r="E58" s="23" t="s">
        <v>40</v>
      </c>
      <c r="F58" s="23" t="s">
        <v>123</v>
      </c>
      <c r="G58" s="23" t="s">
        <v>121</v>
      </c>
      <c r="H58" s="29">
        <v>2.3199999999999998</v>
      </c>
      <c r="I58" s="86"/>
      <c r="J58" s="84">
        <f t="shared" si="0"/>
        <v>0</v>
      </c>
      <c r="K58" s="85" t="str">
        <f t="shared" si="1"/>
        <v>OK</v>
      </c>
      <c r="L58" s="125"/>
      <c r="M58" s="125"/>
      <c r="N58" s="125"/>
      <c r="O58" s="125"/>
      <c r="P58" s="125"/>
      <c r="Q58" s="125"/>
    </row>
    <row r="59" spans="1:17" x14ac:dyDescent="0.25">
      <c r="A59" s="130"/>
      <c r="B59" s="133"/>
      <c r="C59" s="23">
        <v>56</v>
      </c>
      <c r="D59" s="21" t="s">
        <v>126</v>
      </c>
      <c r="E59" s="23" t="s">
        <v>40</v>
      </c>
      <c r="F59" s="23" t="s">
        <v>123</v>
      </c>
      <c r="G59" s="23" t="s">
        <v>121</v>
      </c>
      <c r="H59" s="29">
        <v>0.56999999999999995</v>
      </c>
      <c r="I59" s="86"/>
      <c r="J59" s="84">
        <f t="shared" si="0"/>
        <v>0</v>
      </c>
      <c r="K59" s="85" t="str">
        <f t="shared" si="1"/>
        <v>OK</v>
      </c>
      <c r="L59" s="125"/>
      <c r="M59" s="125"/>
      <c r="N59" s="125"/>
      <c r="O59" s="125"/>
      <c r="P59" s="125"/>
      <c r="Q59" s="125"/>
    </row>
    <row r="60" spans="1:17" ht="26.25" x14ac:dyDescent="0.25">
      <c r="A60" s="130"/>
      <c r="B60" s="133"/>
      <c r="C60" s="23">
        <v>57</v>
      </c>
      <c r="D60" s="37" t="s">
        <v>127</v>
      </c>
      <c r="E60" s="23" t="s">
        <v>40</v>
      </c>
      <c r="F60" s="23" t="s">
        <v>120</v>
      </c>
      <c r="G60" s="23" t="s">
        <v>47</v>
      </c>
      <c r="H60" s="29">
        <v>2.25</v>
      </c>
      <c r="I60" s="86"/>
      <c r="J60" s="84">
        <f t="shared" si="0"/>
        <v>0</v>
      </c>
      <c r="K60" s="85" t="str">
        <f t="shared" si="1"/>
        <v>OK</v>
      </c>
      <c r="L60" s="125"/>
      <c r="M60" s="125"/>
      <c r="N60" s="125"/>
      <c r="O60" s="125"/>
      <c r="P60" s="125"/>
      <c r="Q60" s="125"/>
    </row>
    <row r="61" spans="1:17" ht="25.5" x14ac:dyDescent="0.25">
      <c r="A61" s="131" t="s">
        <v>378</v>
      </c>
      <c r="B61" s="132">
        <v>9</v>
      </c>
      <c r="C61" s="26">
        <v>58</v>
      </c>
      <c r="D61" s="20" t="s">
        <v>491</v>
      </c>
      <c r="E61" s="26" t="s">
        <v>40</v>
      </c>
      <c r="F61" s="24" t="s">
        <v>128</v>
      </c>
      <c r="G61" s="26" t="s">
        <v>47</v>
      </c>
      <c r="H61" s="30">
        <v>0.66</v>
      </c>
      <c r="I61" s="51">
        <v>120</v>
      </c>
      <c r="J61" s="84">
        <f t="shared" si="0"/>
        <v>120</v>
      </c>
      <c r="K61" s="85" t="str">
        <f t="shared" si="1"/>
        <v>OK</v>
      </c>
      <c r="L61" s="125"/>
      <c r="M61" s="125"/>
      <c r="N61" s="125"/>
      <c r="O61" s="125"/>
      <c r="P61" s="125"/>
      <c r="Q61" s="125"/>
    </row>
    <row r="62" spans="1:17" ht="38.25" x14ac:dyDescent="0.25">
      <c r="A62" s="131"/>
      <c r="B62" s="132"/>
      <c r="C62" s="26">
        <v>59</v>
      </c>
      <c r="D62" s="39" t="s">
        <v>492</v>
      </c>
      <c r="E62" s="26" t="s">
        <v>40</v>
      </c>
      <c r="F62" s="25" t="s">
        <v>54</v>
      </c>
      <c r="G62" s="26" t="s">
        <v>47</v>
      </c>
      <c r="H62" s="30">
        <v>0.42</v>
      </c>
      <c r="I62" s="51">
        <v>120</v>
      </c>
      <c r="J62" s="84">
        <f t="shared" si="0"/>
        <v>120</v>
      </c>
      <c r="K62" s="85" t="str">
        <f t="shared" si="1"/>
        <v>OK</v>
      </c>
      <c r="L62" s="125"/>
      <c r="M62" s="125"/>
      <c r="N62" s="125"/>
      <c r="O62" s="125"/>
      <c r="P62" s="125"/>
      <c r="Q62" s="125"/>
    </row>
    <row r="63" spans="1:17" ht="25.5" x14ac:dyDescent="0.25">
      <c r="A63" s="131"/>
      <c r="B63" s="132"/>
      <c r="C63" s="26">
        <v>60</v>
      </c>
      <c r="D63" s="39" t="s">
        <v>129</v>
      </c>
      <c r="E63" s="26" t="s">
        <v>40</v>
      </c>
      <c r="F63" s="25" t="s">
        <v>130</v>
      </c>
      <c r="G63" s="26" t="s">
        <v>47</v>
      </c>
      <c r="H63" s="30">
        <v>1.19</v>
      </c>
      <c r="I63" s="52">
        <v>200</v>
      </c>
      <c r="J63" s="84">
        <f t="shared" si="0"/>
        <v>200</v>
      </c>
      <c r="K63" s="85" t="str">
        <f t="shared" si="1"/>
        <v>OK</v>
      </c>
      <c r="L63" s="125"/>
      <c r="M63" s="125"/>
      <c r="N63" s="125"/>
      <c r="O63" s="125"/>
      <c r="P63" s="125"/>
      <c r="Q63" s="125"/>
    </row>
    <row r="64" spans="1:17" ht="25.5" x14ac:dyDescent="0.25">
      <c r="A64" s="131"/>
      <c r="B64" s="132"/>
      <c r="C64" s="26">
        <v>61</v>
      </c>
      <c r="D64" s="39" t="s">
        <v>385</v>
      </c>
      <c r="E64" s="26" t="s">
        <v>40</v>
      </c>
      <c r="F64" s="25" t="s">
        <v>130</v>
      </c>
      <c r="G64" s="26" t="s">
        <v>47</v>
      </c>
      <c r="H64" s="30">
        <v>1.36</v>
      </c>
      <c r="I64" s="52">
        <v>200</v>
      </c>
      <c r="J64" s="84">
        <f t="shared" si="0"/>
        <v>200</v>
      </c>
      <c r="K64" s="85" t="str">
        <f t="shared" si="1"/>
        <v>OK</v>
      </c>
      <c r="L64" s="125"/>
      <c r="M64" s="125"/>
      <c r="N64" s="125"/>
      <c r="O64" s="125"/>
      <c r="P64" s="125"/>
      <c r="Q64" s="125"/>
    </row>
    <row r="65" spans="1:17" ht="25.5" x14ac:dyDescent="0.25">
      <c r="A65" s="131"/>
      <c r="B65" s="132"/>
      <c r="C65" s="26">
        <v>62</v>
      </c>
      <c r="D65" s="39" t="s">
        <v>131</v>
      </c>
      <c r="E65" s="26" t="s">
        <v>40</v>
      </c>
      <c r="F65" s="25" t="s">
        <v>130</v>
      </c>
      <c r="G65" s="26" t="s">
        <v>47</v>
      </c>
      <c r="H65" s="30">
        <v>1.19</v>
      </c>
      <c r="I65" s="52">
        <v>200</v>
      </c>
      <c r="J65" s="84">
        <f t="shared" si="0"/>
        <v>200</v>
      </c>
      <c r="K65" s="85" t="str">
        <f t="shared" si="1"/>
        <v>OK</v>
      </c>
      <c r="L65" s="125"/>
      <c r="M65" s="125"/>
      <c r="N65" s="125"/>
      <c r="O65" s="125"/>
      <c r="P65" s="125"/>
      <c r="Q65" s="125"/>
    </row>
    <row r="66" spans="1:17" ht="25.5" x14ac:dyDescent="0.25">
      <c r="A66" s="131"/>
      <c r="B66" s="132"/>
      <c r="C66" s="26">
        <v>63</v>
      </c>
      <c r="D66" s="39" t="s">
        <v>132</v>
      </c>
      <c r="E66" s="26" t="s">
        <v>40</v>
      </c>
      <c r="F66" s="25" t="s">
        <v>130</v>
      </c>
      <c r="G66" s="26" t="s">
        <v>47</v>
      </c>
      <c r="H66" s="30">
        <v>1.74</v>
      </c>
      <c r="I66" s="52"/>
      <c r="J66" s="84">
        <f t="shared" si="0"/>
        <v>0</v>
      </c>
      <c r="K66" s="85" t="str">
        <f t="shared" si="1"/>
        <v>OK</v>
      </c>
      <c r="L66" s="125"/>
      <c r="M66" s="125"/>
      <c r="N66" s="125"/>
      <c r="O66" s="125"/>
      <c r="P66" s="125"/>
      <c r="Q66" s="125"/>
    </row>
    <row r="67" spans="1:17" ht="25.5" x14ac:dyDescent="0.25">
      <c r="A67" s="131"/>
      <c r="B67" s="132"/>
      <c r="C67" s="26">
        <v>64</v>
      </c>
      <c r="D67" s="39" t="s">
        <v>133</v>
      </c>
      <c r="E67" s="26" t="s">
        <v>40</v>
      </c>
      <c r="F67" s="25" t="s">
        <v>130</v>
      </c>
      <c r="G67" s="26" t="s">
        <v>47</v>
      </c>
      <c r="H67" s="30">
        <v>2.5499999999999998</v>
      </c>
      <c r="I67" s="52"/>
      <c r="J67" s="84">
        <f t="shared" si="0"/>
        <v>0</v>
      </c>
      <c r="K67" s="85" t="str">
        <f t="shared" si="1"/>
        <v>OK</v>
      </c>
      <c r="L67" s="125"/>
      <c r="M67" s="125"/>
      <c r="N67" s="125"/>
      <c r="O67" s="125"/>
      <c r="P67" s="125"/>
      <c r="Q67" s="125"/>
    </row>
    <row r="68" spans="1:17" x14ac:dyDescent="0.25">
      <c r="A68" s="131"/>
      <c r="B68" s="132"/>
      <c r="C68" s="26">
        <v>65</v>
      </c>
      <c r="D68" s="39" t="s">
        <v>134</v>
      </c>
      <c r="E68" s="26" t="s">
        <v>40</v>
      </c>
      <c r="F68" s="25" t="s">
        <v>135</v>
      </c>
      <c r="G68" s="26" t="s">
        <v>47</v>
      </c>
      <c r="H68" s="30">
        <v>1.82</v>
      </c>
      <c r="I68" s="52">
        <v>10</v>
      </c>
      <c r="J68" s="84">
        <f t="shared" ref="J68:J131" si="2">I68-(SUM(L68:Q68))</f>
        <v>10</v>
      </c>
      <c r="K68" s="85" t="str">
        <f t="shared" si="1"/>
        <v>OK</v>
      </c>
      <c r="L68" s="125"/>
      <c r="M68" s="125"/>
      <c r="N68" s="125"/>
      <c r="O68" s="125"/>
      <c r="P68" s="125"/>
      <c r="Q68" s="125"/>
    </row>
    <row r="69" spans="1:17" ht="25.5" x14ac:dyDescent="0.25">
      <c r="A69" s="131"/>
      <c r="B69" s="132"/>
      <c r="C69" s="26">
        <v>66</v>
      </c>
      <c r="D69" s="20" t="s">
        <v>136</v>
      </c>
      <c r="E69" s="26" t="s">
        <v>40</v>
      </c>
      <c r="F69" s="24" t="s">
        <v>137</v>
      </c>
      <c r="G69" s="26" t="s">
        <v>47</v>
      </c>
      <c r="H69" s="30">
        <v>0.88</v>
      </c>
      <c r="I69" s="83"/>
      <c r="J69" s="84">
        <f t="shared" si="2"/>
        <v>0</v>
      </c>
      <c r="K69" s="85" t="str">
        <f t="shared" ref="K69:K132" si="3">IF(J69&lt;0,"ATENÇÃO","OK")</f>
        <v>OK</v>
      </c>
      <c r="L69" s="125"/>
      <c r="M69" s="125"/>
      <c r="N69" s="125"/>
      <c r="O69" s="125"/>
      <c r="P69" s="125"/>
      <c r="Q69" s="125"/>
    </row>
    <row r="70" spans="1:17" ht="25.5" x14ac:dyDescent="0.25">
      <c r="A70" s="131"/>
      <c r="B70" s="132"/>
      <c r="C70" s="26">
        <v>67</v>
      </c>
      <c r="D70" s="35" t="s">
        <v>138</v>
      </c>
      <c r="E70" s="26" t="s">
        <v>68</v>
      </c>
      <c r="F70" s="26" t="s">
        <v>130</v>
      </c>
      <c r="G70" s="26" t="s">
        <v>47</v>
      </c>
      <c r="H70" s="30">
        <v>1.1499999999999999</v>
      </c>
      <c r="I70" s="83">
        <v>100</v>
      </c>
      <c r="J70" s="84">
        <f t="shared" si="2"/>
        <v>100</v>
      </c>
      <c r="K70" s="85" t="str">
        <f t="shared" si="3"/>
        <v>OK</v>
      </c>
      <c r="L70" s="125"/>
      <c r="M70" s="125"/>
      <c r="N70" s="125"/>
      <c r="O70" s="125"/>
      <c r="P70" s="125"/>
      <c r="Q70" s="125"/>
    </row>
    <row r="71" spans="1:17" ht="25.5" x14ac:dyDescent="0.25">
      <c r="A71" s="131"/>
      <c r="B71" s="132"/>
      <c r="C71" s="26">
        <v>68</v>
      </c>
      <c r="D71" s="35" t="s">
        <v>139</v>
      </c>
      <c r="E71" s="26" t="s">
        <v>40</v>
      </c>
      <c r="F71" s="26" t="s">
        <v>130</v>
      </c>
      <c r="G71" s="26" t="s">
        <v>47</v>
      </c>
      <c r="H71" s="30">
        <v>1.19</v>
      </c>
      <c r="I71" s="83">
        <v>100</v>
      </c>
      <c r="J71" s="84">
        <f t="shared" si="2"/>
        <v>100</v>
      </c>
      <c r="K71" s="85" t="str">
        <f t="shared" si="3"/>
        <v>OK</v>
      </c>
      <c r="L71" s="125"/>
      <c r="M71" s="125"/>
      <c r="N71" s="125"/>
      <c r="O71" s="125"/>
      <c r="P71" s="125"/>
      <c r="Q71" s="125"/>
    </row>
    <row r="72" spans="1:17" ht="25.5" x14ac:dyDescent="0.25">
      <c r="A72" s="131"/>
      <c r="B72" s="132"/>
      <c r="C72" s="26">
        <v>69</v>
      </c>
      <c r="D72" s="35" t="s">
        <v>140</v>
      </c>
      <c r="E72" s="26" t="s">
        <v>68</v>
      </c>
      <c r="F72" s="26" t="s">
        <v>130</v>
      </c>
      <c r="G72" s="26" t="s">
        <v>47</v>
      </c>
      <c r="H72" s="30">
        <v>1.19</v>
      </c>
      <c r="I72" s="83">
        <v>100</v>
      </c>
      <c r="J72" s="84">
        <f t="shared" si="2"/>
        <v>100</v>
      </c>
      <c r="K72" s="85" t="str">
        <f t="shared" si="3"/>
        <v>OK</v>
      </c>
      <c r="L72" s="125"/>
      <c r="M72" s="125"/>
      <c r="N72" s="125"/>
      <c r="O72" s="125"/>
      <c r="P72" s="125"/>
      <c r="Q72" s="125"/>
    </row>
    <row r="73" spans="1:17" ht="25.5" x14ac:dyDescent="0.25">
      <c r="A73" s="131"/>
      <c r="B73" s="132"/>
      <c r="C73" s="26">
        <v>70</v>
      </c>
      <c r="D73" s="35" t="s">
        <v>141</v>
      </c>
      <c r="E73" s="26" t="s">
        <v>68</v>
      </c>
      <c r="F73" s="26" t="s">
        <v>130</v>
      </c>
      <c r="G73" s="26" t="s">
        <v>47</v>
      </c>
      <c r="H73" s="30">
        <v>1.19</v>
      </c>
      <c r="I73" s="83">
        <v>100</v>
      </c>
      <c r="J73" s="84">
        <f t="shared" si="2"/>
        <v>80</v>
      </c>
      <c r="K73" s="85" t="str">
        <f t="shared" si="3"/>
        <v>OK</v>
      </c>
      <c r="L73" s="125"/>
      <c r="M73" s="125"/>
      <c r="N73" s="125">
        <v>20</v>
      </c>
      <c r="O73" s="125"/>
      <c r="P73" s="125"/>
      <c r="Q73" s="125"/>
    </row>
    <row r="74" spans="1:17" ht="38.25" x14ac:dyDescent="0.25">
      <c r="A74" s="131"/>
      <c r="B74" s="132"/>
      <c r="C74" s="26">
        <v>71</v>
      </c>
      <c r="D74" s="35" t="s">
        <v>142</v>
      </c>
      <c r="E74" s="26" t="s">
        <v>68</v>
      </c>
      <c r="F74" s="26" t="s">
        <v>143</v>
      </c>
      <c r="G74" s="26" t="s">
        <v>47</v>
      </c>
      <c r="H74" s="30">
        <v>1.34</v>
      </c>
      <c r="I74" s="83">
        <v>15</v>
      </c>
      <c r="J74" s="84">
        <f t="shared" si="2"/>
        <v>15</v>
      </c>
      <c r="K74" s="85" t="str">
        <f t="shared" si="3"/>
        <v>OK</v>
      </c>
      <c r="L74" s="125"/>
      <c r="M74" s="125"/>
      <c r="N74" s="125"/>
      <c r="O74" s="125"/>
      <c r="P74" s="125"/>
      <c r="Q74" s="125"/>
    </row>
    <row r="75" spans="1:17" ht="38.25" x14ac:dyDescent="0.25">
      <c r="A75" s="131"/>
      <c r="B75" s="132"/>
      <c r="C75" s="26">
        <v>72</v>
      </c>
      <c r="D75" s="35" t="s">
        <v>144</v>
      </c>
      <c r="E75" s="26" t="s">
        <v>68</v>
      </c>
      <c r="F75" s="26" t="s">
        <v>143</v>
      </c>
      <c r="G75" s="26" t="s">
        <v>47</v>
      </c>
      <c r="H75" s="30">
        <v>3.4</v>
      </c>
      <c r="I75" s="83">
        <v>15</v>
      </c>
      <c r="J75" s="84">
        <f t="shared" si="2"/>
        <v>15</v>
      </c>
      <c r="K75" s="85" t="str">
        <f t="shared" si="3"/>
        <v>OK</v>
      </c>
      <c r="L75" s="125"/>
      <c r="M75" s="125"/>
      <c r="N75" s="125"/>
      <c r="O75" s="125"/>
      <c r="P75" s="125"/>
      <c r="Q75" s="125"/>
    </row>
    <row r="76" spans="1:17" ht="25.5" x14ac:dyDescent="0.25">
      <c r="A76" s="131"/>
      <c r="B76" s="132"/>
      <c r="C76" s="26">
        <v>73</v>
      </c>
      <c r="D76" s="35" t="s">
        <v>145</v>
      </c>
      <c r="E76" s="26" t="s">
        <v>68</v>
      </c>
      <c r="F76" s="26" t="s">
        <v>143</v>
      </c>
      <c r="G76" s="26" t="s">
        <v>47</v>
      </c>
      <c r="H76" s="30">
        <v>8.5500000000000007</v>
      </c>
      <c r="I76" s="83">
        <v>15</v>
      </c>
      <c r="J76" s="84">
        <f t="shared" si="2"/>
        <v>15</v>
      </c>
      <c r="K76" s="85" t="str">
        <f t="shared" si="3"/>
        <v>OK</v>
      </c>
      <c r="L76" s="125"/>
      <c r="M76" s="125"/>
      <c r="N76" s="125"/>
      <c r="O76" s="125"/>
      <c r="P76" s="125"/>
      <c r="Q76" s="125"/>
    </row>
    <row r="77" spans="1:17" ht="25.5" x14ac:dyDescent="0.25">
      <c r="A77" s="131"/>
      <c r="B77" s="132"/>
      <c r="C77" s="26">
        <v>74</v>
      </c>
      <c r="D77" s="35" t="s">
        <v>146</v>
      </c>
      <c r="E77" s="26" t="s">
        <v>147</v>
      </c>
      <c r="F77" s="26" t="s">
        <v>148</v>
      </c>
      <c r="G77" s="26" t="s">
        <v>47</v>
      </c>
      <c r="H77" s="30">
        <v>0.76</v>
      </c>
      <c r="I77" s="83">
        <v>60</v>
      </c>
      <c r="J77" s="84">
        <f t="shared" si="2"/>
        <v>60</v>
      </c>
      <c r="K77" s="85" t="str">
        <f t="shared" si="3"/>
        <v>OK</v>
      </c>
      <c r="L77" s="125"/>
      <c r="M77" s="125"/>
      <c r="N77" s="125"/>
      <c r="O77" s="125"/>
      <c r="P77" s="125"/>
      <c r="Q77" s="125"/>
    </row>
    <row r="78" spans="1:17" ht="25.5" x14ac:dyDescent="0.25">
      <c r="A78" s="131"/>
      <c r="B78" s="132"/>
      <c r="C78" s="26">
        <v>75</v>
      </c>
      <c r="D78" s="35" t="s">
        <v>149</v>
      </c>
      <c r="E78" s="26" t="s">
        <v>40</v>
      </c>
      <c r="F78" s="26" t="s">
        <v>52</v>
      </c>
      <c r="G78" s="26" t="s">
        <v>47</v>
      </c>
      <c r="H78" s="30">
        <v>1.98</v>
      </c>
      <c r="I78" s="83">
        <v>60</v>
      </c>
      <c r="J78" s="84">
        <f t="shared" si="2"/>
        <v>60</v>
      </c>
      <c r="K78" s="85" t="str">
        <f t="shared" si="3"/>
        <v>OK</v>
      </c>
      <c r="L78" s="125"/>
      <c r="M78" s="125"/>
      <c r="N78" s="125"/>
      <c r="O78" s="125"/>
      <c r="P78" s="125"/>
      <c r="Q78" s="125"/>
    </row>
    <row r="79" spans="1:17" ht="26.25" x14ac:dyDescent="0.25">
      <c r="A79" s="131"/>
      <c r="B79" s="132"/>
      <c r="C79" s="26">
        <v>76</v>
      </c>
      <c r="D79" s="40" t="s">
        <v>150</v>
      </c>
      <c r="E79" s="26" t="s">
        <v>9</v>
      </c>
      <c r="F79" s="31" t="s">
        <v>128</v>
      </c>
      <c r="G79" s="26" t="s">
        <v>47</v>
      </c>
      <c r="H79" s="30">
        <v>4.54</v>
      </c>
      <c r="I79" s="83"/>
      <c r="J79" s="84">
        <f t="shared" si="2"/>
        <v>0</v>
      </c>
      <c r="K79" s="85" t="str">
        <f t="shared" si="3"/>
        <v>OK</v>
      </c>
      <c r="L79" s="125"/>
      <c r="M79" s="125"/>
      <c r="N79" s="125"/>
      <c r="O79" s="125"/>
      <c r="P79" s="125"/>
      <c r="Q79" s="125"/>
    </row>
    <row r="80" spans="1:17" ht="26.25" x14ac:dyDescent="0.25">
      <c r="A80" s="131"/>
      <c r="B80" s="132"/>
      <c r="C80" s="26">
        <v>77</v>
      </c>
      <c r="D80" s="40" t="s">
        <v>151</v>
      </c>
      <c r="E80" s="26" t="s">
        <v>9</v>
      </c>
      <c r="F80" s="31" t="s">
        <v>128</v>
      </c>
      <c r="G80" s="26" t="s">
        <v>47</v>
      </c>
      <c r="H80" s="30">
        <v>1.84</v>
      </c>
      <c r="I80" s="83"/>
      <c r="J80" s="84">
        <f t="shared" si="2"/>
        <v>0</v>
      </c>
      <c r="K80" s="85" t="str">
        <f t="shared" si="3"/>
        <v>OK</v>
      </c>
      <c r="L80" s="125"/>
      <c r="M80" s="125"/>
      <c r="N80" s="125"/>
      <c r="O80" s="125"/>
      <c r="P80" s="125"/>
      <c r="Q80" s="125"/>
    </row>
    <row r="81" spans="1:17" ht="25.5" x14ac:dyDescent="0.25">
      <c r="A81" s="131" t="s">
        <v>379</v>
      </c>
      <c r="B81" s="133">
        <v>10</v>
      </c>
      <c r="C81" s="23">
        <v>78</v>
      </c>
      <c r="D81" s="21" t="s">
        <v>152</v>
      </c>
      <c r="E81" s="23" t="s">
        <v>40</v>
      </c>
      <c r="F81" s="32" t="s">
        <v>153</v>
      </c>
      <c r="G81" s="23" t="s">
        <v>47</v>
      </c>
      <c r="H81" s="29">
        <v>0.75</v>
      </c>
      <c r="I81" s="86"/>
      <c r="J81" s="84">
        <f t="shared" si="2"/>
        <v>0</v>
      </c>
      <c r="K81" s="85" t="str">
        <f t="shared" si="3"/>
        <v>OK</v>
      </c>
      <c r="L81" s="125"/>
      <c r="M81" s="125"/>
      <c r="N81" s="125"/>
      <c r="O81" s="125"/>
      <c r="P81" s="125"/>
      <c r="Q81" s="125"/>
    </row>
    <row r="82" spans="1:17" ht="25.5" x14ac:dyDescent="0.25">
      <c r="A82" s="131"/>
      <c r="B82" s="133"/>
      <c r="C82" s="23">
        <v>79</v>
      </c>
      <c r="D82" s="21" t="s">
        <v>154</v>
      </c>
      <c r="E82" s="23" t="s">
        <v>40</v>
      </c>
      <c r="F82" s="32" t="s">
        <v>153</v>
      </c>
      <c r="G82" s="23" t="s">
        <v>47</v>
      </c>
      <c r="H82" s="29">
        <v>0.56999999999999995</v>
      </c>
      <c r="I82" s="86">
        <v>300</v>
      </c>
      <c r="J82" s="84">
        <f t="shared" si="2"/>
        <v>200</v>
      </c>
      <c r="K82" s="85" t="str">
        <f t="shared" si="3"/>
        <v>OK</v>
      </c>
      <c r="L82" s="125">
        <v>100</v>
      </c>
      <c r="M82" s="125"/>
      <c r="N82" s="125"/>
      <c r="O82" s="125"/>
      <c r="P82" s="125"/>
      <c r="Q82" s="125"/>
    </row>
    <row r="83" spans="1:17" ht="63.75" x14ac:dyDescent="0.25">
      <c r="A83" s="131" t="s">
        <v>381</v>
      </c>
      <c r="B83" s="132">
        <v>11</v>
      </c>
      <c r="C83" s="26">
        <v>80</v>
      </c>
      <c r="D83" s="35" t="s">
        <v>155</v>
      </c>
      <c r="E83" s="26" t="s">
        <v>40</v>
      </c>
      <c r="F83" s="27" t="s">
        <v>156</v>
      </c>
      <c r="G83" s="26" t="s">
        <v>47</v>
      </c>
      <c r="H83" s="28">
        <v>24.5</v>
      </c>
      <c r="I83" s="83">
        <v>50</v>
      </c>
      <c r="J83" s="84">
        <f t="shared" si="2"/>
        <v>50</v>
      </c>
      <c r="K83" s="85" t="str">
        <f t="shared" si="3"/>
        <v>OK</v>
      </c>
      <c r="L83" s="125"/>
      <c r="M83" s="125"/>
      <c r="N83" s="125"/>
      <c r="O83" s="125"/>
      <c r="P83" s="125"/>
      <c r="Q83" s="125"/>
    </row>
    <row r="84" spans="1:17" x14ac:dyDescent="0.25">
      <c r="A84" s="131"/>
      <c r="B84" s="132"/>
      <c r="C84" s="26">
        <v>81</v>
      </c>
      <c r="D84" s="35" t="s">
        <v>157</v>
      </c>
      <c r="E84" s="26" t="s">
        <v>40</v>
      </c>
      <c r="F84" s="27" t="s">
        <v>156</v>
      </c>
      <c r="G84" s="26" t="s">
        <v>47</v>
      </c>
      <c r="H84" s="28">
        <v>39</v>
      </c>
      <c r="I84" s="83"/>
      <c r="J84" s="84">
        <f t="shared" si="2"/>
        <v>0</v>
      </c>
      <c r="K84" s="85" t="str">
        <f t="shared" si="3"/>
        <v>OK</v>
      </c>
      <c r="L84" s="125"/>
      <c r="M84" s="125"/>
      <c r="N84" s="125"/>
      <c r="O84" s="125"/>
      <c r="P84" s="125"/>
      <c r="Q84" s="125"/>
    </row>
    <row r="85" spans="1:17" ht="38.25" x14ac:dyDescent="0.25">
      <c r="A85" s="130" t="s">
        <v>378</v>
      </c>
      <c r="B85" s="133">
        <v>12</v>
      </c>
      <c r="C85" s="23">
        <v>82</v>
      </c>
      <c r="D85" s="21" t="s">
        <v>158</v>
      </c>
      <c r="E85" s="23" t="s">
        <v>40</v>
      </c>
      <c r="F85" s="23" t="s">
        <v>52</v>
      </c>
      <c r="G85" s="23" t="s">
        <v>47</v>
      </c>
      <c r="H85" s="29">
        <v>0.81</v>
      </c>
      <c r="I85" s="86">
        <v>24</v>
      </c>
      <c r="J85" s="84">
        <f t="shared" si="2"/>
        <v>24</v>
      </c>
      <c r="K85" s="85" t="str">
        <f t="shared" si="3"/>
        <v>OK</v>
      </c>
      <c r="L85" s="125"/>
      <c r="M85" s="125"/>
      <c r="N85" s="125"/>
      <c r="O85" s="125"/>
      <c r="P85" s="125"/>
      <c r="Q85" s="125"/>
    </row>
    <row r="86" spans="1:17" x14ac:dyDescent="0.25">
      <c r="A86" s="130"/>
      <c r="B86" s="133"/>
      <c r="C86" s="23">
        <v>83</v>
      </c>
      <c r="D86" s="21" t="s">
        <v>159</v>
      </c>
      <c r="E86" s="23" t="s">
        <v>160</v>
      </c>
      <c r="F86" s="23" t="s">
        <v>161</v>
      </c>
      <c r="G86" s="23" t="s">
        <v>47</v>
      </c>
      <c r="H86" s="29">
        <v>0.39</v>
      </c>
      <c r="I86" s="86">
        <v>50</v>
      </c>
      <c r="J86" s="84">
        <f t="shared" si="2"/>
        <v>50</v>
      </c>
      <c r="K86" s="85" t="str">
        <f t="shared" si="3"/>
        <v>OK</v>
      </c>
      <c r="L86" s="125"/>
      <c r="M86" s="125"/>
      <c r="N86" s="125"/>
      <c r="O86" s="125"/>
      <c r="P86" s="125"/>
      <c r="Q86" s="125"/>
    </row>
    <row r="87" spans="1:17" ht="25.5" x14ac:dyDescent="0.25">
      <c r="A87" s="130"/>
      <c r="B87" s="133"/>
      <c r="C87" s="23">
        <v>84</v>
      </c>
      <c r="D87" s="21" t="s">
        <v>162</v>
      </c>
      <c r="E87" s="23" t="s">
        <v>160</v>
      </c>
      <c r="F87" s="23" t="s">
        <v>161</v>
      </c>
      <c r="G87" s="23" t="s">
        <v>47</v>
      </c>
      <c r="H87" s="29">
        <v>0.39</v>
      </c>
      <c r="I87" s="86">
        <v>50</v>
      </c>
      <c r="J87" s="84">
        <f t="shared" si="2"/>
        <v>50</v>
      </c>
      <c r="K87" s="85" t="str">
        <f t="shared" si="3"/>
        <v>OK</v>
      </c>
      <c r="L87" s="125"/>
      <c r="M87" s="125"/>
      <c r="N87" s="125"/>
      <c r="O87" s="125"/>
      <c r="P87" s="125"/>
      <c r="Q87" s="125"/>
    </row>
    <row r="88" spans="1:17" x14ac:dyDescent="0.25">
      <c r="A88" s="130"/>
      <c r="B88" s="133"/>
      <c r="C88" s="23">
        <v>85</v>
      </c>
      <c r="D88" s="21" t="s">
        <v>163</v>
      </c>
      <c r="E88" s="23" t="s">
        <v>160</v>
      </c>
      <c r="F88" s="23" t="s">
        <v>161</v>
      </c>
      <c r="G88" s="23" t="s">
        <v>47</v>
      </c>
      <c r="H88" s="29">
        <v>0.39</v>
      </c>
      <c r="I88" s="86">
        <v>200</v>
      </c>
      <c r="J88" s="84">
        <f t="shared" si="2"/>
        <v>200</v>
      </c>
      <c r="K88" s="85" t="str">
        <f t="shared" si="3"/>
        <v>OK</v>
      </c>
      <c r="L88" s="125"/>
      <c r="M88" s="125"/>
      <c r="N88" s="125"/>
      <c r="O88" s="125"/>
      <c r="P88" s="125"/>
      <c r="Q88" s="125"/>
    </row>
    <row r="89" spans="1:17" x14ac:dyDescent="0.25">
      <c r="A89" s="130"/>
      <c r="B89" s="133"/>
      <c r="C89" s="23">
        <v>86</v>
      </c>
      <c r="D89" s="21" t="s">
        <v>164</v>
      </c>
      <c r="E89" s="23" t="s">
        <v>160</v>
      </c>
      <c r="F89" s="23" t="s">
        <v>161</v>
      </c>
      <c r="G89" s="23" t="s">
        <v>47</v>
      </c>
      <c r="H89" s="29">
        <v>0.39</v>
      </c>
      <c r="I89" s="86">
        <v>50</v>
      </c>
      <c r="J89" s="84">
        <f t="shared" si="2"/>
        <v>50</v>
      </c>
      <c r="K89" s="85" t="str">
        <f t="shared" si="3"/>
        <v>OK</v>
      </c>
      <c r="L89" s="125"/>
      <c r="M89" s="125"/>
      <c r="N89" s="125"/>
      <c r="O89" s="125"/>
      <c r="P89" s="125"/>
      <c r="Q89" s="125"/>
    </row>
    <row r="90" spans="1:17" x14ac:dyDescent="0.25">
      <c r="A90" s="130"/>
      <c r="B90" s="133"/>
      <c r="C90" s="23">
        <v>87</v>
      </c>
      <c r="D90" s="21" t="s">
        <v>165</v>
      </c>
      <c r="E90" s="23" t="s">
        <v>160</v>
      </c>
      <c r="F90" s="23" t="s">
        <v>161</v>
      </c>
      <c r="G90" s="23" t="s">
        <v>47</v>
      </c>
      <c r="H90" s="29">
        <v>0.39</v>
      </c>
      <c r="I90" s="86">
        <v>50</v>
      </c>
      <c r="J90" s="84">
        <f t="shared" si="2"/>
        <v>50</v>
      </c>
      <c r="K90" s="85" t="str">
        <f t="shared" si="3"/>
        <v>OK</v>
      </c>
      <c r="L90" s="125"/>
      <c r="M90" s="125"/>
      <c r="N90" s="125"/>
      <c r="O90" s="125"/>
      <c r="P90" s="125"/>
      <c r="Q90" s="125"/>
    </row>
    <row r="91" spans="1:17" x14ac:dyDescent="0.25">
      <c r="A91" s="130"/>
      <c r="B91" s="133"/>
      <c r="C91" s="23">
        <v>88</v>
      </c>
      <c r="D91" s="21" t="s">
        <v>166</v>
      </c>
      <c r="E91" s="23" t="s">
        <v>160</v>
      </c>
      <c r="F91" s="23" t="s">
        <v>167</v>
      </c>
      <c r="G91" s="23" t="s">
        <v>47</v>
      </c>
      <c r="H91" s="29">
        <v>1</v>
      </c>
      <c r="I91" s="86">
        <v>5</v>
      </c>
      <c r="J91" s="84">
        <f t="shared" si="2"/>
        <v>5</v>
      </c>
      <c r="K91" s="85" t="str">
        <f t="shared" si="3"/>
        <v>OK</v>
      </c>
      <c r="L91" s="125"/>
      <c r="M91" s="125"/>
      <c r="N91" s="125"/>
      <c r="O91" s="125"/>
      <c r="P91" s="125"/>
      <c r="Q91" s="125"/>
    </row>
    <row r="92" spans="1:17" x14ac:dyDescent="0.25">
      <c r="A92" s="130"/>
      <c r="B92" s="133"/>
      <c r="C92" s="23">
        <v>89</v>
      </c>
      <c r="D92" s="21" t="s">
        <v>168</v>
      </c>
      <c r="E92" s="23" t="s">
        <v>160</v>
      </c>
      <c r="F92" s="23" t="s">
        <v>167</v>
      </c>
      <c r="G92" s="23" t="s">
        <v>47</v>
      </c>
      <c r="H92" s="29">
        <v>1</v>
      </c>
      <c r="I92" s="86">
        <v>5</v>
      </c>
      <c r="J92" s="84">
        <f t="shared" si="2"/>
        <v>5</v>
      </c>
      <c r="K92" s="85" t="str">
        <f t="shared" si="3"/>
        <v>OK</v>
      </c>
      <c r="L92" s="125"/>
      <c r="M92" s="125"/>
      <c r="N92" s="125"/>
      <c r="O92" s="125"/>
      <c r="P92" s="125"/>
      <c r="Q92" s="125"/>
    </row>
    <row r="93" spans="1:17" x14ac:dyDescent="0.25">
      <c r="A93" s="130"/>
      <c r="B93" s="133"/>
      <c r="C93" s="23">
        <v>90</v>
      </c>
      <c r="D93" s="21" t="s">
        <v>169</v>
      </c>
      <c r="E93" s="23" t="s">
        <v>160</v>
      </c>
      <c r="F93" s="23" t="s">
        <v>167</v>
      </c>
      <c r="G93" s="23" t="s">
        <v>47</v>
      </c>
      <c r="H93" s="29">
        <v>1</v>
      </c>
      <c r="I93" s="86">
        <v>5</v>
      </c>
      <c r="J93" s="84">
        <f t="shared" si="2"/>
        <v>5</v>
      </c>
      <c r="K93" s="85" t="str">
        <f t="shared" si="3"/>
        <v>OK</v>
      </c>
      <c r="L93" s="125"/>
      <c r="M93" s="125"/>
      <c r="N93" s="125"/>
      <c r="O93" s="125"/>
      <c r="P93" s="125"/>
      <c r="Q93" s="125"/>
    </row>
    <row r="94" spans="1:17" ht="25.5" x14ac:dyDescent="0.25">
      <c r="A94" s="130"/>
      <c r="B94" s="133"/>
      <c r="C94" s="23">
        <v>91</v>
      </c>
      <c r="D94" s="21" t="s">
        <v>170</v>
      </c>
      <c r="E94" s="23" t="s">
        <v>160</v>
      </c>
      <c r="F94" s="23" t="s">
        <v>167</v>
      </c>
      <c r="G94" s="23" t="s">
        <v>47</v>
      </c>
      <c r="H94" s="29">
        <v>1</v>
      </c>
      <c r="I94" s="86">
        <v>5</v>
      </c>
      <c r="J94" s="84">
        <f t="shared" si="2"/>
        <v>5</v>
      </c>
      <c r="K94" s="85" t="str">
        <f t="shared" si="3"/>
        <v>OK</v>
      </c>
      <c r="L94" s="125"/>
      <c r="M94" s="125"/>
      <c r="N94" s="125"/>
      <c r="O94" s="125"/>
      <c r="P94" s="125"/>
      <c r="Q94" s="125"/>
    </row>
    <row r="95" spans="1:17" ht="25.5" x14ac:dyDescent="0.25">
      <c r="A95" s="130"/>
      <c r="B95" s="133"/>
      <c r="C95" s="23">
        <v>92</v>
      </c>
      <c r="D95" s="21" t="s">
        <v>171</v>
      </c>
      <c r="E95" s="23" t="s">
        <v>160</v>
      </c>
      <c r="F95" s="23" t="s">
        <v>167</v>
      </c>
      <c r="G95" s="23" t="s">
        <v>47</v>
      </c>
      <c r="H95" s="29">
        <v>1</v>
      </c>
      <c r="I95" s="86">
        <v>5</v>
      </c>
      <c r="J95" s="84">
        <f t="shared" si="2"/>
        <v>5</v>
      </c>
      <c r="K95" s="85" t="str">
        <f t="shared" si="3"/>
        <v>OK</v>
      </c>
      <c r="L95" s="125"/>
      <c r="M95" s="125"/>
      <c r="N95" s="125"/>
      <c r="O95" s="125"/>
      <c r="P95" s="125"/>
      <c r="Q95" s="125"/>
    </row>
    <row r="96" spans="1:17" ht="25.5" x14ac:dyDescent="0.25">
      <c r="A96" s="130"/>
      <c r="B96" s="133"/>
      <c r="C96" s="23">
        <v>93</v>
      </c>
      <c r="D96" s="21" t="s">
        <v>172</v>
      </c>
      <c r="E96" s="23" t="s">
        <v>68</v>
      </c>
      <c r="F96" s="23" t="s">
        <v>173</v>
      </c>
      <c r="G96" s="23" t="s">
        <v>47</v>
      </c>
      <c r="H96" s="29">
        <v>5</v>
      </c>
      <c r="I96" s="86"/>
      <c r="J96" s="84">
        <f t="shared" si="2"/>
        <v>0</v>
      </c>
      <c r="K96" s="85" t="str">
        <f t="shared" si="3"/>
        <v>OK</v>
      </c>
      <c r="L96" s="125"/>
      <c r="M96" s="125"/>
      <c r="N96" s="125"/>
      <c r="O96" s="125"/>
      <c r="P96" s="125"/>
      <c r="Q96" s="125"/>
    </row>
    <row r="97" spans="1:17" ht="25.5" x14ac:dyDescent="0.25">
      <c r="A97" s="130"/>
      <c r="B97" s="133"/>
      <c r="C97" s="23">
        <v>94</v>
      </c>
      <c r="D97" s="21" t="s">
        <v>174</v>
      </c>
      <c r="E97" s="23" t="s">
        <v>68</v>
      </c>
      <c r="F97" s="23" t="s">
        <v>173</v>
      </c>
      <c r="G97" s="23" t="s">
        <v>47</v>
      </c>
      <c r="H97" s="29">
        <v>5</v>
      </c>
      <c r="I97" s="86"/>
      <c r="J97" s="84">
        <f t="shared" si="2"/>
        <v>0</v>
      </c>
      <c r="K97" s="85" t="str">
        <f t="shared" si="3"/>
        <v>OK</v>
      </c>
      <c r="L97" s="125"/>
      <c r="M97" s="125"/>
      <c r="N97" s="125"/>
      <c r="O97" s="125"/>
      <c r="P97" s="125"/>
      <c r="Q97" s="125"/>
    </row>
    <row r="98" spans="1:17" ht="25.5" x14ac:dyDescent="0.25">
      <c r="A98" s="130"/>
      <c r="B98" s="133"/>
      <c r="C98" s="23">
        <v>95</v>
      </c>
      <c r="D98" s="21" t="s">
        <v>175</v>
      </c>
      <c r="E98" s="23" t="s">
        <v>68</v>
      </c>
      <c r="F98" s="23" t="s">
        <v>173</v>
      </c>
      <c r="G98" s="23" t="s">
        <v>47</v>
      </c>
      <c r="H98" s="29">
        <v>5</v>
      </c>
      <c r="I98" s="86"/>
      <c r="J98" s="84">
        <f t="shared" si="2"/>
        <v>0</v>
      </c>
      <c r="K98" s="85" t="str">
        <f t="shared" si="3"/>
        <v>OK</v>
      </c>
      <c r="L98" s="125"/>
      <c r="M98" s="125"/>
      <c r="N98" s="125"/>
      <c r="O98" s="125"/>
      <c r="P98" s="125"/>
      <c r="Q98" s="125"/>
    </row>
    <row r="99" spans="1:17" ht="25.5" x14ac:dyDescent="0.25">
      <c r="A99" s="130"/>
      <c r="B99" s="133"/>
      <c r="C99" s="23">
        <v>96</v>
      </c>
      <c r="D99" s="21" t="s">
        <v>176</v>
      </c>
      <c r="E99" s="23" t="s">
        <v>68</v>
      </c>
      <c r="F99" s="23" t="s">
        <v>173</v>
      </c>
      <c r="G99" s="23" t="s">
        <v>47</v>
      </c>
      <c r="H99" s="29">
        <v>5</v>
      </c>
      <c r="I99" s="86"/>
      <c r="J99" s="84">
        <f t="shared" si="2"/>
        <v>0</v>
      </c>
      <c r="K99" s="85" t="str">
        <f t="shared" si="3"/>
        <v>OK</v>
      </c>
      <c r="L99" s="125"/>
      <c r="M99" s="125"/>
      <c r="N99" s="125"/>
      <c r="O99" s="125"/>
      <c r="P99" s="125"/>
      <c r="Q99" s="125"/>
    </row>
    <row r="100" spans="1:17" ht="25.5" x14ac:dyDescent="0.25">
      <c r="A100" s="130"/>
      <c r="B100" s="133"/>
      <c r="C100" s="23">
        <v>97</v>
      </c>
      <c r="D100" s="21" t="s">
        <v>177</v>
      </c>
      <c r="E100" s="23" t="s">
        <v>68</v>
      </c>
      <c r="F100" s="23" t="s">
        <v>178</v>
      </c>
      <c r="G100" s="23" t="s">
        <v>47</v>
      </c>
      <c r="H100" s="29">
        <v>3.52</v>
      </c>
      <c r="I100" s="86"/>
      <c r="J100" s="84">
        <f t="shared" si="2"/>
        <v>0</v>
      </c>
      <c r="K100" s="85" t="str">
        <f t="shared" si="3"/>
        <v>OK</v>
      </c>
      <c r="L100" s="125"/>
      <c r="M100" s="125"/>
      <c r="N100" s="125"/>
      <c r="O100" s="125"/>
      <c r="P100" s="125"/>
      <c r="Q100" s="125"/>
    </row>
    <row r="101" spans="1:17" ht="140.25" x14ac:dyDescent="0.25">
      <c r="A101" s="122" t="s">
        <v>382</v>
      </c>
      <c r="B101" s="123">
        <v>13</v>
      </c>
      <c r="C101" s="26">
        <v>98</v>
      </c>
      <c r="D101" s="35" t="s">
        <v>179</v>
      </c>
      <c r="E101" s="26" t="s">
        <v>40</v>
      </c>
      <c r="F101" s="27" t="s">
        <v>180</v>
      </c>
      <c r="G101" s="26" t="s">
        <v>47</v>
      </c>
      <c r="H101" s="28">
        <v>491.22</v>
      </c>
      <c r="I101" s="83"/>
      <c r="J101" s="84">
        <f t="shared" si="2"/>
        <v>0</v>
      </c>
      <c r="K101" s="85" t="str">
        <f t="shared" si="3"/>
        <v>OK</v>
      </c>
      <c r="L101" s="125"/>
      <c r="M101" s="125"/>
      <c r="N101" s="125"/>
      <c r="O101" s="125"/>
      <c r="P101" s="125"/>
      <c r="Q101" s="125"/>
    </row>
    <row r="102" spans="1:17" ht="25.5" x14ac:dyDescent="0.25">
      <c r="A102" s="130" t="s">
        <v>378</v>
      </c>
      <c r="B102" s="133">
        <v>14</v>
      </c>
      <c r="C102" s="23">
        <v>99</v>
      </c>
      <c r="D102" s="36" t="s">
        <v>181</v>
      </c>
      <c r="E102" s="23" t="s">
        <v>40</v>
      </c>
      <c r="F102" s="22" t="s">
        <v>182</v>
      </c>
      <c r="G102" s="23" t="s">
        <v>47</v>
      </c>
      <c r="H102" s="29">
        <v>5.3</v>
      </c>
      <c r="I102" s="49">
        <v>120</v>
      </c>
      <c r="J102" s="84">
        <f t="shared" si="2"/>
        <v>84</v>
      </c>
      <c r="K102" s="85" t="str">
        <f t="shared" si="3"/>
        <v>OK</v>
      </c>
      <c r="L102" s="125"/>
      <c r="M102" s="125"/>
      <c r="N102" s="125">
        <v>36</v>
      </c>
      <c r="O102" s="125"/>
      <c r="P102" s="125"/>
      <c r="Q102" s="125"/>
    </row>
    <row r="103" spans="1:17" ht="25.5" x14ac:dyDescent="0.25">
      <c r="A103" s="130"/>
      <c r="B103" s="133"/>
      <c r="C103" s="23">
        <v>100</v>
      </c>
      <c r="D103" s="36" t="s">
        <v>183</v>
      </c>
      <c r="E103" s="23" t="s">
        <v>40</v>
      </c>
      <c r="F103" s="22" t="s">
        <v>182</v>
      </c>
      <c r="G103" s="23" t="s">
        <v>47</v>
      </c>
      <c r="H103" s="29">
        <v>0.64</v>
      </c>
      <c r="I103" s="49">
        <v>120</v>
      </c>
      <c r="J103" s="84">
        <f t="shared" si="2"/>
        <v>84</v>
      </c>
      <c r="K103" s="85" t="str">
        <f t="shared" si="3"/>
        <v>OK</v>
      </c>
      <c r="L103" s="125"/>
      <c r="M103" s="125"/>
      <c r="N103" s="125">
        <v>36</v>
      </c>
      <c r="O103" s="125"/>
      <c r="P103" s="125"/>
      <c r="Q103" s="125"/>
    </row>
    <row r="104" spans="1:17" ht="25.5" x14ac:dyDescent="0.25">
      <c r="A104" s="130"/>
      <c r="B104" s="133"/>
      <c r="C104" s="23">
        <v>101</v>
      </c>
      <c r="D104" s="21" t="s">
        <v>184</v>
      </c>
      <c r="E104" s="23" t="s">
        <v>40</v>
      </c>
      <c r="F104" s="23" t="s">
        <v>83</v>
      </c>
      <c r="G104" s="23" t="s">
        <v>47</v>
      </c>
      <c r="H104" s="29">
        <v>0.92</v>
      </c>
      <c r="I104" s="86">
        <v>24</v>
      </c>
      <c r="J104" s="84">
        <f t="shared" si="2"/>
        <v>24</v>
      </c>
      <c r="K104" s="85" t="str">
        <f t="shared" si="3"/>
        <v>OK</v>
      </c>
      <c r="L104" s="125"/>
      <c r="M104" s="125"/>
      <c r="N104" s="125"/>
      <c r="O104" s="125"/>
      <c r="P104" s="125"/>
      <c r="Q104" s="125"/>
    </row>
    <row r="105" spans="1:17" ht="25.5" x14ac:dyDescent="0.25">
      <c r="A105" s="130"/>
      <c r="B105" s="133"/>
      <c r="C105" s="23">
        <v>102</v>
      </c>
      <c r="D105" s="21" t="s">
        <v>185</v>
      </c>
      <c r="E105" s="23" t="s">
        <v>186</v>
      </c>
      <c r="F105" s="23" t="s">
        <v>187</v>
      </c>
      <c r="G105" s="23" t="s">
        <v>47</v>
      </c>
      <c r="H105" s="29">
        <v>3.12</v>
      </c>
      <c r="I105" s="86"/>
      <c r="J105" s="84">
        <f t="shared" si="2"/>
        <v>0</v>
      </c>
      <c r="K105" s="85" t="str">
        <f t="shared" si="3"/>
        <v>OK</v>
      </c>
      <c r="L105" s="125"/>
      <c r="M105" s="125"/>
      <c r="N105" s="125"/>
      <c r="O105" s="125"/>
      <c r="P105" s="125"/>
      <c r="Q105" s="125"/>
    </row>
    <row r="106" spans="1:17" ht="25.5" x14ac:dyDescent="0.25">
      <c r="A106" s="130"/>
      <c r="B106" s="133"/>
      <c r="C106" s="23">
        <v>103</v>
      </c>
      <c r="D106" s="21" t="s">
        <v>188</v>
      </c>
      <c r="E106" s="23" t="s">
        <v>189</v>
      </c>
      <c r="F106" s="23" t="s">
        <v>187</v>
      </c>
      <c r="G106" s="23" t="s">
        <v>47</v>
      </c>
      <c r="H106" s="29">
        <v>3</v>
      </c>
      <c r="I106" s="86">
        <v>120</v>
      </c>
      <c r="J106" s="84">
        <f t="shared" si="2"/>
        <v>120</v>
      </c>
      <c r="K106" s="85" t="str">
        <f t="shared" si="3"/>
        <v>OK</v>
      </c>
      <c r="L106" s="125"/>
      <c r="M106" s="125"/>
      <c r="N106" s="125"/>
      <c r="O106" s="125"/>
      <c r="P106" s="125"/>
      <c r="Q106" s="125"/>
    </row>
    <row r="107" spans="1:17" x14ac:dyDescent="0.25">
      <c r="A107" s="130"/>
      <c r="B107" s="133"/>
      <c r="C107" s="23">
        <v>104</v>
      </c>
      <c r="D107" s="21" t="s">
        <v>190</v>
      </c>
      <c r="E107" s="23" t="s">
        <v>40</v>
      </c>
      <c r="F107" s="23" t="s">
        <v>182</v>
      </c>
      <c r="G107" s="23" t="s">
        <v>47</v>
      </c>
      <c r="H107" s="29">
        <v>0.49</v>
      </c>
      <c r="I107" s="86"/>
      <c r="J107" s="84">
        <f t="shared" si="2"/>
        <v>0</v>
      </c>
      <c r="K107" s="85" t="str">
        <f t="shared" si="3"/>
        <v>OK</v>
      </c>
      <c r="L107" s="125"/>
      <c r="M107" s="125"/>
      <c r="N107" s="125"/>
      <c r="O107" s="125"/>
      <c r="P107" s="125"/>
      <c r="Q107" s="125"/>
    </row>
    <row r="108" spans="1:17" ht="25.5" x14ac:dyDescent="0.25">
      <c r="A108" s="130"/>
      <c r="B108" s="133"/>
      <c r="C108" s="23">
        <v>105</v>
      </c>
      <c r="D108" s="21" t="s">
        <v>191</v>
      </c>
      <c r="E108" s="23" t="s">
        <v>186</v>
      </c>
      <c r="F108" s="23" t="s">
        <v>192</v>
      </c>
      <c r="G108" s="23" t="s">
        <v>47</v>
      </c>
      <c r="H108" s="29">
        <v>6.37</v>
      </c>
      <c r="I108" s="86">
        <v>10</v>
      </c>
      <c r="J108" s="84">
        <f t="shared" si="2"/>
        <v>10</v>
      </c>
      <c r="K108" s="85" t="str">
        <f t="shared" si="3"/>
        <v>OK</v>
      </c>
      <c r="L108" s="125"/>
      <c r="M108" s="125"/>
      <c r="N108" s="125"/>
      <c r="O108" s="125"/>
      <c r="P108" s="125"/>
      <c r="Q108" s="125"/>
    </row>
    <row r="109" spans="1:17" ht="26.25" x14ac:dyDescent="0.25">
      <c r="A109" s="130"/>
      <c r="B109" s="133"/>
      <c r="C109" s="23">
        <v>106</v>
      </c>
      <c r="D109" s="37" t="s">
        <v>193</v>
      </c>
      <c r="E109" s="23" t="s">
        <v>40</v>
      </c>
      <c r="F109" s="23" t="s">
        <v>194</v>
      </c>
      <c r="G109" s="23" t="s">
        <v>47</v>
      </c>
      <c r="H109" s="29">
        <v>1.78</v>
      </c>
      <c r="I109" s="86"/>
      <c r="J109" s="84">
        <f t="shared" si="2"/>
        <v>0</v>
      </c>
      <c r="K109" s="85" t="str">
        <f t="shared" si="3"/>
        <v>OK</v>
      </c>
      <c r="L109" s="125"/>
      <c r="M109" s="125"/>
      <c r="N109" s="125"/>
      <c r="O109" s="125"/>
      <c r="P109" s="125"/>
      <c r="Q109" s="125"/>
    </row>
    <row r="110" spans="1:17" x14ac:dyDescent="0.25">
      <c r="A110" s="130"/>
      <c r="B110" s="133"/>
      <c r="C110" s="23">
        <v>107</v>
      </c>
      <c r="D110" s="21" t="s">
        <v>195</v>
      </c>
      <c r="E110" s="23" t="s">
        <v>189</v>
      </c>
      <c r="F110" s="23" t="s">
        <v>194</v>
      </c>
      <c r="G110" s="23" t="s">
        <v>47</v>
      </c>
      <c r="H110" s="29">
        <v>2.7</v>
      </c>
      <c r="I110" s="86">
        <v>10</v>
      </c>
      <c r="J110" s="84">
        <f t="shared" si="2"/>
        <v>10</v>
      </c>
      <c r="K110" s="85" t="str">
        <f t="shared" si="3"/>
        <v>OK</v>
      </c>
      <c r="L110" s="125"/>
      <c r="M110" s="125"/>
      <c r="N110" s="125"/>
      <c r="O110" s="125"/>
      <c r="P110" s="125"/>
      <c r="Q110" s="125"/>
    </row>
    <row r="111" spans="1:17" ht="25.5" x14ac:dyDescent="0.25">
      <c r="A111" s="130"/>
      <c r="B111" s="133"/>
      <c r="C111" s="23">
        <v>108</v>
      </c>
      <c r="D111" s="21" t="s">
        <v>196</v>
      </c>
      <c r="E111" s="23" t="s">
        <v>40</v>
      </c>
      <c r="F111" s="23" t="s">
        <v>182</v>
      </c>
      <c r="G111" s="23" t="s">
        <v>47</v>
      </c>
      <c r="H111" s="29">
        <v>0.49</v>
      </c>
      <c r="I111" s="86"/>
      <c r="J111" s="84">
        <f t="shared" si="2"/>
        <v>0</v>
      </c>
      <c r="K111" s="85" t="str">
        <f t="shared" si="3"/>
        <v>OK</v>
      </c>
      <c r="L111" s="125"/>
      <c r="M111" s="125"/>
      <c r="N111" s="125"/>
      <c r="O111" s="125"/>
      <c r="P111" s="125"/>
      <c r="Q111" s="125"/>
    </row>
    <row r="112" spans="1:17" ht="25.5" x14ac:dyDescent="0.25">
      <c r="A112" s="130"/>
      <c r="B112" s="133"/>
      <c r="C112" s="23">
        <v>109</v>
      </c>
      <c r="D112" s="21" t="s">
        <v>197</v>
      </c>
      <c r="E112" s="23" t="s">
        <v>40</v>
      </c>
      <c r="F112" s="23" t="s">
        <v>198</v>
      </c>
      <c r="G112" s="23" t="s">
        <v>47</v>
      </c>
      <c r="H112" s="29">
        <v>20.13</v>
      </c>
      <c r="I112" s="86"/>
      <c r="J112" s="84">
        <f t="shared" si="2"/>
        <v>0</v>
      </c>
      <c r="K112" s="85" t="str">
        <f t="shared" si="3"/>
        <v>OK</v>
      </c>
      <c r="L112" s="125"/>
      <c r="M112" s="125"/>
      <c r="N112" s="125"/>
      <c r="O112" s="125"/>
      <c r="P112" s="125"/>
      <c r="Q112" s="125"/>
    </row>
    <row r="113" spans="1:17" ht="26.25" customHeight="1" x14ac:dyDescent="0.25">
      <c r="A113" s="122" t="s">
        <v>379</v>
      </c>
      <c r="B113" s="123">
        <v>15</v>
      </c>
      <c r="C113" s="26">
        <v>110</v>
      </c>
      <c r="D113" s="35" t="s">
        <v>199</v>
      </c>
      <c r="E113" s="26" t="s">
        <v>189</v>
      </c>
      <c r="F113" s="27" t="s">
        <v>200</v>
      </c>
      <c r="G113" s="26" t="s">
        <v>47</v>
      </c>
      <c r="H113" s="28">
        <v>44.15</v>
      </c>
      <c r="I113" s="83">
        <v>30</v>
      </c>
      <c r="J113" s="84">
        <f t="shared" si="2"/>
        <v>28</v>
      </c>
      <c r="K113" s="85" t="str">
        <f t="shared" si="3"/>
        <v>OK</v>
      </c>
      <c r="L113" s="125">
        <v>2</v>
      </c>
      <c r="M113" s="125"/>
      <c r="N113" s="125"/>
      <c r="O113" s="125"/>
      <c r="P113" s="125"/>
      <c r="Q113" s="125"/>
    </row>
    <row r="114" spans="1:17" ht="63.75" x14ac:dyDescent="0.25">
      <c r="A114" s="121" t="s">
        <v>383</v>
      </c>
      <c r="B114" s="124">
        <v>16</v>
      </c>
      <c r="C114" s="23">
        <v>111</v>
      </c>
      <c r="D114" s="21" t="s">
        <v>201</v>
      </c>
      <c r="E114" s="23" t="s">
        <v>40</v>
      </c>
      <c r="F114" s="32" t="s">
        <v>202</v>
      </c>
      <c r="G114" s="23" t="s">
        <v>47</v>
      </c>
      <c r="H114" s="29">
        <v>430</v>
      </c>
      <c r="I114" s="86"/>
      <c r="J114" s="84">
        <f t="shared" si="2"/>
        <v>0</v>
      </c>
      <c r="K114" s="85" t="str">
        <f t="shared" si="3"/>
        <v>OK</v>
      </c>
      <c r="L114" s="125"/>
      <c r="M114" s="125"/>
      <c r="N114" s="125"/>
      <c r="O114" s="125"/>
      <c r="P114" s="125"/>
      <c r="Q114" s="125"/>
    </row>
    <row r="115" spans="1:17" ht="25.5" x14ac:dyDescent="0.25">
      <c r="A115" s="131" t="s">
        <v>379</v>
      </c>
      <c r="B115" s="132">
        <v>17</v>
      </c>
      <c r="C115" s="26">
        <v>112</v>
      </c>
      <c r="D115" s="39" t="s">
        <v>493</v>
      </c>
      <c r="E115" s="26" t="s">
        <v>40</v>
      </c>
      <c r="F115" s="27" t="s">
        <v>203</v>
      </c>
      <c r="G115" s="26" t="s">
        <v>47</v>
      </c>
      <c r="H115" s="28">
        <v>0.52</v>
      </c>
      <c r="I115" s="51">
        <v>120</v>
      </c>
      <c r="J115" s="84">
        <f t="shared" si="2"/>
        <v>120</v>
      </c>
      <c r="K115" s="85" t="str">
        <f t="shared" si="3"/>
        <v>OK</v>
      </c>
      <c r="L115" s="125"/>
      <c r="M115" s="125"/>
      <c r="N115" s="125"/>
      <c r="O115" s="125"/>
      <c r="P115" s="125"/>
      <c r="Q115" s="125"/>
    </row>
    <row r="116" spans="1:17" ht="38.25" x14ac:dyDescent="0.25">
      <c r="A116" s="131"/>
      <c r="B116" s="132"/>
      <c r="C116" s="26">
        <v>113</v>
      </c>
      <c r="D116" s="35" t="s">
        <v>204</v>
      </c>
      <c r="E116" s="26" t="s">
        <v>68</v>
      </c>
      <c r="F116" s="27" t="s">
        <v>205</v>
      </c>
      <c r="G116" s="26" t="s">
        <v>47</v>
      </c>
      <c r="H116" s="28">
        <v>68.3</v>
      </c>
      <c r="I116" s="83">
        <v>4</v>
      </c>
      <c r="J116" s="84">
        <f t="shared" si="2"/>
        <v>3</v>
      </c>
      <c r="K116" s="85" t="str">
        <f t="shared" si="3"/>
        <v>OK</v>
      </c>
      <c r="L116" s="125">
        <v>1</v>
      </c>
      <c r="M116" s="125"/>
      <c r="N116" s="125"/>
      <c r="O116" s="125"/>
      <c r="P116" s="125"/>
      <c r="Q116" s="125"/>
    </row>
    <row r="117" spans="1:17" ht="26.25" x14ac:dyDescent="0.25">
      <c r="A117" s="131"/>
      <c r="B117" s="132"/>
      <c r="C117" s="26">
        <v>114</v>
      </c>
      <c r="D117" s="40" t="s">
        <v>206</v>
      </c>
      <c r="E117" s="33" t="s">
        <v>68</v>
      </c>
      <c r="F117" s="33" t="s">
        <v>205</v>
      </c>
      <c r="G117" s="33" t="s">
        <v>47</v>
      </c>
      <c r="H117" s="34">
        <v>107</v>
      </c>
      <c r="I117" s="87">
        <v>4</v>
      </c>
      <c r="J117" s="84">
        <f t="shared" si="2"/>
        <v>2</v>
      </c>
      <c r="K117" s="85" t="str">
        <f t="shared" si="3"/>
        <v>OK</v>
      </c>
      <c r="L117" s="125">
        <v>2</v>
      </c>
      <c r="M117" s="125"/>
      <c r="N117" s="125"/>
      <c r="O117" s="125"/>
      <c r="P117" s="125"/>
      <c r="Q117" s="125"/>
    </row>
    <row r="118" spans="1:17" ht="25.5" x14ac:dyDescent="0.25">
      <c r="A118" s="131"/>
      <c r="B118" s="132"/>
      <c r="C118" s="26">
        <v>115</v>
      </c>
      <c r="D118" s="35" t="s">
        <v>207</v>
      </c>
      <c r="E118" s="26" t="s">
        <v>68</v>
      </c>
      <c r="F118" s="27" t="s">
        <v>208</v>
      </c>
      <c r="G118" s="26" t="s">
        <v>47</v>
      </c>
      <c r="H118" s="28">
        <v>0.9</v>
      </c>
      <c r="I118" s="83"/>
      <c r="J118" s="84">
        <f t="shared" si="2"/>
        <v>0</v>
      </c>
      <c r="K118" s="85" t="str">
        <f t="shared" si="3"/>
        <v>OK</v>
      </c>
      <c r="L118" s="125"/>
      <c r="M118" s="125"/>
      <c r="N118" s="125"/>
      <c r="O118" s="125"/>
      <c r="P118" s="125"/>
      <c r="Q118" s="125"/>
    </row>
    <row r="119" spans="1:17" ht="38.25" x14ac:dyDescent="0.25">
      <c r="A119" s="131"/>
      <c r="B119" s="132"/>
      <c r="C119" s="26">
        <v>116</v>
      </c>
      <c r="D119" s="35" t="s">
        <v>209</v>
      </c>
      <c r="E119" s="26" t="s">
        <v>68</v>
      </c>
      <c r="F119" s="27" t="s">
        <v>210</v>
      </c>
      <c r="G119" s="26" t="s">
        <v>47</v>
      </c>
      <c r="H119" s="28">
        <v>1.65</v>
      </c>
      <c r="I119" s="83"/>
      <c r="J119" s="84">
        <f t="shared" si="2"/>
        <v>0</v>
      </c>
      <c r="K119" s="85" t="str">
        <f t="shared" si="3"/>
        <v>OK</v>
      </c>
      <c r="L119" s="125"/>
      <c r="M119" s="125"/>
      <c r="N119" s="125"/>
      <c r="O119" s="125"/>
      <c r="P119" s="125"/>
      <c r="Q119" s="125"/>
    </row>
    <row r="120" spans="1:17" ht="38.25" x14ac:dyDescent="0.25">
      <c r="A120" s="131"/>
      <c r="B120" s="132"/>
      <c r="C120" s="26">
        <v>117</v>
      </c>
      <c r="D120" s="35" t="s">
        <v>211</v>
      </c>
      <c r="E120" s="26" t="s">
        <v>68</v>
      </c>
      <c r="F120" s="27" t="s">
        <v>210</v>
      </c>
      <c r="G120" s="26" t="s">
        <v>47</v>
      </c>
      <c r="H120" s="28">
        <v>1.27</v>
      </c>
      <c r="I120" s="83"/>
      <c r="J120" s="84">
        <f t="shared" si="2"/>
        <v>0</v>
      </c>
      <c r="K120" s="85" t="str">
        <f t="shared" si="3"/>
        <v>OK</v>
      </c>
      <c r="L120" s="125"/>
      <c r="M120" s="125"/>
      <c r="N120" s="125"/>
      <c r="O120" s="125"/>
      <c r="P120" s="125"/>
      <c r="Q120" s="125"/>
    </row>
    <row r="121" spans="1:17" ht="25.5" x14ac:dyDescent="0.25">
      <c r="A121" s="131"/>
      <c r="B121" s="132"/>
      <c r="C121" s="26">
        <v>118</v>
      </c>
      <c r="D121" s="35" t="s">
        <v>494</v>
      </c>
      <c r="E121" s="26" t="s">
        <v>212</v>
      </c>
      <c r="F121" s="27" t="s">
        <v>203</v>
      </c>
      <c r="G121" s="26" t="s">
        <v>47</v>
      </c>
      <c r="H121" s="28">
        <v>0.5</v>
      </c>
      <c r="I121" s="83">
        <v>120</v>
      </c>
      <c r="J121" s="84">
        <f t="shared" si="2"/>
        <v>120</v>
      </c>
      <c r="K121" s="85" t="str">
        <f t="shared" si="3"/>
        <v>OK</v>
      </c>
      <c r="L121" s="125"/>
      <c r="M121" s="125"/>
      <c r="N121" s="125"/>
      <c r="O121" s="125"/>
      <c r="P121" s="125"/>
      <c r="Q121" s="125"/>
    </row>
    <row r="122" spans="1:17" ht="38.25" x14ac:dyDescent="0.25">
      <c r="A122" s="130" t="s">
        <v>378</v>
      </c>
      <c r="B122" s="133">
        <v>18</v>
      </c>
      <c r="C122" s="23">
        <v>119</v>
      </c>
      <c r="D122" s="21" t="s">
        <v>495</v>
      </c>
      <c r="E122" s="23" t="s">
        <v>40</v>
      </c>
      <c r="F122" s="23" t="s">
        <v>213</v>
      </c>
      <c r="G122" s="23" t="s">
        <v>47</v>
      </c>
      <c r="H122" s="29">
        <v>16.21</v>
      </c>
      <c r="I122" s="49">
        <v>20</v>
      </c>
      <c r="J122" s="84">
        <f t="shared" si="2"/>
        <v>20</v>
      </c>
      <c r="K122" s="85" t="str">
        <f t="shared" si="3"/>
        <v>OK</v>
      </c>
      <c r="L122" s="125"/>
      <c r="M122" s="125"/>
      <c r="N122" s="125"/>
      <c r="O122" s="125"/>
      <c r="P122" s="125"/>
      <c r="Q122" s="125"/>
    </row>
    <row r="123" spans="1:17" ht="63.75" x14ac:dyDescent="0.25">
      <c r="A123" s="130"/>
      <c r="B123" s="133"/>
      <c r="C123" s="23">
        <v>120</v>
      </c>
      <c r="D123" s="21" t="s">
        <v>496</v>
      </c>
      <c r="E123" s="23" t="s">
        <v>40</v>
      </c>
      <c r="F123" s="23" t="s">
        <v>110</v>
      </c>
      <c r="G123" s="23" t="s">
        <v>47</v>
      </c>
      <c r="H123" s="29">
        <v>31.88</v>
      </c>
      <c r="I123" s="49">
        <v>60</v>
      </c>
      <c r="J123" s="84">
        <f t="shared" si="2"/>
        <v>60</v>
      </c>
      <c r="K123" s="85" t="str">
        <f t="shared" si="3"/>
        <v>OK</v>
      </c>
      <c r="L123" s="125"/>
      <c r="M123" s="125"/>
      <c r="N123" s="125"/>
      <c r="O123" s="125"/>
      <c r="P123" s="125"/>
      <c r="Q123" s="125"/>
    </row>
    <row r="124" spans="1:17" ht="25.5" x14ac:dyDescent="0.25">
      <c r="A124" s="130"/>
      <c r="B124" s="133"/>
      <c r="C124" s="23">
        <v>121</v>
      </c>
      <c r="D124" s="36" t="s">
        <v>214</v>
      </c>
      <c r="E124" s="23" t="s">
        <v>68</v>
      </c>
      <c r="F124" s="22" t="s">
        <v>52</v>
      </c>
      <c r="G124" s="23" t="s">
        <v>47</v>
      </c>
      <c r="H124" s="29">
        <v>4.95</v>
      </c>
      <c r="I124" s="49"/>
      <c r="J124" s="84">
        <f t="shared" si="2"/>
        <v>0</v>
      </c>
      <c r="K124" s="85" t="str">
        <f t="shared" si="3"/>
        <v>OK</v>
      </c>
      <c r="L124" s="125"/>
      <c r="M124" s="125"/>
      <c r="N124" s="125"/>
      <c r="O124" s="125"/>
      <c r="P124" s="125"/>
      <c r="Q124" s="125"/>
    </row>
    <row r="125" spans="1:17" ht="25.5" x14ac:dyDescent="0.25">
      <c r="A125" s="130"/>
      <c r="B125" s="133"/>
      <c r="C125" s="23">
        <v>122</v>
      </c>
      <c r="D125" s="36" t="s">
        <v>215</v>
      </c>
      <c r="E125" s="23" t="s">
        <v>68</v>
      </c>
      <c r="F125" s="22" t="s">
        <v>52</v>
      </c>
      <c r="G125" s="23" t="s">
        <v>47</v>
      </c>
      <c r="H125" s="29">
        <v>0.7</v>
      </c>
      <c r="I125" s="49">
        <v>100</v>
      </c>
      <c r="J125" s="84">
        <f t="shared" si="2"/>
        <v>100</v>
      </c>
      <c r="K125" s="85" t="str">
        <f t="shared" si="3"/>
        <v>OK</v>
      </c>
      <c r="L125" s="125"/>
      <c r="M125" s="125"/>
      <c r="N125" s="125"/>
      <c r="O125" s="125"/>
      <c r="P125" s="125"/>
      <c r="Q125" s="125"/>
    </row>
    <row r="126" spans="1:17" ht="38.25" x14ac:dyDescent="0.25">
      <c r="A126" s="130"/>
      <c r="B126" s="133"/>
      <c r="C126" s="23">
        <v>123</v>
      </c>
      <c r="D126" s="21" t="s">
        <v>216</v>
      </c>
      <c r="E126" s="23" t="s">
        <v>40</v>
      </c>
      <c r="F126" s="23" t="s">
        <v>52</v>
      </c>
      <c r="G126" s="23" t="s">
        <v>47</v>
      </c>
      <c r="H126" s="29">
        <v>31.6</v>
      </c>
      <c r="I126" s="86">
        <v>3</v>
      </c>
      <c r="J126" s="84">
        <f t="shared" si="2"/>
        <v>3</v>
      </c>
      <c r="K126" s="85" t="str">
        <f t="shared" si="3"/>
        <v>OK</v>
      </c>
      <c r="L126" s="125"/>
      <c r="M126" s="125"/>
      <c r="N126" s="125"/>
      <c r="O126" s="125"/>
      <c r="P126" s="125"/>
      <c r="Q126" s="125"/>
    </row>
    <row r="127" spans="1:17" ht="63.75" x14ac:dyDescent="0.25">
      <c r="A127" s="130"/>
      <c r="B127" s="133"/>
      <c r="C127" s="23">
        <v>124</v>
      </c>
      <c r="D127" s="21" t="s">
        <v>217</v>
      </c>
      <c r="E127" s="23" t="s">
        <v>64</v>
      </c>
      <c r="F127" s="23" t="s">
        <v>218</v>
      </c>
      <c r="G127" s="23" t="s">
        <v>47</v>
      </c>
      <c r="H127" s="29">
        <v>12.42</v>
      </c>
      <c r="I127" s="86">
        <v>50</v>
      </c>
      <c r="J127" s="84">
        <f t="shared" si="2"/>
        <v>50</v>
      </c>
      <c r="K127" s="85" t="str">
        <f t="shared" si="3"/>
        <v>OK</v>
      </c>
      <c r="L127" s="125"/>
      <c r="M127" s="125"/>
      <c r="N127" s="125"/>
      <c r="O127" s="125"/>
      <c r="P127" s="125"/>
      <c r="Q127" s="125"/>
    </row>
    <row r="128" spans="1:17" ht="38.25" x14ac:dyDescent="0.25">
      <c r="A128" s="122" t="s">
        <v>380</v>
      </c>
      <c r="B128" s="123">
        <v>19</v>
      </c>
      <c r="C128" s="26">
        <v>125</v>
      </c>
      <c r="D128" s="35" t="s">
        <v>219</v>
      </c>
      <c r="E128" s="26" t="s">
        <v>64</v>
      </c>
      <c r="F128" s="27" t="s">
        <v>220</v>
      </c>
      <c r="G128" s="26" t="s">
        <v>47</v>
      </c>
      <c r="H128" s="28">
        <v>7.05</v>
      </c>
      <c r="I128" s="83"/>
      <c r="J128" s="84">
        <f t="shared" si="2"/>
        <v>0</v>
      </c>
      <c r="K128" s="85" t="str">
        <f t="shared" si="3"/>
        <v>OK</v>
      </c>
      <c r="L128" s="125"/>
      <c r="M128" s="125"/>
      <c r="N128" s="125"/>
      <c r="O128" s="125"/>
      <c r="P128" s="125"/>
      <c r="Q128" s="125"/>
    </row>
    <row r="129" spans="1:17" ht="25.5" x14ac:dyDescent="0.25">
      <c r="A129" s="130" t="s">
        <v>378</v>
      </c>
      <c r="B129" s="133">
        <v>20</v>
      </c>
      <c r="C129" s="23">
        <v>126</v>
      </c>
      <c r="D129" s="21" t="s">
        <v>497</v>
      </c>
      <c r="E129" s="23" t="s">
        <v>9</v>
      </c>
      <c r="F129" s="23" t="s">
        <v>221</v>
      </c>
      <c r="G129" s="23" t="s">
        <v>47</v>
      </c>
      <c r="H129" s="29">
        <v>0.38</v>
      </c>
      <c r="I129" s="49">
        <v>1000</v>
      </c>
      <c r="J129" s="84">
        <f t="shared" si="2"/>
        <v>1000</v>
      </c>
      <c r="K129" s="85" t="str">
        <f t="shared" si="3"/>
        <v>OK</v>
      </c>
      <c r="L129" s="125"/>
      <c r="M129" s="125"/>
      <c r="N129" s="125"/>
      <c r="O129" s="125"/>
      <c r="P129" s="125"/>
      <c r="Q129" s="125"/>
    </row>
    <row r="130" spans="1:17" ht="25.5" x14ac:dyDescent="0.25">
      <c r="A130" s="130"/>
      <c r="B130" s="133"/>
      <c r="C130" s="23">
        <v>127</v>
      </c>
      <c r="D130" s="21" t="s">
        <v>498</v>
      </c>
      <c r="E130" s="23" t="s">
        <v>9</v>
      </c>
      <c r="F130" s="23" t="s">
        <v>110</v>
      </c>
      <c r="G130" s="23" t="s">
        <v>47</v>
      </c>
      <c r="H130" s="29">
        <v>2.85</v>
      </c>
      <c r="I130" s="49">
        <v>30</v>
      </c>
      <c r="J130" s="84">
        <f t="shared" si="2"/>
        <v>30</v>
      </c>
      <c r="K130" s="85" t="str">
        <f t="shared" si="3"/>
        <v>OK</v>
      </c>
      <c r="L130" s="125"/>
      <c r="M130" s="125"/>
      <c r="N130" s="125"/>
      <c r="O130" s="125"/>
      <c r="P130" s="125"/>
      <c r="Q130" s="125"/>
    </row>
    <row r="131" spans="1:17" ht="25.5" x14ac:dyDescent="0.25">
      <c r="A131" s="130"/>
      <c r="B131" s="133"/>
      <c r="C131" s="23">
        <v>128</v>
      </c>
      <c r="D131" s="21" t="s">
        <v>222</v>
      </c>
      <c r="E131" s="23" t="s">
        <v>68</v>
      </c>
      <c r="F131" s="23" t="s">
        <v>223</v>
      </c>
      <c r="G131" s="23" t="s">
        <v>47</v>
      </c>
      <c r="H131" s="29">
        <v>40</v>
      </c>
      <c r="I131" s="86"/>
      <c r="J131" s="84">
        <f t="shared" si="2"/>
        <v>0</v>
      </c>
      <c r="K131" s="85" t="str">
        <f t="shared" si="3"/>
        <v>OK</v>
      </c>
      <c r="L131" s="125"/>
      <c r="M131" s="125"/>
      <c r="N131" s="125"/>
      <c r="O131" s="125"/>
      <c r="P131" s="125"/>
      <c r="Q131" s="125"/>
    </row>
    <row r="132" spans="1:17" ht="25.5" x14ac:dyDescent="0.25">
      <c r="A132" s="130"/>
      <c r="B132" s="133"/>
      <c r="C132" s="23">
        <v>129</v>
      </c>
      <c r="D132" s="21" t="s">
        <v>224</v>
      </c>
      <c r="E132" s="23" t="s">
        <v>68</v>
      </c>
      <c r="F132" s="23" t="s">
        <v>221</v>
      </c>
      <c r="G132" s="23" t="s">
        <v>47</v>
      </c>
      <c r="H132" s="29">
        <v>2.5</v>
      </c>
      <c r="I132" s="86"/>
      <c r="J132" s="84">
        <f t="shared" ref="J132:J195" si="4">I132-(SUM(L132:Q132))</f>
        <v>0</v>
      </c>
      <c r="K132" s="85" t="str">
        <f t="shared" si="3"/>
        <v>OK</v>
      </c>
      <c r="L132" s="125"/>
      <c r="M132" s="125"/>
      <c r="N132" s="125"/>
      <c r="O132" s="125"/>
      <c r="P132" s="125"/>
      <c r="Q132" s="125"/>
    </row>
    <row r="133" spans="1:17" ht="39" x14ac:dyDescent="0.25">
      <c r="A133" s="130"/>
      <c r="B133" s="133"/>
      <c r="C133" s="23">
        <v>130</v>
      </c>
      <c r="D133" s="37" t="s">
        <v>225</v>
      </c>
      <c r="E133" s="23" t="s">
        <v>40</v>
      </c>
      <c r="F133" s="23" t="s">
        <v>110</v>
      </c>
      <c r="G133" s="23" t="s">
        <v>47</v>
      </c>
      <c r="H133" s="29">
        <v>2.88</v>
      </c>
      <c r="I133" s="86"/>
      <c r="J133" s="84">
        <f t="shared" si="4"/>
        <v>0</v>
      </c>
      <c r="K133" s="85" t="str">
        <f t="shared" ref="K133:K196" si="5">IF(J133&lt;0,"ATENÇÃO","OK")</f>
        <v>OK</v>
      </c>
      <c r="L133" s="125"/>
      <c r="M133" s="125"/>
      <c r="N133" s="125"/>
      <c r="O133" s="125"/>
      <c r="P133" s="125"/>
      <c r="Q133" s="125"/>
    </row>
    <row r="134" spans="1:17" ht="26.25" x14ac:dyDescent="0.25">
      <c r="A134" s="130"/>
      <c r="B134" s="133"/>
      <c r="C134" s="23">
        <v>131</v>
      </c>
      <c r="D134" s="37" t="s">
        <v>226</v>
      </c>
      <c r="E134" s="23" t="s">
        <v>101</v>
      </c>
      <c r="F134" s="23" t="s">
        <v>223</v>
      </c>
      <c r="G134" s="23" t="s">
        <v>47</v>
      </c>
      <c r="H134" s="29">
        <v>54</v>
      </c>
      <c r="I134" s="86"/>
      <c r="J134" s="84">
        <f t="shared" si="4"/>
        <v>0</v>
      </c>
      <c r="K134" s="85" t="str">
        <f t="shared" si="5"/>
        <v>OK</v>
      </c>
      <c r="L134" s="125"/>
      <c r="M134" s="125"/>
      <c r="N134" s="125"/>
      <c r="O134" s="125"/>
      <c r="P134" s="125"/>
      <c r="Q134" s="125"/>
    </row>
    <row r="135" spans="1:17" ht="38.25" x14ac:dyDescent="0.25">
      <c r="A135" s="130"/>
      <c r="B135" s="133"/>
      <c r="C135" s="23">
        <v>132</v>
      </c>
      <c r="D135" s="21" t="s">
        <v>227</v>
      </c>
      <c r="E135" s="23" t="s">
        <v>40</v>
      </c>
      <c r="F135" s="23" t="s">
        <v>110</v>
      </c>
      <c r="G135" s="23" t="s">
        <v>47</v>
      </c>
      <c r="H135" s="29">
        <v>3.7</v>
      </c>
      <c r="I135" s="86">
        <v>30</v>
      </c>
      <c r="J135" s="84">
        <f t="shared" si="4"/>
        <v>30</v>
      </c>
      <c r="K135" s="85" t="str">
        <f t="shared" si="5"/>
        <v>OK</v>
      </c>
      <c r="L135" s="125"/>
      <c r="M135" s="125"/>
      <c r="N135" s="125"/>
      <c r="O135" s="125"/>
      <c r="P135" s="125"/>
      <c r="Q135" s="125"/>
    </row>
    <row r="136" spans="1:17" ht="38.25" x14ac:dyDescent="0.25">
      <c r="A136" s="130"/>
      <c r="B136" s="133"/>
      <c r="C136" s="23">
        <v>133</v>
      </c>
      <c r="D136" s="21" t="s">
        <v>228</v>
      </c>
      <c r="E136" s="23" t="s">
        <v>9</v>
      </c>
      <c r="F136" s="23" t="s">
        <v>229</v>
      </c>
      <c r="G136" s="23" t="s">
        <v>47</v>
      </c>
      <c r="H136" s="29">
        <v>3.92</v>
      </c>
      <c r="I136" s="49">
        <v>10</v>
      </c>
      <c r="J136" s="84">
        <f t="shared" si="4"/>
        <v>10</v>
      </c>
      <c r="K136" s="85" t="str">
        <f t="shared" si="5"/>
        <v>OK</v>
      </c>
      <c r="L136" s="125"/>
      <c r="M136" s="125"/>
      <c r="N136" s="125"/>
      <c r="O136" s="125"/>
      <c r="P136" s="125"/>
      <c r="Q136" s="125"/>
    </row>
    <row r="137" spans="1:17" ht="38.25" x14ac:dyDescent="0.25">
      <c r="A137" s="130"/>
      <c r="B137" s="133"/>
      <c r="C137" s="23">
        <v>134</v>
      </c>
      <c r="D137" s="21" t="s">
        <v>230</v>
      </c>
      <c r="E137" s="23" t="s">
        <v>9</v>
      </c>
      <c r="F137" s="23" t="s">
        <v>231</v>
      </c>
      <c r="G137" s="23" t="s">
        <v>47</v>
      </c>
      <c r="H137" s="29">
        <v>3.61</v>
      </c>
      <c r="I137" s="49">
        <v>10</v>
      </c>
      <c r="J137" s="84">
        <f t="shared" si="4"/>
        <v>10</v>
      </c>
      <c r="K137" s="85" t="str">
        <f t="shared" si="5"/>
        <v>OK</v>
      </c>
      <c r="L137" s="125"/>
      <c r="M137" s="125"/>
      <c r="N137" s="125"/>
      <c r="O137" s="125"/>
      <c r="P137" s="125"/>
      <c r="Q137" s="125"/>
    </row>
    <row r="138" spans="1:17" ht="25.5" x14ac:dyDescent="0.25">
      <c r="A138" s="130"/>
      <c r="B138" s="133"/>
      <c r="C138" s="23">
        <v>135</v>
      </c>
      <c r="D138" s="21" t="s">
        <v>232</v>
      </c>
      <c r="E138" s="23" t="s">
        <v>40</v>
      </c>
      <c r="F138" s="23" t="s">
        <v>229</v>
      </c>
      <c r="G138" s="23" t="s">
        <v>47</v>
      </c>
      <c r="H138" s="29">
        <v>5.28</v>
      </c>
      <c r="I138" s="86">
        <v>10</v>
      </c>
      <c r="J138" s="84">
        <f t="shared" si="4"/>
        <v>10</v>
      </c>
      <c r="K138" s="85" t="str">
        <f t="shared" si="5"/>
        <v>OK</v>
      </c>
      <c r="L138" s="125"/>
      <c r="M138" s="125"/>
      <c r="N138" s="125"/>
      <c r="O138" s="125"/>
      <c r="P138" s="125"/>
      <c r="Q138" s="125"/>
    </row>
    <row r="139" spans="1:17" ht="102" x14ac:dyDescent="0.25">
      <c r="A139" s="122" t="s">
        <v>380</v>
      </c>
      <c r="B139" s="123">
        <v>21</v>
      </c>
      <c r="C139" s="26">
        <v>136</v>
      </c>
      <c r="D139" s="35" t="s">
        <v>233</v>
      </c>
      <c r="E139" s="26" t="s">
        <v>234</v>
      </c>
      <c r="F139" s="27" t="s">
        <v>235</v>
      </c>
      <c r="G139" s="26" t="s">
        <v>47</v>
      </c>
      <c r="H139" s="28">
        <v>10.49</v>
      </c>
      <c r="I139" s="83">
        <v>100</v>
      </c>
      <c r="J139" s="84">
        <f t="shared" si="4"/>
        <v>70</v>
      </c>
      <c r="K139" s="85" t="str">
        <f t="shared" si="5"/>
        <v>OK</v>
      </c>
      <c r="L139" s="125"/>
      <c r="M139" s="125"/>
      <c r="N139" s="125"/>
      <c r="O139" s="125">
        <v>30</v>
      </c>
      <c r="P139" s="125"/>
      <c r="Q139" s="125"/>
    </row>
    <row r="140" spans="1:17" ht="114.75" x14ac:dyDescent="0.25">
      <c r="A140" s="121" t="s">
        <v>380</v>
      </c>
      <c r="B140" s="124">
        <v>22</v>
      </c>
      <c r="C140" s="23">
        <v>137</v>
      </c>
      <c r="D140" s="21" t="s">
        <v>236</v>
      </c>
      <c r="E140" s="23" t="s">
        <v>234</v>
      </c>
      <c r="F140" s="32" t="s">
        <v>237</v>
      </c>
      <c r="G140" s="23" t="s">
        <v>47</v>
      </c>
      <c r="H140" s="29">
        <v>9.59</v>
      </c>
      <c r="I140" s="86">
        <f>3000-250</f>
        <v>2750</v>
      </c>
      <c r="J140" s="84">
        <f t="shared" si="4"/>
        <v>2250</v>
      </c>
      <c r="K140" s="85" t="str">
        <f t="shared" si="5"/>
        <v>OK</v>
      </c>
      <c r="L140" s="125"/>
      <c r="M140" s="125"/>
      <c r="N140" s="125"/>
      <c r="O140" s="125">
        <v>500</v>
      </c>
      <c r="P140" s="125"/>
      <c r="Q140" s="125"/>
    </row>
    <row r="141" spans="1:17" ht="25.5" x14ac:dyDescent="0.25">
      <c r="A141" s="131" t="s">
        <v>378</v>
      </c>
      <c r="B141" s="132">
        <v>23</v>
      </c>
      <c r="C141" s="26">
        <v>138</v>
      </c>
      <c r="D141" s="35" t="s">
        <v>238</v>
      </c>
      <c r="E141" s="26" t="s">
        <v>68</v>
      </c>
      <c r="F141" s="27" t="s">
        <v>239</v>
      </c>
      <c r="G141" s="26" t="s">
        <v>47</v>
      </c>
      <c r="H141" s="28">
        <v>9.64</v>
      </c>
      <c r="I141" s="83">
        <v>5</v>
      </c>
      <c r="J141" s="84">
        <f t="shared" si="4"/>
        <v>5</v>
      </c>
      <c r="K141" s="85" t="str">
        <f t="shared" si="5"/>
        <v>OK</v>
      </c>
      <c r="L141" s="125"/>
      <c r="M141" s="125"/>
      <c r="N141" s="125"/>
      <c r="O141" s="125"/>
      <c r="P141" s="125"/>
      <c r="Q141" s="125"/>
    </row>
    <row r="142" spans="1:17" ht="25.5" x14ac:dyDescent="0.25">
      <c r="A142" s="131"/>
      <c r="B142" s="132"/>
      <c r="C142" s="26">
        <v>139</v>
      </c>
      <c r="D142" s="35" t="s">
        <v>240</v>
      </c>
      <c r="E142" s="26" t="s">
        <v>68</v>
      </c>
      <c r="F142" s="27" t="s">
        <v>239</v>
      </c>
      <c r="G142" s="26" t="s">
        <v>47</v>
      </c>
      <c r="H142" s="28">
        <v>9.64</v>
      </c>
      <c r="I142" s="83">
        <v>5</v>
      </c>
      <c r="J142" s="84">
        <f t="shared" si="4"/>
        <v>5</v>
      </c>
      <c r="K142" s="85" t="str">
        <f t="shared" si="5"/>
        <v>OK</v>
      </c>
      <c r="L142" s="125"/>
      <c r="M142" s="125"/>
      <c r="N142" s="125"/>
      <c r="O142" s="125"/>
      <c r="P142" s="125"/>
      <c r="Q142" s="125"/>
    </row>
    <row r="143" spans="1:17" ht="25.5" x14ac:dyDescent="0.25">
      <c r="A143" s="131"/>
      <c r="B143" s="132"/>
      <c r="C143" s="26">
        <v>140</v>
      </c>
      <c r="D143" s="35" t="s">
        <v>241</v>
      </c>
      <c r="E143" s="26" t="s">
        <v>186</v>
      </c>
      <c r="F143" s="27" t="s">
        <v>242</v>
      </c>
      <c r="G143" s="26" t="s">
        <v>47</v>
      </c>
      <c r="H143" s="34">
        <v>25.18</v>
      </c>
      <c r="I143" s="83">
        <v>12</v>
      </c>
      <c r="J143" s="84">
        <f t="shared" si="4"/>
        <v>12</v>
      </c>
      <c r="K143" s="85" t="str">
        <f t="shared" si="5"/>
        <v>OK</v>
      </c>
      <c r="L143" s="125"/>
      <c r="M143" s="125"/>
      <c r="N143" s="125"/>
      <c r="O143" s="125"/>
      <c r="P143" s="125"/>
      <c r="Q143" s="125"/>
    </row>
    <row r="144" spans="1:17" ht="25.5" x14ac:dyDescent="0.25">
      <c r="A144" s="131"/>
      <c r="B144" s="132"/>
      <c r="C144" s="26">
        <v>141</v>
      </c>
      <c r="D144" s="35" t="s">
        <v>243</v>
      </c>
      <c r="E144" s="26" t="s">
        <v>244</v>
      </c>
      <c r="F144" s="27" t="s">
        <v>245</v>
      </c>
      <c r="G144" s="26" t="s">
        <v>47</v>
      </c>
      <c r="H144" s="34">
        <v>22.45</v>
      </c>
      <c r="I144" s="83"/>
      <c r="J144" s="84">
        <f t="shared" si="4"/>
        <v>0</v>
      </c>
      <c r="K144" s="85" t="str">
        <f t="shared" si="5"/>
        <v>OK</v>
      </c>
      <c r="L144" s="125"/>
      <c r="M144" s="125"/>
      <c r="N144" s="125"/>
      <c r="O144" s="125"/>
      <c r="P144" s="125"/>
      <c r="Q144" s="125"/>
    </row>
    <row r="145" spans="1:17" x14ac:dyDescent="0.25">
      <c r="A145" s="131"/>
      <c r="B145" s="132"/>
      <c r="C145" s="26">
        <v>142</v>
      </c>
      <c r="D145" s="35" t="s">
        <v>246</v>
      </c>
      <c r="E145" s="26" t="s">
        <v>247</v>
      </c>
      <c r="F145" s="27" t="s">
        <v>245</v>
      </c>
      <c r="G145" s="26" t="s">
        <v>47</v>
      </c>
      <c r="H145" s="34">
        <v>3.44</v>
      </c>
      <c r="I145" s="83">
        <v>15</v>
      </c>
      <c r="J145" s="84">
        <f t="shared" si="4"/>
        <v>12</v>
      </c>
      <c r="K145" s="85" t="str">
        <f t="shared" si="5"/>
        <v>OK</v>
      </c>
      <c r="L145" s="125"/>
      <c r="M145" s="125"/>
      <c r="N145" s="125">
        <v>3</v>
      </c>
      <c r="O145" s="125"/>
      <c r="P145" s="125"/>
      <c r="Q145" s="125"/>
    </row>
    <row r="146" spans="1:17" ht="26.25" x14ac:dyDescent="0.25">
      <c r="A146" s="131"/>
      <c r="B146" s="132"/>
      <c r="C146" s="26">
        <v>143</v>
      </c>
      <c r="D146" s="40" t="s">
        <v>248</v>
      </c>
      <c r="E146" s="33" t="s">
        <v>64</v>
      </c>
      <c r="F146" s="33" t="s">
        <v>239</v>
      </c>
      <c r="G146" s="31" t="s">
        <v>47</v>
      </c>
      <c r="H146" s="34">
        <v>7.37</v>
      </c>
      <c r="I146" s="87"/>
      <c r="J146" s="84">
        <f t="shared" si="4"/>
        <v>0</v>
      </c>
      <c r="K146" s="85" t="str">
        <f t="shared" si="5"/>
        <v>OK</v>
      </c>
      <c r="L146" s="125"/>
      <c r="M146" s="125"/>
      <c r="N146" s="125"/>
      <c r="O146" s="125"/>
      <c r="P146" s="125"/>
      <c r="Q146" s="125"/>
    </row>
    <row r="147" spans="1:17" ht="25.5" x14ac:dyDescent="0.25">
      <c r="A147" s="131"/>
      <c r="B147" s="132"/>
      <c r="C147" s="26">
        <v>144</v>
      </c>
      <c r="D147" s="35" t="s">
        <v>249</v>
      </c>
      <c r="E147" s="26" t="s">
        <v>68</v>
      </c>
      <c r="F147" s="27" t="s">
        <v>239</v>
      </c>
      <c r="G147" s="26" t="s">
        <v>47</v>
      </c>
      <c r="H147" s="34">
        <v>12.83</v>
      </c>
      <c r="I147" s="83"/>
      <c r="J147" s="84">
        <f t="shared" si="4"/>
        <v>0</v>
      </c>
      <c r="K147" s="85" t="str">
        <f t="shared" si="5"/>
        <v>OK</v>
      </c>
      <c r="L147" s="125"/>
      <c r="M147" s="125"/>
      <c r="N147" s="125"/>
      <c r="O147" s="125"/>
      <c r="P147" s="125"/>
      <c r="Q147" s="125"/>
    </row>
    <row r="148" spans="1:17" ht="25.5" x14ac:dyDescent="0.25">
      <c r="A148" s="131"/>
      <c r="B148" s="132"/>
      <c r="C148" s="26">
        <v>145</v>
      </c>
      <c r="D148" s="35" t="s">
        <v>250</v>
      </c>
      <c r="E148" s="26" t="s">
        <v>68</v>
      </c>
      <c r="F148" s="27" t="s">
        <v>239</v>
      </c>
      <c r="G148" s="26" t="s">
        <v>47</v>
      </c>
      <c r="H148" s="34">
        <v>12.09</v>
      </c>
      <c r="I148" s="83">
        <v>100</v>
      </c>
      <c r="J148" s="84">
        <f t="shared" si="4"/>
        <v>80</v>
      </c>
      <c r="K148" s="85" t="str">
        <f t="shared" si="5"/>
        <v>OK</v>
      </c>
      <c r="L148" s="125"/>
      <c r="M148" s="125"/>
      <c r="N148" s="125">
        <v>20</v>
      </c>
      <c r="O148" s="125"/>
      <c r="P148" s="125"/>
      <c r="Q148" s="125"/>
    </row>
    <row r="149" spans="1:17" ht="25.5" x14ac:dyDescent="0.25">
      <c r="A149" s="131"/>
      <c r="B149" s="132"/>
      <c r="C149" s="26">
        <v>146</v>
      </c>
      <c r="D149" s="35" t="s">
        <v>251</v>
      </c>
      <c r="E149" s="26" t="s">
        <v>68</v>
      </c>
      <c r="F149" s="27" t="s">
        <v>239</v>
      </c>
      <c r="G149" s="26" t="s">
        <v>47</v>
      </c>
      <c r="H149" s="34">
        <v>11.92</v>
      </c>
      <c r="I149" s="83">
        <v>100</v>
      </c>
      <c r="J149" s="84">
        <f t="shared" si="4"/>
        <v>100</v>
      </c>
      <c r="K149" s="85" t="str">
        <f t="shared" si="5"/>
        <v>OK</v>
      </c>
      <c r="L149" s="125"/>
      <c r="M149" s="125"/>
      <c r="N149" s="125"/>
      <c r="O149" s="125"/>
      <c r="P149" s="125"/>
      <c r="Q149" s="125"/>
    </row>
    <row r="150" spans="1:17" ht="25.5" x14ac:dyDescent="0.25">
      <c r="A150" s="131"/>
      <c r="B150" s="132"/>
      <c r="C150" s="26">
        <v>147</v>
      </c>
      <c r="D150" s="35" t="s">
        <v>252</v>
      </c>
      <c r="E150" s="26" t="s">
        <v>253</v>
      </c>
      <c r="F150" s="27" t="s">
        <v>239</v>
      </c>
      <c r="G150" s="26" t="s">
        <v>47</v>
      </c>
      <c r="H150" s="34">
        <v>12.21</v>
      </c>
      <c r="I150" s="83"/>
      <c r="J150" s="84">
        <f t="shared" si="4"/>
        <v>0</v>
      </c>
      <c r="K150" s="85" t="str">
        <f t="shared" si="5"/>
        <v>OK</v>
      </c>
      <c r="L150" s="125"/>
      <c r="M150" s="125"/>
      <c r="N150" s="125"/>
      <c r="O150" s="125"/>
      <c r="P150" s="125"/>
      <c r="Q150" s="125"/>
    </row>
    <row r="151" spans="1:17" ht="25.5" x14ac:dyDescent="0.25">
      <c r="A151" s="131"/>
      <c r="B151" s="132"/>
      <c r="C151" s="26">
        <v>148</v>
      </c>
      <c r="D151" s="35" t="s">
        <v>254</v>
      </c>
      <c r="E151" s="26" t="s">
        <v>186</v>
      </c>
      <c r="F151" s="27" t="s">
        <v>255</v>
      </c>
      <c r="G151" s="26" t="s">
        <v>47</v>
      </c>
      <c r="H151" s="34">
        <v>34.450000000000003</v>
      </c>
      <c r="I151" s="83"/>
      <c r="J151" s="84">
        <f t="shared" si="4"/>
        <v>0</v>
      </c>
      <c r="K151" s="85" t="str">
        <f t="shared" si="5"/>
        <v>OK</v>
      </c>
      <c r="L151" s="125"/>
      <c r="M151" s="125"/>
      <c r="N151" s="125"/>
      <c r="O151" s="125"/>
      <c r="P151" s="125"/>
      <c r="Q151" s="125"/>
    </row>
    <row r="152" spans="1:17" ht="25.5" x14ac:dyDescent="0.25">
      <c r="A152" s="131"/>
      <c r="B152" s="132"/>
      <c r="C152" s="26">
        <v>149</v>
      </c>
      <c r="D152" s="35" t="s">
        <v>256</v>
      </c>
      <c r="E152" s="26" t="s">
        <v>186</v>
      </c>
      <c r="F152" s="27" t="s">
        <v>257</v>
      </c>
      <c r="G152" s="26" t="s">
        <v>47</v>
      </c>
      <c r="H152" s="34">
        <v>39.4</v>
      </c>
      <c r="I152" s="83"/>
      <c r="J152" s="84">
        <f t="shared" si="4"/>
        <v>0</v>
      </c>
      <c r="K152" s="85" t="str">
        <f t="shared" si="5"/>
        <v>OK</v>
      </c>
      <c r="L152" s="125"/>
      <c r="M152" s="125"/>
      <c r="N152" s="125"/>
      <c r="O152" s="125"/>
      <c r="P152" s="125"/>
      <c r="Q152" s="125"/>
    </row>
    <row r="153" spans="1:17" ht="38.25" x14ac:dyDescent="0.25">
      <c r="A153" s="131"/>
      <c r="B153" s="132"/>
      <c r="C153" s="26">
        <v>150</v>
      </c>
      <c r="D153" s="35" t="s">
        <v>258</v>
      </c>
      <c r="E153" s="26" t="s">
        <v>40</v>
      </c>
      <c r="F153" s="27" t="s">
        <v>259</v>
      </c>
      <c r="G153" s="26" t="s">
        <v>47</v>
      </c>
      <c r="H153" s="34">
        <v>3.24</v>
      </c>
      <c r="I153" s="83">
        <v>60</v>
      </c>
      <c r="J153" s="84">
        <f t="shared" si="4"/>
        <v>40</v>
      </c>
      <c r="K153" s="85" t="str">
        <f t="shared" si="5"/>
        <v>OK</v>
      </c>
      <c r="L153" s="125"/>
      <c r="M153" s="125"/>
      <c r="N153" s="125">
        <v>20</v>
      </c>
      <c r="O153" s="125"/>
      <c r="P153" s="125"/>
      <c r="Q153" s="125"/>
    </row>
    <row r="154" spans="1:17" ht="25.5" x14ac:dyDescent="0.25">
      <c r="A154" s="131"/>
      <c r="B154" s="132"/>
      <c r="C154" s="26">
        <v>151</v>
      </c>
      <c r="D154" s="35" t="s">
        <v>260</v>
      </c>
      <c r="E154" s="26" t="s">
        <v>253</v>
      </c>
      <c r="F154" s="27" t="s">
        <v>261</v>
      </c>
      <c r="G154" s="26" t="s">
        <v>47</v>
      </c>
      <c r="H154" s="34">
        <v>2.7</v>
      </c>
      <c r="I154" s="83">
        <v>12</v>
      </c>
      <c r="J154" s="84">
        <f t="shared" si="4"/>
        <v>12</v>
      </c>
      <c r="K154" s="85" t="str">
        <f t="shared" si="5"/>
        <v>OK</v>
      </c>
      <c r="L154" s="125"/>
      <c r="M154" s="125"/>
      <c r="N154" s="125"/>
      <c r="O154" s="125"/>
      <c r="P154" s="125"/>
      <c r="Q154" s="125"/>
    </row>
    <row r="155" spans="1:17" ht="25.5" x14ac:dyDescent="0.25">
      <c r="A155" s="131"/>
      <c r="B155" s="132"/>
      <c r="C155" s="26">
        <v>152</v>
      </c>
      <c r="D155" s="35" t="s">
        <v>262</v>
      </c>
      <c r="E155" s="26" t="s">
        <v>253</v>
      </c>
      <c r="F155" s="27" t="s">
        <v>261</v>
      </c>
      <c r="G155" s="26" t="s">
        <v>47</v>
      </c>
      <c r="H155" s="28">
        <v>2.7</v>
      </c>
      <c r="I155" s="83">
        <v>12</v>
      </c>
      <c r="J155" s="84">
        <f t="shared" si="4"/>
        <v>12</v>
      </c>
      <c r="K155" s="85" t="str">
        <f t="shared" si="5"/>
        <v>OK</v>
      </c>
      <c r="L155" s="125"/>
      <c r="M155" s="125"/>
      <c r="N155" s="125"/>
      <c r="O155" s="125"/>
      <c r="P155" s="125"/>
      <c r="Q155" s="125"/>
    </row>
    <row r="156" spans="1:17" ht="25.5" x14ac:dyDescent="0.25">
      <c r="A156" s="131"/>
      <c r="B156" s="132"/>
      <c r="C156" s="26">
        <v>153</v>
      </c>
      <c r="D156" s="35" t="s">
        <v>263</v>
      </c>
      <c r="E156" s="26" t="s">
        <v>253</v>
      </c>
      <c r="F156" s="27" t="s">
        <v>261</v>
      </c>
      <c r="G156" s="26" t="s">
        <v>47</v>
      </c>
      <c r="H156" s="28">
        <v>2.7</v>
      </c>
      <c r="I156" s="83">
        <v>12</v>
      </c>
      <c r="J156" s="84">
        <f t="shared" si="4"/>
        <v>12</v>
      </c>
      <c r="K156" s="85" t="str">
        <f t="shared" si="5"/>
        <v>OK</v>
      </c>
      <c r="L156" s="125"/>
      <c r="M156" s="125"/>
      <c r="N156" s="125"/>
      <c r="O156" s="125"/>
      <c r="P156" s="125"/>
      <c r="Q156" s="125"/>
    </row>
    <row r="157" spans="1:17" ht="25.5" x14ac:dyDescent="0.25">
      <c r="A157" s="131"/>
      <c r="B157" s="132"/>
      <c r="C157" s="26">
        <v>154</v>
      </c>
      <c r="D157" s="35" t="s">
        <v>264</v>
      </c>
      <c r="E157" s="26" t="s">
        <v>253</v>
      </c>
      <c r="F157" s="27" t="s">
        <v>261</v>
      </c>
      <c r="G157" s="26" t="s">
        <v>47</v>
      </c>
      <c r="H157" s="28">
        <v>2.7</v>
      </c>
      <c r="I157" s="83">
        <v>12</v>
      </c>
      <c r="J157" s="84">
        <f t="shared" si="4"/>
        <v>12</v>
      </c>
      <c r="K157" s="85" t="str">
        <f t="shared" si="5"/>
        <v>OK</v>
      </c>
      <c r="L157" s="125"/>
      <c r="M157" s="125"/>
      <c r="N157" s="125"/>
      <c r="O157" s="125"/>
      <c r="P157" s="125"/>
      <c r="Q157" s="125"/>
    </row>
    <row r="158" spans="1:17" x14ac:dyDescent="0.25">
      <c r="A158" s="131"/>
      <c r="B158" s="132"/>
      <c r="C158" s="26">
        <v>155</v>
      </c>
      <c r="D158" s="35" t="s">
        <v>265</v>
      </c>
      <c r="E158" s="26" t="s">
        <v>253</v>
      </c>
      <c r="F158" s="27" t="s">
        <v>239</v>
      </c>
      <c r="G158" s="26" t="s">
        <v>47</v>
      </c>
      <c r="H158" s="28">
        <v>5.0599999999999996</v>
      </c>
      <c r="I158" s="83"/>
      <c r="J158" s="84">
        <f t="shared" si="4"/>
        <v>0</v>
      </c>
      <c r="K158" s="85" t="str">
        <f t="shared" si="5"/>
        <v>OK</v>
      </c>
      <c r="L158" s="125"/>
      <c r="M158" s="125"/>
      <c r="N158" s="125"/>
      <c r="O158" s="125"/>
      <c r="P158" s="125"/>
      <c r="Q158" s="125"/>
    </row>
    <row r="159" spans="1:17" ht="25.5" x14ac:dyDescent="0.25">
      <c r="A159" s="131"/>
      <c r="B159" s="132"/>
      <c r="C159" s="26">
        <v>156</v>
      </c>
      <c r="D159" s="35" t="s">
        <v>266</v>
      </c>
      <c r="E159" s="26" t="s">
        <v>267</v>
      </c>
      <c r="F159" s="27" t="s">
        <v>268</v>
      </c>
      <c r="G159" s="26" t="s">
        <v>47</v>
      </c>
      <c r="H159" s="28">
        <v>9.0500000000000007</v>
      </c>
      <c r="I159" s="83"/>
      <c r="J159" s="84">
        <f t="shared" si="4"/>
        <v>0</v>
      </c>
      <c r="K159" s="85" t="str">
        <f t="shared" si="5"/>
        <v>OK</v>
      </c>
      <c r="L159" s="125"/>
      <c r="M159" s="125"/>
      <c r="N159" s="125"/>
      <c r="O159" s="125"/>
      <c r="P159" s="125"/>
      <c r="Q159" s="125"/>
    </row>
    <row r="160" spans="1:17" ht="26.25" x14ac:dyDescent="0.25">
      <c r="A160" s="131"/>
      <c r="B160" s="132"/>
      <c r="C160" s="26">
        <v>157</v>
      </c>
      <c r="D160" s="40" t="s">
        <v>269</v>
      </c>
      <c r="E160" s="31" t="s">
        <v>270</v>
      </c>
      <c r="F160" s="33" t="s">
        <v>259</v>
      </c>
      <c r="G160" s="31" t="s">
        <v>47</v>
      </c>
      <c r="H160" s="28">
        <v>17.73</v>
      </c>
      <c r="I160" s="88"/>
      <c r="J160" s="84">
        <f t="shared" si="4"/>
        <v>0</v>
      </c>
      <c r="K160" s="85" t="str">
        <f t="shared" si="5"/>
        <v>OK</v>
      </c>
      <c r="L160" s="125"/>
      <c r="M160" s="125"/>
      <c r="N160" s="125"/>
      <c r="O160" s="125"/>
      <c r="P160" s="125"/>
      <c r="Q160" s="125"/>
    </row>
    <row r="161" spans="1:17" ht="26.25" x14ac:dyDescent="0.25">
      <c r="A161" s="131"/>
      <c r="B161" s="132"/>
      <c r="C161" s="26">
        <v>158</v>
      </c>
      <c r="D161" s="40" t="s">
        <v>271</v>
      </c>
      <c r="E161" s="31" t="s">
        <v>160</v>
      </c>
      <c r="F161" s="33" t="s">
        <v>272</v>
      </c>
      <c r="G161" s="31" t="s">
        <v>47</v>
      </c>
      <c r="H161" s="34">
        <v>1.88</v>
      </c>
      <c r="I161" s="88"/>
      <c r="J161" s="84">
        <f t="shared" si="4"/>
        <v>0</v>
      </c>
      <c r="K161" s="85" t="str">
        <f t="shared" si="5"/>
        <v>OK</v>
      </c>
      <c r="L161" s="125"/>
      <c r="M161" s="125"/>
      <c r="N161" s="125"/>
      <c r="O161" s="125"/>
      <c r="P161" s="125"/>
      <c r="Q161" s="125"/>
    </row>
    <row r="162" spans="1:17" ht="25.5" x14ac:dyDescent="0.25">
      <c r="A162" s="131"/>
      <c r="B162" s="132"/>
      <c r="C162" s="26">
        <v>159</v>
      </c>
      <c r="D162" s="35" t="s">
        <v>273</v>
      </c>
      <c r="E162" s="26" t="s">
        <v>68</v>
      </c>
      <c r="F162" s="27" t="s">
        <v>239</v>
      </c>
      <c r="G162" s="26" t="s">
        <v>47</v>
      </c>
      <c r="H162" s="28">
        <v>9.64</v>
      </c>
      <c r="I162" s="83"/>
      <c r="J162" s="84">
        <f t="shared" si="4"/>
        <v>0</v>
      </c>
      <c r="K162" s="85" t="str">
        <f t="shared" si="5"/>
        <v>OK</v>
      </c>
      <c r="L162" s="125"/>
      <c r="M162" s="125"/>
      <c r="N162" s="125"/>
      <c r="O162" s="125"/>
      <c r="P162" s="125"/>
      <c r="Q162" s="125"/>
    </row>
    <row r="163" spans="1:17" ht="25.5" x14ac:dyDescent="0.25">
      <c r="A163" s="131"/>
      <c r="B163" s="132"/>
      <c r="C163" s="26">
        <v>160</v>
      </c>
      <c r="D163" s="35" t="s">
        <v>274</v>
      </c>
      <c r="E163" s="26" t="s">
        <v>68</v>
      </c>
      <c r="F163" s="27" t="s">
        <v>239</v>
      </c>
      <c r="G163" s="26" t="s">
        <v>47</v>
      </c>
      <c r="H163" s="28">
        <v>9.64</v>
      </c>
      <c r="I163" s="83"/>
      <c r="J163" s="84">
        <f t="shared" si="4"/>
        <v>0</v>
      </c>
      <c r="K163" s="85" t="str">
        <f t="shared" si="5"/>
        <v>OK</v>
      </c>
      <c r="L163" s="125"/>
      <c r="M163" s="125"/>
      <c r="N163" s="125"/>
      <c r="O163" s="125"/>
      <c r="P163" s="125"/>
      <c r="Q163" s="125"/>
    </row>
    <row r="164" spans="1:17" ht="38.25" x14ac:dyDescent="0.25">
      <c r="A164" s="121" t="s">
        <v>384</v>
      </c>
      <c r="B164" s="124">
        <v>24</v>
      </c>
      <c r="C164" s="23">
        <v>162</v>
      </c>
      <c r="D164" s="21" t="s">
        <v>275</v>
      </c>
      <c r="E164" s="23" t="s">
        <v>40</v>
      </c>
      <c r="F164" s="32" t="s">
        <v>276</v>
      </c>
      <c r="G164" s="23" t="s">
        <v>47</v>
      </c>
      <c r="H164" s="29">
        <v>192.5</v>
      </c>
      <c r="I164" s="86">
        <v>1</v>
      </c>
      <c r="J164" s="84">
        <f t="shared" si="4"/>
        <v>1</v>
      </c>
      <c r="K164" s="85" t="str">
        <f t="shared" si="5"/>
        <v>OK</v>
      </c>
      <c r="L164" s="125"/>
      <c r="M164" s="125"/>
      <c r="N164" s="125"/>
      <c r="O164" s="125"/>
      <c r="P164" s="125"/>
      <c r="Q164" s="125"/>
    </row>
    <row r="165" spans="1:17" ht="25.5" customHeight="1" x14ac:dyDescent="0.25">
      <c r="A165" s="131" t="s">
        <v>377</v>
      </c>
      <c r="B165" s="132">
        <v>25</v>
      </c>
      <c r="C165" s="26">
        <v>163</v>
      </c>
      <c r="D165" s="35" t="s">
        <v>277</v>
      </c>
      <c r="E165" s="26" t="s">
        <v>64</v>
      </c>
      <c r="F165" s="27" t="s">
        <v>278</v>
      </c>
      <c r="G165" s="26" t="s">
        <v>47</v>
      </c>
      <c r="H165" s="28">
        <v>18.64</v>
      </c>
      <c r="I165" s="83"/>
      <c r="J165" s="84">
        <f t="shared" si="4"/>
        <v>0</v>
      </c>
      <c r="K165" s="85" t="str">
        <f t="shared" si="5"/>
        <v>OK</v>
      </c>
      <c r="L165" s="125"/>
      <c r="M165" s="125"/>
      <c r="N165" s="125"/>
      <c r="O165" s="125"/>
      <c r="P165" s="125"/>
      <c r="Q165" s="125"/>
    </row>
    <row r="166" spans="1:17" ht="25.5" customHeight="1" x14ac:dyDescent="0.25">
      <c r="A166" s="131"/>
      <c r="B166" s="132"/>
      <c r="C166" s="26">
        <v>164</v>
      </c>
      <c r="D166" s="35" t="s">
        <v>279</v>
      </c>
      <c r="E166" s="26" t="s">
        <v>64</v>
      </c>
      <c r="F166" s="27" t="s">
        <v>278</v>
      </c>
      <c r="G166" s="26" t="s">
        <v>47</v>
      </c>
      <c r="H166" s="28">
        <v>25</v>
      </c>
      <c r="I166" s="83"/>
      <c r="J166" s="84">
        <f t="shared" si="4"/>
        <v>0</v>
      </c>
      <c r="K166" s="85" t="str">
        <f t="shared" si="5"/>
        <v>OK</v>
      </c>
      <c r="L166" s="125"/>
      <c r="M166" s="125"/>
      <c r="N166" s="125"/>
      <c r="O166" s="125"/>
      <c r="P166" s="125"/>
      <c r="Q166" s="125"/>
    </row>
    <row r="167" spans="1:17" ht="165.75" x14ac:dyDescent="0.25">
      <c r="A167" s="130" t="s">
        <v>379</v>
      </c>
      <c r="B167" s="133">
        <v>26</v>
      </c>
      <c r="C167" s="23">
        <v>165</v>
      </c>
      <c r="D167" s="21" t="s">
        <v>280</v>
      </c>
      <c r="E167" s="23" t="s">
        <v>9</v>
      </c>
      <c r="F167" s="32" t="s">
        <v>281</v>
      </c>
      <c r="G167" s="23" t="s">
        <v>47</v>
      </c>
      <c r="H167" s="29">
        <v>2.54</v>
      </c>
      <c r="I167" s="50">
        <v>500</v>
      </c>
      <c r="J167" s="84">
        <f t="shared" si="4"/>
        <v>350</v>
      </c>
      <c r="K167" s="85" t="str">
        <f t="shared" si="5"/>
        <v>OK</v>
      </c>
      <c r="L167" s="125">
        <v>100</v>
      </c>
      <c r="M167" s="125"/>
      <c r="N167" s="125"/>
      <c r="O167" s="125"/>
      <c r="P167" s="125">
        <v>50</v>
      </c>
      <c r="Q167" s="125"/>
    </row>
    <row r="168" spans="1:17" ht="63.75" x14ac:dyDescent="0.25">
      <c r="A168" s="130"/>
      <c r="B168" s="133"/>
      <c r="C168" s="23">
        <v>166</v>
      </c>
      <c r="D168" s="21" t="s">
        <v>282</v>
      </c>
      <c r="E168" s="23" t="s">
        <v>9</v>
      </c>
      <c r="F168" s="32" t="s">
        <v>283</v>
      </c>
      <c r="G168" s="23" t="s">
        <v>47</v>
      </c>
      <c r="H168" s="29">
        <v>1.2</v>
      </c>
      <c r="I168" s="50">
        <v>50</v>
      </c>
      <c r="J168" s="84">
        <f t="shared" si="4"/>
        <v>50</v>
      </c>
      <c r="K168" s="85" t="str">
        <f t="shared" si="5"/>
        <v>OK</v>
      </c>
      <c r="L168" s="125"/>
      <c r="M168" s="125"/>
      <c r="N168" s="125"/>
      <c r="O168" s="125"/>
      <c r="P168" s="125"/>
      <c r="Q168" s="125"/>
    </row>
    <row r="169" spans="1:17" ht="25.5" x14ac:dyDescent="0.25">
      <c r="A169" s="130"/>
      <c r="B169" s="133"/>
      <c r="C169" s="23">
        <v>167</v>
      </c>
      <c r="D169" s="21" t="s">
        <v>284</v>
      </c>
      <c r="E169" s="23" t="s">
        <v>40</v>
      </c>
      <c r="F169" s="32" t="s">
        <v>285</v>
      </c>
      <c r="G169" s="23" t="s">
        <v>47</v>
      </c>
      <c r="H169" s="29">
        <v>1.71</v>
      </c>
      <c r="I169" s="86">
        <v>100</v>
      </c>
      <c r="J169" s="84">
        <f t="shared" si="4"/>
        <v>100</v>
      </c>
      <c r="K169" s="85" t="str">
        <f t="shared" si="5"/>
        <v>OK</v>
      </c>
      <c r="L169" s="125"/>
      <c r="M169" s="125"/>
      <c r="N169" s="125"/>
      <c r="O169" s="125"/>
      <c r="P169" s="125"/>
      <c r="Q169" s="125"/>
    </row>
    <row r="170" spans="1:17" ht="38.25" x14ac:dyDescent="0.25">
      <c r="A170" s="130"/>
      <c r="B170" s="133"/>
      <c r="C170" s="23">
        <v>168</v>
      </c>
      <c r="D170" s="21" t="s">
        <v>286</v>
      </c>
      <c r="E170" s="23" t="s">
        <v>40</v>
      </c>
      <c r="F170" s="32" t="s">
        <v>287</v>
      </c>
      <c r="G170" s="23" t="s">
        <v>47</v>
      </c>
      <c r="H170" s="29">
        <v>3.43</v>
      </c>
      <c r="I170" s="49">
        <v>200</v>
      </c>
      <c r="J170" s="84">
        <f t="shared" si="4"/>
        <v>200</v>
      </c>
      <c r="K170" s="85" t="str">
        <f t="shared" si="5"/>
        <v>OK</v>
      </c>
      <c r="L170" s="125"/>
      <c r="M170" s="125"/>
      <c r="N170" s="125"/>
      <c r="O170" s="125"/>
      <c r="P170" s="125"/>
      <c r="Q170" s="125"/>
    </row>
    <row r="171" spans="1:17" ht="38.25" x14ac:dyDescent="0.25">
      <c r="A171" s="130"/>
      <c r="B171" s="133"/>
      <c r="C171" s="23">
        <v>169</v>
      </c>
      <c r="D171" s="21" t="s">
        <v>288</v>
      </c>
      <c r="E171" s="23" t="s">
        <v>40</v>
      </c>
      <c r="F171" s="32" t="s">
        <v>287</v>
      </c>
      <c r="G171" s="23" t="s">
        <v>47</v>
      </c>
      <c r="H171" s="29">
        <v>2</v>
      </c>
      <c r="I171" s="49"/>
      <c r="J171" s="84">
        <f t="shared" si="4"/>
        <v>0</v>
      </c>
      <c r="K171" s="85" t="str">
        <f t="shared" si="5"/>
        <v>OK</v>
      </c>
      <c r="L171" s="125"/>
      <c r="M171" s="125"/>
      <c r="N171" s="125"/>
      <c r="O171" s="125"/>
      <c r="P171" s="125"/>
      <c r="Q171" s="125"/>
    </row>
    <row r="172" spans="1:17" ht="63.75" x14ac:dyDescent="0.25">
      <c r="A172" s="130"/>
      <c r="B172" s="133"/>
      <c r="C172" s="23">
        <v>170</v>
      </c>
      <c r="D172" s="21" t="s">
        <v>289</v>
      </c>
      <c r="E172" s="23" t="s">
        <v>40</v>
      </c>
      <c r="F172" s="32" t="s">
        <v>287</v>
      </c>
      <c r="G172" s="23" t="s">
        <v>47</v>
      </c>
      <c r="H172" s="29">
        <v>1.29</v>
      </c>
      <c r="I172" s="49">
        <v>500</v>
      </c>
      <c r="J172" s="84">
        <f t="shared" si="4"/>
        <v>500</v>
      </c>
      <c r="K172" s="85" t="str">
        <f t="shared" si="5"/>
        <v>OK</v>
      </c>
      <c r="L172" s="125"/>
      <c r="M172" s="125"/>
      <c r="N172" s="125"/>
      <c r="O172" s="125"/>
      <c r="P172" s="125"/>
      <c r="Q172" s="125"/>
    </row>
    <row r="173" spans="1:17" ht="25.5" x14ac:dyDescent="0.25">
      <c r="A173" s="130"/>
      <c r="B173" s="133"/>
      <c r="C173" s="23">
        <v>171</v>
      </c>
      <c r="D173" s="36" t="s">
        <v>290</v>
      </c>
      <c r="E173" s="23" t="s">
        <v>40</v>
      </c>
      <c r="F173" s="32" t="s">
        <v>281</v>
      </c>
      <c r="G173" s="23" t="s">
        <v>47</v>
      </c>
      <c r="H173" s="29">
        <v>2.5099999999999998</v>
      </c>
      <c r="I173" s="49">
        <v>50</v>
      </c>
      <c r="J173" s="84">
        <f t="shared" si="4"/>
        <v>45</v>
      </c>
      <c r="K173" s="85" t="str">
        <f t="shared" si="5"/>
        <v>OK</v>
      </c>
      <c r="L173" s="125"/>
      <c r="M173" s="125"/>
      <c r="N173" s="125"/>
      <c r="O173" s="125"/>
      <c r="P173" s="125">
        <v>5</v>
      </c>
      <c r="Q173" s="125"/>
    </row>
    <row r="174" spans="1:17" ht="25.5" x14ac:dyDescent="0.25">
      <c r="A174" s="130"/>
      <c r="B174" s="133"/>
      <c r="C174" s="23">
        <v>172</v>
      </c>
      <c r="D174" s="36" t="s">
        <v>291</v>
      </c>
      <c r="E174" s="23" t="s">
        <v>40</v>
      </c>
      <c r="F174" s="32" t="s">
        <v>292</v>
      </c>
      <c r="G174" s="23" t="s">
        <v>47</v>
      </c>
      <c r="H174" s="29">
        <v>6.56</v>
      </c>
      <c r="I174" s="49">
        <v>10</v>
      </c>
      <c r="J174" s="84">
        <f t="shared" si="4"/>
        <v>10</v>
      </c>
      <c r="K174" s="85" t="str">
        <f t="shared" si="5"/>
        <v>OK</v>
      </c>
      <c r="L174" s="125"/>
      <c r="M174" s="125"/>
      <c r="N174" s="125"/>
      <c r="O174" s="125"/>
      <c r="P174" s="125"/>
      <c r="Q174" s="125"/>
    </row>
    <row r="175" spans="1:17" ht="25.5" x14ac:dyDescent="0.25">
      <c r="A175" s="130"/>
      <c r="B175" s="133"/>
      <c r="C175" s="23">
        <v>173</v>
      </c>
      <c r="D175" s="36" t="s">
        <v>293</v>
      </c>
      <c r="E175" s="23" t="s">
        <v>40</v>
      </c>
      <c r="F175" s="32" t="s">
        <v>52</v>
      </c>
      <c r="G175" s="23" t="s">
        <v>47</v>
      </c>
      <c r="H175" s="29">
        <v>5</v>
      </c>
      <c r="I175" s="49">
        <v>10</v>
      </c>
      <c r="J175" s="84">
        <f t="shared" si="4"/>
        <v>10</v>
      </c>
      <c r="K175" s="85" t="str">
        <f t="shared" si="5"/>
        <v>OK</v>
      </c>
      <c r="L175" s="125"/>
      <c r="M175" s="125"/>
      <c r="N175" s="125"/>
      <c r="O175" s="125"/>
      <c r="P175" s="125"/>
      <c r="Q175" s="125"/>
    </row>
    <row r="176" spans="1:17" ht="38.25" x14ac:dyDescent="0.25">
      <c r="A176" s="130"/>
      <c r="B176" s="133"/>
      <c r="C176" s="23">
        <v>174</v>
      </c>
      <c r="D176" s="21" t="s">
        <v>294</v>
      </c>
      <c r="E176" s="23" t="s">
        <v>40</v>
      </c>
      <c r="F176" s="32" t="s">
        <v>295</v>
      </c>
      <c r="G176" s="23" t="s">
        <v>47</v>
      </c>
      <c r="H176" s="29">
        <v>25.49</v>
      </c>
      <c r="I176" s="86">
        <v>10</v>
      </c>
      <c r="J176" s="84">
        <f t="shared" si="4"/>
        <v>7</v>
      </c>
      <c r="K176" s="85" t="str">
        <f t="shared" si="5"/>
        <v>OK</v>
      </c>
      <c r="L176" s="125">
        <v>3</v>
      </c>
      <c r="M176" s="125"/>
      <c r="N176" s="125"/>
      <c r="O176" s="125"/>
      <c r="P176" s="125"/>
      <c r="Q176" s="125"/>
    </row>
    <row r="177" spans="1:17" ht="38.25" x14ac:dyDescent="0.25">
      <c r="A177" s="131" t="s">
        <v>379</v>
      </c>
      <c r="B177" s="132">
        <v>27</v>
      </c>
      <c r="C177" s="26">
        <v>175</v>
      </c>
      <c r="D177" s="39" t="s">
        <v>296</v>
      </c>
      <c r="E177" s="26" t="s">
        <v>40</v>
      </c>
      <c r="F177" s="27" t="s">
        <v>153</v>
      </c>
      <c r="G177" s="26" t="s">
        <v>47</v>
      </c>
      <c r="H177" s="30">
        <v>4.21</v>
      </c>
      <c r="I177" s="51">
        <v>50</v>
      </c>
      <c r="J177" s="84">
        <f t="shared" si="4"/>
        <v>30</v>
      </c>
      <c r="K177" s="85" t="str">
        <f t="shared" si="5"/>
        <v>OK</v>
      </c>
      <c r="L177" s="125">
        <v>15</v>
      </c>
      <c r="M177" s="125"/>
      <c r="N177" s="125"/>
      <c r="O177" s="125"/>
      <c r="P177" s="125">
        <v>5</v>
      </c>
      <c r="Q177" s="125"/>
    </row>
    <row r="178" spans="1:17" ht="25.5" x14ac:dyDescent="0.25">
      <c r="A178" s="131"/>
      <c r="B178" s="132"/>
      <c r="C178" s="26">
        <v>176</v>
      </c>
      <c r="D178" s="39" t="s">
        <v>297</v>
      </c>
      <c r="E178" s="26" t="s">
        <v>40</v>
      </c>
      <c r="F178" s="27" t="s">
        <v>298</v>
      </c>
      <c r="G178" s="26" t="s">
        <v>47</v>
      </c>
      <c r="H178" s="30">
        <v>0.79</v>
      </c>
      <c r="I178" s="51">
        <v>300</v>
      </c>
      <c r="J178" s="84">
        <f t="shared" si="4"/>
        <v>300</v>
      </c>
      <c r="K178" s="85" t="str">
        <f t="shared" si="5"/>
        <v>OK</v>
      </c>
      <c r="L178" s="125"/>
      <c r="M178" s="125"/>
      <c r="N178" s="125"/>
      <c r="O178" s="125"/>
      <c r="P178" s="125"/>
      <c r="Q178" s="125"/>
    </row>
    <row r="179" spans="1:17" ht="25.5" x14ac:dyDescent="0.25">
      <c r="A179" s="131"/>
      <c r="B179" s="132"/>
      <c r="C179" s="26">
        <v>177</v>
      </c>
      <c r="D179" s="39" t="s">
        <v>299</v>
      </c>
      <c r="E179" s="26" t="s">
        <v>40</v>
      </c>
      <c r="F179" s="27" t="s">
        <v>300</v>
      </c>
      <c r="G179" s="26" t="s">
        <v>47</v>
      </c>
      <c r="H179" s="30">
        <v>0.09</v>
      </c>
      <c r="I179" s="52"/>
      <c r="J179" s="84">
        <f t="shared" si="4"/>
        <v>0</v>
      </c>
      <c r="K179" s="85" t="str">
        <f t="shared" si="5"/>
        <v>OK</v>
      </c>
      <c r="L179" s="125"/>
      <c r="M179" s="125"/>
      <c r="N179" s="125"/>
      <c r="O179" s="125"/>
      <c r="P179" s="125"/>
      <c r="Q179" s="125"/>
    </row>
    <row r="180" spans="1:17" ht="25.5" x14ac:dyDescent="0.25">
      <c r="A180" s="131"/>
      <c r="B180" s="132"/>
      <c r="C180" s="26">
        <v>178</v>
      </c>
      <c r="D180" s="39" t="s">
        <v>301</v>
      </c>
      <c r="E180" s="26" t="s">
        <v>40</v>
      </c>
      <c r="F180" s="27" t="s">
        <v>300</v>
      </c>
      <c r="G180" s="26" t="s">
        <v>47</v>
      </c>
      <c r="H180" s="30">
        <v>0.2</v>
      </c>
      <c r="I180" s="52"/>
      <c r="J180" s="84">
        <f t="shared" si="4"/>
        <v>0</v>
      </c>
      <c r="K180" s="85" t="str">
        <f t="shared" si="5"/>
        <v>OK</v>
      </c>
      <c r="L180" s="125"/>
      <c r="M180" s="125"/>
      <c r="N180" s="125"/>
      <c r="O180" s="125"/>
      <c r="P180" s="125"/>
      <c r="Q180" s="125"/>
    </row>
    <row r="181" spans="1:17" ht="25.5" x14ac:dyDescent="0.25">
      <c r="A181" s="131"/>
      <c r="B181" s="132"/>
      <c r="C181" s="26">
        <v>179</v>
      </c>
      <c r="D181" s="39" t="s">
        <v>302</v>
      </c>
      <c r="E181" s="26" t="s">
        <v>40</v>
      </c>
      <c r="F181" s="27" t="s">
        <v>300</v>
      </c>
      <c r="G181" s="26" t="s">
        <v>47</v>
      </c>
      <c r="H181" s="30">
        <v>0.1</v>
      </c>
      <c r="I181" s="52"/>
      <c r="J181" s="84">
        <f t="shared" si="4"/>
        <v>0</v>
      </c>
      <c r="K181" s="85" t="str">
        <f t="shared" si="5"/>
        <v>OK</v>
      </c>
      <c r="L181" s="125"/>
      <c r="M181" s="125"/>
      <c r="N181" s="125"/>
      <c r="O181" s="125"/>
      <c r="P181" s="125"/>
      <c r="Q181" s="125"/>
    </row>
    <row r="182" spans="1:17" ht="25.5" x14ac:dyDescent="0.25">
      <c r="A182" s="131"/>
      <c r="B182" s="132"/>
      <c r="C182" s="26">
        <v>180</v>
      </c>
      <c r="D182" s="39" t="s">
        <v>303</v>
      </c>
      <c r="E182" s="26" t="s">
        <v>40</v>
      </c>
      <c r="F182" s="27" t="s">
        <v>300</v>
      </c>
      <c r="G182" s="26" t="s">
        <v>47</v>
      </c>
      <c r="H182" s="30">
        <v>0.13</v>
      </c>
      <c r="I182" s="52"/>
      <c r="J182" s="84">
        <f t="shared" si="4"/>
        <v>0</v>
      </c>
      <c r="K182" s="85" t="str">
        <f t="shared" si="5"/>
        <v>OK</v>
      </c>
      <c r="L182" s="125"/>
      <c r="M182" s="125"/>
      <c r="N182" s="125"/>
      <c r="O182" s="125"/>
      <c r="P182" s="125"/>
      <c r="Q182" s="125"/>
    </row>
    <row r="183" spans="1:17" ht="25.5" x14ac:dyDescent="0.25">
      <c r="A183" s="131"/>
      <c r="B183" s="132"/>
      <c r="C183" s="26">
        <v>181</v>
      </c>
      <c r="D183" s="39" t="s">
        <v>304</v>
      </c>
      <c r="E183" s="26" t="s">
        <v>40</v>
      </c>
      <c r="F183" s="27" t="s">
        <v>300</v>
      </c>
      <c r="G183" s="26" t="s">
        <v>47</v>
      </c>
      <c r="H183" s="30">
        <v>0.16</v>
      </c>
      <c r="I183" s="52"/>
      <c r="J183" s="84">
        <f t="shared" si="4"/>
        <v>0</v>
      </c>
      <c r="K183" s="85" t="str">
        <f t="shared" si="5"/>
        <v>OK</v>
      </c>
      <c r="L183" s="125"/>
      <c r="M183" s="125"/>
      <c r="N183" s="125"/>
      <c r="O183" s="125"/>
      <c r="P183" s="125"/>
      <c r="Q183" s="125"/>
    </row>
    <row r="184" spans="1:17" ht="25.5" x14ac:dyDescent="0.25">
      <c r="A184" s="131"/>
      <c r="B184" s="132"/>
      <c r="C184" s="26">
        <v>182</v>
      </c>
      <c r="D184" s="39" t="s">
        <v>305</v>
      </c>
      <c r="E184" s="26" t="s">
        <v>40</v>
      </c>
      <c r="F184" s="27" t="s">
        <v>300</v>
      </c>
      <c r="G184" s="26" t="s">
        <v>47</v>
      </c>
      <c r="H184" s="30">
        <v>0.34</v>
      </c>
      <c r="I184" s="52"/>
      <c r="J184" s="84">
        <f t="shared" si="4"/>
        <v>0</v>
      </c>
      <c r="K184" s="85" t="str">
        <f t="shared" si="5"/>
        <v>OK</v>
      </c>
      <c r="L184" s="125"/>
      <c r="M184" s="125"/>
      <c r="N184" s="125"/>
      <c r="O184" s="125"/>
      <c r="P184" s="125"/>
      <c r="Q184" s="125"/>
    </row>
    <row r="185" spans="1:17" x14ac:dyDescent="0.25">
      <c r="A185" s="131"/>
      <c r="B185" s="132"/>
      <c r="C185" s="26">
        <v>183</v>
      </c>
      <c r="D185" s="39" t="s">
        <v>306</v>
      </c>
      <c r="E185" s="26" t="s">
        <v>40</v>
      </c>
      <c r="F185" s="27" t="s">
        <v>300</v>
      </c>
      <c r="G185" s="26" t="s">
        <v>47</v>
      </c>
      <c r="H185" s="30">
        <v>0.04</v>
      </c>
      <c r="I185" s="51"/>
      <c r="J185" s="84">
        <f t="shared" si="4"/>
        <v>0</v>
      </c>
      <c r="K185" s="85" t="str">
        <f t="shared" si="5"/>
        <v>OK</v>
      </c>
      <c r="L185" s="125"/>
      <c r="M185" s="125"/>
      <c r="N185" s="125"/>
      <c r="O185" s="125"/>
      <c r="P185" s="125"/>
      <c r="Q185" s="125"/>
    </row>
    <row r="186" spans="1:17" x14ac:dyDescent="0.25">
      <c r="A186" s="131"/>
      <c r="B186" s="132"/>
      <c r="C186" s="26">
        <v>184</v>
      </c>
      <c r="D186" s="39" t="s">
        <v>307</v>
      </c>
      <c r="E186" s="26" t="s">
        <v>40</v>
      </c>
      <c r="F186" s="27" t="s">
        <v>281</v>
      </c>
      <c r="G186" s="26" t="s">
        <v>47</v>
      </c>
      <c r="H186" s="30">
        <v>0.19</v>
      </c>
      <c r="I186" s="52"/>
      <c r="J186" s="84">
        <f t="shared" si="4"/>
        <v>0</v>
      </c>
      <c r="K186" s="85" t="str">
        <f t="shared" si="5"/>
        <v>OK</v>
      </c>
      <c r="L186" s="125"/>
      <c r="M186" s="125"/>
      <c r="N186" s="125"/>
      <c r="O186" s="125"/>
      <c r="P186" s="125"/>
      <c r="Q186" s="125"/>
    </row>
    <row r="187" spans="1:17" ht="25.5" x14ac:dyDescent="0.25">
      <c r="A187" s="131"/>
      <c r="B187" s="132"/>
      <c r="C187" s="26">
        <v>185</v>
      </c>
      <c r="D187" s="39" t="s">
        <v>308</v>
      </c>
      <c r="E187" s="26" t="s">
        <v>40</v>
      </c>
      <c r="F187" s="27" t="s">
        <v>281</v>
      </c>
      <c r="G187" s="26" t="s">
        <v>47</v>
      </c>
      <c r="H187" s="30">
        <v>0.24</v>
      </c>
      <c r="I187" s="52"/>
      <c r="J187" s="84">
        <f t="shared" si="4"/>
        <v>0</v>
      </c>
      <c r="K187" s="85" t="str">
        <f t="shared" si="5"/>
        <v>OK</v>
      </c>
      <c r="L187" s="125"/>
      <c r="M187" s="125"/>
      <c r="N187" s="125"/>
      <c r="O187" s="125"/>
      <c r="P187" s="125"/>
      <c r="Q187" s="125"/>
    </row>
    <row r="188" spans="1:17" ht="38.25" x14ac:dyDescent="0.25">
      <c r="A188" s="131"/>
      <c r="B188" s="132"/>
      <c r="C188" s="26">
        <v>186</v>
      </c>
      <c r="D188" s="35" t="s">
        <v>309</v>
      </c>
      <c r="E188" s="26" t="s">
        <v>40</v>
      </c>
      <c r="F188" s="27" t="s">
        <v>153</v>
      </c>
      <c r="G188" s="26" t="s">
        <v>47</v>
      </c>
      <c r="H188" s="30">
        <v>6.9</v>
      </c>
      <c r="I188" s="83">
        <v>100</v>
      </c>
      <c r="J188" s="84">
        <f t="shared" si="4"/>
        <v>75</v>
      </c>
      <c r="K188" s="85" t="str">
        <f t="shared" si="5"/>
        <v>OK</v>
      </c>
      <c r="L188" s="125">
        <v>15</v>
      </c>
      <c r="M188" s="125"/>
      <c r="N188" s="125"/>
      <c r="O188" s="125"/>
      <c r="P188" s="125">
        <v>10</v>
      </c>
      <c r="Q188" s="125"/>
    </row>
    <row r="189" spans="1:17" ht="25.5" x14ac:dyDescent="0.25">
      <c r="A189" s="131"/>
      <c r="B189" s="132"/>
      <c r="C189" s="26">
        <v>187</v>
      </c>
      <c r="D189" s="35" t="s">
        <v>310</v>
      </c>
      <c r="E189" s="26" t="s">
        <v>40</v>
      </c>
      <c r="F189" s="27" t="s">
        <v>281</v>
      </c>
      <c r="G189" s="26" t="s">
        <v>47</v>
      </c>
      <c r="H189" s="30">
        <v>1.71</v>
      </c>
      <c r="I189" s="83">
        <v>50</v>
      </c>
      <c r="J189" s="84">
        <f t="shared" si="4"/>
        <v>50</v>
      </c>
      <c r="K189" s="85" t="str">
        <f t="shared" si="5"/>
        <v>OK</v>
      </c>
      <c r="L189" s="125"/>
      <c r="M189" s="125"/>
      <c r="N189" s="125"/>
      <c r="O189" s="125"/>
      <c r="P189" s="125"/>
      <c r="Q189" s="125"/>
    </row>
    <row r="190" spans="1:17" ht="25.5" x14ac:dyDescent="0.25">
      <c r="A190" s="131"/>
      <c r="B190" s="132"/>
      <c r="C190" s="26">
        <v>188</v>
      </c>
      <c r="D190" s="35" t="s">
        <v>311</v>
      </c>
      <c r="E190" s="26" t="s">
        <v>40</v>
      </c>
      <c r="F190" s="27" t="s">
        <v>281</v>
      </c>
      <c r="G190" s="26" t="s">
        <v>47</v>
      </c>
      <c r="H190" s="30">
        <v>1.97</v>
      </c>
      <c r="I190" s="83">
        <v>50</v>
      </c>
      <c r="J190" s="84">
        <f t="shared" si="4"/>
        <v>45</v>
      </c>
      <c r="K190" s="85" t="str">
        <f t="shared" si="5"/>
        <v>OK</v>
      </c>
      <c r="L190" s="125"/>
      <c r="M190" s="125"/>
      <c r="N190" s="125"/>
      <c r="O190" s="125"/>
      <c r="P190" s="125">
        <v>5</v>
      </c>
      <c r="Q190" s="125"/>
    </row>
    <row r="191" spans="1:17" ht="25.5" x14ac:dyDescent="0.25">
      <c r="A191" s="131"/>
      <c r="B191" s="132"/>
      <c r="C191" s="26">
        <v>189</v>
      </c>
      <c r="D191" s="35" t="s">
        <v>312</v>
      </c>
      <c r="E191" s="26" t="s">
        <v>40</v>
      </c>
      <c r="F191" s="27" t="s">
        <v>153</v>
      </c>
      <c r="G191" s="26" t="s">
        <v>47</v>
      </c>
      <c r="H191" s="30">
        <v>23.79</v>
      </c>
      <c r="I191" s="83">
        <v>20</v>
      </c>
      <c r="J191" s="84">
        <f t="shared" si="4"/>
        <v>15</v>
      </c>
      <c r="K191" s="85" t="str">
        <f t="shared" si="5"/>
        <v>OK</v>
      </c>
      <c r="L191" s="125">
        <v>5</v>
      </c>
      <c r="M191" s="125"/>
      <c r="N191" s="125"/>
      <c r="O191" s="125"/>
      <c r="P191" s="125"/>
      <c r="Q191" s="125"/>
    </row>
    <row r="192" spans="1:17" ht="76.5" x14ac:dyDescent="0.25">
      <c r="A192" s="131"/>
      <c r="B192" s="132"/>
      <c r="C192" s="26">
        <v>190</v>
      </c>
      <c r="D192" s="35" t="s">
        <v>313</v>
      </c>
      <c r="E192" s="26" t="s">
        <v>40</v>
      </c>
      <c r="F192" s="27" t="s">
        <v>218</v>
      </c>
      <c r="G192" s="26" t="s">
        <v>47</v>
      </c>
      <c r="H192" s="30">
        <v>2.14</v>
      </c>
      <c r="I192" s="83">
        <v>300</v>
      </c>
      <c r="J192" s="84">
        <f t="shared" si="4"/>
        <v>300</v>
      </c>
      <c r="K192" s="85" t="str">
        <f t="shared" si="5"/>
        <v>OK</v>
      </c>
      <c r="L192" s="125"/>
      <c r="M192" s="125"/>
      <c r="N192" s="125"/>
      <c r="O192" s="125"/>
      <c r="P192" s="125"/>
      <c r="Q192" s="125"/>
    </row>
    <row r="193" spans="1:17" ht="25.5" x14ac:dyDescent="0.25">
      <c r="A193" s="131"/>
      <c r="B193" s="132"/>
      <c r="C193" s="26">
        <v>191</v>
      </c>
      <c r="D193" s="35" t="s">
        <v>314</v>
      </c>
      <c r="E193" s="26" t="s">
        <v>40</v>
      </c>
      <c r="F193" s="27" t="s">
        <v>281</v>
      </c>
      <c r="G193" s="26" t="s">
        <v>47</v>
      </c>
      <c r="H193" s="30">
        <v>1.1000000000000001</v>
      </c>
      <c r="I193" s="83"/>
      <c r="J193" s="84">
        <f t="shared" si="4"/>
        <v>0</v>
      </c>
      <c r="K193" s="85" t="str">
        <f t="shared" si="5"/>
        <v>OK</v>
      </c>
      <c r="L193" s="125"/>
      <c r="M193" s="125"/>
      <c r="N193" s="125"/>
      <c r="O193" s="125"/>
      <c r="P193" s="125"/>
      <c r="Q193" s="125"/>
    </row>
    <row r="194" spans="1:17" x14ac:dyDescent="0.25">
      <c r="A194" s="130" t="s">
        <v>378</v>
      </c>
      <c r="B194" s="133">
        <v>28</v>
      </c>
      <c r="C194" s="23">
        <v>192</v>
      </c>
      <c r="D194" s="21" t="s">
        <v>315</v>
      </c>
      <c r="E194" s="23" t="s">
        <v>68</v>
      </c>
      <c r="F194" s="23" t="s">
        <v>316</v>
      </c>
      <c r="G194" s="23" t="s">
        <v>47</v>
      </c>
      <c r="H194" s="29">
        <v>2.68</v>
      </c>
      <c r="I194" s="86">
        <v>50</v>
      </c>
      <c r="J194" s="84">
        <f t="shared" si="4"/>
        <v>50</v>
      </c>
      <c r="K194" s="85" t="str">
        <f t="shared" si="5"/>
        <v>OK</v>
      </c>
      <c r="L194" s="125"/>
      <c r="M194" s="125"/>
      <c r="N194" s="125"/>
      <c r="O194" s="125"/>
      <c r="P194" s="125"/>
      <c r="Q194" s="125"/>
    </row>
    <row r="195" spans="1:17" ht="26.25" x14ac:dyDescent="0.25">
      <c r="A195" s="130"/>
      <c r="B195" s="133"/>
      <c r="C195" s="23">
        <v>193</v>
      </c>
      <c r="D195" s="37" t="s">
        <v>317</v>
      </c>
      <c r="E195" s="23" t="s">
        <v>68</v>
      </c>
      <c r="F195" s="23" t="s">
        <v>52</v>
      </c>
      <c r="G195" s="23" t="s">
        <v>47</v>
      </c>
      <c r="H195" s="29">
        <v>1.1100000000000001</v>
      </c>
      <c r="I195" s="86"/>
      <c r="J195" s="84">
        <f t="shared" si="4"/>
        <v>0</v>
      </c>
      <c r="K195" s="85" t="str">
        <f t="shared" si="5"/>
        <v>OK</v>
      </c>
      <c r="L195" s="125"/>
      <c r="M195" s="125"/>
      <c r="N195" s="125"/>
      <c r="O195" s="125"/>
      <c r="P195" s="125"/>
      <c r="Q195" s="125"/>
    </row>
    <row r="196" spans="1:17" ht="38.25" x14ac:dyDescent="0.25">
      <c r="A196" s="130"/>
      <c r="B196" s="133"/>
      <c r="C196" s="23">
        <v>194</v>
      </c>
      <c r="D196" s="21" t="s">
        <v>318</v>
      </c>
      <c r="E196" s="23" t="s">
        <v>40</v>
      </c>
      <c r="F196" s="23" t="s">
        <v>319</v>
      </c>
      <c r="G196" s="23" t="s">
        <v>47</v>
      </c>
      <c r="H196" s="29">
        <v>10.09</v>
      </c>
      <c r="I196" s="86"/>
      <c r="J196" s="84">
        <f t="shared" ref="J196:J233" si="6">I196-(SUM(L196:Q196))</f>
        <v>0</v>
      </c>
      <c r="K196" s="85" t="str">
        <f t="shared" si="5"/>
        <v>OK</v>
      </c>
      <c r="L196" s="125"/>
      <c r="M196" s="125"/>
      <c r="N196" s="125"/>
      <c r="O196" s="125"/>
      <c r="P196" s="125"/>
      <c r="Q196" s="125"/>
    </row>
    <row r="197" spans="1:17" ht="38.25" x14ac:dyDescent="0.25">
      <c r="A197" s="130"/>
      <c r="B197" s="133"/>
      <c r="C197" s="23">
        <v>195</v>
      </c>
      <c r="D197" s="21" t="s">
        <v>320</v>
      </c>
      <c r="E197" s="23" t="s">
        <v>40</v>
      </c>
      <c r="F197" s="23" t="s">
        <v>321</v>
      </c>
      <c r="G197" s="23" t="s">
        <v>47</v>
      </c>
      <c r="H197" s="29">
        <v>27.37</v>
      </c>
      <c r="I197" s="86"/>
      <c r="J197" s="84">
        <f t="shared" si="6"/>
        <v>0</v>
      </c>
      <c r="K197" s="85" t="str">
        <f t="shared" ref="K197:K240" si="7">IF(J197&lt;0,"ATENÇÃO","OK")</f>
        <v>OK</v>
      </c>
      <c r="L197" s="125"/>
      <c r="M197" s="125"/>
      <c r="N197" s="125"/>
      <c r="O197" s="125"/>
      <c r="P197" s="125"/>
      <c r="Q197" s="125"/>
    </row>
    <row r="198" spans="1:17" ht="38.25" x14ac:dyDescent="0.25">
      <c r="A198" s="130"/>
      <c r="B198" s="133"/>
      <c r="C198" s="23">
        <v>196</v>
      </c>
      <c r="D198" s="21" t="s">
        <v>322</v>
      </c>
      <c r="E198" s="23" t="s">
        <v>40</v>
      </c>
      <c r="F198" s="23" t="s">
        <v>319</v>
      </c>
      <c r="G198" s="23" t="s">
        <v>47</v>
      </c>
      <c r="H198" s="29">
        <v>8.91</v>
      </c>
      <c r="I198" s="86"/>
      <c r="J198" s="84">
        <f t="shared" si="6"/>
        <v>0</v>
      </c>
      <c r="K198" s="85" t="str">
        <f t="shared" si="7"/>
        <v>OK</v>
      </c>
      <c r="L198" s="125"/>
      <c r="M198" s="125"/>
      <c r="N198" s="125"/>
      <c r="O198" s="125"/>
      <c r="P198" s="125"/>
      <c r="Q198" s="125"/>
    </row>
    <row r="199" spans="1:17" x14ac:dyDescent="0.25">
      <c r="A199" s="130"/>
      <c r="B199" s="133"/>
      <c r="C199" s="23">
        <v>197</v>
      </c>
      <c r="D199" s="21" t="s">
        <v>323</v>
      </c>
      <c r="E199" s="23" t="s">
        <v>40</v>
      </c>
      <c r="F199" s="23" t="s">
        <v>319</v>
      </c>
      <c r="G199" s="23" t="s">
        <v>47</v>
      </c>
      <c r="H199" s="29">
        <v>1.32</v>
      </c>
      <c r="I199" s="86"/>
      <c r="J199" s="84">
        <f t="shared" si="6"/>
        <v>0</v>
      </c>
      <c r="K199" s="85" t="str">
        <f t="shared" si="7"/>
        <v>OK</v>
      </c>
      <c r="L199" s="125"/>
      <c r="M199" s="125"/>
      <c r="N199" s="125"/>
      <c r="O199" s="125"/>
      <c r="P199" s="125"/>
      <c r="Q199" s="125"/>
    </row>
    <row r="200" spans="1:17" ht="25.5" x14ac:dyDescent="0.25">
      <c r="A200" s="130"/>
      <c r="B200" s="133"/>
      <c r="C200" s="23">
        <v>198</v>
      </c>
      <c r="D200" s="21" t="s">
        <v>324</v>
      </c>
      <c r="E200" s="23" t="s">
        <v>40</v>
      </c>
      <c r="F200" s="23" t="s">
        <v>325</v>
      </c>
      <c r="G200" s="23" t="s">
        <v>47</v>
      </c>
      <c r="H200" s="29">
        <v>4.8600000000000003</v>
      </c>
      <c r="I200" s="86">
        <v>10</v>
      </c>
      <c r="J200" s="84">
        <f t="shared" si="6"/>
        <v>5</v>
      </c>
      <c r="K200" s="85" t="str">
        <f t="shared" si="7"/>
        <v>OK</v>
      </c>
      <c r="L200" s="125"/>
      <c r="M200" s="125"/>
      <c r="N200" s="125">
        <v>5</v>
      </c>
      <c r="O200" s="125"/>
      <c r="P200" s="125"/>
      <c r="Q200" s="125"/>
    </row>
    <row r="201" spans="1:17" ht="51" x14ac:dyDescent="0.25">
      <c r="A201" s="130"/>
      <c r="B201" s="133"/>
      <c r="C201" s="23">
        <v>199</v>
      </c>
      <c r="D201" s="21" t="s">
        <v>326</v>
      </c>
      <c r="E201" s="23" t="s">
        <v>40</v>
      </c>
      <c r="F201" s="23" t="s">
        <v>327</v>
      </c>
      <c r="G201" s="23" t="s">
        <v>47</v>
      </c>
      <c r="H201" s="29">
        <v>32</v>
      </c>
      <c r="I201" s="86"/>
      <c r="J201" s="84">
        <f t="shared" si="6"/>
        <v>0</v>
      </c>
      <c r="K201" s="85" t="str">
        <f t="shared" si="7"/>
        <v>OK</v>
      </c>
      <c r="L201" s="125"/>
      <c r="M201" s="125"/>
      <c r="N201" s="125"/>
      <c r="O201" s="125"/>
      <c r="P201" s="125"/>
      <c r="Q201" s="125"/>
    </row>
    <row r="202" spans="1:17" ht="25.5" x14ac:dyDescent="0.25">
      <c r="A202" s="130"/>
      <c r="B202" s="133"/>
      <c r="C202" s="23">
        <v>200</v>
      </c>
      <c r="D202" s="21" t="s">
        <v>328</v>
      </c>
      <c r="E202" s="23" t="s">
        <v>40</v>
      </c>
      <c r="F202" s="23" t="s">
        <v>325</v>
      </c>
      <c r="G202" s="23" t="s">
        <v>47</v>
      </c>
      <c r="H202" s="29">
        <v>12.57</v>
      </c>
      <c r="I202" s="86"/>
      <c r="J202" s="84">
        <f t="shared" si="6"/>
        <v>0</v>
      </c>
      <c r="K202" s="85" t="str">
        <f t="shared" si="7"/>
        <v>OK</v>
      </c>
      <c r="L202" s="125"/>
      <c r="M202" s="125"/>
      <c r="N202" s="125"/>
      <c r="O202" s="125"/>
      <c r="P202" s="125"/>
      <c r="Q202" s="125"/>
    </row>
    <row r="203" spans="1:17" ht="25.5" x14ac:dyDescent="0.25">
      <c r="A203" s="130"/>
      <c r="B203" s="133"/>
      <c r="C203" s="23">
        <v>201</v>
      </c>
      <c r="D203" s="21" t="s">
        <v>329</v>
      </c>
      <c r="E203" s="23" t="s">
        <v>40</v>
      </c>
      <c r="F203" s="23" t="s">
        <v>60</v>
      </c>
      <c r="G203" s="23" t="s">
        <v>47</v>
      </c>
      <c r="H203" s="29">
        <v>5.94</v>
      </c>
      <c r="I203" s="86">
        <v>10</v>
      </c>
      <c r="J203" s="84">
        <f t="shared" si="6"/>
        <v>10</v>
      </c>
      <c r="K203" s="85" t="str">
        <f t="shared" si="7"/>
        <v>OK</v>
      </c>
      <c r="L203" s="125"/>
      <c r="M203" s="125"/>
      <c r="N203" s="125"/>
      <c r="O203" s="125"/>
      <c r="P203" s="125"/>
      <c r="Q203" s="125"/>
    </row>
    <row r="204" spans="1:17" ht="25.5" x14ac:dyDescent="0.25">
      <c r="A204" s="131" t="s">
        <v>378</v>
      </c>
      <c r="B204" s="132">
        <v>29</v>
      </c>
      <c r="C204" s="26">
        <v>202</v>
      </c>
      <c r="D204" s="35" t="s">
        <v>330</v>
      </c>
      <c r="E204" s="26" t="s">
        <v>40</v>
      </c>
      <c r="F204" s="26" t="s">
        <v>331</v>
      </c>
      <c r="G204" s="26" t="s">
        <v>47</v>
      </c>
      <c r="H204" s="28">
        <v>68.31</v>
      </c>
      <c r="I204" s="83">
        <v>10</v>
      </c>
      <c r="J204" s="84">
        <f t="shared" si="6"/>
        <v>10</v>
      </c>
      <c r="K204" s="85" t="str">
        <f t="shared" si="7"/>
        <v>OK</v>
      </c>
      <c r="L204" s="125"/>
      <c r="M204" s="125"/>
      <c r="N204" s="125"/>
      <c r="O204" s="125"/>
      <c r="P204" s="125"/>
      <c r="Q204" s="125"/>
    </row>
    <row r="205" spans="1:17" ht="25.5" x14ac:dyDescent="0.25">
      <c r="A205" s="131"/>
      <c r="B205" s="132"/>
      <c r="C205" s="26">
        <v>203</v>
      </c>
      <c r="D205" s="35" t="s">
        <v>332</v>
      </c>
      <c r="E205" s="26" t="s">
        <v>40</v>
      </c>
      <c r="F205" s="26" t="s">
        <v>331</v>
      </c>
      <c r="G205" s="26" t="s">
        <v>47</v>
      </c>
      <c r="H205" s="28">
        <v>43.07</v>
      </c>
      <c r="I205" s="83">
        <v>10</v>
      </c>
      <c r="J205" s="84">
        <f t="shared" si="6"/>
        <v>10</v>
      </c>
      <c r="K205" s="85" t="str">
        <f t="shared" si="7"/>
        <v>OK</v>
      </c>
      <c r="L205" s="125"/>
      <c r="M205" s="125"/>
      <c r="N205" s="125"/>
      <c r="O205" s="125"/>
      <c r="P205" s="125"/>
      <c r="Q205" s="125"/>
    </row>
    <row r="206" spans="1:17" ht="38.25" x14ac:dyDescent="0.25">
      <c r="A206" s="130" t="s">
        <v>377</v>
      </c>
      <c r="B206" s="133">
        <v>30</v>
      </c>
      <c r="C206" s="23">
        <v>204</v>
      </c>
      <c r="D206" s="21" t="s">
        <v>333</v>
      </c>
      <c r="E206" s="23" t="s">
        <v>9</v>
      </c>
      <c r="F206" s="32" t="s">
        <v>334</v>
      </c>
      <c r="G206" s="23" t="s">
        <v>47</v>
      </c>
      <c r="H206" s="29">
        <v>1.04</v>
      </c>
      <c r="I206" s="49">
        <v>20</v>
      </c>
      <c r="J206" s="84">
        <f t="shared" si="6"/>
        <v>0</v>
      </c>
      <c r="K206" s="85" t="str">
        <f t="shared" si="7"/>
        <v>OK</v>
      </c>
      <c r="L206" s="125"/>
      <c r="M206" s="125"/>
      <c r="N206" s="125"/>
      <c r="O206" s="125"/>
      <c r="P206" s="125"/>
      <c r="Q206" s="125">
        <v>20</v>
      </c>
    </row>
    <row r="207" spans="1:17" ht="38.25" x14ac:dyDescent="0.25">
      <c r="A207" s="130"/>
      <c r="B207" s="133"/>
      <c r="C207" s="23">
        <v>205</v>
      </c>
      <c r="D207" s="21" t="s">
        <v>335</v>
      </c>
      <c r="E207" s="23" t="s">
        <v>40</v>
      </c>
      <c r="F207" s="32" t="s">
        <v>334</v>
      </c>
      <c r="G207" s="23" t="s">
        <v>47</v>
      </c>
      <c r="H207" s="29">
        <v>0.73</v>
      </c>
      <c r="I207" s="86"/>
      <c r="J207" s="84">
        <f t="shared" si="6"/>
        <v>0</v>
      </c>
      <c r="K207" s="85" t="str">
        <f t="shared" si="7"/>
        <v>OK</v>
      </c>
      <c r="L207" s="125"/>
      <c r="M207" s="125"/>
      <c r="N207" s="125"/>
      <c r="O207" s="125"/>
      <c r="P207" s="125"/>
      <c r="Q207" s="125"/>
    </row>
    <row r="208" spans="1:17" ht="38.25" x14ac:dyDescent="0.25">
      <c r="A208" s="130"/>
      <c r="B208" s="133"/>
      <c r="C208" s="23">
        <v>206</v>
      </c>
      <c r="D208" s="21" t="s">
        <v>336</v>
      </c>
      <c r="E208" s="23" t="s">
        <v>40</v>
      </c>
      <c r="F208" s="32" t="s">
        <v>334</v>
      </c>
      <c r="G208" s="23" t="s">
        <v>47</v>
      </c>
      <c r="H208" s="29">
        <v>1.75</v>
      </c>
      <c r="I208" s="86"/>
      <c r="J208" s="84">
        <f t="shared" si="6"/>
        <v>0</v>
      </c>
      <c r="K208" s="85" t="str">
        <f t="shared" si="7"/>
        <v>OK</v>
      </c>
      <c r="L208" s="125"/>
      <c r="M208" s="125"/>
      <c r="N208" s="125"/>
      <c r="O208" s="125"/>
      <c r="P208" s="125"/>
      <c r="Q208" s="125"/>
    </row>
    <row r="209" spans="1:17" ht="25.5" x14ac:dyDescent="0.25">
      <c r="A209" s="130"/>
      <c r="B209" s="133"/>
      <c r="C209" s="23">
        <v>207</v>
      </c>
      <c r="D209" s="21" t="s">
        <v>337</v>
      </c>
      <c r="E209" s="23" t="s">
        <v>40</v>
      </c>
      <c r="F209" s="32" t="s">
        <v>338</v>
      </c>
      <c r="G209" s="23" t="s">
        <v>47</v>
      </c>
      <c r="H209" s="29">
        <v>9</v>
      </c>
      <c r="I209" s="86">
        <v>5</v>
      </c>
      <c r="J209" s="84">
        <f t="shared" si="6"/>
        <v>2</v>
      </c>
      <c r="K209" s="85" t="str">
        <f t="shared" si="7"/>
        <v>OK</v>
      </c>
      <c r="L209" s="125"/>
      <c r="M209" s="125"/>
      <c r="N209" s="125"/>
      <c r="O209" s="125"/>
      <c r="P209" s="125"/>
      <c r="Q209" s="125">
        <v>3</v>
      </c>
    </row>
    <row r="210" spans="1:17" ht="63.75" x14ac:dyDescent="0.25">
      <c r="A210" s="130"/>
      <c r="B210" s="133"/>
      <c r="C210" s="23">
        <v>208</v>
      </c>
      <c r="D210" s="21" t="s">
        <v>339</v>
      </c>
      <c r="E210" s="23" t="s">
        <v>51</v>
      </c>
      <c r="F210" s="32" t="s">
        <v>340</v>
      </c>
      <c r="G210" s="23" t="s">
        <v>47</v>
      </c>
      <c r="H210" s="29">
        <v>8.01</v>
      </c>
      <c r="I210" s="86"/>
      <c r="J210" s="84">
        <f t="shared" si="6"/>
        <v>0</v>
      </c>
      <c r="K210" s="85" t="str">
        <f t="shared" si="7"/>
        <v>OK</v>
      </c>
      <c r="L210" s="125"/>
      <c r="M210" s="125"/>
      <c r="N210" s="125"/>
      <c r="O210" s="125"/>
      <c r="P210" s="125"/>
      <c r="Q210" s="125"/>
    </row>
    <row r="211" spans="1:17" ht="25.5" x14ac:dyDescent="0.25">
      <c r="A211" s="130"/>
      <c r="B211" s="133"/>
      <c r="C211" s="23">
        <v>209</v>
      </c>
      <c r="D211" s="21" t="s">
        <v>341</v>
      </c>
      <c r="E211" s="23" t="s">
        <v>40</v>
      </c>
      <c r="F211" s="32" t="s">
        <v>52</v>
      </c>
      <c r="G211" s="23" t="s">
        <v>47</v>
      </c>
      <c r="H211" s="29">
        <v>1.48</v>
      </c>
      <c r="I211" s="86"/>
      <c r="J211" s="84">
        <f t="shared" si="6"/>
        <v>0</v>
      </c>
      <c r="K211" s="85" t="str">
        <f t="shared" si="7"/>
        <v>OK</v>
      </c>
      <c r="L211" s="125"/>
      <c r="M211" s="125"/>
      <c r="N211" s="125"/>
      <c r="O211" s="125"/>
      <c r="P211" s="125"/>
      <c r="Q211" s="125"/>
    </row>
    <row r="212" spans="1:17" ht="25.5" x14ac:dyDescent="0.25">
      <c r="A212" s="130"/>
      <c r="B212" s="133"/>
      <c r="C212" s="23">
        <v>210</v>
      </c>
      <c r="D212" s="21" t="s">
        <v>342</v>
      </c>
      <c r="E212" s="23" t="s">
        <v>40</v>
      </c>
      <c r="F212" s="32" t="s">
        <v>52</v>
      </c>
      <c r="G212" s="23" t="s">
        <v>47</v>
      </c>
      <c r="H212" s="29">
        <v>3.6</v>
      </c>
      <c r="I212" s="86">
        <v>24</v>
      </c>
      <c r="J212" s="84">
        <f t="shared" si="6"/>
        <v>14</v>
      </c>
      <c r="K212" s="85" t="str">
        <f t="shared" si="7"/>
        <v>OK</v>
      </c>
      <c r="L212" s="125"/>
      <c r="M212" s="125"/>
      <c r="N212" s="125"/>
      <c r="O212" s="125"/>
      <c r="P212" s="125"/>
      <c r="Q212" s="125">
        <v>10</v>
      </c>
    </row>
    <row r="213" spans="1:17" ht="51.75" x14ac:dyDescent="0.25">
      <c r="A213" s="130"/>
      <c r="B213" s="133"/>
      <c r="C213" s="23">
        <v>211</v>
      </c>
      <c r="D213" s="37" t="s">
        <v>343</v>
      </c>
      <c r="E213" s="23" t="s">
        <v>40</v>
      </c>
      <c r="F213" s="32" t="s">
        <v>344</v>
      </c>
      <c r="G213" s="23" t="s">
        <v>47</v>
      </c>
      <c r="H213" s="29">
        <v>54.78</v>
      </c>
      <c r="I213" s="86"/>
      <c r="J213" s="84">
        <f t="shared" si="6"/>
        <v>0</v>
      </c>
      <c r="K213" s="85" t="str">
        <f t="shared" si="7"/>
        <v>OK</v>
      </c>
      <c r="L213" s="125"/>
      <c r="M213" s="125"/>
      <c r="N213" s="125"/>
      <c r="O213" s="125"/>
      <c r="P213" s="125"/>
      <c r="Q213" s="125"/>
    </row>
    <row r="214" spans="1:17" ht="25.5" x14ac:dyDescent="0.25">
      <c r="A214" s="131" t="s">
        <v>379</v>
      </c>
      <c r="B214" s="132">
        <v>31</v>
      </c>
      <c r="C214" s="26">
        <v>212</v>
      </c>
      <c r="D214" s="35" t="s">
        <v>345</v>
      </c>
      <c r="E214" s="26" t="s">
        <v>40</v>
      </c>
      <c r="F214" s="27" t="s">
        <v>128</v>
      </c>
      <c r="G214" s="26" t="s">
        <v>47</v>
      </c>
      <c r="H214" s="28">
        <v>0.28999999999999998</v>
      </c>
      <c r="I214" s="83"/>
      <c r="J214" s="84">
        <f t="shared" si="6"/>
        <v>0</v>
      </c>
      <c r="K214" s="85" t="str">
        <f t="shared" si="7"/>
        <v>OK</v>
      </c>
      <c r="L214" s="125"/>
      <c r="M214" s="125"/>
      <c r="N214" s="125"/>
      <c r="O214" s="125"/>
      <c r="P214" s="125"/>
      <c r="Q214" s="125"/>
    </row>
    <row r="215" spans="1:17" ht="25.5" x14ac:dyDescent="0.25">
      <c r="A215" s="131"/>
      <c r="B215" s="132"/>
      <c r="C215" s="26">
        <v>213</v>
      </c>
      <c r="D215" s="35" t="s">
        <v>346</v>
      </c>
      <c r="E215" s="26" t="s">
        <v>40</v>
      </c>
      <c r="F215" s="27" t="s">
        <v>128</v>
      </c>
      <c r="G215" s="26" t="s">
        <v>47</v>
      </c>
      <c r="H215" s="28">
        <v>0.28999999999999998</v>
      </c>
      <c r="I215" s="83"/>
      <c r="J215" s="84">
        <f t="shared" si="6"/>
        <v>0</v>
      </c>
      <c r="K215" s="85" t="str">
        <f t="shared" si="7"/>
        <v>OK</v>
      </c>
      <c r="L215" s="125"/>
      <c r="M215" s="125"/>
      <c r="N215" s="125"/>
      <c r="O215" s="125"/>
      <c r="P215" s="125"/>
      <c r="Q215" s="125"/>
    </row>
    <row r="216" spans="1:17" ht="25.5" x14ac:dyDescent="0.25">
      <c r="A216" s="131"/>
      <c r="B216" s="132"/>
      <c r="C216" s="26">
        <v>214</v>
      </c>
      <c r="D216" s="35" t="s">
        <v>347</v>
      </c>
      <c r="E216" s="26" t="s">
        <v>40</v>
      </c>
      <c r="F216" s="27" t="s">
        <v>128</v>
      </c>
      <c r="G216" s="26" t="s">
        <v>47</v>
      </c>
      <c r="H216" s="28">
        <v>0.28999999999999998</v>
      </c>
      <c r="I216" s="83"/>
      <c r="J216" s="84">
        <f t="shared" si="6"/>
        <v>0</v>
      </c>
      <c r="K216" s="85" t="str">
        <f t="shared" si="7"/>
        <v>OK</v>
      </c>
      <c r="L216" s="125"/>
      <c r="M216" s="125"/>
      <c r="N216" s="125"/>
      <c r="O216" s="125"/>
      <c r="P216" s="125"/>
      <c r="Q216" s="125"/>
    </row>
    <row r="217" spans="1:17" ht="25.5" x14ac:dyDescent="0.25">
      <c r="A217" s="131"/>
      <c r="B217" s="132"/>
      <c r="C217" s="26">
        <v>215</v>
      </c>
      <c r="D217" s="35" t="s">
        <v>348</v>
      </c>
      <c r="E217" s="26" t="s">
        <v>40</v>
      </c>
      <c r="F217" s="27" t="s">
        <v>128</v>
      </c>
      <c r="G217" s="26" t="s">
        <v>47</v>
      </c>
      <c r="H217" s="28">
        <v>0.28999999999999998</v>
      </c>
      <c r="I217" s="83"/>
      <c r="J217" s="84">
        <f t="shared" si="6"/>
        <v>0</v>
      </c>
      <c r="K217" s="85" t="str">
        <f t="shared" si="7"/>
        <v>OK</v>
      </c>
      <c r="L217" s="125"/>
      <c r="M217" s="125"/>
      <c r="N217" s="125"/>
      <c r="O217" s="125"/>
      <c r="P217" s="125"/>
      <c r="Q217" s="125"/>
    </row>
    <row r="218" spans="1:17" ht="25.5" x14ac:dyDescent="0.25">
      <c r="A218" s="131"/>
      <c r="B218" s="132"/>
      <c r="C218" s="26">
        <v>216</v>
      </c>
      <c r="D218" s="35" t="s">
        <v>349</v>
      </c>
      <c r="E218" s="26" t="s">
        <v>40</v>
      </c>
      <c r="F218" s="27" t="s">
        <v>128</v>
      </c>
      <c r="G218" s="26" t="s">
        <v>47</v>
      </c>
      <c r="H218" s="28">
        <v>0.28999999999999998</v>
      </c>
      <c r="I218" s="83"/>
      <c r="J218" s="84">
        <f t="shared" si="6"/>
        <v>0</v>
      </c>
      <c r="K218" s="85" t="str">
        <f t="shared" si="7"/>
        <v>OK</v>
      </c>
      <c r="L218" s="125"/>
      <c r="M218" s="125"/>
      <c r="N218" s="125"/>
      <c r="O218" s="125"/>
      <c r="P218" s="125"/>
      <c r="Q218" s="125"/>
    </row>
    <row r="219" spans="1:17" ht="25.5" x14ac:dyDescent="0.25">
      <c r="A219" s="131"/>
      <c r="B219" s="132"/>
      <c r="C219" s="26">
        <v>217</v>
      </c>
      <c r="D219" s="35" t="s">
        <v>350</v>
      </c>
      <c r="E219" s="26" t="s">
        <v>40</v>
      </c>
      <c r="F219" s="27" t="s">
        <v>128</v>
      </c>
      <c r="G219" s="26" t="s">
        <v>47</v>
      </c>
      <c r="H219" s="28">
        <v>0.28999999999999998</v>
      </c>
      <c r="I219" s="83"/>
      <c r="J219" s="84">
        <f t="shared" si="6"/>
        <v>0</v>
      </c>
      <c r="K219" s="85" t="str">
        <f t="shared" si="7"/>
        <v>OK</v>
      </c>
      <c r="L219" s="125"/>
      <c r="M219" s="125"/>
      <c r="N219" s="125"/>
      <c r="O219" s="125"/>
      <c r="P219" s="125"/>
      <c r="Q219" s="125"/>
    </row>
    <row r="220" spans="1:17" x14ac:dyDescent="0.25">
      <c r="A220" s="131"/>
      <c r="B220" s="132"/>
      <c r="C220" s="26">
        <v>218</v>
      </c>
      <c r="D220" s="35" t="s">
        <v>351</v>
      </c>
      <c r="E220" s="26" t="s">
        <v>40</v>
      </c>
      <c r="F220" s="27" t="s">
        <v>118</v>
      </c>
      <c r="G220" s="26" t="s">
        <v>47</v>
      </c>
      <c r="H220" s="28">
        <v>2.2000000000000002</v>
      </c>
      <c r="I220" s="83">
        <v>5</v>
      </c>
      <c r="J220" s="84">
        <f t="shared" si="6"/>
        <v>3</v>
      </c>
      <c r="K220" s="85" t="str">
        <f t="shared" si="7"/>
        <v>OK</v>
      </c>
      <c r="L220" s="125"/>
      <c r="M220" s="125"/>
      <c r="N220" s="125"/>
      <c r="O220" s="125"/>
      <c r="P220" s="125">
        <v>2</v>
      </c>
      <c r="Q220" s="125"/>
    </row>
    <row r="221" spans="1:17" x14ac:dyDescent="0.25">
      <c r="A221" s="131"/>
      <c r="B221" s="132"/>
      <c r="C221" s="26">
        <v>219</v>
      </c>
      <c r="D221" s="35" t="s">
        <v>352</v>
      </c>
      <c r="E221" s="26" t="s">
        <v>147</v>
      </c>
      <c r="F221" s="27" t="s">
        <v>118</v>
      </c>
      <c r="G221" s="26" t="s">
        <v>47</v>
      </c>
      <c r="H221" s="28">
        <v>2.2000000000000002</v>
      </c>
      <c r="I221" s="83">
        <v>5</v>
      </c>
      <c r="J221" s="84">
        <f t="shared" si="6"/>
        <v>3</v>
      </c>
      <c r="K221" s="85" t="str">
        <f t="shared" si="7"/>
        <v>OK</v>
      </c>
      <c r="L221" s="125"/>
      <c r="M221" s="125"/>
      <c r="N221" s="125"/>
      <c r="O221" s="125"/>
      <c r="P221" s="125">
        <v>2</v>
      </c>
      <c r="Q221" s="125"/>
    </row>
    <row r="222" spans="1:17" ht="38.25" x14ac:dyDescent="0.25">
      <c r="A222" s="131"/>
      <c r="B222" s="132"/>
      <c r="C222" s="26">
        <v>220</v>
      </c>
      <c r="D222" s="35" t="s">
        <v>353</v>
      </c>
      <c r="E222" s="26" t="s">
        <v>40</v>
      </c>
      <c r="F222" s="27" t="s">
        <v>354</v>
      </c>
      <c r="G222" s="26" t="s">
        <v>47</v>
      </c>
      <c r="H222" s="28">
        <v>1.57</v>
      </c>
      <c r="I222" s="83">
        <v>10</v>
      </c>
      <c r="J222" s="84">
        <f t="shared" si="6"/>
        <v>10</v>
      </c>
      <c r="K222" s="85" t="str">
        <f t="shared" si="7"/>
        <v>OK</v>
      </c>
      <c r="L222" s="125"/>
      <c r="M222" s="125"/>
      <c r="N222" s="125"/>
      <c r="O222" s="125"/>
      <c r="P222" s="125"/>
      <c r="Q222" s="125"/>
    </row>
    <row r="223" spans="1:17" ht="25.5" x14ac:dyDescent="0.25">
      <c r="A223" s="131"/>
      <c r="B223" s="132"/>
      <c r="C223" s="26">
        <v>221</v>
      </c>
      <c r="D223" s="35" t="s">
        <v>355</v>
      </c>
      <c r="E223" s="26" t="s">
        <v>68</v>
      </c>
      <c r="F223" s="27" t="s">
        <v>218</v>
      </c>
      <c r="G223" s="26" t="s">
        <v>47</v>
      </c>
      <c r="H223" s="28">
        <v>5.71</v>
      </c>
      <c r="I223" s="83">
        <v>10</v>
      </c>
      <c r="J223" s="84">
        <f t="shared" si="6"/>
        <v>10</v>
      </c>
      <c r="K223" s="85" t="str">
        <f t="shared" si="7"/>
        <v>OK</v>
      </c>
      <c r="L223" s="125"/>
      <c r="M223" s="125"/>
      <c r="N223" s="125"/>
      <c r="O223" s="125"/>
      <c r="P223" s="125"/>
      <c r="Q223" s="125"/>
    </row>
    <row r="224" spans="1:17" ht="25.5" x14ac:dyDescent="0.25">
      <c r="A224" s="131"/>
      <c r="B224" s="132"/>
      <c r="C224" s="26">
        <v>222</v>
      </c>
      <c r="D224" s="35" t="s">
        <v>356</v>
      </c>
      <c r="E224" s="26" t="s">
        <v>40</v>
      </c>
      <c r="F224" s="27" t="s">
        <v>153</v>
      </c>
      <c r="G224" s="26" t="s">
        <v>47</v>
      </c>
      <c r="H224" s="28">
        <v>0.26</v>
      </c>
      <c r="I224" s="83">
        <v>8000</v>
      </c>
      <c r="J224" s="84">
        <f t="shared" si="6"/>
        <v>2800</v>
      </c>
      <c r="K224" s="85" t="str">
        <f t="shared" si="7"/>
        <v>OK</v>
      </c>
      <c r="L224" s="125">
        <v>4000</v>
      </c>
      <c r="M224" s="125"/>
      <c r="N224" s="125"/>
      <c r="O224" s="125"/>
      <c r="P224" s="125">
        <v>1200</v>
      </c>
      <c r="Q224" s="125"/>
    </row>
    <row r="225" spans="1:17" x14ac:dyDescent="0.25">
      <c r="A225" s="131"/>
      <c r="B225" s="132"/>
      <c r="C225" s="26">
        <v>223</v>
      </c>
      <c r="D225" s="35" t="s">
        <v>357</v>
      </c>
      <c r="E225" s="26" t="s">
        <v>40</v>
      </c>
      <c r="F225" s="27" t="s">
        <v>325</v>
      </c>
      <c r="G225" s="26" t="s">
        <v>47</v>
      </c>
      <c r="H225" s="28">
        <v>0.43</v>
      </c>
      <c r="I225" s="83">
        <v>100</v>
      </c>
      <c r="J225" s="84">
        <f t="shared" si="6"/>
        <v>100</v>
      </c>
      <c r="K225" s="85" t="str">
        <f t="shared" si="7"/>
        <v>OK</v>
      </c>
      <c r="L225" s="125"/>
      <c r="M225" s="125"/>
      <c r="N225" s="125"/>
      <c r="O225" s="125"/>
      <c r="P225" s="125"/>
      <c r="Q225" s="125"/>
    </row>
    <row r="226" spans="1:17" x14ac:dyDescent="0.25">
      <c r="A226" s="131"/>
      <c r="B226" s="132"/>
      <c r="C226" s="26">
        <v>224</v>
      </c>
      <c r="D226" s="40" t="s">
        <v>358</v>
      </c>
      <c r="E226" s="31" t="s">
        <v>40</v>
      </c>
      <c r="F226" s="33" t="s">
        <v>359</v>
      </c>
      <c r="G226" s="31" t="s">
        <v>47</v>
      </c>
      <c r="H226" s="28">
        <v>0.21</v>
      </c>
      <c r="I226" s="88"/>
      <c r="J226" s="84">
        <f t="shared" si="6"/>
        <v>0</v>
      </c>
      <c r="K226" s="85" t="str">
        <f t="shared" si="7"/>
        <v>OK</v>
      </c>
      <c r="L226" s="125"/>
      <c r="M226" s="125"/>
      <c r="N226" s="125"/>
      <c r="O226" s="125"/>
      <c r="P226" s="125"/>
      <c r="Q226" s="125"/>
    </row>
    <row r="227" spans="1:17" x14ac:dyDescent="0.25">
      <c r="A227" s="131"/>
      <c r="B227" s="132"/>
      <c r="C227" s="26">
        <v>225</v>
      </c>
      <c r="D227" s="40" t="s">
        <v>360</v>
      </c>
      <c r="E227" s="31" t="s">
        <v>40</v>
      </c>
      <c r="F227" s="33" t="s">
        <v>359</v>
      </c>
      <c r="G227" s="31" t="s">
        <v>47</v>
      </c>
      <c r="H227" s="28">
        <v>0.14000000000000001</v>
      </c>
      <c r="I227" s="88"/>
      <c r="J227" s="84">
        <f t="shared" si="6"/>
        <v>0</v>
      </c>
      <c r="K227" s="85" t="str">
        <f t="shared" si="7"/>
        <v>OK</v>
      </c>
      <c r="L227" s="125"/>
      <c r="M227" s="125"/>
      <c r="N227" s="125"/>
      <c r="O227" s="125"/>
      <c r="P227" s="125"/>
      <c r="Q227" s="125"/>
    </row>
    <row r="228" spans="1:17" x14ac:dyDescent="0.25">
      <c r="A228" s="131"/>
      <c r="B228" s="132"/>
      <c r="C228" s="26">
        <v>226</v>
      </c>
      <c r="D228" s="40" t="s">
        <v>361</v>
      </c>
      <c r="E228" s="31" t="s">
        <v>40</v>
      </c>
      <c r="F228" s="33" t="s">
        <v>359</v>
      </c>
      <c r="G228" s="31" t="s">
        <v>47</v>
      </c>
      <c r="H228" s="28">
        <v>0.1</v>
      </c>
      <c r="I228" s="88"/>
      <c r="J228" s="84">
        <f t="shared" si="6"/>
        <v>0</v>
      </c>
      <c r="K228" s="85" t="str">
        <f t="shared" si="7"/>
        <v>OK</v>
      </c>
      <c r="L228" s="125"/>
      <c r="M228" s="125"/>
      <c r="N228" s="125"/>
      <c r="O228" s="125"/>
      <c r="P228" s="125"/>
      <c r="Q228" s="125"/>
    </row>
    <row r="229" spans="1:17" x14ac:dyDescent="0.25">
      <c r="A229" s="131"/>
      <c r="B229" s="132"/>
      <c r="C229" s="26">
        <v>227</v>
      </c>
      <c r="D229" s="41" t="s">
        <v>362</v>
      </c>
      <c r="E229" s="31" t="s">
        <v>40</v>
      </c>
      <c r="F229" s="33" t="s">
        <v>359</v>
      </c>
      <c r="G229" s="31" t="s">
        <v>47</v>
      </c>
      <c r="H229" s="28">
        <v>0.33</v>
      </c>
      <c r="I229" s="88"/>
      <c r="J229" s="84">
        <f t="shared" si="6"/>
        <v>0</v>
      </c>
      <c r="K229" s="85" t="str">
        <f t="shared" si="7"/>
        <v>OK</v>
      </c>
      <c r="L229" s="125"/>
      <c r="M229" s="125"/>
      <c r="N229" s="125"/>
      <c r="O229" s="125"/>
      <c r="P229" s="125"/>
      <c r="Q229" s="125"/>
    </row>
    <row r="230" spans="1:17" x14ac:dyDescent="0.25">
      <c r="A230" s="131"/>
      <c r="B230" s="132"/>
      <c r="C230" s="26">
        <v>228</v>
      </c>
      <c r="D230" s="40" t="s">
        <v>363</v>
      </c>
      <c r="E230" s="31" t="s">
        <v>40</v>
      </c>
      <c r="F230" s="33" t="s">
        <v>359</v>
      </c>
      <c r="G230" s="31" t="s">
        <v>47</v>
      </c>
      <c r="H230" s="28">
        <v>0.21</v>
      </c>
      <c r="I230" s="88"/>
      <c r="J230" s="84">
        <f t="shared" si="6"/>
        <v>0</v>
      </c>
      <c r="K230" s="85" t="str">
        <f t="shared" si="7"/>
        <v>OK</v>
      </c>
      <c r="L230" s="125"/>
      <c r="M230" s="125"/>
      <c r="N230" s="125"/>
      <c r="O230" s="125"/>
      <c r="P230" s="125"/>
      <c r="Q230" s="125"/>
    </row>
    <row r="231" spans="1:17" x14ac:dyDescent="0.25">
      <c r="A231" s="131"/>
      <c r="B231" s="132"/>
      <c r="C231" s="26">
        <v>229</v>
      </c>
      <c r="D231" s="40" t="s">
        <v>364</v>
      </c>
      <c r="E231" s="31" t="s">
        <v>40</v>
      </c>
      <c r="F231" s="33" t="s">
        <v>359</v>
      </c>
      <c r="G231" s="31" t="s">
        <v>47</v>
      </c>
      <c r="H231" s="28">
        <v>0.16</v>
      </c>
      <c r="I231" s="88"/>
      <c r="J231" s="84">
        <f t="shared" si="6"/>
        <v>0</v>
      </c>
      <c r="K231" s="85" t="str">
        <f t="shared" si="7"/>
        <v>OK</v>
      </c>
      <c r="L231" s="125"/>
      <c r="M231" s="125"/>
      <c r="N231" s="125"/>
      <c r="O231" s="125"/>
      <c r="P231" s="125"/>
      <c r="Q231" s="125"/>
    </row>
    <row r="232" spans="1:17" x14ac:dyDescent="0.25">
      <c r="A232" s="131"/>
      <c r="B232" s="132"/>
      <c r="C232" s="26">
        <v>230</v>
      </c>
      <c r="D232" s="40" t="s">
        <v>365</v>
      </c>
      <c r="E232" s="31" t="s">
        <v>40</v>
      </c>
      <c r="F232" s="33" t="s">
        <v>359</v>
      </c>
      <c r="G232" s="31" t="s">
        <v>47</v>
      </c>
      <c r="H232" s="28">
        <v>7.0000000000000007E-2</v>
      </c>
      <c r="I232" s="88"/>
      <c r="J232" s="84">
        <f t="shared" si="6"/>
        <v>0</v>
      </c>
      <c r="K232" s="85" t="str">
        <f t="shared" si="7"/>
        <v>OK</v>
      </c>
      <c r="L232" s="125"/>
      <c r="M232" s="125"/>
      <c r="N232" s="125"/>
      <c r="O232" s="125"/>
      <c r="P232" s="125"/>
      <c r="Q232" s="125"/>
    </row>
    <row r="233" spans="1:17" ht="76.5" x14ac:dyDescent="0.25">
      <c r="A233" s="121" t="s">
        <v>382</v>
      </c>
      <c r="B233" s="124">
        <v>32</v>
      </c>
      <c r="C233" s="23">
        <v>231</v>
      </c>
      <c r="D233" s="21" t="s">
        <v>366</v>
      </c>
      <c r="E233" s="23" t="s">
        <v>68</v>
      </c>
      <c r="F233" s="32" t="s">
        <v>180</v>
      </c>
      <c r="G233" s="23" t="s">
        <v>47</v>
      </c>
      <c r="H233" s="29">
        <v>260</v>
      </c>
      <c r="I233" s="86"/>
      <c r="J233" s="84">
        <f t="shared" si="6"/>
        <v>0</v>
      </c>
      <c r="K233" s="85" t="str">
        <f t="shared" si="7"/>
        <v>OK</v>
      </c>
      <c r="L233" s="125"/>
      <c r="M233" s="125"/>
      <c r="N233" s="125"/>
      <c r="O233" s="125"/>
      <c r="P233" s="125"/>
      <c r="Q233" s="125"/>
    </row>
    <row r="234" spans="1:17" ht="37.5" customHeight="1" x14ac:dyDescent="0.25">
      <c r="A234" s="47" t="s">
        <v>387</v>
      </c>
      <c r="B234" s="124">
        <v>33</v>
      </c>
      <c r="C234" s="23"/>
      <c r="D234" s="21" t="s">
        <v>388</v>
      </c>
      <c r="E234" s="23" t="s">
        <v>389</v>
      </c>
      <c r="F234" s="32"/>
      <c r="G234" s="23" t="s">
        <v>47</v>
      </c>
      <c r="H234" s="29"/>
      <c r="I234" s="83"/>
      <c r="J234" s="84"/>
      <c r="K234" s="85"/>
      <c r="L234" s="125"/>
      <c r="M234" s="125"/>
      <c r="N234" s="125"/>
      <c r="O234" s="125"/>
      <c r="P234" s="125"/>
      <c r="Q234" s="125"/>
    </row>
    <row r="235" spans="1:17" ht="38.25" x14ac:dyDescent="0.25">
      <c r="A235" s="121" t="s">
        <v>380</v>
      </c>
      <c r="B235" s="124">
        <v>34</v>
      </c>
      <c r="C235" s="23">
        <v>161</v>
      </c>
      <c r="D235" s="21" t="s">
        <v>367</v>
      </c>
      <c r="E235" s="23" t="s">
        <v>9</v>
      </c>
      <c r="F235" s="32" t="s">
        <v>77</v>
      </c>
      <c r="G235" s="23" t="s">
        <v>47</v>
      </c>
      <c r="H235" s="29">
        <v>0.05</v>
      </c>
      <c r="I235" s="49">
        <v>100000</v>
      </c>
      <c r="J235" s="84">
        <f t="shared" ref="J235:J240" si="8">I235-(SUM(L235:Q235))</f>
        <v>0</v>
      </c>
      <c r="K235" s="85" t="str">
        <f t="shared" si="7"/>
        <v>OK</v>
      </c>
      <c r="L235" s="125"/>
      <c r="M235" s="125">
        <v>32000</v>
      </c>
      <c r="N235" s="125"/>
      <c r="O235" s="125">
        <v>68000</v>
      </c>
      <c r="P235" s="125"/>
      <c r="Q235" s="125"/>
    </row>
    <row r="236" spans="1:17" ht="63.75" x14ac:dyDescent="0.25">
      <c r="A236" s="122" t="s">
        <v>382</v>
      </c>
      <c r="B236" s="123">
        <v>35</v>
      </c>
      <c r="C236" s="26">
        <v>233</v>
      </c>
      <c r="D236" s="35" t="s">
        <v>368</v>
      </c>
      <c r="E236" s="26" t="s">
        <v>40</v>
      </c>
      <c r="F236" s="27" t="s">
        <v>369</v>
      </c>
      <c r="G236" s="26" t="s">
        <v>370</v>
      </c>
      <c r="H236" s="30">
        <v>2200</v>
      </c>
      <c r="I236" s="83"/>
      <c r="J236" s="84">
        <f t="shared" si="8"/>
        <v>0</v>
      </c>
      <c r="K236" s="85" t="str">
        <f t="shared" si="7"/>
        <v>OK</v>
      </c>
      <c r="L236" s="125"/>
      <c r="M236" s="125"/>
      <c r="N236" s="125"/>
      <c r="O236" s="125"/>
      <c r="P236" s="125"/>
      <c r="Q236" s="125"/>
    </row>
    <row r="237" spans="1:17" ht="102" x14ac:dyDescent="0.25">
      <c r="A237" s="130" t="s">
        <v>382</v>
      </c>
      <c r="B237" s="133">
        <v>36</v>
      </c>
      <c r="C237" s="23">
        <v>234</v>
      </c>
      <c r="D237" s="21" t="s">
        <v>371</v>
      </c>
      <c r="E237" s="23" t="s">
        <v>40</v>
      </c>
      <c r="F237" s="32" t="s">
        <v>372</v>
      </c>
      <c r="G237" s="23" t="s">
        <v>47</v>
      </c>
      <c r="H237" s="29">
        <v>132.5</v>
      </c>
      <c r="I237" s="86"/>
      <c r="J237" s="84">
        <f t="shared" si="8"/>
        <v>0</v>
      </c>
      <c r="K237" s="85" t="str">
        <f t="shared" si="7"/>
        <v>OK</v>
      </c>
      <c r="L237" s="125"/>
      <c r="M237" s="125"/>
      <c r="N237" s="125"/>
      <c r="O237" s="125"/>
      <c r="P237" s="125"/>
      <c r="Q237" s="125"/>
    </row>
    <row r="238" spans="1:17" ht="102" x14ac:dyDescent="0.25">
      <c r="A238" s="130"/>
      <c r="B238" s="133"/>
      <c r="C238" s="23">
        <v>235</v>
      </c>
      <c r="D238" s="21" t="s">
        <v>373</v>
      </c>
      <c r="E238" s="23" t="s">
        <v>40</v>
      </c>
      <c r="F238" s="32" t="s">
        <v>372</v>
      </c>
      <c r="G238" s="23" t="s">
        <v>47</v>
      </c>
      <c r="H238" s="29">
        <v>92</v>
      </c>
      <c r="I238" s="86"/>
      <c r="J238" s="84">
        <f t="shared" si="8"/>
        <v>0</v>
      </c>
      <c r="K238" s="85" t="str">
        <f t="shared" si="7"/>
        <v>OK</v>
      </c>
      <c r="L238" s="125"/>
      <c r="M238" s="125"/>
      <c r="N238" s="125"/>
      <c r="O238" s="125"/>
      <c r="P238" s="125"/>
      <c r="Q238" s="125"/>
    </row>
    <row r="239" spans="1:17" ht="25.5" x14ac:dyDescent="0.25">
      <c r="A239" s="130"/>
      <c r="B239" s="133"/>
      <c r="C239" s="23">
        <v>236</v>
      </c>
      <c r="D239" s="21" t="s">
        <v>374</v>
      </c>
      <c r="E239" s="23" t="s">
        <v>375</v>
      </c>
      <c r="F239" s="32" t="s">
        <v>372</v>
      </c>
      <c r="G239" s="23" t="s">
        <v>47</v>
      </c>
      <c r="H239" s="29">
        <v>34.799999999999997</v>
      </c>
      <c r="I239" s="86"/>
      <c r="J239" s="84">
        <f t="shared" si="8"/>
        <v>0</v>
      </c>
      <c r="K239" s="85" t="str">
        <f t="shared" si="7"/>
        <v>OK</v>
      </c>
      <c r="L239" s="125"/>
      <c r="M239" s="125"/>
      <c r="N239" s="125"/>
      <c r="O239" s="125"/>
      <c r="P239" s="125"/>
      <c r="Q239" s="125"/>
    </row>
    <row r="240" spans="1:17" ht="63.75" x14ac:dyDescent="0.25">
      <c r="A240" s="130"/>
      <c r="B240" s="133"/>
      <c r="C240" s="23">
        <v>237</v>
      </c>
      <c r="D240" s="21" t="s">
        <v>376</v>
      </c>
      <c r="E240" s="23" t="s">
        <v>40</v>
      </c>
      <c r="F240" s="32" t="s">
        <v>372</v>
      </c>
      <c r="G240" s="23" t="s">
        <v>47</v>
      </c>
      <c r="H240" s="29">
        <v>202</v>
      </c>
      <c r="I240" s="86"/>
      <c r="J240" s="84">
        <f t="shared" si="8"/>
        <v>0</v>
      </c>
      <c r="K240" s="85" t="str">
        <f t="shared" si="7"/>
        <v>OK</v>
      </c>
      <c r="L240" s="125"/>
      <c r="M240" s="125"/>
      <c r="N240" s="125"/>
      <c r="O240" s="125"/>
      <c r="P240" s="125"/>
      <c r="Q240" s="125"/>
    </row>
  </sheetData>
  <mergeCells count="60">
    <mergeCell ref="Q1:Q2"/>
    <mergeCell ref="A2:K2"/>
    <mergeCell ref="A4:A5"/>
    <mergeCell ref="B4:B5"/>
    <mergeCell ref="O1:O2"/>
    <mergeCell ref="P1:P2"/>
    <mergeCell ref="A1:C1"/>
    <mergeCell ref="D1:H1"/>
    <mergeCell ref="I1:K1"/>
    <mergeCell ref="L1:L2"/>
    <mergeCell ref="M1:M2"/>
    <mergeCell ref="N1:N2"/>
    <mergeCell ref="A6:A13"/>
    <mergeCell ref="B6:B13"/>
    <mergeCell ref="A14:A15"/>
    <mergeCell ref="B14:B15"/>
    <mergeCell ref="A16:A23"/>
    <mergeCell ref="B16:B23"/>
    <mergeCell ref="A24:A27"/>
    <mergeCell ref="B24:B27"/>
    <mergeCell ref="A28:A49"/>
    <mergeCell ref="B28:B49"/>
    <mergeCell ref="A50:A54"/>
    <mergeCell ref="B50:B54"/>
    <mergeCell ref="A55:A60"/>
    <mergeCell ref="B55:B60"/>
    <mergeCell ref="A61:A80"/>
    <mergeCell ref="B61:B80"/>
    <mergeCell ref="A81:A82"/>
    <mergeCell ref="B81:B82"/>
    <mergeCell ref="A83:A84"/>
    <mergeCell ref="B83:B84"/>
    <mergeCell ref="A85:A100"/>
    <mergeCell ref="B85:B100"/>
    <mergeCell ref="A102:A112"/>
    <mergeCell ref="B102:B112"/>
    <mergeCell ref="A115:A121"/>
    <mergeCell ref="B115:B121"/>
    <mergeCell ref="A122:A127"/>
    <mergeCell ref="B122:B127"/>
    <mergeCell ref="A129:A138"/>
    <mergeCell ref="B129:B138"/>
    <mergeCell ref="A141:A163"/>
    <mergeCell ref="B141:B163"/>
    <mergeCell ref="A165:A166"/>
    <mergeCell ref="B165:B166"/>
    <mergeCell ref="A167:A176"/>
    <mergeCell ref="B167:B176"/>
    <mergeCell ref="A177:A193"/>
    <mergeCell ref="B177:B193"/>
    <mergeCell ref="A194:A203"/>
    <mergeCell ref="B194:B203"/>
    <mergeCell ref="A204:A205"/>
    <mergeCell ref="B204:B205"/>
    <mergeCell ref="A206:A213"/>
    <mergeCell ref="B206:B213"/>
    <mergeCell ref="A214:A232"/>
    <mergeCell ref="B214:B232"/>
    <mergeCell ref="A237:A240"/>
    <mergeCell ref="B237:B240"/>
  </mergeCells>
  <conditionalFormatting sqref="L4">
    <cfRule type="cellIs" dxfId="347" priority="10" stopIfTrue="1" operator="greaterThan">
      <formula>0</formula>
    </cfRule>
    <cfRule type="cellIs" dxfId="346" priority="11" stopIfTrue="1" operator="greaterThan">
      <formula>0</formula>
    </cfRule>
    <cfRule type="cellIs" dxfId="345" priority="12" stopIfTrue="1" operator="greaterThan">
      <formula>0</formula>
    </cfRule>
  </conditionalFormatting>
  <conditionalFormatting sqref="L4:Q240">
    <cfRule type="cellIs" dxfId="344" priority="7" stopIfTrue="1" operator="greaterThan">
      <formula>0</formula>
    </cfRule>
    <cfRule type="cellIs" dxfId="343" priority="8" stopIfTrue="1" operator="greaterThan">
      <formula>0</formula>
    </cfRule>
    <cfRule type="cellIs" dxfId="342" priority="9" stopIfTrue="1" operator="greaterThan">
      <formula>0</formula>
    </cfRule>
  </conditionalFormatting>
  <conditionalFormatting sqref="M4:Q4">
    <cfRule type="cellIs" dxfId="341" priority="4" stopIfTrue="1" operator="greaterThan">
      <formula>0</formula>
    </cfRule>
    <cfRule type="cellIs" dxfId="340" priority="5" stopIfTrue="1" operator="greaterThan">
      <formula>0</formula>
    </cfRule>
    <cfRule type="cellIs" dxfId="339" priority="6" stopIfTrue="1" operator="greaterThan">
      <formula>0</formula>
    </cfRule>
  </conditionalFormatting>
  <conditionalFormatting sqref="M5:Q28">
    <cfRule type="cellIs" dxfId="338" priority="1" stopIfTrue="1" operator="greaterThan">
      <formula>0</formula>
    </cfRule>
    <cfRule type="cellIs" dxfId="337" priority="2" stopIfTrue="1" operator="greaterThan">
      <formula>0</formula>
    </cfRule>
    <cfRule type="cellIs" dxfId="336"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240"/>
  <sheetViews>
    <sheetView zoomScale="80" zoomScaleNormal="80" workbookViewId="0">
      <selection activeCell="Y1" sqref="Y1"/>
    </sheetView>
  </sheetViews>
  <sheetFormatPr defaultColWidth="9.7109375" defaultRowHeight="15" x14ac:dyDescent="0.25"/>
  <cols>
    <col min="1" max="1" width="14.5703125" style="1" customWidth="1"/>
    <col min="2" max="2" width="5.5703125" style="1" bestFit="1" customWidth="1"/>
    <col min="3" max="3" width="6" style="89" bestFit="1" customWidth="1"/>
    <col min="4" max="4" width="53.85546875" style="1" bestFit="1" customWidth="1"/>
    <col min="5" max="5" width="9.85546875" style="1" bestFit="1" customWidth="1"/>
    <col min="6" max="6" width="13.140625" style="1" customWidth="1"/>
    <col min="7" max="7" width="11.28515625" style="1" customWidth="1"/>
    <col min="8" max="8" width="12.7109375" style="1" bestFit="1" customWidth="1"/>
    <col min="9" max="9" width="11.28515625" style="46" customWidth="1"/>
    <col min="10" max="10" width="13.28515625" style="90" customWidth="1"/>
    <col min="11" max="11" width="12.5703125" style="17" customWidth="1"/>
    <col min="12" max="23" width="13.28515625" style="18" customWidth="1"/>
    <col min="24" max="16384" width="9.7109375" style="15"/>
  </cols>
  <sheetData>
    <row r="1" spans="1:23" ht="33" customHeight="1" x14ac:dyDescent="0.25">
      <c r="A1" s="134" t="s">
        <v>42</v>
      </c>
      <c r="B1" s="134"/>
      <c r="C1" s="134"/>
      <c r="D1" s="134" t="s">
        <v>43</v>
      </c>
      <c r="E1" s="134"/>
      <c r="F1" s="134"/>
      <c r="G1" s="134"/>
      <c r="H1" s="134"/>
      <c r="I1" s="134" t="s">
        <v>44</v>
      </c>
      <c r="J1" s="134"/>
      <c r="K1" s="134"/>
      <c r="L1" s="129" t="s">
        <v>415</v>
      </c>
      <c r="M1" s="129" t="s">
        <v>413</v>
      </c>
      <c r="N1" s="129" t="s">
        <v>518</v>
      </c>
      <c r="O1" s="129" t="s">
        <v>519</v>
      </c>
      <c r="P1" s="129" t="s">
        <v>520</v>
      </c>
      <c r="Q1" s="129" t="s">
        <v>414</v>
      </c>
      <c r="R1" s="129" t="s">
        <v>521</v>
      </c>
      <c r="S1" s="129" t="s">
        <v>522</v>
      </c>
      <c r="T1" s="129" t="s">
        <v>523</v>
      </c>
      <c r="U1" s="129" t="s">
        <v>524</v>
      </c>
      <c r="V1" s="135" t="s">
        <v>525</v>
      </c>
      <c r="W1" s="135" t="s">
        <v>526</v>
      </c>
    </row>
    <row r="2" spans="1:23" ht="21.75" customHeight="1" x14ac:dyDescent="0.25">
      <c r="A2" s="134" t="s">
        <v>29</v>
      </c>
      <c r="B2" s="134"/>
      <c r="C2" s="134"/>
      <c r="D2" s="134"/>
      <c r="E2" s="134"/>
      <c r="F2" s="134"/>
      <c r="G2" s="134"/>
      <c r="H2" s="134"/>
      <c r="I2" s="134"/>
      <c r="J2" s="134"/>
      <c r="K2" s="134"/>
      <c r="L2" s="129"/>
      <c r="M2" s="129"/>
      <c r="N2" s="129"/>
      <c r="O2" s="129"/>
      <c r="P2" s="129"/>
      <c r="Q2" s="129"/>
      <c r="R2" s="129"/>
      <c r="S2" s="129"/>
      <c r="T2" s="129"/>
      <c r="U2" s="129"/>
      <c r="V2" s="136"/>
      <c r="W2" s="136"/>
    </row>
    <row r="3" spans="1:23" s="16" customFormat="1" ht="45" x14ac:dyDescent="0.2">
      <c r="A3" s="76" t="s">
        <v>3</v>
      </c>
      <c r="B3" s="76" t="s">
        <v>1</v>
      </c>
      <c r="C3" s="77" t="s">
        <v>4</v>
      </c>
      <c r="D3" s="77" t="s">
        <v>6</v>
      </c>
      <c r="E3" s="77" t="s">
        <v>37</v>
      </c>
      <c r="F3" s="77" t="s">
        <v>38</v>
      </c>
      <c r="G3" s="77" t="s">
        <v>386</v>
      </c>
      <c r="H3" s="78" t="s">
        <v>5</v>
      </c>
      <c r="I3" s="79" t="s">
        <v>28</v>
      </c>
      <c r="J3" s="80" t="s">
        <v>0</v>
      </c>
      <c r="K3" s="76" t="s">
        <v>7</v>
      </c>
      <c r="L3" s="81">
        <v>42209</v>
      </c>
      <c r="M3" s="81">
        <v>42209</v>
      </c>
      <c r="N3" s="81">
        <v>42209</v>
      </c>
      <c r="O3" s="81">
        <v>42209</v>
      </c>
      <c r="P3" s="81">
        <v>42184</v>
      </c>
      <c r="Q3" s="81">
        <v>42209</v>
      </c>
      <c r="R3" s="81">
        <v>42285</v>
      </c>
      <c r="S3" s="81">
        <v>42181</v>
      </c>
      <c r="T3" s="81">
        <v>42199</v>
      </c>
      <c r="U3" s="81">
        <v>42317</v>
      </c>
      <c r="V3" s="91">
        <v>42444</v>
      </c>
      <c r="W3" s="91">
        <v>42444</v>
      </c>
    </row>
    <row r="4" spans="1:23" ht="38.25" x14ac:dyDescent="0.25">
      <c r="A4" s="131" t="s">
        <v>377</v>
      </c>
      <c r="B4" s="132">
        <v>1</v>
      </c>
      <c r="C4" s="26">
        <v>1</v>
      </c>
      <c r="D4" s="35" t="s">
        <v>45</v>
      </c>
      <c r="E4" s="26" t="s">
        <v>40</v>
      </c>
      <c r="F4" s="27" t="s">
        <v>46</v>
      </c>
      <c r="G4" s="26" t="s">
        <v>47</v>
      </c>
      <c r="H4" s="28">
        <v>18.920000000000002</v>
      </c>
      <c r="I4" s="83">
        <v>50</v>
      </c>
      <c r="J4" s="84">
        <f>I4-(SUM(L4:W4))</f>
        <v>50</v>
      </c>
      <c r="K4" s="85" t="str">
        <f>IF(J4&lt;0,"ATENÇÃO","OK")</f>
        <v>OK</v>
      </c>
      <c r="L4" s="19">
        <v>0</v>
      </c>
      <c r="M4" s="19">
        <v>0</v>
      </c>
      <c r="N4" s="19">
        <v>0</v>
      </c>
      <c r="O4" s="19">
        <v>0</v>
      </c>
      <c r="P4" s="19">
        <v>0</v>
      </c>
      <c r="Q4" s="19">
        <v>0</v>
      </c>
      <c r="R4" s="19">
        <v>0</v>
      </c>
      <c r="S4" s="19">
        <v>0</v>
      </c>
      <c r="T4" s="19">
        <v>0</v>
      </c>
      <c r="U4" s="19">
        <v>0</v>
      </c>
      <c r="V4" s="19"/>
      <c r="W4" s="19"/>
    </row>
    <row r="5" spans="1:23" ht="63.75" x14ac:dyDescent="0.25">
      <c r="A5" s="131"/>
      <c r="B5" s="132"/>
      <c r="C5" s="26">
        <v>2</v>
      </c>
      <c r="D5" s="35" t="s">
        <v>48</v>
      </c>
      <c r="E5" s="26" t="s">
        <v>40</v>
      </c>
      <c r="F5" s="27" t="s">
        <v>49</v>
      </c>
      <c r="G5" s="26" t="s">
        <v>47</v>
      </c>
      <c r="H5" s="28">
        <v>5.3</v>
      </c>
      <c r="I5" s="83">
        <v>1000</v>
      </c>
      <c r="J5" s="84">
        <f t="shared" ref="J5:J68" si="0">I5-(SUM(L5:W5))</f>
        <v>970</v>
      </c>
      <c r="K5" s="85" t="str">
        <f t="shared" ref="K5:K68" si="1">IF(J5&lt;0,"ATENÇÃO","OK")</f>
        <v>OK</v>
      </c>
      <c r="L5" s="19">
        <v>30</v>
      </c>
      <c r="M5" s="19">
        <v>0</v>
      </c>
      <c r="N5" s="19">
        <v>0</v>
      </c>
      <c r="O5" s="19">
        <v>0</v>
      </c>
      <c r="P5" s="19">
        <v>0</v>
      </c>
      <c r="Q5" s="19">
        <v>0</v>
      </c>
      <c r="R5" s="19">
        <v>0</v>
      </c>
      <c r="S5" s="19">
        <v>0</v>
      </c>
      <c r="T5" s="19">
        <v>0</v>
      </c>
      <c r="U5" s="19">
        <v>0</v>
      </c>
      <c r="V5" s="19"/>
      <c r="W5" s="19"/>
    </row>
    <row r="6" spans="1:23" ht="25.5" customHeight="1" x14ac:dyDescent="0.25">
      <c r="A6" s="130" t="s">
        <v>378</v>
      </c>
      <c r="B6" s="133">
        <v>2</v>
      </c>
      <c r="C6" s="23">
        <v>3</v>
      </c>
      <c r="D6" s="21" t="s">
        <v>50</v>
      </c>
      <c r="E6" s="23" t="s">
        <v>51</v>
      </c>
      <c r="F6" s="23" t="s">
        <v>52</v>
      </c>
      <c r="G6" s="23" t="s">
        <v>47</v>
      </c>
      <c r="H6" s="29">
        <v>13.68</v>
      </c>
      <c r="I6" s="86">
        <v>10</v>
      </c>
      <c r="J6" s="84">
        <f t="shared" si="0"/>
        <v>10</v>
      </c>
      <c r="K6" s="85" t="str">
        <f t="shared" si="1"/>
        <v>OK</v>
      </c>
      <c r="L6" s="19">
        <v>0</v>
      </c>
      <c r="M6" s="19">
        <v>0</v>
      </c>
      <c r="N6" s="19">
        <v>0</v>
      </c>
      <c r="O6" s="19">
        <v>0</v>
      </c>
      <c r="P6" s="19">
        <v>0</v>
      </c>
      <c r="Q6" s="19">
        <v>0</v>
      </c>
      <c r="R6" s="19">
        <v>0</v>
      </c>
      <c r="S6" s="19">
        <v>0</v>
      </c>
      <c r="T6" s="19">
        <v>0</v>
      </c>
      <c r="U6" s="19">
        <v>0</v>
      </c>
      <c r="V6" s="19"/>
      <c r="W6" s="19"/>
    </row>
    <row r="7" spans="1:23" ht="25.5" x14ac:dyDescent="0.25">
      <c r="A7" s="130"/>
      <c r="B7" s="133"/>
      <c r="C7" s="23">
        <v>4</v>
      </c>
      <c r="D7" s="36" t="s">
        <v>53</v>
      </c>
      <c r="E7" s="23" t="s">
        <v>51</v>
      </c>
      <c r="F7" s="22" t="s">
        <v>54</v>
      </c>
      <c r="G7" s="23" t="s">
        <v>47</v>
      </c>
      <c r="H7" s="29">
        <v>7.0000000000000007E-2</v>
      </c>
      <c r="I7" s="86"/>
      <c r="J7" s="84">
        <f t="shared" si="0"/>
        <v>0</v>
      </c>
      <c r="K7" s="85" t="str">
        <f t="shared" si="1"/>
        <v>OK</v>
      </c>
      <c r="L7" s="19">
        <v>0</v>
      </c>
      <c r="M7" s="19">
        <v>0</v>
      </c>
      <c r="N7" s="19">
        <v>0</v>
      </c>
      <c r="O7" s="19">
        <v>0</v>
      </c>
      <c r="P7" s="19">
        <v>0</v>
      </c>
      <c r="Q7" s="19">
        <v>0</v>
      </c>
      <c r="R7" s="19">
        <v>0</v>
      </c>
      <c r="S7" s="19">
        <v>0</v>
      </c>
      <c r="T7" s="19">
        <v>0</v>
      </c>
      <c r="U7" s="19">
        <v>0</v>
      </c>
      <c r="V7" s="19"/>
      <c r="W7" s="19"/>
    </row>
    <row r="8" spans="1:23" ht="22.5" customHeight="1" x14ac:dyDescent="0.25">
      <c r="A8" s="130"/>
      <c r="B8" s="133"/>
      <c r="C8" s="23">
        <v>5</v>
      </c>
      <c r="D8" s="36" t="s">
        <v>55</v>
      </c>
      <c r="E8" s="23" t="s">
        <v>51</v>
      </c>
      <c r="F8" s="22" t="s">
        <v>54</v>
      </c>
      <c r="G8" s="23" t="s">
        <v>47</v>
      </c>
      <c r="H8" s="29">
        <v>0.7</v>
      </c>
      <c r="I8" s="86">
        <v>60</v>
      </c>
      <c r="J8" s="84">
        <f t="shared" si="0"/>
        <v>60</v>
      </c>
      <c r="K8" s="85" t="str">
        <f t="shared" si="1"/>
        <v>OK</v>
      </c>
      <c r="L8" s="19">
        <v>0</v>
      </c>
      <c r="M8" s="19">
        <v>0</v>
      </c>
      <c r="N8" s="19">
        <v>0</v>
      </c>
      <c r="O8" s="19">
        <v>0</v>
      </c>
      <c r="P8" s="19">
        <v>0</v>
      </c>
      <c r="Q8" s="19">
        <v>0</v>
      </c>
      <c r="R8" s="19">
        <v>0</v>
      </c>
      <c r="S8" s="19">
        <v>0</v>
      </c>
      <c r="T8" s="19">
        <v>0</v>
      </c>
      <c r="U8" s="19">
        <v>0</v>
      </c>
      <c r="V8" s="19"/>
      <c r="W8" s="19"/>
    </row>
    <row r="9" spans="1:23" ht="25.5" customHeight="1" x14ac:dyDescent="0.25">
      <c r="A9" s="130"/>
      <c r="B9" s="133"/>
      <c r="C9" s="23">
        <v>6</v>
      </c>
      <c r="D9" s="36" t="s">
        <v>56</v>
      </c>
      <c r="E9" s="23" t="s">
        <v>51</v>
      </c>
      <c r="F9" s="22" t="s">
        <v>57</v>
      </c>
      <c r="G9" s="23" t="s">
        <v>47</v>
      </c>
      <c r="H9" s="29">
        <v>5.74</v>
      </c>
      <c r="I9" s="49">
        <v>20</v>
      </c>
      <c r="J9" s="84">
        <f t="shared" si="0"/>
        <v>20</v>
      </c>
      <c r="K9" s="85" t="str">
        <f t="shared" si="1"/>
        <v>OK</v>
      </c>
      <c r="L9" s="19">
        <v>0</v>
      </c>
      <c r="M9" s="19">
        <v>0</v>
      </c>
      <c r="N9" s="19">
        <v>0</v>
      </c>
      <c r="O9" s="19">
        <v>0</v>
      </c>
      <c r="P9" s="19">
        <v>0</v>
      </c>
      <c r="Q9" s="19">
        <v>0</v>
      </c>
      <c r="R9" s="19">
        <v>0</v>
      </c>
      <c r="S9" s="19">
        <v>0</v>
      </c>
      <c r="T9" s="19">
        <v>0</v>
      </c>
      <c r="U9" s="19">
        <v>0</v>
      </c>
      <c r="V9" s="19"/>
      <c r="W9" s="19"/>
    </row>
    <row r="10" spans="1:23" ht="38.25" x14ac:dyDescent="0.25">
      <c r="A10" s="130"/>
      <c r="B10" s="133"/>
      <c r="C10" s="23">
        <v>7</v>
      </c>
      <c r="D10" s="21" t="s">
        <v>58</v>
      </c>
      <c r="E10" s="23" t="s">
        <v>40</v>
      </c>
      <c r="F10" s="23" t="s">
        <v>54</v>
      </c>
      <c r="G10" s="23" t="s">
        <v>47</v>
      </c>
      <c r="H10" s="29">
        <v>0.45</v>
      </c>
      <c r="I10" s="86">
        <v>50</v>
      </c>
      <c r="J10" s="84">
        <f>I10-(SUM(L10:W10))</f>
        <v>50</v>
      </c>
      <c r="K10" s="85" t="str">
        <f t="shared" si="1"/>
        <v>OK</v>
      </c>
      <c r="L10" s="19">
        <v>0</v>
      </c>
      <c r="M10" s="19">
        <v>0</v>
      </c>
      <c r="N10" s="19">
        <v>0</v>
      </c>
      <c r="O10" s="19">
        <v>0</v>
      </c>
      <c r="P10" s="19">
        <v>0</v>
      </c>
      <c r="Q10" s="19">
        <v>0</v>
      </c>
      <c r="R10" s="19">
        <v>0</v>
      </c>
      <c r="S10" s="19">
        <v>0</v>
      </c>
      <c r="T10" s="19">
        <v>0</v>
      </c>
      <c r="U10" s="19">
        <v>0</v>
      </c>
      <c r="V10" s="19"/>
      <c r="W10" s="19"/>
    </row>
    <row r="11" spans="1:23" ht="25.5" customHeight="1" x14ac:dyDescent="0.25">
      <c r="A11" s="130"/>
      <c r="B11" s="133"/>
      <c r="C11" s="23">
        <v>8</v>
      </c>
      <c r="D11" s="21" t="s">
        <v>59</v>
      </c>
      <c r="E11" s="23" t="s">
        <v>40</v>
      </c>
      <c r="F11" s="23" t="s">
        <v>60</v>
      </c>
      <c r="G11" s="23" t="s">
        <v>47</v>
      </c>
      <c r="H11" s="29">
        <v>9.32</v>
      </c>
      <c r="I11" s="86">
        <v>20</v>
      </c>
      <c r="J11" s="84">
        <f t="shared" si="0"/>
        <v>20</v>
      </c>
      <c r="K11" s="85" t="str">
        <f t="shared" si="1"/>
        <v>OK</v>
      </c>
      <c r="L11" s="19">
        <v>0</v>
      </c>
      <c r="M11" s="19">
        <v>0</v>
      </c>
      <c r="N11" s="19">
        <v>0</v>
      </c>
      <c r="O11" s="19">
        <v>0</v>
      </c>
      <c r="P11" s="19">
        <v>0</v>
      </c>
      <c r="Q11" s="19">
        <v>0</v>
      </c>
      <c r="R11" s="19">
        <v>0</v>
      </c>
      <c r="S11" s="19">
        <v>0</v>
      </c>
      <c r="T11" s="19">
        <v>0</v>
      </c>
      <c r="U11" s="19">
        <v>0</v>
      </c>
      <c r="V11" s="19"/>
      <c r="W11" s="19"/>
    </row>
    <row r="12" spans="1:23" ht="25.5" customHeight="1" x14ac:dyDescent="0.25">
      <c r="A12" s="130"/>
      <c r="B12" s="133"/>
      <c r="C12" s="23">
        <v>9</v>
      </c>
      <c r="D12" s="21" t="s">
        <v>61</v>
      </c>
      <c r="E12" s="23" t="s">
        <v>40</v>
      </c>
      <c r="F12" s="23" t="s">
        <v>60</v>
      </c>
      <c r="G12" s="23" t="s">
        <v>47</v>
      </c>
      <c r="H12" s="29">
        <v>18.23</v>
      </c>
      <c r="I12" s="86">
        <v>30</v>
      </c>
      <c r="J12" s="84">
        <f t="shared" si="0"/>
        <v>30</v>
      </c>
      <c r="K12" s="85" t="str">
        <f t="shared" si="1"/>
        <v>OK</v>
      </c>
      <c r="L12" s="19">
        <v>0</v>
      </c>
      <c r="M12" s="19">
        <v>0</v>
      </c>
      <c r="N12" s="19">
        <v>0</v>
      </c>
      <c r="O12" s="19">
        <v>0</v>
      </c>
      <c r="P12" s="19">
        <v>0</v>
      </c>
      <c r="Q12" s="19">
        <v>0</v>
      </c>
      <c r="R12" s="19">
        <v>0</v>
      </c>
      <c r="S12" s="19">
        <v>0</v>
      </c>
      <c r="T12" s="19">
        <v>0</v>
      </c>
      <c r="U12" s="19">
        <v>0</v>
      </c>
      <c r="V12" s="19"/>
      <c r="W12" s="19"/>
    </row>
    <row r="13" spans="1:23" ht="25.5" customHeight="1" x14ac:dyDescent="0.25">
      <c r="A13" s="130"/>
      <c r="B13" s="133"/>
      <c r="C13" s="23">
        <v>10</v>
      </c>
      <c r="D13" s="21" t="s">
        <v>62</v>
      </c>
      <c r="E13" s="23" t="s">
        <v>40</v>
      </c>
      <c r="F13" s="23" t="s">
        <v>60</v>
      </c>
      <c r="G13" s="23" t="s">
        <v>47</v>
      </c>
      <c r="H13" s="29">
        <v>28.08</v>
      </c>
      <c r="I13" s="86">
        <v>20</v>
      </c>
      <c r="J13" s="84">
        <f t="shared" si="0"/>
        <v>20</v>
      </c>
      <c r="K13" s="85" t="str">
        <f t="shared" si="1"/>
        <v>OK</v>
      </c>
      <c r="L13" s="19">
        <v>0</v>
      </c>
      <c r="M13" s="19">
        <v>0</v>
      </c>
      <c r="N13" s="19">
        <v>0</v>
      </c>
      <c r="O13" s="19">
        <v>0</v>
      </c>
      <c r="P13" s="19">
        <v>0</v>
      </c>
      <c r="Q13" s="19">
        <v>0</v>
      </c>
      <c r="R13" s="19">
        <v>0</v>
      </c>
      <c r="S13" s="19">
        <v>0</v>
      </c>
      <c r="T13" s="19">
        <v>0</v>
      </c>
      <c r="U13" s="19">
        <v>0</v>
      </c>
      <c r="V13" s="19"/>
      <c r="W13" s="19"/>
    </row>
    <row r="14" spans="1:23" ht="38.25" x14ac:dyDescent="0.25">
      <c r="A14" s="131" t="s">
        <v>379</v>
      </c>
      <c r="B14" s="132">
        <v>3</v>
      </c>
      <c r="C14" s="26">
        <v>11</v>
      </c>
      <c r="D14" s="35" t="s">
        <v>63</v>
      </c>
      <c r="E14" s="26" t="s">
        <v>64</v>
      </c>
      <c r="F14" s="27" t="s">
        <v>65</v>
      </c>
      <c r="G14" s="26" t="s">
        <v>47</v>
      </c>
      <c r="H14" s="28">
        <v>2.06</v>
      </c>
      <c r="I14" s="83">
        <v>1000</v>
      </c>
      <c r="J14" s="84">
        <f t="shared" si="0"/>
        <v>700</v>
      </c>
      <c r="K14" s="85" t="str">
        <f t="shared" si="1"/>
        <v>OK</v>
      </c>
      <c r="L14" s="19">
        <v>0</v>
      </c>
      <c r="M14" s="19">
        <v>300</v>
      </c>
      <c r="N14" s="19">
        <v>0</v>
      </c>
      <c r="O14" s="19">
        <v>0</v>
      </c>
      <c r="P14" s="19">
        <v>0</v>
      </c>
      <c r="Q14" s="19">
        <v>0</v>
      </c>
      <c r="R14" s="19">
        <v>0</v>
      </c>
      <c r="S14" s="19">
        <v>0</v>
      </c>
      <c r="T14" s="19">
        <v>0</v>
      </c>
      <c r="U14" s="19">
        <v>0</v>
      </c>
      <c r="V14" s="19"/>
      <c r="W14" s="19"/>
    </row>
    <row r="15" spans="1:23" ht="38.25" x14ac:dyDescent="0.25">
      <c r="A15" s="131"/>
      <c r="B15" s="132"/>
      <c r="C15" s="26">
        <v>12</v>
      </c>
      <c r="D15" s="35" t="s">
        <v>66</v>
      </c>
      <c r="E15" s="26" t="s">
        <v>40</v>
      </c>
      <c r="F15" s="27" t="s">
        <v>52</v>
      </c>
      <c r="G15" s="26" t="s">
        <v>47</v>
      </c>
      <c r="H15" s="28">
        <v>1.1399999999999999</v>
      </c>
      <c r="I15" s="83">
        <v>1000</v>
      </c>
      <c r="J15" s="84">
        <f t="shared" si="0"/>
        <v>900</v>
      </c>
      <c r="K15" s="85" t="str">
        <f t="shared" si="1"/>
        <v>OK</v>
      </c>
      <c r="L15" s="19">
        <v>0</v>
      </c>
      <c r="M15" s="19">
        <v>100</v>
      </c>
      <c r="N15" s="19">
        <v>0</v>
      </c>
      <c r="O15" s="19">
        <v>0</v>
      </c>
      <c r="P15" s="19">
        <v>0</v>
      </c>
      <c r="Q15" s="19">
        <v>0</v>
      </c>
      <c r="R15" s="19">
        <v>0</v>
      </c>
      <c r="S15" s="19">
        <v>0</v>
      </c>
      <c r="T15" s="19">
        <v>0</v>
      </c>
      <c r="U15" s="19">
        <v>0</v>
      </c>
      <c r="V15" s="19"/>
      <c r="W15" s="19"/>
    </row>
    <row r="16" spans="1:23" ht="25.5" customHeight="1" x14ac:dyDescent="0.25">
      <c r="A16" s="130" t="s">
        <v>378</v>
      </c>
      <c r="B16" s="133">
        <v>4</v>
      </c>
      <c r="C16" s="23">
        <v>13</v>
      </c>
      <c r="D16" s="21" t="s">
        <v>67</v>
      </c>
      <c r="E16" s="23" t="s">
        <v>68</v>
      </c>
      <c r="F16" s="23" t="s">
        <v>52</v>
      </c>
      <c r="G16" s="23" t="s">
        <v>47</v>
      </c>
      <c r="H16" s="29">
        <v>1.46</v>
      </c>
      <c r="I16" s="86">
        <v>50</v>
      </c>
      <c r="J16" s="84">
        <f t="shared" si="0"/>
        <v>50</v>
      </c>
      <c r="K16" s="85" t="str">
        <f t="shared" si="1"/>
        <v>OK</v>
      </c>
      <c r="L16" s="19">
        <v>0</v>
      </c>
      <c r="M16" s="19">
        <v>0</v>
      </c>
      <c r="N16" s="19">
        <v>0</v>
      </c>
      <c r="O16" s="19">
        <v>0</v>
      </c>
      <c r="P16" s="19">
        <v>0</v>
      </c>
      <c r="Q16" s="19">
        <v>0</v>
      </c>
      <c r="R16" s="19">
        <v>0</v>
      </c>
      <c r="S16" s="19">
        <v>0</v>
      </c>
      <c r="T16" s="19">
        <v>0</v>
      </c>
      <c r="U16" s="19">
        <v>0</v>
      </c>
      <c r="V16" s="19"/>
      <c r="W16" s="19"/>
    </row>
    <row r="17" spans="1:23" ht="25.5" customHeight="1" x14ac:dyDescent="0.25">
      <c r="A17" s="130"/>
      <c r="B17" s="133"/>
      <c r="C17" s="23">
        <v>14</v>
      </c>
      <c r="D17" s="21" t="s">
        <v>69</v>
      </c>
      <c r="E17" s="23" t="s">
        <v>40</v>
      </c>
      <c r="F17" s="23" t="s">
        <v>70</v>
      </c>
      <c r="G17" s="23" t="s">
        <v>47</v>
      </c>
      <c r="H17" s="29">
        <v>1.59</v>
      </c>
      <c r="I17" s="86">
        <v>50</v>
      </c>
      <c r="J17" s="84">
        <f t="shared" si="0"/>
        <v>50</v>
      </c>
      <c r="K17" s="85" t="str">
        <f t="shared" si="1"/>
        <v>OK</v>
      </c>
      <c r="L17" s="19">
        <v>0</v>
      </c>
      <c r="M17" s="19">
        <v>0</v>
      </c>
      <c r="N17" s="19">
        <v>0</v>
      </c>
      <c r="O17" s="19">
        <v>0</v>
      </c>
      <c r="P17" s="19">
        <v>0</v>
      </c>
      <c r="Q17" s="19">
        <v>0</v>
      </c>
      <c r="R17" s="19">
        <v>0</v>
      </c>
      <c r="S17" s="19">
        <v>0</v>
      </c>
      <c r="T17" s="19">
        <v>0</v>
      </c>
      <c r="U17" s="19">
        <v>0</v>
      </c>
      <c r="V17" s="19"/>
      <c r="W17" s="19"/>
    </row>
    <row r="18" spans="1:23" ht="25.5" customHeight="1" x14ac:dyDescent="0.25">
      <c r="A18" s="130"/>
      <c r="B18" s="133"/>
      <c r="C18" s="23">
        <v>15</v>
      </c>
      <c r="D18" s="21" t="s">
        <v>71</v>
      </c>
      <c r="E18" s="23" t="s">
        <v>68</v>
      </c>
      <c r="F18" s="23" t="s">
        <v>72</v>
      </c>
      <c r="G18" s="23" t="s">
        <v>47</v>
      </c>
      <c r="H18" s="29">
        <v>19.98</v>
      </c>
      <c r="I18" s="86"/>
      <c r="J18" s="84">
        <f t="shared" si="0"/>
        <v>0</v>
      </c>
      <c r="K18" s="85" t="str">
        <f t="shared" si="1"/>
        <v>OK</v>
      </c>
      <c r="L18" s="19">
        <v>0</v>
      </c>
      <c r="M18" s="19">
        <v>0</v>
      </c>
      <c r="N18" s="19">
        <v>0</v>
      </c>
      <c r="O18" s="19">
        <v>0</v>
      </c>
      <c r="P18" s="19">
        <v>0</v>
      </c>
      <c r="Q18" s="19">
        <v>0</v>
      </c>
      <c r="R18" s="19">
        <v>0</v>
      </c>
      <c r="S18" s="19">
        <v>0</v>
      </c>
      <c r="T18" s="19">
        <v>0</v>
      </c>
      <c r="U18" s="19">
        <v>0</v>
      </c>
      <c r="V18" s="19"/>
      <c r="W18" s="19"/>
    </row>
    <row r="19" spans="1:23" ht="25.5" customHeight="1" x14ac:dyDescent="0.25">
      <c r="A19" s="130"/>
      <c r="B19" s="133"/>
      <c r="C19" s="23">
        <v>16</v>
      </c>
      <c r="D19" s="21" t="s">
        <v>73</v>
      </c>
      <c r="E19" s="23" t="s">
        <v>40</v>
      </c>
      <c r="F19" s="23" t="s">
        <v>74</v>
      </c>
      <c r="G19" s="23" t="s">
        <v>47</v>
      </c>
      <c r="H19" s="29">
        <v>14.85</v>
      </c>
      <c r="I19" s="86">
        <v>100</v>
      </c>
      <c r="J19" s="84">
        <f t="shared" si="0"/>
        <v>100</v>
      </c>
      <c r="K19" s="85" t="str">
        <f t="shared" si="1"/>
        <v>OK</v>
      </c>
      <c r="L19" s="19">
        <v>0</v>
      </c>
      <c r="M19" s="19">
        <v>0</v>
      </c>
      <c r="N19" s="19">
        <v>0</v>
      </c>
      <c r="O19" s="19">
        <v>0</v>
      </c>
      <c r="P19" s="19">
        <v>0</v>
      </c>
      <c r="Q19" s="19">
        <v>0</v>
      </c>
      <c r="R19" s="19">
        <v>0</v>
      </c>
      <c r="S19" s="19">
        <v>0</v>
      </c>
      <c r="T19" s="19">
        <v>0</v>
      </c>
      <c r="U19" s="19">
        <v>0</v>
      </c>
      <c r="V19" s="19"/>
      <c r="W19" s="19"/>
    </row>
    <row r="20" spans="1:23" ht="25.5" customHeight="1" x14ac:dyDescent="0.25">
      <c r="A20" s="130"/>
      <c r="B20" s="133"/>
      <c r="C20" s="23">
        <v>17</v>
      </c>
      <c r="D20" s="21" t="s">
        <v>75</v>
      </c>
      <c r="E20" s="23" t="s">
        <v>40</v>
      </c>
      <c r="F20" s="23" t="s">
        <v>72</v>
      </c>
      <c r="G20" s="23" t="s">
        <v>47</v>
      </c>
      <c r="H20" s="29">
        <v>3.11</v>
      </c>
      <c r="I20" s="86"/>
      <c r="J20" s="84">
        <f t="shared" si="0"/>
        <v>0</v>
      </c>
      <c r="K20" s="85" t="str">
        <f t="shared" si="1"/>
        <v>OK</v>
      </c>
      <c r="L20" s="19">
        <v>0</v>
      </c>
      <c r="M20" s="19">
        <v>0</v>
      </c>
      <c r="N20" s="19">
        <v>0</v>
      </c>
      <c r="O20" s="19">
        <v>0</v>
      </c>
      <c r="P20" s="19">
        <v>0</v>
      </c>
      <c r="Q20" s="19">
        <v>0</v>
      </c>
      <c r="R20" s="19">
        <v>0</v>
      </c>
      <c r="S20" s="19">
        <v>0</v>
      </c>
      <c r="T20" s="19">
        <v>0</v>
      </c>
      <c r="U20" s="19">
        <v>0</v>
      </c>
      <c r="V20" s="19"/>
      <c r="W20" s="19"/>
    </row>
    <row r="21" spans="1:23" ht="25.5" customHeight="1" x14ac:dyDescent="0.25">
      <c r="A21" s="130"/>
      <c r="B21" s="133"/>
      <c r="C21" s="23">
        <v>18</v>
      </c>
      <c r="D21" s="21" t="s">
        <v>76</v>
      </c>
      <c r="E21" s="23" t="s">
        <v>40</v>
      </c>
      <c r="F21" s="23" t="s">
        <v>77</v>
      </c>
      <c r="G21" s="23" t="s">
        <v>47</v>
      </c>
      <c r="H21" s="29">
        <v>4.58</v>
      </c>
      <c r="I21" s="86">
        <v>50</v>
      </c>
      <c r="J21" s="84">
        <f t="shared" si="0"/>
        <v>50</v>
      </c>
      <c r="K21" s="85" t="str">
        <f t="shared" si="1"/>
        <v>OK</v>
      </c>
      <c r="L21" s="19">
        <v>0</v>
      </c>
      <c r="M21" s="19">
        <v>0</v>
      </c>
      <c r="N21" s="19">
        <v>0</v>
      </c>
      <c r="O21" s="19">
        <v>0</v>
      </c>
      <c r="P21" s="19">
        <v>0</v>
      </c>
      <c r="Q21" s="19">
        <v>0</v>
      </c>
      <c r="R21" s="19">
        <v>0</v>
      </c>
      <c r="S21" s="19">
        <v>0</v>
      </c>
      <c r="T21" s="19">
        <v>0</v>
      </c>
      <c r="U21" s="19">
        <v>0</v>
      </c>
      <c r="V21" s="19"/>
      <c r="W21" s="19"/>
    </row>
    <row r="22" spans="1:23" ht="25.5" customHeight="1" x14ac:dyDescent="0.25">
      <c r="A22" s="130"/>
      <c r="B22" s="133"/>
      <c r="C22" s="23">
        <v>19</v>
      </c>
      <c r="D22" s="21" t="s">
        <v>78</v>
      </c>
      <c r="E22" s="23" t="s">
        <v>40</v>
      </c>
      <c r="F22" s="23" t="s">
        <v>77</v>
      </c>
      <c r="G22" s="23" t="s">
        <v>47</v>
      </c>
      <c r="H22" s="29">
        <v>1.47</v>
      </c>
      <c r="I22" s="86">
        <v>50</v>
      </c>
      <c r="J22" s="84">
        <f t="shared" si="0"/>
        <v>50</v>
      </c>
      <c r="K22" s="85" t="str">
        <f t="shared" si="1"/>
        <v>OK</v>
      </c>
      <c r="L22" s="19">
        <v>0</v>
      </c>
      <c r="M22" s="19">
        <v>0</v>
      </c>
      <c r="N22" s="19">
        <v>0</v>
      </c>
      <c r="O22" s="19">
        <v>0</v>
      </c>
      <c r="P22" s="19">
        <v>0</v>
      </c>
      <c r="Q22" s="19">
        <v>0</v>
      </c>
      <c r="R22" s="19">
        <v>0</v>
      </c>
      <c r="S22" s="19">
        <v>0</v>
      </c>
      <c r="T22" s="19">
        <v>0</v>
      </c>
      <c r="U22" s="19">
        <v>0</v>
      </c>
      <c r="V22" s="19"/>
      <c r="W22" s="19"/>
    </row>
    <row r="23" spans="1:23" ht="51" x14ac:dyDescent="0.25">
      <c r="A23" s="130"/>
      <c r="B23" s="133"/>
      <c r="C23" s="23">
        <v>20</v>
      </c>
      <c r="D23" s="21" t="s">
        <v>79</v>
      </c>
      <c r="E23" s="23" t="s">
        <v>40</v>
      </c>
      <c r="F23" s="23" t="s">
        <v>80</v>
      </c>
      <c r="G23" s="23" t="s">
        <v>47</v>
      </c>
      <c r="H23" s="29">
        <v>10.130000000000001</v>
      </c>
      <c r="I23" s="86">
        <v>50</v>
      </c>
      <c r="J23" s="84">
        <f t="shared" si="0"/>
        <v>50</v>
      </c>
      <c r="K23" s="85" t="str">
        <f t="shared" si="1"/>
        <v>OK</v>
      </c>
      <c r="L23" s="19">
        <v>0</v>
      </c>
      <c r="M23" s="19">
        <v>0</v>
      </c>
      <c r="N23" s="19">
        <v>0</v>
      </c>
      <c r="O23" s="19">
        <v>0</v>
      </c>
      <c r="P23" s="19">
        <v>0</v>
      </c>
      <c r="Q23" s="19">
        <v>0</v>
      </c>
      <c r="R23" s="19">
        <v>0</v>
      </c>
      <c r="S23" s="19">
        <v>0</v>
      </c>
      <c r="T23" s="19">
        <v>0</v>
      </c>
      <c r="U23" s="19">
        <v>0</v>
      </c>
      <c r="V23" s="19"/>
      <c r="W23" s="19"/>
    </row>
    <row r="24" spans="1:23" ht="89.25" x14ac:dyDescent="0.25">
      <c r="A24" s="131" t="s">
        <v>379</v>
      </c>
      <c r="B24" s="132">
        <v>5</v>
      </c>
      <c r="C24" s="26">
        <v>21</v>
      </c>
      <c r="D24" s="35" t="s">
        <v>487</v>
      </c>
      <c r="E24" s="26" t="s">
        <v>40</v>
      </c>
      <c r="F24" s="27" t="s">
        <v>81</v>
      </c>
      <c r="G24" s="26" t="s">
        <v>47</v>
      </c>
      <c r="H24" s="28">
        <v>0.39</v>
      </c>
      <c r="I24" s="83">
        <v>3000</v>
      </c>
      <c r="J24" s="84">
        <f t="shared" si="0"/>
        <v>2700</v>
      </c>
      <c r="K24" s="85" t="str">
        <f t="shared" si="1"/>
        <v>OK</v>
      </c>
      <c r="L24" s="19">
        <v>0</v>
      </c>
      <c r="M24" s="19">
        <v>100</v>
      </c>
      <c r="N24" s="19">
        <v>0</v>
      </c>
      <c r="O24" s="19">
        <v>0</v>
      </c>
      <c r="P24" s="19">
        <v>0</v>
      </c>
      <c r="Q24" s="19">
        <v>0</v>
      </c>
      <c r="R24" s="19">
        <v>0</v>
      </c>
      <c r="S24" s="19">
        <v>0</v>
      </c>
      <c r="T24" s="19">
        <v>0</v>
      </c>
      <c r="U24" s="19">
        <v>0</v>
      </c>
      <c r="V24" s="19"/>
      <c r="W24" s="19">
        <v>200</v>
      </c>
    </row>
    <row r="25" spans="1:23" ht="76.5" x14ac:dyDescent="0.25">
      <c r="A25" s="131"/>
      <c r="B25" s="132"/>
      <c r="C25" s="26">
        <v>22</v>
      </c>
      <c r="D25" s="35" t="s">
        <v>488</v>
      </c>
      <c r="E25" s="26" t="s">
        <v>40</v>
      </c>
      <c r="F25" s="27" t="s">
        <v>81</v>
      </c>
      <c r="G25" s="26" t="s">
        <v>47</v>
      </c>
      <c r="H25" s="28">
        <v>0.39</v>
      </c>
      <c r="I25" s="83">
        <v>3000</v>
      </c>
      <c r="J25" s="84">
        <f t="shared" si="0"/>
        <v>2800</v>
      </c>
      <c r="K25" s="85" t="str">
        <f t="shared" si="1"/>
        <v>OK</v>
      </c>
      <c r="L25" s="19">
        <v>0</v>
      </c>
      <c r="M25" s="19">
        <v>100</v>
      </c>
      <c r="N25" s="19">
        <v>0</v>
      </c>
      <c r="O25" s="19">
        <v>0</v>
      </c>
      <c r="P25" s="19">
        <v>0</v>
      </c>
      <c r="Q25" s="19">
        <v>0</v>
      </c>
      <c r="R25" s="19">
        <v>0</v>
      </c>
      <c r="S25" s="19">
        <v>0</v>
      </c>
      <c r="T25" s="19">
        <v>0</v>
      </c>
      <c r="U25" s="19">
        <v>0</v>
      </c>
      <c r="V25" s="19"/>
      <c r="W25" s="19">
        <v>100</v>
      </c>
    </row>
    <row r="26" spans="1:23" ht="89.25" x14ac:dyDescent="0.25">
      <c r="A26" s="131"/>
      <c r="B26" s="132"/>
      <c r="C26" s="26">
        <v>23</v>
      </c>
      <c r="D26" s="35" t="s">
        <v>489</v>
      </c>
      <c r="E26" s="26" t="s">
        <v>40</v>
      </c>
      <c r="F26" s="27" t="s">
        <v>81</v>
      </c>
      <c r="G26" s="26" t="s">
        <v>47</v>
      </c>
      <c r="H26" s="28">
        <v>0.33</v>
      </c>
      <c r="I26" s="83">
        <v>500</v>
      </c>
      <c r="J26" s="84">
        <f t="shared" si="0"/>
        <v>500</v>
      </c>
      <c r="K26" s="85" t="str">
        <f t="shared" si="1"/>
        <v>OK</v>
      </c>
      <c r="L26" s="19">
        <v>0</v>
      </c>
      <c r="M26" s="19">
        <v>0</v>
      </c>
      <c r="N26" s="19">
        <v>0</v>
      </c>
      <c r="O26" s="19">
        <v>0</v>
      </c>
      <c r="P26" s="19">
        <v>0</v>
      </c>
      <c r="Q26" s="19">
        <v>0</v>
      </c>
      <c r="R26" s="19">
        <v>0</v>
      </c>
      <c r="S26" s="19">
        <v>0</v>
      </c>
      <c r="T26" s="19">
        <v>0</v>
      </c>
      <c r="U26" s="19">
        <v>0</v>
      </c>
      <c r="V26" s="19"/>
      <c r="W26" s="19"/>
    </row>
    <row r="27" spans="1:23" ht="89.25" x14ac:dyDescent="0.25">
      <c r="A27" s="131"/>
      <c r="B27" s="132"/>
      <c r="C27" s="26">
        <v>24</v>
      </c>
      <c r="D27" s="35" t="s">
        <v>490</v>
      </c>
      <c r="E27" s="26" t="s">
        <v>40</v>
      </c>
      <c r="F27" s="27" t="s">
        <v>81</v>
      </c>
      <c r="G27" s="26" t="s">
        <v>47</v>
      </c>
      <c r="H27" s="28">
        <v>0.33</v>
      </c>
      <c r="I27" s="83">
        <v>500</v>
      </c>
      <c r="J27" s="84">
        <f t="shared" si="0"/>
        <v>500</v>
      </c>
      <c r="K27" s="85" t="str">
        <f t="shared" si="1"/>
        <v>OK</v>
      </c>
      <c r="L27" s="19">
        <v>0</v>
      </c>
      <c r="M27" s="19">
        <v>0</v>
      </c>
      <c r="N27" s="19">
        <v>0</v>
      </c>
      <c r="O27" s="19">
        <v>0</v>
      </c>
      <c r="P27" s="19">
        <v>0</v>
      </c>
      <c r="Q27" s="19">
        <v>0</v>
      </c>
      <c r="R27" s="19">
        <v>0</v>
      </c>
      <c r="S27" s="19">
        <v>0</v>
      </c>
      <c r="T27" s="19">
        <v>0</v>
      </c>
      <c r="U27" s="19">
        <v>0</v>
      </c>
      <c r="V27" s="19"/>
      <c r="W27" s="19"/>
    </row>
    <row r="28" spans="1:23" ht="25.5" customHeight="1" x14ac:dyDescent="0.25">
      <c r="A28" s="130" t="s">
        <v>378</v>
      </c>
      <c r="B28" s="133">
        <v>6</v>
      </c>
      <c r="C28" s="23">
        <v>25</v>
      </c>
      <c r="D28" s="21" t="s">
        <v>82</v>
      </c>
      <c r="E28" s="23" t="s">
        <v>40</v>
      </c>
      <c r="F28" s="23" t="s">
        <v>83</v>
      </c>
      <c r="G28" s="23" t="s">
        <v>47</v>
      </c>
      <c r="H28" s="29">
        <v>0.82</v>
      </c>
      <c r="I28" s="49">
        <v>24</v>
      </c>
      <c r="J28" s="84">
        <f t="shared" si="0"/>
        <v>24</v>
      </c>
      <c r="K28" s="85" t="str">
        <f t="shared" si="1"/>
        <v>OK</v>
      </c>
      <c r="L28" s="19">
        <v>0</v>
      </c>
      <c r="M28" s="19">
        <v>0</v>
      </c>
      <c r="N28" s="19">
        <v>0</v>
      </c>
      <c r="O28" s="19">
        <v>0</v>
      </c>
      <c r="P28" s="19">
        <v>0</v>
      </c>
      <c r="Q28" s="19">
        <v>0</v>
      </c>
      <c r="R28" s="19">
        <v>0</v>
      </c>
      <c r="S28" s="19">
        <v>0</v>
      </c>
      <c r="T28" s="19">
        <v>0</v>
      </c>
      <c r="U28" s="19">
        <v>0</v>
      </c>
      <c r="V28" s="19"/>
      <c r="W28" s="19"/>
    </row>
    <row r="29" spans="1:23" ht="25.5" x14ac:dyDescent="0.25">
      <c r="A29" s="130"/>
      <c r="B29" s="133"/>
      <c r="C29" s="23">
        <v>26</v>
      </c>
      <c r="D29" s="21" t="s">
        <v>84</v>
      </c>
      <c r="E29" s="23" t="s">
        <v>40</v>
      </c>
      <c r="F29" s="23" t="s">
        <v>83</v>
      </c>
      <c r="G29" s="23" t="s">
        <v>47</v>
      </c>
      <c r="H29" s="29">
        <v>0.82</v>
      </c>
      <c r="I29" s="49">
        <v>24</v>
      </c>
      <c r="J29" s="84">
        <f t="shared" si="0"/>
        <v>24</v>
      </c>
      <c r="K29" s="85" t="str">
        <f t="shared" si="1"/>
        <v>OK</v>
      </c>
      <c r="L29" s="48"/>
      <c r="M29" s="48"/>
      <c r="N29" s="48"/>
      <c r="O29" s="48"/>
      <c r="P29" s="48"/>
      <c r="Q29" s="48"/>
      <c r="R29" s="48"/>
      <c r="S29" s="48"/>
      <c r="T29" s="48"/>
      <c r="U29" s="48"/>
      <c r="V29" s="48"/>
      <c r="W29" s="48"/>
    </row>
    <row r="30" spans="1:23" ht="25.5" x14ac:dyDescent="0.25">
      <c r="A30" s="130"/>
      <c r="B30" s="133"/>
      <c r="C30" s="23">
        <v>27</v>
      </c>
      <c r="D30" s="21" t="s">
        <v>85</v>
      </c>
      <c r="E30" s="23" t="s">
        <v>40</v>
      </c>
      <c r="F30" s="23" t="s">
        <v>83</v>
      </c>
      <c r="G30" s="23" t="s">
        <v>47</v>
      </c>
      <c r="H30" s="29">
        <v>0.82</v>
      </c>
      <c r="I30" s="49">
        <v>24</v>
      </c>
      <c r="J30" s="84">
        <f t="shared" si="0"/>
        <v>24</v>
      </c>
      <c r="K30" s="85" t="str">
        <f t="shared" si="1"/>
        <v>OK</v>
      </c>
      <c r="L30" s="48"/>
      <c r="M30" s="48"/>
      <c r="N30" s="48"/>
      <c r="O30" s="48"/>
      <c r="P30" s="48"/>
      <c r="Q30" s="48"/>
      <c r="R30" s="48"/>
      <c r="S30" s="48"/>
      <c r="T30" s="48"/>
      <c r="U30" s="48"/>
      <c r="V30" s="48"/>
      <c r="W30" s="48"/>
    </row>
    <row r="31" spans="1:23" ht="25.5" x14ac:dyDescent="0.25">
      <c r="A31" s="130"/>
      <c r="B31" s="133"/>
      <c r="C31" s="23">
        <v>28</v>
      </c>
      <c r="D31" s="21" t="s">
        <v>86</v>
      </c>
      <c r="E31" s="23" t="s">
        <v>40</v>
      </c>
      <c r="F31" s="23" t="s">
        <v>83</v>
      </c>
      <c r="G31" s="23" t="s">
        <v>47</v>
      </c>
      <c r="H31" s="29">
        <v>0.82</v>
      </c>
      <c r="I31" s="49">
        <v>24</v>
      </c>
      <c r="J31" s="84">
        <f t="shared" si="0"/>
        <v>24</v>
      </c>
      <c r="K31" s="85" t="str">
        <f t="shared" si="1"/>
        <v>OK</v>
      </c>
      <c r="L31" s="48"/>
      <c r="M31" s="48"/>
      <c r="N31" s="48"/>
      <c r="O31" s="48"/>
      <c r="P31" s="48"/>
      <c r="Q31" s="48"/>
      <c r="R31" s="48"/>
      <c r="S31" s="48"/>
      <c r="T31" s="48"/>
      <c r="U31" s="48"/>
      <c r="V31" s="48"/>
      <c r="W31" s="48"/>
    </row>
    <row r="32" spans="1:23" ht="38.25" x14ac:dyDescent="0.25">
      <c r="A32" s="130"/>
      <c r="B32" s="133"/>
      <c r="C32" s="23">
        <v>29</v>
      </c>
      <c r="D32" s="21" t="s">
        <v>87</v>
      </c>
      <c r="E32" s="23" t="s">
        <v>40</v>
      </c>
      <c r="F32" s="23" t="s">
        <v>52</v>
      </c>
      <c r="G32" s="23" t="s">
        <v>47</v>
      </c>
      <c r="H32" s="29">
        <v>0.63</v>
      </c>
      <c r="I32" s="50">
        <v>72</v>
      </c>
      <c r="J32" s="84">
        <f t="shared" si="0"/>
        <v>72</v>
      </c>
      <c r="K32" s="85" t="str">
        <f t="shared" si="1"/>
        <v>OK</v>
      </c>
      <c r="L32" s="48"/>
      <c r="M32" s="48"/>
      <c r="N32" s="48"/>
      <c r="O32" s="48"/>
      <c r="P32" s="48"/>
      <c r="Q32" s="48"/>
      <c r="R32" s="48"/>
      <c r="S32" s="48"/>
      <c r="T32" s="48"/>
      <c r="U32" s="48"/>
      <c r="V32" s="48"/>
      <c r="W32" s="48"/>
    </row>
    <row r="33" spans="1:23" ht="38.25" x14ac:dyDescent="0.25">
      <c r="A33" s="130"/>
      <c r="B33" s="133"/>
      <c r="C33" s="23">
        <v>30</v>
      </c>
      <c r="D33" s="21" t="s">
        <v>88</v>
      </c>
      <c r="E33" s="23" t="s">
        <v>40</v>
      </c>
      <c r="F33" s="23" t="s">
        <v>52</v>
      </c>
      <c r="G33" s="23" t="s">
        <v>47</v>
      </c>
      <c r="H33" s="29">
        <v>0.63</v>
      </c>
      <c r="I33" s="50">
        <v>72</v>
      </c>
      <c r="J33" s="84">
        <f t="shared" si="0"/>
        <v>72</v>
      </c>
      <c r="K33" s="85" t="str">
        <f t="shared" si="1"/>
        <v>OK</v>
      </c>
      <c r="L33" s="48"/>
      <c r="M33" s="48"/>
      <c r="N33" s="48"/>
      <c r="O33" s="48"/>
      <c r="P33" s="48"/>
      <c r="Q33" s="48"/>
      <c r="R33" s="48"/>
      <c r="S33" s="48"/>
      <c r="T33" s="48"/>
      <c r="U33" s="48"/>
      <c r="V33" s="48"/>
      <c r="W33" s="48"/>
    </row>
    <row r="34" spans="1:23" ht="63.75" x14ac:dyDescent="0.25">
      <c r="A34" s="130"/>
      <c r="B34" s="133"/>
      <c r="C34" s="23">
        <v>31</v>
      </c>
      <c r="D34" s="21" t="s">
        <v>89</v>
      </c>
      <c r="E34" s="23" t="s">
        <v>40</v>
      </c>
      <c r="F34" s="23" t="s">
        <v>90</v>
      </c>
      <c r="G34" s="23" t="s">
        <v>47</v>
      </c>
      <c r="H34" s="29">
        <v>5.51</v>
      </c>
      <c r="I34" s="86">
        <v>30</v>
      </c>
      <c r="J34" s="84">
        <f t="shared" si="0"/>
        <v>30</v>
      </c>
      <c r="K34" s="85" t="str">
        <f t="shared" si="1"/>
        <v>OK</v>
      </c>
      <c r="L34" s="48"/>
      <c r="M34" s="48"/>
      <c r="N34" s="48"/>
      <c r="O34" s="48"/>
      <c r="P34" s="48"/>
      <c r="Q34" s="48"/>
      <c r="R34" s="48"/>
      <c r="S34" s="48"/>
      <c r="T34" s="48"/>
      <c r="U34" s="48"/>
      <c r="V34" s="48"/>
      <c r="W34" s="48"/>
    </row>
    <row r="35" spans="1:23" x14ac:dyDescent="0.25">
      <c r="A35" s="130"/>
      <c r="B35" s="133"/>
      <c r="C35" s="23">
        <v>32</v>
      </c>
      <c r="D35" s="21" t="s">
        <v>91</v>
      </c>
      <c r="E35" s="23" t="s">
        <v>40</v>
      </c>
      <c r="F35" s="23" t="s">
        <v>92</v>
      </c>
      <c r="G35" s="23" t="s">
        <v>47</v>
      </c>
      <c r="H35" s="29">
        <v>0.56999999999999995</v>
      </c>
      <c r="I35" s="86"/>
      <c r="J35" s="84">
        <f t="shared" si="0"/>
        <v>0</v>
      </c>
      <c r="K35" s="85" t="str">
        <f t="shared" si="1"/>
        <v>OK</v>
      </c>
      <c r="L35" s="48"/>
      <c r="M35" s="48"/>
      <c r="N35" s="48"/>
      <c r="O35" s="48"/>
      <c r="P35" s="48"/>
      <c r="Q35" s="48"/>
      <c r="R35" s="48"/>
      <c r="S35" s="48"/>
      <c r="T35" s="48"/>
      <c r="U35" s="48"/>
      <c r="V35" s="48"/>
      <c r="W35" s="48"/>
    </row>
    <row r="36" spans="1:23" x14ac:dyDescent="0.25">
      <c r="A36" s="130"/>
      <c r="B36" s="133"/>
      <c r="C36" s="23">
        <v>33</v>
      </c>
      <c r="D36" s="21" t="s">
        <v>93</v>
      </c>
      <c r="E36" s="23" t="s">
        <v>40</v>
      </c>
      <c r="F36" s="23" t="s">
        <v>92</v>
      </c>
      <c r="G36" s="23" t="s">
        <v>47</v>
      </c>
      <c r="H36" s="29">
        <v>0.56999999999999995</v>
      </c>
      <c r="I36" s="86"/>
      <c r="J36" s="84">
        <f t="shared" si="0"/>
        <v>0</v>
      </c>
      <c r="K36" s="85" t="str">
        <f t="shared" si="1"/>
        <v>OK</v>
      </c>
      <c r="L36" s="48"/>
      <c r="M36" s="48"/>
      <c r="N36" s="48"/>
      <c r="O36" s="48"/>
      <c r="P36" s="48"/>
      <c r="Q36" s="48"/>
      <c r="R36" s="48"/>
      <c r="S36" s="48"/>
      <c r="T36" s="48"/>
      <c r="U36" s="48"/>
      <c r="V36" s="48"/>
      <c r="W36" s="48"/>
    </row>
    <row r="37" spans="1:23" x14ac:dyDescent="0.25">
      <c r="A37" s="130"/>
      <c r="B37" s="133"/>
      <c r="C37" s="23">
        <v>34</v>
      </c>
      <c r="D37" s="21" t="s">
        <v>94</v>
      </c>
      <c r="E37" s="23" t="s">
        <v>40</v>
      </c>
      <c r="F37" s="23" t="s">
        <v>92</v>
      </c>
      <c r="G37" s="23" t="s">
        <v>47</v>
      </c>
      <c r="H37" s="29">
        <v>0.56999999999999995</v>
      </c>
      <c r="I37" s="86"/>
      <c r="J37" s="84">
        <f t="shared" si="0"/>
        <v>0</v>
      </c>
      <c r="K37" s="85" t="str">
        <f t="shared" si="1"/>
        <v>OK</v>
      </c>
      <c r="L37" s="48"/>
      <c r="M37" s="48"/>
      <c r="N37" s="48"/>
      <c r="O37" s="48"/>
      <c r="P37" s="48"/>
      <c r="Q37" s="48"/>
      <c r="R37" s="48"/>
      <c r="S37" s="48"/>
      <c r="T37" s="48"/>
      <c r="U37" s="48"/>
      <c r="V37" s="48"/>
      <c r="W37" s="48"/>
    </row>
    <row r="38" spans="1:23" x14ac:dyDescent="0.25">
      <c r="A38" s="130"/>
      <c r="B38" s="133"/>
      <c r="C38" s="23">
        <v>35</v>
      </c>
      <c r="D38" s="21" t="s">
        <v>95</v>
      </c>
      <c r="E38" s="23" t="s">
        <v>40</v>
      </c>
      <c r="F38" s="23" t="s">
        <v>92</v>
      </c>
      <c r="G38" s="23" t="s">
        <v>47</v>
      </c>
      <c r="H38" s="29">
        <v>0.56999999999999995</v>
      </c>
      <c r="I38" s="86"/>
      <c r="J38" s="84">
        <f t="shared" si="0"/>
        <v>0</v>
      </c>
      <c r="K38" s="85" t="str">
        <f t="shared" si="1"/>
        <v>OK</v>
      </c>
      <c r="L38" s="48"/>
      <c r="M38" s="48"/>
      <c r="N38" s="48"/>
      <c r="O38" s="48"/>
      <c r="P38" s="48"/>
      <c r="Q38" s="48"/>
      <c r="R38" s="48"/>
      <c r="S38" s="48"/>
      <c r="T38" s="48"/>
      <c r="U38" s="48"/>
      <c r="V38" s="48"/>
      <c r="W38" s="48"/>
    </row>
    <row r="39" spans="1:23" x14ac:dyDescent="0.25">
      <c r="A39" s="130"/>
      <c r="B39" s="133"/>
      <c r="C39" s="23">
        <v>36</v>
      </c>
      <c r="D39" s="21" t="s">
        <v>96</v>
      </c>
      <c r="E39" s="23" t="s">
        <v>40</v>
      </c>
      <c r="F39" s="23" t="s">
        <v>92</v>
      </c>
      <c r="G39" s="23" t="s">
        <v>47</v>
      </c>
      <c r="H39" s="29">
        <v>0.56999999999999995</v>
      </c>
      <c r="I39" s="86"/>
      <c r="J39" s="84">
        <f t="shared" si="0"/>
        <v>0</v>
      </c>
      <c r="K39" s="85" t="str">
        <f t="shared" si="1"/>
        <v>OK</v>
      </c>
      <c r="L39" s="48"/>
      <c r="M39" s="48"/>
      <c r="N39" s="48"/>
      <c r="O39" s="48"/>
      <c r="P39" s="48"/>
      <c r="Q39" s="48"/>
      <c r="R39" s="48"/>
      <c r="S39" s="48"/>
      <c r="T39" s="48"/>
      <c r="U39" s="48"/>
      <c r="V39" s="48"/>
      <c r="W39" s="48"/>
    </row>
    <row r="40" spans="1:23" ht="25.5" x14ac:dyDescent="0.25">
      <c r="A40" s="130"/>
      <c r="B40" s="133"/>
      <c r="C40" s="23">
        <v>37</v>
      </c>
      <c r="D40" s="21" t="s">
        <v>97</v>
      </c>
      <c r="E40" s="23" t="s">
        <v>98</v>
      </c>
      <c r="F40" s="23" t="s">
        <v>54</v>
      </c>
      <c r="G40" s="23" t="s">
        <v>47</v>
      </c>
      <c r="H40" s="29">
        <v>2.21</v>
      </c>
      <c r="I40" s="86">
        <v>10</v>
      </c>
      <c r="J40" s="84">
        <f t="shared" si="0"/>
        <v>10</v>
      </c>
      <c r="K40" s="85" t="str">
        <f t="shared" si="1"/>
        <v>OK</v>
      </c>
      <c r="L40" s="48"/>
      <c r="M40" s="48"/>
      <c r="N40" s="48"/>
      <c r="O40" s="48"/>
      <c r="P40" s="48"/>
      <c r="Q40" s="48"/>
      <c r="R40" s="48"/>
      <c r="S40" s="48"/>
      <c r="T40" s="48"/>
      <c r="U40" s="48"/>
      <c r="V40" s="48"/>
      <c r="W40" s="48"/>
    </row>
    <row r="41" spans="1:23" ht="39" x14ac:dyDescent="0.25">
      <c r="A41" s="130"/>
      <c r="B41" s="133"/>
      <c r="C41" s="23">
        <v>38</v>
      </c>
      <c r="D41" s="37" t="s">
        <v>99</v>
      </c>
      <c r="E41" s="23" t="s">
        <v>9</v>
      </c>
      <c r="F41" s="23" t="s">
        <v>90</v>
      </c>
      <c r="G41" s="23" t="s">
        <v>47</v>
      </c>
      <c r="H41" s="29">
        <v>7.03</v>
      </c>
      <c r="I41" s="86"/>
      <c r="J41" s="84">
        <f t="shared" si="0"/>
        <v>0</v>
      </c>
      <c r="K41" s="85" t="str">
        <f t="shared" si="1"/>
        <v>OK</v>
      </c>
      <c r="L41" s="48"/>
      <c r="M41" s="48"/>
      <c r="N41" s="48"/>
      <c r="O41" s="48"/>
      <c r="P41" s="48"/>
      <c r="Q41" s="48"/>
      <c r="R41" s="48"/>
      <c r="S41" s="48"/>
      <c r="T41" s="48"/>
      <c r="U41" s="48"/>
      <c r="V41" s="48"/>
      <c r="W41" s="48"/>
    </row>
    <row r="42" spans="1:23" ht="26.25" x14ac:dyDescent="0.25">
      <c r="A42" s="130"/>
      <c r="B42" s="133"/>
      <c r="C42" s="23">
        <v>39</v>
      </c>
      <c r="D42" s="37" t="s">
        <v>100</v>
      </c>
      <c r="E42" s="23" t="s">
        <v>101</v>
      </c>
      <c r="F42" s="23" t="s">
        <v>102</v>
      </c>
      <c r="G42" s="23" t="s">
        <v>47</v>
      </c>
      <c r="H42" s="29">
        <v>183.5</v>
      </c>
      <c r="I42" s="86"/>
      <c r="J42" s="84">
        <f t="shared" si="0"/>
        <v>0</v>
      </c>
      <c r="K42" s="85" t="str">
        <f t="shared" si="1"/>
        <v>OK</v>
      </c>
      <c r="L42" s="48"/>
      <c r="M42" s="48"/>
      <c r="N42" s="48"/>
      <c r="O42" s="48"/>
      <c r="P42" s="48"/>
      <c r="Q42" s="48"/>
      <c r="R42" s="48"/>
      <c r="S42" s="48"/>
      <c r="T42" s="48"/>
      <c r="U42" s="48"/>
      <c r="V42" s="48"/>
      <c r="W42" s="48"/>
    </row>
    <row r="43" spans="1:23" ht="25.5" x14ac:dyDescent="0.25">
      <c r="A43" s="130"/>
      <c r="B43" s="133"/>
      <c r="C43" s="23">
        <v>40</v>
      </c>
      <c r="D43" s="21" t="s">
        <v>103</v>
      </c>
      <c r="E43" s="23" t="s">
        <v>40</v>
      </c>
      <c r="F43" s="23" t="s">
        <v>52</v>
      </c>
      <c r="G43" s="23" t="s">
        <v>47</v>
      </c>
      <c r="H43" s="29">
        <v>0.63</v>
      </c>
      <c r="I43" s="86">
        <v>500</v>
      </c>
      <c r="J43" s="84">
        <f t="shared" si="0"/>
        <v>500</v>
      </c>
      <c r="K43" s="85" t="str">
        <f t="shared" si="1"/>
        <v>OK</v>
      </c>
      <c r="L43" s="48"/>
      <c r="M43" s="48"/>
      <c r="N43" s="48"/>
      <c r="O43" s="48"/>
      <c r="P43" s="48"/>
      <c r="Q43" s="48"/>
      <c r="R43" s="48"/>
      <c r="S43" s="48"/>
      <c r="T43" s="48"/>
      <c r="U43" s="48"/>
      <c r="V43" s="48"/>
      <c r="W43" s="48"/>
    </row>
    <row r="44" spans="1:23" ht="25.5" x14ac:dyDescent="0.25">
      <c r="A44" s="130"/>
      <c r="B44" s="133"/>
      <c r="C44" s="23">
        <v>41</v>
      </c>
      <c r="D44" s="21" t="s">
        <v>104</v>
      </c>
      <c r="E44" s="23" t="s">
        <v>40</v>
      </c>
      <c r="F44" s="23" t="s">
        <v>52</v>
      </c>
      <c r="G44" s="23" t="s">
        <v>47</v>
      </c>
      <c r="H44" s="29">
        <v>0.63</v>
      </c>
      <c r="I44" s="86">
        <v>500</v>
      </c>
      <c r="J44" s="84">
        <f t="shared" si="0"/>
        <v>500</v>
      </c>
      <c r="K44" s="85" t="str">
        <f t="shared" si="1"/>
        <v>OK</v>
      </c>
      <c r="L44" s="48"/>
      <c r="M44" s="48"/>
      <c r="N44" s="48"/>
      <c r="O44" s="48"/>
      <c r="P44" s="48"/>
      <c r="Q44" s="48"/>
      <c r="R44" s="48"/>
      <c r="S44" s="48"/>
      <c r="T44" s="48"/>
      <c r="U44" s="48"/>
      <c r="V44" s="48"/>
      <c r="W44" s="48"/>
    </row>
    <row r="45" spans="1:23" ht="25.5" x14ac:dyDescent="0.25">
      <c r="A45" s="130"/>
      <c r="B45" s="133"/>
      <c r="C45" s="23">
        <v>42</v>
      </c>
      <c r="D45" s="21" t="s">
        <v>105</v>
      </c>
      <c r="E45" s="23" t="s">
        <v>40</v>
      </c>
      <c r="F45" s="23" t="s">
        <v>52</v>
      </c>
      <c r="G45" s="23" t="s">
        <v>47</v>
      </c>
      <c r="H45" s="29">
        <v>0.63</v>
      </c>
      <c r="I45" s="86">
        <v>500</v>
      </c>
      <c r="J45" s="84">
        <f t="shared" si="0"/>
        <v>500</v>
      </c>
      <c r="K45" s="85" t="str">
        <f t="shared" si="1"/>
        <v>OK</v>
      </c>
      <c r="L45" s="48"/>
      <c r="M45" s="48"/>
      <c r="N45" s="48"/>
      <c r="O45" s="48"/>
      <c r="P45" s="48"/>
      <c r="Q45" s="48"/>
      <c r="R45" s="48"/>
      <c r="S45" s="48"/>
      <c r="T45" s="48"/>
      <c r="U45" s="48"/>
      <c r="V45" s="48"/>
      <c r="W45" s="48"/>
    </row>
    <row r="46" spans="1:23" ht="25.5" x14ac:dyDescent="0.25">
      <c r="A46" s="130"/>
      <c r="B46" s="133"/>
      <c r="C46" s="23">
        <v>43</v>
      </c>
      <c r="D46" s="21" t="s">
        <v>106</v>
      </c>
      <c r="E46" s="23" t="s">
        <v>40</v>
      </c>
      <c r="F46" s="23" t="s">
        <v>52</v>
      </c>
      <c r="G46" s="23" t="s">
        <v>47</v>
      </c>
      <c r="H46" s="29">
        <v>0.93</v>
      </c>
      <c r="I46" s="86">
        <v>250</v>
      </c>
      <c r="J46" s="84">
        <f t="shared" si="0"/>
        <v>250</v>
      </c>
      <c r="K46" s="85" t="str">
        <f t="shared" si="1"/>
        <v>OK</v>
      </c>
      <c r="L46" s="48"/>
      <c r="M46" s="48"/>
      <c r="N46" s="48"/>
      <c r="O46" s="48"/>
      <c r="P46" s="48"/>
      <c r="Q46" s="48"/>
      <c r="R46" s="48"/>
      <c r="S46" s="48"/>
      <c r="T46" s="48"/>
      <c r="U46" s="48"/>
      <c r="V46" s="48"/>
      <c r="W46" s="48"/>
    </row>
    <row r="47" spans="1:23" ht="25.5" x14ac:dyDescent="0.25">
      <c r="A47" s="130"/>
      <c r="B47" s="133"/>
      <c r="C47" s="23">
        <v>44</v>
      </c>
      <c r="D47" s="21" t="s">
        <v>107</v>
      </c>
      <c r="E47" s="23" t="s">
        <v>40</v>
      </c>
      <c r="F47" s="23" t="s">
        <v>52</v>
      </c>
      <c r="G47" s="23" t="s">
        <v>108</v>
      </c>
      <c r="H47" s="29">
        <v>0.93</v>
      </c>
      <c r="I47" s="86">
        <v>250</v>
      </c>
      <c r="J47" s="84">
        <f t="shared" si="0"/>
        <v>250</v>
      </c>
      <c r="K47" s="85" t="str">
        <f t="shared" si="1"/>
        <v>OK</v>
      </c>
      <c r="L47" s="48"/>
      <c r="M47" s="48"/>
      <c r="N47" s="48"/>
      <c r="O47" s="48"/>
      <c r="P47" s="48"/>
      <c r="Q47" s="48"/>
      <c r="R47" s="48"/>
      <c r="S47" s="48"/>
      <c r="T47" s="48"/>
      <c r="U47" s="48"/>
      <c r="V47" s="48"/>
      <c r="W47" s="48"/>
    </row>
    <row r="48" spans="1:23" ht="25.5" x14ac:dyDescent="0.25">
      <c r="A48" s="130"/>
      <c r="B48" s="133"/>
      <c r="C48" s="23">
        <v>45</v>
      </c>
      <c r="D48" s="21" t="s">
        <v>109</v>
      </c>
      <c r="E48" s="23" t="s">
        <v>40</v>
      </c>
      <c r="F48" s="23" t="s">
        <v>110</v>
      </c>
      <c r="G48" s="23" t="s">
        <v>47</v>
      </c>
      <c r="H48" s="29">
        <v>1.23</v>
      </c>
      <c r="I48" s="86">
        <v>250</v>
      </c>
      <c r="J48" s="84">
        <f t="shared" si="0"/>
        <v>250</v>
      </c>
      <c r="K48" s="85" t="str">
        <f t="shared" si="1"/>
        <v>OK</v>
      </c>
      <c r="L48" s="48"/>
      <c r="M48" s="48"/>
      <c r="N48" s="48"/>
      <c r="O48" s="48"/>
      <c r="P48" s="48"/>
      <c r="Q48" s="48"/>
      <c r="R48" s="48"/>
      <c r="S48" s="48"/>
      <c r="T48" s="48"/>
      <c r="U48" s="48"/>
      <c r="V48" s="48"/>
      <c r="W48" s="48"/>
    </row>
    <row r="49" spans="1:23" ht="25.5" x14ac:dyDescent="0.25">
      <c r="A49" s="130"/>
      <c r="B49" s="133"/>
      <c r="C49" s="23">
        <v>46</v>
      </c>
      <c r="D49" s="21" t="s">
        <v>111</v>
      </c>
      <c r="E49" s="23" t="s">
        <v>40</v>
      </c>
      <c r="F49" s="23" t="s">
        <v>52</v>
      </c>
      <c r="G49" s="23" t="s">
        <v>47</v>
      </c>
      <c r="H49" s="29">
        <v>0.93</v>
      </c>
      <c r="I49" s="86">
        <v>250</v>
      </c>
      <c r="J49" s="84">
        <f t="shared" si="0"/>
        <v>250</v>
      </c>
      <c r="K49" s="85" t="str">
        <f t="shared" si="1"/>
        <v>OK</v>
      </c>
      <c r="L49" s="48"/>
      <c r="M49" s="48"/>
      <c r="N49" s="48"/>
      <c r="O49" s="48"/>
      <c r="P49" s="48"/>
      <c r="Q49" s="48"/>
      <c r="R49" s="48"/>
      <c r="S49" s="48"/>
      <c r="T49" s="48"/>
      <c r="U49" s="48"/>
      <c r="V49" s="48"/>
      <c r="W49" s="48"/>
    </row>
    <row r="50" spans="1:23" ht="38.25" x14ac:dyDescent="0.25">
      <c r="A50" s="131" t="s">
        <v>380</v>
      </c>
      <c r="B50" s="132">
        <v>7</v>
      </c>
      <c r="C50" s="26">
        <v>47</v>
      </c>
      <c r="D50" s="35" t="s">
        <v>112</v>
      </c>
      <c r="E50" s="26" t="s">
        <v>40</v>
      </c>
      <c r="F50" s="27" t="s">
        <v>113</v>
      </c>
      <c r="G50" s="26" t="s">
        <v>47</v>
      </c>
      <c r="H50" s="28">
        <v>1.97</v>
      </c>
      <c r="I50" s="83">
        <v>2000</v>
      </c>
      <c r="J50" s="84">
        <f t="shared" si="0"/>
        <v>2000</v>
      </c>
      <c r="K50" s="85" t="str">
        <f t="shared" si="1"/>
        <v>OK</v>
      </c>
      <c r="L50" s="48"/>
      <c r="M50" s="48"/>
      <c r="N50" s="48"/>
      <c r="O50" s="48"/>
      <c r="P50" s="48"/>
      <c r="Q50" s="48"/>
      <c r="R50" s="48"/>
      <c r="S50" s="48"/>
      <c r="T50" s="48"/>
      <c r="U50" s="48"/>
      <c r="V50" s="48"/>
      <c r="W50" s="48"/>
    </row>
    <row r="51" spans="1:23" ht="38.25" x14ac:dyDescent="0.25">
      <c r="A51" s="131"/>
      <c r="B51" s="132"/>
      <c r="C51" s="26">
        <v>48</v>
      </c>
      <c r="D51" s="35" t="s">
        <v>114</v>
      </c>
      <c r="E51" s="26" t="s">
        <v>40</v>
      </c>
      <c r="F51" s="27" t="s">
        <v>113</v>
      </c>
      <c r="G51" s="26" t="s">
        <v>47</v>
      </c>
      <c r="H51" s="28">
        <v>1.97</v>
      </c>
      <c r="I51" s="83">
        <v>2000</v>
      </c>
      <c r="J51" s="84">
        <f t="shared" si="0"/>
        <v>2000</v>
      </c>
      <c r="K51" s="85" t="str">
        <f t="shared" si="1"/>
        <v>OK</v>
      </c>
      <c r="L51" s="48"/>
      <c r="M51" s="48"/>
      <c r="N51" s="48"/>
      <c r="O51" s="48"/>
      <c r="P51" s="48"/>
      <c r="Q51" s="48"/>
      <c r="R51" s="48"/>
      <c r="S51" s="48"/>
      <c r="T51" s="48"/>
      <c r="U51" s="48"/>
      <c r="V51" s="48"/>
      <c r="W51" s="48"/>
    </row>
    <row r="52" spans="1:23" ht="38.25" x14ac:dyDescent="0.25">
      <c r="A52" s="131"/>
      <c r="B52" s="132"/>
      <c r="C52" s="26">
        <v>49</v>
      </c>
      <c r="D52" s="35" t="s">
        <v>115</v>
      </c>
      <c r="E52" s="26" t="s">
        <v>40</v>
      </c>
      <c r="F52" s="27" t="s">
        <v>113</v>
      </c>
      <c r="G52" s="26" t="s">
        <v>47</v>
      </c>
      <c r="H52" s="28">
        <v>1.97</v>
      </c>
      <c r="I52" s="83">
        <v>500</v>
      </c>
      <c r="J52" s="84">
        <f t="shared" si="0"/>
        <v>500</v>
      </c>
      <c r="K52" s="85" t="str">
        <f t="shared" si="1"/>
        <v>OK</v>
      </c>
      <c r="L52" s="48"/>
      <c r="M52" s="48"/>
      <c r="N52" s="48"/>
      <c r="O52" s="48"/>
      <c r="P52" s="48"/>
      <c r="Q52" s="48"/>
      <c r="R52" s="48"/>
      <c r="S52" s="48"/>
      <c r="T52" s="48"/>
      <c r="U52" s="48"/>
      <c r="V52" s="48"/>
      <c r="W52" s="48"/>
    </row>
    <row r="53" spans="1:23" ht="38.25" x14ac:dyDescent="0.25">
      <c r="A53" s="131"/>
      <c r="B53" s="132"/>
      <c r="C53" s="26">
        <v>50</v>
      </c>
      <c r="D53" s="35" t="s">
        <v>116</v>
      </c>
      <c r="E53" s="26" t="s">
        <v>40</v>
      </c>
      <c r="F53" s="27" t="s">
        <v>113</v>
      </c>
      <c r="G53" s="26" t="s">
        <v>47</v>
      </c>
      <c r="H53" s="28">
        <v>1.97</v>
      </c>
      <c r="I53" s="83">
        <v>1000</v>
      </c>
      <c r="J53" s="84">
        <f t="shared" si="0"/>
        <v>1000</v>
      </c>
      <c r="K53" s="85" t="str">
        <f t="shared" si="1"/>
        <v>OK</v>
      </c>
      <c r="L53" s="48"/>
      <c r="M53" s="48"/>
      <c r="N53" s="48"/>
      <c r="O53" s="48"/>
      <c r="P53" s="48"/>
      <c r="Q53" s="48"/>
      <c r="R53" s="48"/>
      <c r="S53" s="48"/>
      <c r="T53" s="48"/>
      <c r="U53" s="48"/>
      <c r="V53" s="48"/>
      <c r="W53" s="48"/>
    </row>
    <row r="54" spans="1:23" ht="39" x14ac:dyDescent="0.25">
      <c r="A54" s="131"/>
      <c r="B54" s="132"/>
      <c r="C54" s="26">
        <v>51</v>
      </c>
      <c r="D54" s="38" t="s">
        <v>117</v>
      </c>
      <c r="E54" s="26" t="s">
        <v>40</v>
      </c>
      <c r="F54" s="27" t="s">
        <v>118</v>
      </c>
      <c r="G54" s="26" t="s">
        <v>47</v>
      </c>
      <c r="H54" s="28">
        <v>6.47</v>
      </c>
      <c r="I54" s="83">
        <v>100</v>
      </c>
      <c r="J54" s="84">
        <f t="shared" si="0"/>
        <v>50</v>
      </c>
      <c r="K54" s="85" t="str">
        <f t="shared" si="1"/>
        <v>OK</v>
      </c>
      <c r="L54" s="48"/>
      <c r="M54" s="48"/>
      <c r="N54" s="48"/>
      <c r="O54" s="48"/>
      <c r="P54" s="48"/>
      <c r="Q54" s="48">
        <v>50</v>
      </c>
      <c r="R54" s="48"/>
      <c r="S54" s="48"/>
      <c r="T54" s="48"/>
      <c r="U54" s="48"/>
      <c r="V54" s="48"/>
      <c r="W54" s="48"/>
    </row>
    <row r="55" spans="1:23" ht="25.5" x14ac:dyDescent="0.25">
      <c r="A55" s="130" t="s">
        <v>378</v>
      </c>
      <c r="B55" s="133">
        <v>8</v>
      </c>
      <c r="C55" s="23">
        <v>52</v>
      </c>
      <c r="D55" s="21" t="s">
        <v>119</v>
      </c>
      <c r="E55" s="23" t="s">
        <v>40</v>
      </c>
      <c r="F55" s="23" t="s">
        <v>120</v>
      </c>
      <c r="G55" s="23" t="s">
        <v>121</v>
      </c>
      <c r="H55" s="29">
        <v>1.44</v>
      </c>
      <c r="I55" s="86">
        <v>5000</v>
      </c>
      <c r="J55" s="84">
        <f t="shared" si="0"/>
        <v>5000</v>
      </c>
      <c r="K55" s="85" t="str">
        <f t="shared" si="1"/>
        <v>OK</v>
      </c>
      <c r="L55" s="48"/>
      <c r="M55" s="48"/>
      <c r="N55" s="48"/>
      <c r="O55" s="48"/>
      <c r="P55" s="48"/>
      <c r="Q55" s="48"/>
      <c r="R55" s="48"/>
      <c r="S55" s="48"/>
      <c r="T55" s="48"/>
      <c r="U55" s="48"/>
      <c r="V55" s="48"/>
      <c r="W55" s="48"/>
    </row>
    <row r="56" spans="1:23" x14ac:dyDescent="0.25">
      <c r="A56" s="130"/>
      <c r="B56" s="133"/>
      <c r="C56" s="23">
        <v>53</v>
      </c>
      <c r="D56" s="21" t="s">
        <v>122</v>
      </c>
      <c r="E56" s="23" t="s">
        <v>40</v>
      </c>
      <c r="F56" s="23" t="s">
        <v>123</v>
      </c>
      <c r="G56" s="23" t="s">
        <v>121</v>
      </c>
      <c r="H56" s="29">
        <v>0.51</v>
      </c>
      <c r="I56" s="86">
        <v>3000</v>
      </c>
      <c r="J56" s="84">
        <f t="shared" si="0"/>
        <v>3000</v>
      </c>
      <c r="K56" s="85" t="str">
        <f t="shared" si="1"/>
        <v>OK</v>
      </c>
      <c r="L56" s="48"/>
      <c r="M56" s="48"/>
      <c r="N56" s="48"/>
      <c r="O56" s="48"/>
      <c r="P56" s="48"/>
      <c r="Q56" s="48"/>
      <c r="R56" s="48"/>
      <c r="S56" s="48"/>
      <c r="T56" s="48"/>
      <c r="U56" s="48"/>
      <c r="V56" s="48"/>
      <c r="W56" s="48"/>
    </row>
    <row r="57" spans="1:23" x14ac:dyDescent="0.25">
      <c r="A57" s="130"/>
      <c r="B57" s="133"/>
      <c r="C57" s="23">
        <v>54</v>
      </c>
      <c r="D57" s="21" t="s">
        <v>124</v>
      </c>
      <c r="E57" s="23" t="s">
        <v>40</v>
      </c>
      <c r="F57" s="23" t="s">
        <v>123</v>
      </c>
      <c r="G57" s="23" t="s">
        <v>121</v>
      </c>
      <c r="H57" s="29">
        <v>1.94</v>
      </c>
      <c r="I57" s="86">
        <v>3000</v>
      </c>
      <c r="J57" s="84">
        <f t="shared" si="0"/>
        <v>3000</v>
      </c>
      <c r="K57" s="85" t="str">
        <f t="shared" si="1"/>
        <v>OK</v>
      </c>
      <c r="L57" s="48"/>
      <c r="M57" s="48"/>
      <c r="N57" s="48"/>
      <c r="O57" s="48"/>
      <c r="P57" s="48"/>
      <c r="Q57" s="48"/>
      <c r="R57" s="48"/>
      <c r="S57" s="48"/>
      <c r="T57" s="48"/>
      <c r="U57" s="48"/>
      <c r="V57" s="48"/>
      <c r="W57" s="48"/>
    </row>
    <row r="58" spans="1:23" x14ac:dyDescent="0.25">
      <c r="A58" s="130"/>
      <c r="B58" s="133"/>
      <c r="C58" s="23">
        <v>55</v>
      </c>
      <c r="D58" s="21" t="s">
        <v>125</v>
      </c>
      <c r="E58" s="23" t="s">
        <v>40</v>
      </c>
      <c r="F58" s="23" t="s">
        <v>123</v>
      </c>
      <c r="G58" s="23" t="s">
        <v>121</v>
      </c>
      <c r="H58" s="29">
        <v>2.3199999999999998</v>
      </c>
      <c r="I58" s="86">
        <v>5000</v>
      </c>
      <c r="J58" s="84">
        <f t="shared" si="0"/>
        <v>5000</v>
      </c>
      <c r="K58" s="85" t="str">
        <f t="shared" si="1"/>
        <v>OK</v>
      </c>
      <c r="L58" s="48"/>
      <c r="M58" s="48"/>
      <c r="N58" s="48"/>
      <c r="O58" s="48"/>
      <c r="P58" s="48"/>
      <c r="Q58" s="48"/>
      <c r="R58" s="48"/>
      <c r="S58" s="48"/>
      <c r="T58" s="48"/>
      <c r="U58" s="48"/>
      <c r="V58" s="48"/>
      <c r="W58" s="48"/>
    </row>
    <row r="59" spans="1:23" x14ac:dyDescent="0.25">
      <c r="A59" s="130"/>
      <c r="B59" s="133"/>
      <c r="C59" s="23">
        <v>56</v>
      </c>
      <c r="D59" s="21" t="s">
        <v>126</v>
      </c>
      <c r="E59" s="23" t="s">
        <v>40</v>
      </c>
      <c r="F59" s="23" t="s">
        <v>123</v>
      </c>
      <c r="G59" s="23" t="s">
        <v>121</v>
      </c>
      <c r="H59" s="29">
        <v>0.56999999999999995</v>
      </c>
      <c r="I59" s="86">
        <v>2000</v>
      </c>
      <c r="J59" s="84">
        <f t="shared" si="0"/>
        <v>2000</v>
      </c>
      <c r="K59" s="85" t="str">
        <f t="shared" si="1"/>
        <v>OK</v>
      </c>
      <c r="L59" s="48"/>
      <c r="M59" s="48"/>
      <c r="N59" s="48"/>
      <c r="O59" s="48"/>
      <c r="P59" s="48"/>
      <c r="Q59" s="48"/>
      <c r="R59" s="48"/>
      <c r="S59" s="48"/>
      <c r="T59" s="48"/>
      <c r="U59" s="48"/>
      <c r="V59" s="48"/>
      <c r="W59" s="48"/>
    </row>
    <row r="60" spans="1:23" ht="26.25" x14ac:dyDescent="0.25">
      <c r="A60" s="130"/>
      <c r="B60" s="133"/>
      <c r="C60" s="23">
        <v>57</v>
      </c>
      <c r="D60" s="37" t="s">
        <v>127</v>
      </c>
      <c r="E60" s="23" t="s">
        <v>40</v>
      </c>
      <c r="F60" s="23" t="s">
        <v>120</v>
      </c>
      <c r="G60" s="23" t="s">
        <v>47</v>
      </c>
      <c r="H60" s="29">
        <v>2.25</v>
      </c>
      <c r="I60" s="86"/>
      <c r="J60" s="84">
        <f t="shared" si="0"/>
        <v>0</v>
      </c>
      <c r="K60" s="85" t="str">
        <f t="shared" si="1"/>
        <v>OK</v>
      </c>
      <c r="L60" s="48"/>
      <c r="M60" s="48"/>
      <c r="N60" s="48"/>
      <c r="O60" s="48"/>
      <c r="P60" s="48"/>
      <c r="Q60" s="48"/>
      <c r="R60" s="48"/>
      <c r="S60" s="48"/>
      <c r="T60" s="48"/>
      <c r="U60" s="48"/>
      <c r="V60" s="48"/>
      <c r="W60" s="48"/>
    </row>
    <row r="61" spans="1:23" ht="25.5" x14ac:dyDescent="0.25">
      <c r="A61" s="131" t="s">
        <v>378</v>
      </c>
      <c r="B61" s="132">
        <v>9</v>
      </c>
      <c r="C61" s="26">
        <v>58</v>
      </c>
      <c r="D61" s="20" t="s">
        <v>491</v>
      </c>
      <c r="E61" s="26" t="s">
        <v>40</v>
      </c>
      <c r="F61" s="24" t="s">
        <v>128</v>
      </c>
      <c r="G61" s="26" t="s">
        <v>47</v>
      </c>
      <c r="H61" s="30">
        <v>0.66</v>
      </c>
      <c r="I61" s="51">
        <v>30</v>
      </c>
      <c r="J61" s="84">
        <f t="shared" si="0"/>
        <v>30</v>
      </c>
      <c r="K61" s="85" t="str">
        <f t="shared" si="1"/>
        <v>OK</v>
      </c>
      <c r="L61" s="48"/>
      <c r="M61" s="48"/>
      <c r="N61" s="48"/>
      <c r="O61" s="48"/>
      <c r="P61" s="48"/>
      <c r="Q61" s="48"/>
      <c r="R61" s="48"/>
      <c r="S61" s="48"/>
      <c r="T61" s="48"/>
      <c r="U61" s="48"/>
      <c r="V61" s="48"/>
      <c r="W61" s="48"/>
    </row>
    <row r="62" spans="1:23" ht="38.25" x14ac:dyDescent="0.25">
      <c r="A62" s="131"/>
      <c r="B62" s="132"/>
      <c r="C62" s="26">
        <v>59</v>
      </c>
      <c r="D62" s="39" t="s">
        <v>492</v>
      </c>
      <c r="E62" s="26" t="s">
        <v>40</v>
      </c>
      <c r="F62" s="25" t="s">
        <v>54</v>
      </c>
      <c r="G62" s="26" t="s">
        <v>47</v>
      </c>
      <c r="H62" s="30">
        <v>0.42</v>
      </c>
      <c r="I62" s="51">
        <v>48</v>
      </c>
      <c r="J62" s="84">
        <f t="shared" si="0"/>
        <v>48</v>
      </c>
      <c r="K62" s="85" t="str">
        <f t="shared" si="1"/>
        <v>OK</v>
      </c>
      <c r="L62" s="48"/>
      <c r="M62" s="48"/>
      <c r="N62" s="48"/>
      <c r="O62" s="48"/>
      <c r="P62" s="48"/>
      <c r="Q62" s="48"/>
      <c r="R62" s="48"/>
      <c r="S62" s="48"/>
      <c r="T62" s="48"/>
      <c r="U62" s="48"/>
      <c r="V62" s="48"/>
      <c r="W62" s="48"/>
    </row>
    <row r="63" spans="1:23" ht="25.5" x14ac:dyDescent="0.25">
      <c r="A63" s="131"/>
      <c r="B63" s="132"/>
      <c r="C63" s="26">
        <v>60</v>
      </c>
      <c r="D63" s="39" t="s">
        <v>129</v>
      </c>
      <c r="E63" s="26" t="s">
        <v>40</v>
      </c>
      <c r="F63" s="25" t="s">
        <v>130</v>
      </c>
      <c r="G63" s="26" t="s">
        <v>47</v>
      </c>
      <c r="H63" s="30">
        <v>1.19</v>
      </c>
      <c r="I63" s="52"/>
      <c r="J63" s="84">
        <f t="shared" si="0"/>
        <v>0</v>
      </c>
      <c r="K63" s="85" t="str">
        <f t="shared" si="1"/>
        <v>OK</v>
      </c>
      <c r="L63" s="48"/>
      <c r="M63" s="48"/>
      <c r="N63" s="48"/>
      <c r="O63" s="48"/>
      <c r="P63" s="48"/>
      <c r="Q63" s="48"/>
      <c r="R63" s="48"/>
      <c r="S63" s="48"/>
      <c r="T63" s="48"/>
      <c r="U63" s="48"/>
      <c r="V63" s="48"/>
      <c r="W63" s="48"/>
    </row>
    <row r="64" spans="1:23" ht="25.5" x14ac:dyDescent="0.25">
      <c r="A64" s="131"/>
      <c r="B64" s="132"/>
      <c r="C64" s="26">
        <v>61</v>
      </c>
      <c r="D64" s="39" t="s">
        <v>385</v>
      </c>
      <c r="E64" s="26" t="s">
        <v>40</v>
      </c>
      <c r="F64" s="25" t="s">
        <v>130</v>
      </c>
      <c r="G64" s="26" t="s">
        <v>47</v>
      </c>
      <c r="H64" s="30">
        <v>1.36</v>
      </c>
      <c r="I64" s="52"/>
      <c r="J64" s="84">
        <f t="shared" si="0"/>
        <v>0</v>
      </c>
      <c r="K64" s="85" t="str">
        <f t="shared" si="1"/>
        <v>OK</v>
      </c>
      <c r="L64" s="48"/>
      <c r="M64" s="48"/>
      <c r="N64" s="48"/>
      <c r="O64" s="48"/>
      <c r="P64" s="48"/>
      <c r="Q64" s="48"/>
      <c r="R64" s="48"/>
      <c r="S64" s="48"/>
      <c r="T64" s="48"/>
      <c r="U64" s="48"/>
      <c r="V64" s="48"/>
      <c r="W64" s="48"/>
    </row>
    <row r="65" spans="1:23" ht="25.5" x14ac:dyDescent="0.25">
      <c r="A65" s="131"/>
      <c r="B65" s="132"/>
      <c r="C65" s="26">
        <v>62</v>
      </c>
      <c r="D65" s="39" t="s">
        <v>131</v>
      </c>
      <c r="E65" s="26" t="s">
        <v>40</v>
      </c>
      <c r="F65" s="25" t="s">
        <v>130</v>
      </c>
      <c r="G65" s="26" t="s">
        <v>47</v>
      </c>
      <c r="H65" s="30">
        <v>1.19</v>
      </c>
      <c r="I65" s="52">
        <v>100</v>
      </c>
      <c r="J65" s="84">
        <f t="shared" si="0"/>
        <v>100</v>
      </c>
      <c r="K65" s="85" t="str">
        <f t="shared" si="1"/>
        <v>OK</v>
      </c>
      <c r="L65" s="48"/>
      <c r="M65" s="48"/>
      <c r="N65" s="48"/>
      <c r="O65" s="48"/>
      <c r="P65" s="48"/>
      <c r="Q65" s="48"/>
      <c r="R65" s="48"/>
      <c r="S65" s="48"/>
      <c r="T65" s="48"/>
      <c r="U65" s="48"/>
      <c r="V65" s="48"/>
      <c r="W65" s="48"/>
    </row>
    <row r="66" spans="1:23" ht="25.5" x14ac:dyDescent="0.25">
      <c r="A66" s="131"/>
      <c r="B66" s="132"/>
      <c r="C66" s="26">
        <v>63</v>
      </c>
      <c r="D66" s="39" t="s">
        <v>132</v>
      </c>
      <c r="E66" s="26" t="s">
        <v>40</v>
      </c>
      <c r="F66" s="25" t="s">
        <v>130</v>
      </c>
      <c r="G66" s="26" t="s">
        <v>47</v>
      </c>
      <c r="H66" s="30">
        <v>1.74</v>
      </c>
      <c r="I66" s="52"/>
      <c r="J66" s="84">
        <f t="shared" si="0"/>
        <v>0</v>
      </c>
      <c r="K66" s="85" t="str">
        <f t="shared" si="1"/>
        <v>OK</v>
      </c>
      <c r="L66" s="48"/>
      <c r="M66" s="48"/>
      <c r="N66" s="48"/>
      <c r="O66" s="48"/>
      <c r="P66" s="48"/>
      <c r="Q66" s="48"/>
      <c r="R66" s="48"/>
      <c r="S66" s="48"/>
      <c r="T66" s="48"/>
      <c r="U66" s="48"/>
      <c r="V66" s="48"/>
      <c r="W66" s="48"/>
    </row>
    <row r="67" spans="1:23" ht="25.5" x14ac:dyDescent="0.25">
      <c r="A67" s="131"/>
      <c r="B67" s="132"/>
      <c r="C67" s="26">
        <v>64</v>
      </c>
      <c r="D67" s="39" t="s">
        <v>133</v>
      </c>
      <c r="E67" s="26" t="s">
        <v>40</v>
      </c>
      <c r="F67" s="25" t="s">
        <v>130</v>
      </c>
      <c r="G67" s="26" t="s">
        <v>47</v>
      </c>
      <c r="H67" s="30">
        <v>2.5499999999999998</v>
      </c>
      <c r="I67" s="52"/>
      <c r="J67" s="84">
        <f t="shared" si="0"/>
        <v>0</v>
      </c>
      <c r="K67" s="85" t="str">
        <f t="shared" si="1"/>
        <v>OK</v>
      </c>
      <c r="L67" s="48"/>
      <c r="M67" s="48"/>
      <c r="N67" s="48"/>
      <c r="O67" s="48"/>
      <c r="P67" s="48"/>
      <c r="Q67" s="48"/>
      <c r="R67" s="48"/>
      <c r="S67" s="48"/>
      <c r="T67" s="48"/>
      <c r="U67" s="48"/>
      <c r="V67" s="48"/>
      <c r="W67" s="48"/>
    </row>
    <row r="68" spans="1:23" x14ac:dyDescent="0.25">
      <c r="A68" s="131"/>
      <c r="B68" s="132"/>
      <c r="C68" s="26">
        <v>65</v>
      </c>
      <c r="D68" s="39" t="s">
        <v>134</v>
      </c>
      <c r="E68" s="26" t="s">
        <v>40</v>
      </c>
      <c r="F68" s="25" t="s">
        <v>135</v>
      </c>
      <c r="G68" s="26" t="s">
        <v>47</v>
      </c>
      <c r="H68" s="30">
        <v>1.82</v>
      </c>
      <c r="I68" s="52">
        <v>10</v>
      </c>
      <c r="J68" s="84">
        <f t="shared" si="0"/>
        <v>10</v>
      </c>
      <c r="K68" s="85" t="str">
        <f t="shared" si="1"/>
        <v>OK</v>
      </c>
      <c r="L68" s="48"/>
      <c r="M68" s="48"/>
      <c r="N68" s="48"/>
      <c r="O68" s="48"/>
      <c r="P68" s="48"/>
      <c r="Q68" s="48"/>
      <c r="R68" s="48"/>
      <c r="S68" s="48"/>
      <c r="T68" s="48"/>
      <c r="U68" s="48"/>
      <c r="V68" s="48"/>
      <c r="W68" s="48"/>
    </row>
    <row r="69" spans="1:23" ht="25.5" x14ac:dyDescent="0.25">
      <c r="A69" s="131"/>
      <c r="B69" s="132"/>
      <c r="C69" s="26">
        <v>66</v>
      </c>
      <c r="D69" s="20" t="s">
        <v>136</v>
      </c>
      <c r="E69" s="26" t="s">
        <v>40</v>
      </c>
      <c r="F69" s="24" t="s">
        <v>137</v>
      </c>
      <c r="G69" s="26" t="s">
        <v>47</v>
      </c>
      <c r="H69" s="30">
        <v>0.88</v>
      </c>
      <c r="I69" s="83"/>
      <c r="J69" s="84">
        <f t="shared" ref="J69:J132" si="2">I69-(SUM(L69:W69))</f>
        <v>0</v>
      </c>
      <c r="K69" s="85" t="str">
        <f t="shared" ref="K69:K132" si="3">IF(J69&lt;0,"ATENÇÃO","OK")</f>
        <v>OK</v>
      </c>
      <c r="L69" s="48"/>
      <c r="M69" s="48"/>
      <c r="N69" s="48"/>
      <c r="O69" s="48"/>
      <c r="P69" s="48"/>
      <c r="Q69" s="48"/>
      <c r="R69" s="48"/>
      <c r="S69" s="48"/>
      <c r="T69" s="48"/>
      <c r="U69" s="48"/>
      <c r="V69" s="48"/>
      <c r="W69" s="48"/>
    </row>
    <row r="70" spans="1:23" ht="25.5" x14ac:dyDescent="0.25">
      <c r="A70" s="131"/>
      <c r="B70" s="132"/>
      <c r="C70" s="26">
        <v>67</v>
      </c>
      <c r="D70" s="35" t="s">
        <v>138</v>
      </c>
      <c r="E70" s="26" t="s">
        <v>68</v>
      </c>
      <c r="F70" s="26" t="s">
        <v>130</v>
      </c>
      <c r="G70" s="26" t="s">
        <v>47</v>
      </c>
      <c r="H70" s="30">
        <v>1.1499999999999999</v>
      </c>
      <c r="I70" s="83">
        <v>50</v>
      </c>
      <c r="J70" s="84">
        <f t="shared" si="2"/>
        <v>50</v>
      </c>
      <c r="K70" s="85" t="str">
        <f t="shared" si="3"/>
        <v>OK</v>
      </c>
      <c r="L70" s="48"/>
      <c r="M70" s="48"/>
      <c r="N70" s="48"/>
      <c r="O70" s="48"/>
      <c r="P70" s="48"/>
      <c r="Q70" s="48"/>
      <c r="R70" s="48"/>
      <c r="S70" s="48"/>
      <c r="T70" s="48"/>
      <c r="U70" s="48"/>
      <c r="V70" s="48"/>
      <c r="W70" s="48"/>
    </row>
    <row r="71" spans="1:23" ht="25.5" x14ac:dyDescent="0.25">
      <c r="A71" s="131"/>
      <c r="B71" s="132"/>
      <c r="C71" s="26">
        <v>68</v>
      </c>
      <c r="D71" s="35" t="s">
        <v>139</v>
      </c>
      <c r="E71" s="26" t="s">
        <v>40</v>
      </c>
      <c r="F71" s="26" t="s">
        <v>130</v>
      </c>
      <c r="G71" s="26" t="s">
        <v>47</v>
      </c>
      <c r="H71" s="30">
        <v>1.19</v>
      </c>
      <c r="I71" s="83">
        <v>300</v>
      </c>
      <c r="J71" s="84">
        <f t="shared" si="2"/>
        <v>300</v>
      </c>
      <c r="K71" s="85" t="str">
        <f t="shared" si="3"/>
        <v>OK</v>
      </c>
      <c r="L71" s="48"/>
      <c r="M71" s="48"/>
      <c r="N71" s="48"/>
      <c r="O71" s="48"/>
      <c r="P71" s="48"/>
      <c r="Q71" s="48"/>
      <c r="R71" s="48"/>
      <c r="S71" s="48"/>
      <c r="T71" s="48"/>
      <c r="U71" s="48"/>
      <c r="V71" s="48"/>
      <c r="W71" s="48"/>
    </row>
    <row r="72" spans="1:23" ht="25.5" x14ac:dyDescent="0.25">
      <c r="A72" s="131"/>
      <c r="B72" s="132"/>
      <c r="C72" s="26">
        <v>69</v>
      </c>
      <c r="D72" s="35" t="s">
        <v>140</v>
      </c>
      <c r="E72" s="26" t="s">
        <v>68</v>
      </c>
      <c r="F72" s="26" t="s">
        <v>130</v>
      </c>
      <c r="G72" s="26" t="s">
        <v>47</v>
      </c>
      <c r="H72" s="30">
        <v>1.19</v>
      </c>
      <c r="I72" s="83">
        <v>300</v>
      </c>
      <c r="J72" s="84">
        <f t="shared" si="2"/>
        <v>300</v>
      </c>
      <c r="K72" s="85" t="str">
        <f t="shared" si="3"/>
        <v>OK</v>
      </c>
      <c r="L72" s="48"/>
      <c r="M72" s="48"/>
      <c r="N72" s="48"/>
      <c r="O72" s="48"/>
      <c r="P72" s="48"/>
      <c r="Q72" s="48"/>
      <c r="R72" s="48"/>
      <c r="S72" s="48"/>
      <c r="T72" s="48"/>
      <c r="U72" s="48"/>
      <c r="V72" s="48"/>
      <c r="W72" s="48"/>
    </row>
    <row r="73" spans="1:23" ht="25.5" x14ac:dyDescent="0.25">
      <c r="A73" s="131"/>
      <c r="B73" s="132"/>
      <c r="C73" s="26">
        <v>70</v>
      </c>
      <c r="D73" s="35" t="s">
        <v>141</v>
      </c>
      <c r="E73" s="26" t="s">
        <v>68</v>
      </c>
      <c r="F73" s="26" t="s">
        <v>130</v>
      </c>
      <c r="G73" s="26" t="s">
        <v>47</v>
      </c>
      <c r="H73" s="30">
        <v>1.19</v>
      </c>
      <c r="I73" s="83">
        <v>300</v>
      </c>
      <c r="J73" s="84">
        <f t="shared" si="2"/>
        <v>300</v>
      </c>
      <c r="K73" s="85" t="str">
        <f t="shared" si="3"/>
        <v>OK</v>
      </c>
      <c r="L73" s="48"/>
      <c r="M73" s="48"/>
      <c r="N73" s="48"/>
      <c r="O73" s="48"/>
      <c r="P73" s="48"/>
      <c r="Q73" s="48"/>
      <c r="R73" s="48"/>
      <c r="S73" s="48"/>
      <c r="T73" s="48"/>
      <c r="U73" s="48"/>
      <c r="V73" s="48"/>
      <c r="W73" s="48"/>
    </row>
    <row r="74" spans="1:23" ht="38.25" x14ac:dyDescent="0.25">
      <c r="A74" s="131"/>
      <c r="B74" s="132"/>
      <c r="C74" s="26">
        <v>71</v>
      </c>
      <c r="D74" s="35" t="s">
        <v>142</v>
      </c>
      <c r="E74" s="26" t="s">
        <v>68</v>
      </c>
      <c r="F74" s="26" t="s">
        <v>143</v>
      </c>
      <c r="G74" s="26" t="s">
        <v>47</v>
      </c>
      <c r="H74" s="30">
        <v>1.34</v>
      </c>
      <c r="I74" s="83">
        <v>5</v>
      </c>
      <c r="J74" s="84">
        <f t="shared" si="2"/>
        <v>5</v>
      </c>
      <c r="K74" s="85" t="str">
        <f t="shared" si="3"/>
        <v>OK</v>
      </c>
      <c r="L74" s="48"/>
      <c r="M74" s="48"/>
      <c r="N74" s="48"/>
      <c r="O74" s="48"/>
      <c r="P74" s="48"/>
      <c r="Q74" s="48"/>
      <c r="R74" s="48"/>
      <c r="S74" s="48"/>
      <c r="T74" s="48"/>
      <c r="U74" s="48"/>
      <c r="V74" s="48"/>
      <c r="W74" s="48"/>
    </row>
    <row r="75" spans="1:23" ht="38.25" x14ac:dyDescent="0.25">
      <c r="A75" s="131"/>
      <c r="B75" s="132"/>
      <c r="C75" s="26">
        <v>72</v>
      </c>
      <c r="D75" s="35" t="s">
        <v>144</v>
      </c>
      <c r="E75" s="26" t="s">
        <v>68</v>
      </c>
      <c r="F75" s="26" t="s">
        <v>143</v>
      </c>
      <c r="G75" s="26" t="s">
        <v>47</v>
      </c>
      <c r="H75" s="30">
        <v>3.4</v>
      </c>
      <c r="I75" s="83">
        <v>5</v>
      </c>
      <c r="J75" s="84">
        <f t="shared" si="2"/>
        <v>5</v>
      </c>
      <c r="K75" s="85" t="str">
        <f t="shared" si="3"/>
        <v>OK</v>
      </c>
      <c r="L75" s="48"/>
      <c r="M75" s="48"/>
      <c r="N75" s="48"/>
      <c r="O75" s="48"/>
      <c r="P75" s="48"/>
      <c r="Q75" s="48"/>
      <c r="R75" s="48"/>
      <c r="S75" s="48"/>
      <c r="T75" s="48"/>
      <c r="U75" s="48"/>
      <c r="V75" s="48"/>
      <c r="W75" s="48"/>
    </row>
    <row r="76" spans="1:23" ht="25.5" x14ac:dyDescent="0.25">
      <c r="A76" s="131"/>
      <c r="B76" s="132"/>
      <c r="C76" s="26">
        <v>73</v>
      </c>
      <c r="D76" s="35" t="s">
        <v>145</v>
      </c>
      <c r="E76" s="26" t="s">
        <v>68</v>
      </c>
      <c r="F76" s="26" t="s">
        <v>143</v>
      </c>
      <c r="G76" s="26" t="s">
        <v>47</v>
      </c>
      <c r="H76" s="30">
        <v>8.5500000000000007</v>
      </c>
      <c r="I76" s="83">
        <v>5</v>
      </c>
      <c r="J76" s="84">
        <f t="shared" si="2"/>
        <v>5</v>
      </c>
      <c r="K76" s="85" t="str">
        <f t="shared" si="3"/>
        <v>OK</v>
      </c>
      <c r="L76" s="48"/>
      <c r="M76" s="48"/>
      <c r="N76" s="48"/>
      <c r="O76" s="48"/>
      <c r="P76" s="48"/>
      <c r="Q76" s="48"/>
      <c r="R76" s="48"/>
      <c r="S76" s="48"/>
      <c r="T76" s="48"/>
      <c r="U76" s="48"/>
      <c r="V76" s="48"/>
      <c r="W76" s="48"/>
    </row>
    <row r="77" spans="1:23" ht="25.5" x14ac:dyDescent="0.25">
      <c r="A77" s="131"/>
      <c r="B77" s="132"/>
      <c r="C77" s="26">
        <v>74</v>
      </c>
      <c r="D77" s="35" t="s">
        <v>146</v>
      </c>
      <c r="E77" s="26" t="s">
        <v>147</v>
      </c>
      <c r="F77" s="26" t="s">
        <v>148</v>
      </c>
      <c r="G77" s="26" t="s">
        <v>47</v>
      </c>
      <c r="H77" s="30">
        <v>0.76</v>
      </c>
      <c r="I77" s="83">
        <v>100</v>
      </c>
      <c r="J77" s="84">
        <f t="shared" si="2"/>
        <v>100</v>
      </c>
      <c r="K77" s="85" t="str">
        <f t="shared" si="3"/>
        <v>OK</v>
      </c>
      <c r="L77" s="48"/>
      <c r="M77" s="48"/>
      <c r="N77" s="48"/>
      <c r="O77" s="48"/>
      <c r="P77" s="48"/>
      <c r="Q77" s="48"/>
      <c r="R77" s="48"/>
      <c r="S77" s="48"/>
      <c r="T77" s="48"/>
      <c r="U77" s="48"/>
      <c r="V77" s="48"/>
      <c r="W77" s="48"/>
    </row>
    <row r="78" spans="1:23" ht="25.5" x14ac:dyDescent="0.25">
      <c r="A78" s="131"/>
      <c r="B78" s="132"/>
      <c r="C78" s="26">
        <v>75</v>
      </c>
      <c r="D78" s="35" t="s">
        <v>149</v>
      </c>
      <c r="E78" s="26" t="s">
        <v>40</v>
      </c>
      <c r="F78" s="26" t="s">
        <v>52</v>
      </c>
      <c r="G78" s="26" t="s">
        <v>47</v>
      </c>
      <c r="H78" s="30">
        <v>1.98</v>
      </c>
      <c r="I78" s="83">
        <v>50</v>
      </c>
      <c r="J78" s="84">
        <f t="shared" si="2"/>
        <v>50</v>
      </c>
      <c r="K78" s="85" t="str">
        <f t="shared" si="3"/>
        <v>OK</v>
      </c>
      <c r="L78" s="48"/>
      <c r="M78" s="48"/>
      <c r="N78" s="48"/>
      <c r="O78" s="48"/>
      <c r="P78" s="48"/>
      <c r="Q78" s="48"/>
      <c r="R78" s="48"/>
      <c r="S78" s="48"/>
      <c r="T78" s="48"/>
      <c r="U78" s="48"/>
      <c r="V78" s="48"/>
      <c r="W78" s="48"/>
    </row>
    <row r="79" spans="1:23" ht="26.25" x14ac:dyDescent="0.25">
      <c r="A79" s="131"/>
      <c r="B79" s="132"/>
      <c r="C79" s="26">
        <v>76</v>
      </c>
      <c r="D79" s="40" t="s">
        <v>150</v>
      </c>
      <c r="E79" s="26" t="s">
        <v>9</v>
      </c>
      <c r="F79" s="31" t="s">
        <v>128</v>
      </c>
      <c r="G79" s="26" t="s">
        <v>47</v>
      </c>
      <c r="H79" s="30">
        <v>4.54</v>
      </c>
      <c r="I79" s="83"/>
      <c r="J79" s="84">
        <f t="shared" si="2"/>
        <v>0</v>
      </c>
      <c r="K79" s="85" t="str">
        <f t="shared" si="3"/>
        <v>OK</v>
      </c>
      <c r="L79" s="48"/>
      <c r="M79" s="48"/>
      <c r="N79" s="48"/>
      <c r="O79" s="48"/>
      <c r="P79" s="48"/>
      <c r="Q79" s="48"/>
      <c r="R79" s="48"/>
      <c r="S79" s="48"/>
      <c r="T79" s="48"/>
      <c r="U79" s="48"/>
      <c r="V79" s="48"/>
      <c r="W79" s="48"/>
    </row>
    <row r="80" spans="1:23" ht="26.25" x14ac:dyDescent="0.25">
      <c r="A80" s="131"/>
      <c r="B80" s="132"/>
      <c r="C80" s="26">
        <v>77</v>
      </c>
      <c r="D80" s="40" t="s">
        <v>151</v>
      </c>
      <c r="E80" s="26" t="s">
        <v>9</v>
      </c>
      <c r="F80" s="31" t="s">
        <v>128</v>
      </c>
      <c r="G80" s="26" t="s">
        <v>47</v>
      </c>
      <c r="H80" s="30">
        <v>1.84</v>
      </c>
      <c r="I80" s="83"/>
      <c r="J80" s="84">
        <f t="shared" si="2"/>
        <v>0</v>
      </c>
      <c r="K80" s="85" t="str">
        <f t="shared" si="3"/>
        <v>OK</v>
      </c>
      <c r="L80" s="48"/>
      <c r="M80" s="48"/>
      <c r="N80" s="48"/>
      <c r="O80" s="48"/>
      <c r="P80" s="48"/>
      <c r="Q80" s="48"/>
      <c r="R80" s="48"/>
      <c r="S80" s="48"/>
      <c r="T80" s="48"/>
      <c r="U80" s="48"/>
      <c r="V80" s="48"/>
      <c r="W80" s="48"/>
    </row>
    <row r="81" spans="1:23" ht="25.5" x14ac:dyDescent="0.25">
      <c r="A81" s="131" t="s">
        <v>379</v>
      </c>
      <c r="B81" s="133">
        <v>10</v>
      </c>
      <c r="C81" s="23">
        <v>78</v>
      </c>
      <c r="D81" s="21" t="s">
        <v>152</v>
      </c>
      <c r="E81" s="23" t="s">
        <v>40</v>
      </c>
      <c r="F81" s="32" t="s">
        <v>153</v>
      </c>
      <c r="G81" s="23" t="s">
        <v>47</v>
      </c>
      <c r="H81" s="29">
        <v>0.75</v>
      </c>
      <c r="I81" s="86">
        <v>5000</v>
      </c>
      <c r="J81" s="84">
        <f t="shared" si="2"/>
        <v>5000</v>
      </c>
      <c r="K81" s="85" t="str">
        <f t="shared" si="3"/>
        <v>OK</v>
      </c>
      <c r="L81" s="48"/>
      <c r="M81" s="48"/>
      <c r="N81" s="48"/>
      <c r="O81" s="48"/>
      <c r="P81" s="48"/>
      <c r="Q81" s="48"/>
      <c r="R81" s="48"/>
      <c r="S81" s="48"/>
      <c r="T81" s="48"/>
      <c r="U81" s="48"/>
      <c r="V81" s="48"/>
      <c r="W81" s="48"/>
    </row>
    <row r="82" spans="1:23" ht="25.5" x14ac:dyDescent="0.25">
      <c r="A82" s="131"/>
      <c r="B82" s="133"/>
      <c r="C82" s="23">
        <v>79</v>
      </c>
      <c r="D82" s="21" t="s">
        <v>154</v>
      </c>
      <c r="E82" s="23" t="s">
        <v>40</v>
      </c>
      <c r="F82" s="32" t="s">
        <v>153</v>
      </c>
      <c r="G82" s="23" t="s">
        <v>47</v>
      </c>
      <c r="H82" s="29">
        <v>0.56999999999999995</v>
      </c>
      <c r="I82" s="86">
        <v>5000</v>
      </c>
      <c r="J82" s="84">
        <f t="shared" si="2"/>
        <v>5000</v>
      </c>
      <c r="K82" s="85" t="str">
        <f t="shared" si="3"/>
        <v>OK</v>
      </c>
      <c r="L82" s="48"/>
      <c r="M82" s="48"/>
      <c r="N82" s="48"/>
      <c r="O82" s="48"/>
      <c r="P82" s="48"/>
      <c r="Q82" s="48"/>
      <c r="R82" s="48"/>
      <c r="S82" s="48"/>
      <c r="T82" s="48"/>
      <c r="U82" s="48"/>
      <c r="V82" s="48"/>
      <c r="W82" s="19"/>
    </row>
    <row r="83" spans="1:23" ht="63.75" x14ac:dyDescent="0.25">
      <c r="A83" s="131" t="s">
        <v>381</v>
      </c>
      <c r="B83" s="132">
        <v>11</v>
      </c>
      <c r="C83" s="26">
        <v>80</v>
      </c>
      <c r="D83" s="35" t="s">
        <v>155</v>
      </c>
      <c r="E83" s="26" t="s">
        <v>40</v>
      </c>
      <c r="F83" s="27" t="s">
        <v>156</v>
      </c>
      <c r="G83" s="26" t="s">
        <v>47</v>
      </c>
      <c r="H83" s="28">
        <v>24.5</v>
      </c>
      <c r="I83" s="83">
        <v>100</v>
      </c>
      <c r="J83" s="84">
        <f t="shared" si="2"/>
        <v>75</v>
      </c>
      <c r="K83" s="85" t="str">
        <f t="shared" si="3"/>
        <v>OK</v>
      </c>
      <c r="L83" s="48"/>
      <c r="M83" s="48"/>
      <c r="N83" s="48"/>
      <c r="O83" s="48">
        <v>25</v>
      </c>
      <c r="P83" s="48"/>
      <c r="Q83" s="48"/>
      <c r="R83" s="48"/>
      <c r="S83" s="48"/>
      <c r="T83" s="48"/>
      <c r="U83" s="48"/>
      <c r="V83" s="48"/>
      <c r="W83" s="19"/>
    </row>
    <row r="84" spans="1:23" x14ac:dyDescent="0.25">
      <c r="A84" s="131"/>
      <c r="B84" s="132"/>
      <c r="C84" s="26">
        <v>81</v>
      </c>
      <c r="D84" s="35" t="s">
        <v>157</v>
      </c>
      <c r="E84" s="26" t="s">
        <v>40</v>
      </c>
      <c r="F84" s="27" t="s">
        <v>156</v>
      </c>
      <c r="G84" s="26" t="s">
        <v>47</v>
      </c>
      <c r="H84" s="28">
        <v>39</v>
      </c>
      <c r="I84" s="83"/>
      <c r="J84" s="84">
        <f t="shared" si="2"/>
        <v>0</v>
      </c>
      <c r="K84" s="85" t="str">
        <f t="shared" si="3"/>
        <v>OK</v>
      </c>
      <c r="L84" s="48"/>
      <c r="M84" s="48"/>
      <c r="N84" s="48"/>
      <c r="O84" s="48"/>
      <c r="P84" s="48"/>
      <c r="Q84" s="48"/>
      <c r="R84" s="48"/>
      <c r="S84" s="48"/>
      <c r="T84" s="48"/>
      <c r="U84" s="48"/>
      <c r="V84" s="48"/>
      <c r="W84" s="19"/>
    </row>
    <row r="85" spans="1:23" ht="38.25" x14ac:dyDescent="0.25">
      <c r="A85" s="130" t="s">
        <v>378</v>
      </c>
      <c r="B85" s="133">
        <v>12</v>
      </c>
      <c r="C85" s="23">
        <v>82</v>
      </c>
      <c r="D85" s="21" t="s">
        <v>158</v>
      </c>
      <c r="E85" s="23" t="s">
        <v>40</v>
      </c>
      <c r="F85" s="23" t="s">
        <v>52</v>
      </c>
      <c r="G85" s="23" t="s">
        <v>47</v>
      </c>
      <c r="H85" s="29">
        <v>0.81</v>
      </c>
      <c r="I85" s="86">
        <v>100</v>
      </c>
      <c r="J85" s="84">
        <f t="shared" si="2"/>
        <v>100</v>
      </c>
      <c r="K85" s="85" t="str">
        <f t="shared" si="3"/>
        <v>OK</v>
      </c>
      <c r="L85" s="48"/>
      <c r="M85" s="48"/>
      <c r="N85" s="48"/>
      <c r="O85" s="48"/>
      <c r="P85" s="48"/>
      <c r="Q85" s="48"/>
      <c r="R85" s="48"/>
      <c r="S85" s="48"/>
      <c r="T85" s="48"/>
      <c r="U85" s="48"/>
      <c r="V85" s="48"/>
      <c r="W85" s="19"/>
    </row>
    <row r="86" spans="1:23" x14ac:dyDescent="0.25">
      <c r="A86" s="130"/>
      <c r="B86" s="133"/>
      <c r="C86" s="23">
        <v>83</v>
      </c>
      <c r="D86" s="21" t="s">
        <v>159</v>
      </c>
      <c r="E86" s="23" t="s">
        <v>160</v>
      </c>
      <c r="F86" s="23" t="s">
        <v>161</v>
      </c>
      <c r="G86" s="23" t="s">
        <v>47</v>
      </c>
      <c r="H86" s="29">
        <v>0.39</v>
      </c>
      <c r="I86" s="86"/>
      <c r="J86" s="84">
        <f t="shared" si="2"/>
        <v>0</v>
      </c>
      <c r="K86" s="85" t="str">
        <f t="shared" si="3"/>
        <v>OK</v>
      </c>
      <c r="L86" s="48"/>
      <c r="M86" s="48"/>
      <c r="N86" s="48"/>
      <c r="O86" s="48"/>
      <c r="P86" s="48"/>
      <c r="Q86" s="48"/>
      <c r="R86" s="48"/>
      <c r="S86" s="48"/>
      <c r="T86" s="48"/>
      <c r="U86" s="48"/>
      <c r="V86" s="48"/>
      <c r="W86" s="19"/>
    </row>
    <row r="87" spans="1:23" ht="25.5" x14ac:dyDescent="0.25">
      <c r="A87" s="130"/>
      <c r="B87" s="133"/>
      <c r="C87" s="23">
        <v>84</v>
      </c>
      <c r="D87" s="21" t="s">
        <v>162</v>
      </c>
      <c r="E87" s="23" t="s">
        <v>160</v>
      </c>
      <c r="F87" s="23" t="s">
        <v>161</v>
      </c>
      <c r="G87" s="23" t="s">
        <v>47</v>
      </c>
      <c r="H87" s="29">
        <v>0.39</v>
      </c>
      <c r="I87" s="86"/>
      <c r="J87" s="84">
        <f t="shared" si="2"/>
        <v>0</v>
      </c>
      <c r="K87" s="85" t="str">
        <f t="shared" si="3"/>
        <v>OK</v>
      </c>
      <c r="L87" s="48"/>
      <c r="M87" s="48"/>
      <c r="N87" s="48"/>
      <c r="O87" s="48"/>
      <c r="P87" s="48"/>
      <c r="Q87" s="48"/>
      <c r="R87" s="48"/>
      <c r="S87" s="48"/>
      <c r="T87" s="48"/>
      <c r="U87" s="48"/>
      <c r="V87" s="48"/>
      <c r="W87" s="19"/>
    </row>
    <row r="88" spans="1:23" x14ac:dyDescent="0.25">
      <c r="A88" s="130"/>
      <c r="B88" s="133"/>
      <c r="C88" s="23">
        <v>85</v>
      </c>
      <c r="D88" s="21" t="s">
        <v>163</v>
      </c>
      <c r="E88" s="23" t="s">
        <v>160</v>
      </c>
      <c r="F88" s="23" t="s">
        <v>161</v>
      </c>
      <c r="G88" s="23" t="s">
        <v>47</v>
      </c>
      <c r="H88" s="29">
        <v>0.39</v>
      </c>
      <c r="I88" s="86"/>
      <c r="J88" s="84">
        <f t="shared" si="2"/>
        <v>0</v>
      </c>
      <c r="K88" s="85" t="str">
        <f t="shared" si="3"/>
        <v>OK</v>
      </c>
      <c r="L88" s="48"/>
      <c r="M88" s="48"/>
      <c r="N88" s="48"/>
      <c r="O88" s="48"/>
      <c r="P88" s="48"/>
      <c r="Q88" s="48"/>
      <c r="R88" s="48"/>
      <c r="S88" s="48"/>
      <c r="T88" s="48"/>
      <c r="U88" s="48"/>
      <c r="V88" s="48"/>
      <c r="W88" s="19"/>
    </row>
    <row r="89" spans="1:23" x14ac:dyDescent="0.25">
      <c r="A89" s="130"/>
      <c r="B89" s="133"/>
      <c r="C89" s="23">
        <v>86</v>
      </c>
      <c r="D89" s="21" t="s">
        <v>164</v>
      </c>
      <c r="E89" s="23" t="s">
        <v>160</v>
      </c>
      <c r="F89" s="23" t="s">
        <v>161</v>
      </c>
      <c r="G89" s="23" t="s">
        <v>47</v>
      </c>
      <c r="H89" s="29">
        <v>0.39</v>
      </c>
      <c r="I89" s="86"/>
      <c r="J89" s="84">
        <f t="shared" si="2"/>
        <v>0</v>
      </c>
      <c r="K89" s="85" t="str">
        <f t="shared" si="3"/>
        <v>OK</v>
      </c>
      <c r="L89" s="48"/>
      <c r="M89" s="48"/>
      <c r="N89" s="48"/>
      <c r="O89" s="48"/>
      <c r="P89" s="48"/>
      <c r="Q89" s="48"/>
      <c r="R89" s="48"/>
      <c r="S89" s="48"/>
      <c r="T89" s="48"/>
      <c r="U89" s="48"/>
      <c r="V89" s="48"/>
      <c r="W89" s="19"/>
    </row>
    <row r="90" spans="1:23" x14ac:dyDescent="0.25">
      <c r="A90" s="130"/>
      <c r="B90" s="133"/>
      <c r="C90" s="23">
        <v>87</v>
      </c>
      <c r="D90" s="21" t="s">
        <v>165</v>
      </c>
      <c r="E90" s="23" t="s">
        <v>160</v>
      </c>
      <c r="F90" s="23" t="s">
        <v>161</v>
      </c>
      <c r="G90" s="23" t="s">
        <v>47</v>
      </c>
      <c r="H90" s="29">
        <v>0.39</v>
      </c>
      <c r="I90" s="86"/>
      <c r="J90" s="84">
        <f t="shared" si="2"/>
        <v>0</v>
      </c>
      <c r="K90" s="85" t="str">
        <f t="shared" si="3"/>
        <v>OK</v>
      </c>
      <c r="L90" s="48"/>
      <c r="M90" s="48"/>
      <c r="N90" s="48"/>
      <c r="O90" s="48"/>
      <c r="P90" s="48"/>
      <c r="Q90" s="48"/>
      <c r="R90" s="48"/>
      <c r="S90" s="48"/>
      <c r="T90" s="48"/>
      <c r="U90" s="48"/>
      <c r="V90" s="48"/>
      <c r="W90" s="19"/>
    </row>
    <row r="91" spans="1:23" x14ac:dyDescent="0.25">
      <c r="A91" s="130"/>
      <c r="B91" s="133"/>
      <c r="C91" s="23">
        <v>88</v>
      </c>
      <c r="D91" s="21" t="s">
        <v>166</v>
      </c>
      <c r="E91" s="23" t="s">
        <v>160</v>
      </c>
      <c r="F91" s="23" t="s">
        <v>167</v>
      </c>
      <c r="G91" s="23" t="s">
        <v>47</v>
      </c>
      <c r="H91" s="29">
        <v>1</v>
      </c>
      <c r="I91" s="86"/>
      <c r="J91" s="84">
        <f t="shared" si="2"/>
        <v>0</v>
      </c>
      <c r="K91" s="85" t="str">
        <f t="shared" si="3"/>
        <v>OK</v>
      </c>
      <c r="L91" s="48"/>
      <c r="M91" s="48"/>
      <c r="N91" s="48"/>
      <c r="O91" s="48"/>
      <c r="P91" s="48"/>
      <c r="Q91" s="48"/>
      <c r="R91" s="48"/>
      <c r="S91" s="48"/>
      <c r="T91" s="48"/>
      <c r="U91" s="48"/>
      <c r="V91" s="48"/>
      <c r="W91" s="19"/>
    </row>
    <row r="92" spans="1:23" x14ac:dyDescent="0.25">
      <c r="A92" s="130"/>
      <c r="B92" s="133"/>
      <c r="C92" s="23">
        <v>89</v>
      </c>
      <c r="D92" s="21" t="s">
        <v>168</v>
      </c>
      <c r="E92" s="23" t="s">
        <v>160</v>
      </c>
      <c r="F92" s="23" t="s">
        <v>167</v>
      </c>
      <c r="G92" s="23" t="s">
        <v>47</v>
      </c>
      <c r="H92" s="29">
        <v>1</v>
      </c>
      <c r="I92" s="86"/>
      <c r="J92" s="84">
        <f t="shared" si="2"/>
        <v>0</v>
      </c>
      <c r="K92" s="85" t="str">
        <f t="shared" si="3"/>
        <v>OK</v>
      </c>
      <c r="L92" s="48"/>
      <c r="M92" s="48"/>
      <c r="N92" s="48"/>
      <c r="O92" s="48"/>
      <c r="P92" s="48"/>
      <c r="Q92" s="48"/>
      <c r="R92" s="48"/>
      <c r="S92" s="48"/>
      <c r="T92" s="48"/>
      <c r="U92" s="48"/>
      <c r="V92" s="48"/>
      <c r="W92" s="19"/>
    </row>
    <row r="93" spans="1:23" x14ac:dyDescent="0.25">
      <c r="A93" s="130"/>
      <c r="B93" s="133"/>
      <c r="C93" s="23">
        <v>90</v>
      </c>
      <c r="D93" s="21" t="s">
        <v>169</v>
      </c>
      <c r="E93" s="23" t="s">
        <v>160</v>
      </c>
      <c r="F93" s="23" t="s">
        <v>167</v>
      </c>
      <c r="G93" s="23" t="s">
        <v>47</v>
      </c>
      <c r="H93" s="29">
        <v>1</v>
      </c>
      <c r="I93" s="86"/>
      <c r="J93" s="84">
        <f t="shared" si="2"/>
        <v>0</v>
      </c>
      <c r="K93" s="85" t="str">
        <f t="shared" si="3"/>
        <v>OK</v>
      </c>
      <c r="L93" s="48"/>
      <c r="M93" s="48"/>
      <c r="N93" s="48"/>
      <c r="O93" s="48"/>
      <c r="P93" s="48"/>
      <c r="Q93" s="48"/>
      <c r="R93" s="48"/>
      <c r="S93" s="48"/>
      <c r="T93" s="48"/>
      <c r="U93" s="48"/>
      <c r="V93" s="48"/>
      <c r="W93" s="19"/>
    </row>
    <row r="94" spans="1:23" ht="25.5" x14ac:dyDescent="0.25">
      <c r="A94" s="130"/>
      <c r="B94" s="133"/>
      <c r="C94" s="23">
        <v>91</v>
      </c>
      <c r="D94" s="21" t="s">
        <v>170</v>
      </c>
      <c r="E94" s="23" t="s">
        <v>160</v>
      </c>
      <c r="F94" s="23" t="s">
        <v>167</v>
      </c>
      <c r="G94" s="23" t="s">
        <v>47</v>
      </c>
      <c r="H94" s="29">
        <v>1</v>
      </c>
      <c r="I94" s="86"/>
      <c r="J94" s="84">
        <f t="shared" si="2"/>
        <v>0</v>
      </c>
      <c r="K94" s="85" t="str">
        <f t="shared" si="3"/>
        <v>OK</v>
      </c>
      <c r="L94" s="48"/>
      <c r="M94" s="48"/>
      <c r="N94" s="48"/>
      <c r="O94" s="48"/>
      <c r="P94" s="48"/>
      <c r="Q94" s="48"/>
      <c r="R94" s="48"/>
      <c r="S94" s="48"/>
      <c r="T94" s="48"/>
      <c r="U94" s="48"/>
      <c r="V94" s="48"/>
      <c r="W94" s="19"/>
    </row>
    <row r="95" spans="1:23" ht="25.5" x14ac:dyDescent="0.25">
      <c r="A95" s="130"/>
      <c r="B95" s="133"/>
      <c r="C95" s="23">
        <v>92</v>
      </c>
      <c r="D95" s="21" t="s">
        <v>171</v>
      </c>
      <c r="E95" s="23" t="s">
        <v>160</v>
      </c>
      <c r="F95" s="23" t="s">
        <v>167</v>
      </c>
      <c r="G95" s="23" t="s">
        <v>47</v>
      </c>
      <c r="H95" s="29">
        <v>1</v>
      </c>
      <c r="I95" s="86"/>
      <c r="J95" s="84">
        <f t="shared" si="2"/>
        <v>0</v>
      </c>
      <c r="K95" s="85" t="str">
        <f t="shared" si="3"/>
        <v>OK</v>
      </c>
      <c r="L95" s="48"/>
      <c r="M95" s="48"/>
      <c r="N95" s="48"/>
      <c r="O95" s="48"/>
      <c r="P95" s="48"/>
      <c r="Q95" s="48"/>
      <c r="R95" s="48"/>
      <c r="S95" s="48"/>
      <c r="T95" s="48"/>
      <c r="U95" s="48"/>
      <c r="V95" s="48"/>
      <c r="W95" s="19"/>
    </row>
    <row r="96" spans="1:23" ht="25.5" x14ac:dyDescent="0.25">
      <c r="A96" s="130"/>
      <c r="B96" s="133"/>
      <c r="C96" s="23">
        <v>93</v>
      </c>
      <c r="D96" s="21" t="s">
        <v>172</v>
      </c>
      <c r="E96" s="23" t="s">
        <v>68</v>
      </c>
      <c r="F96" s="23" t="s">
        <v>173</v>
      </c>
      <c r="G96" s="23" t="s">
        <v>47</v>
      </c>
      <c r="H96" s="29">
        <v>5</v>
      </c>
      <c r="I96" s="86"/>
      <c r="J96" s="84">
        <f t="shared" si="2"/>
        <v>0</v>
      </c>
      <c r="K96" s="85" t="str">
        <f t="shared" si="3"/>
        <v>OK</v>
      </c>
      <c r="L96" s="48"/>
      <c r="M96" s="48"/>
      <c r="N96" s="48"/>
      <c r="O96" s="48"/>
      <c r="P96" s="48"/>
      <c r="Q96" s="48"/>
      <c r="R96" s="48"/>
      <c r="S96" s="48"/>
      <c r="T96" s="48"/>
      <c r="U96" s="48"/>
      <c r="V96" s="48"/>
      <c r="W96" s="19"/>
    </row>
    <row r="97" spans="1:23" ht="25.5" x14ac:dyDescent="0.25">
      <c r="A97" s="130"/>
      <c r="B97" s="133"/>
      <c r="C97" s="23">
        <v>94</v>
      </c>
      <c r="D97" s="21" t="s">
        <v>174</v>
      </c>
      <c r="E97" s="23" t="s">
        <v>68</v>
      </c>
      <c r="F97" s="23" t="s">
        <v>173</v>
      </c>
      <c r="G97" s="23" t="s">
        <v>47</v>
      </c>
      <c r="H97" s="29">
        <v>5</v>
      </c>
      <c r="I97" s="86"/>
      <c r="J97" s="84">
        <f t="shared" si="2"/>
        <v>0</v>
      </c>
      <c r="K97" s="85" t="str">
        <f t="shared" si="3"/>
        <v>OK</v>
      </c>
      <c r="L97" s="48"/>
      <c r="M97" s="48"/>
      <c r="N97" s="48"/>
      <c r="O97" s="48"/>
      <c r="P97" s="48"/>
      <c r="Q97" s="48"/>
      <c r="R97" s="48"/>
      <c r="S97" s="48"/>
      <c r="T97" s="48"/>
      <c r="U97" s="48"/>
      <c r="V97" s="48"/>
      <c r="W97" s="19"/>
    </row>
    <row r="98" spans="1:23" ht="25.5" x14ac:dyDescent="0.25">
      <c r="A98" s="130"/>
      <c r="B98" s="133"/>
      <c r="C98" s="23">
        <v>95</v>
      </c>
      <c r="D98" s="21" t="s">
        <v>175</v>
      </c>
      <c r="E98" s="23" t="s">
        <v>68</v>
      </c>
      <c r="F98" s="23" t="s">
        <v>173</v>
      </c>
      <c r="G98" s="23" t="s">
        <v>47</v>
      </c>
      <c r="H98" s="29">
        <v>5</v>
      </c>
      <c r="I98" s="86"/>
      <c r="J98" s="84">
        <f t="shared" si="2"/>
        <v>0</v>
      </c>
      <c r="K98" s="85" t="str">
        <f t="shared" si="3"/>
        <v>OK</v>
      </c>
      <c r="L98" s="48"/>
      <c r="M98" s="48"/>
      <c r="N98" s="48"/>
      <c r="O98" s="48"/>
      <c r="P98" s="48"/>
      <c r="Q98" s="48"/>
      <c r="R98" s="48"/>
      <c r="S98" s="48"/>
      <c r="T98" s="48"/>
      <c r="U98" s="48"/>
      <c r="V98" s="48"/>
      <c r="W98" s="19"/>
    </row>
    <row r="99" spans="1:23" ht="25.5" x14ac:dyDescent="0.25">
      <c r="A99" s="130"/>
      <c r="B99" s="133"/>
      <c r="C99" s="23">
        <v>96</v>
      </c>
      <c r="D99" s="21" t="s">
        <v>176</v>
      </c>
      <c r="E99" s="23" t="s">
        <v>68</v>
      </c>
      <c r="F99" s="23" t="s">
        <v>173</v>
      </c>
      <c r="G99" s="23" t="s">
        <v>47</v>
      </c>
      <c r="H99" s="29">
        <v>5</v>
      </c>
      <c r="I99" s="86"/>
      <c r="J99" s="84">
        <f t="shared" si="2"/>
        <v>0</v>
      </c>
      <c r="K99" s="85" t="str">
        <f t="shared" si="3"/>
        <v>OK</v>
      </c>
      <c r="L99" s="48"/>
      <c r="M99" s="48"/>
      <c r="N99" s="48"/>
      <c r="O99" s="48"/>
      <c r="P99" s="48"/>
      <c r="Q99" s="48"/>
      <c r="R99" s="48"/>
      <c r="S99" s="48"/>
      <c r="T99" s="48"/>
      <c r="U99" s="48"/>
      <c r="V99" s="48"/>
      <c r="W99" s="19"/>
    </row>
    <row r="100" spans="1:23" ht="25.5" x14ac:dyDescent="0.25">
      <c r="A100" s="130"/>
      <c r="B100" s="133"/>
      <c r="C100" s="23">
        <v>97</v>
      </c>
      <c r="D100" s="21" t="s">
        <v>177</v>
      </c>
      <c r="E100" s="23" t="s">
        <v>68</v>
      </c>
      <c r="F100" s="23" t="s">
        <v>178</v>
      </c>
      <c r="G100" s="23" t="s">
        <v>47</v>
      </c>
      <c r="H100" s="29">
        <v>3.52</v>
      </c>
      <c r="I100" s="86"/>
      <c r="J100" s="84">
        <f t="shared" si="2"/>
        <v>0</v>
      </c>
      <c r="K100" s="85" t="str">
        <f t="shared" si="3"/>
        <v>OK</v>
      </c>
      <c r="L100" s="48"/>
      <c r="M100" s="48"/>
      <c r="N100" s="48"/>
      <c r="O100" s="48"/>
      <c r="P100" s="48"/>
      <c r="Q100" s="48"/>
      <c r="R100" s="48"/>
      <c r="S100" s="48"/>
      <c r="T100" s="48"/>
      <c r="U100" s="48"/>
      <c r="V100" s="48"/>
      <c r="W100" s="19"/>
    </row>
    <row r="101" spans="1:23" ht="140.25" x14ac:dyDescent="0.25">
      <c r="A101" s="55" t="s">
        <v>382</v>
      </c>
      <c r="B101" s="53">
        <v>13</v>
      </c>
      <c r="C101" s="26">
        <v>98</v>
      </c>
      <c r="D101" s="35" t="s">
        <v>179</v>
      </c>
      <c r="E101" s="26" t="s">
        <v>40</v>
      </c>
      <c r="F101" s="27" t="s">
        <v>180</v>
      </c>
      <c r="G101" s="26" t="s">
        <v>47</v>
      </c>
      <c r="H101" s="28">
        <v>491.22</v>
      </c>
      <c r="I101" s="83"/>
      <c r="J101" s="84">
        <f t="shared" si="2"/>
        <v>0</v>
      </c>
      <c r="K101" s="85" t="str">
        <f t="shared" si="3"/>
        <v>OK</v>
      </c>
      <c r="L101" s="48"/>
      <c r="M101" s="48"/>
      <c r="N101" s="48"/>
      <c r="O101" s="48"/>
      <c r="P101" s="48"/>
      <c r="Q101" s="48"/>
      <c r="R101" s="48"/>
      <c r="S101" s="48"/>
      <c r="T101" s="48"/>
      <c r="U101" s="48"/>
      <c r="V101" s="48"/>
      <c r="W101" s="19"/>
    </row>
    <row r="102" spans="1:23" ht="25.5" x14ac:dyDescent="0.25">
      <c r="A102" s="130" t="s">
        <v>378</v>
      </c>
      <c r="B102" s="133">
        <v>14</v>
      </c>
      <c r="C102" s="23">
        <v>99</v>
      </c>
      <c r="D102" s="36" t="s">
        <v>181</v>
      </c>
      <c r="E102" s="23" t="s">
        <v>40</v>
      </c>
      <c r="F102" s="22" t="s">
        <v>182</v>
      </c>
      <c r="G102" s="23" t="s">
        <v>47</v>
      </c>
      <c r="H102" s="29">
        <v>5.3</v>
      </c>
      <c r="I102" s="49">
        <v>400</v>
      </c>
      <c r="J102" s="84">
        <f t="shared" si="2"/>
        <v>400</v>
      </c>
      <c r="K102" s="85" t="str">
        <f t="shared" si="3"/>
        <v>OK</v>
      </c>
      <c r="L102" s="48"/>
      <c r="M102" s="48"/>
      <c r="N102" s="48"/>
      <c r="O102" s="48"/>
      <c r="P102" s="48"/>
      <c r="Q102" s="48"/>
      <c r="R102" s="48"/>
      <c r="S102" s="48"/>
      <c r="T102" s="48"/>
      <c r="U102" s="48"/>
      <c r="V102" s="48"/>
      <c r="W102" s="19"/>
    </row>
    <row r="103" spans="1:23" ht="25.5" x14ac:dyDescent="0.25">
      <c r="A103" s="130"/>
      <c r="B103" s="133"/>
      <c r="C103" s="23">
        <v>100</v>
      </c>
      <c r="D103" s="36" t="s">
        <v>183</v>
      </c>
      <c r="E103" s="23" t="s">
        <v>40</v>
      </c>
      <c r="F103" s="22" t="s">
        <v>182</v>
      </c>
      <c r="G103" s="23" t="s">
        <v>47</v>
      </c>
      <c r="H103" s="29">
        <v>0.64</v>
      </c>
      <c r="I103" s="49">
        <v>150</v>
      </c>
      <c r="J103" s="84">
        <f t="shared" si="2"/>
        <v>150</v>
      </c>
      <c r="K103" s="85" t="str">
        <f t="shared" si="3"/>
        <v>OK</v>
      </c>
      <c r="L103" s="48"/>
      <c r="M103" s="48"/>
      <c r="N103" s="48"/>
      <c r="O103" s="48"/>
      <c r="P103" s="48"/>
      <c r="Q103" s="48"/>
      <c r="R103" s="48"/>
      <c r="S103" s="48"/>
      <c r="T103" s="48"/>
      <c r="U103" s="48"/>
      <c r="V103" s="48"/>
      <c r="W103" s="19"/>
    </row>
    <row r="104" spans="1:23" ht="25.5" x14ac:dyDescent="0.25">
      <c r="A104" s="130"/>
      <c r="B104" s="133"/>
      <c r="C104" s="23">
        <v>101</v>
      </c>
      <c r="D104" s="21" t="s">
        <v>184</v>
      </c>
      <c r="E104" s="23" t="s">
        <v>40</v>
      </c>
      <c r="F104" s="23" t="s">
        <v>83</v>
      </c>
      <c r="G104" s="23" t="s">
        <v>47</v>
      </c>
      <c r="H104" s="29">
        <v>0.92</v>
      </c>
      <c r="I104" s="86">
        <v>200</v>
      </c>
      <c r="J104" s="84">
        <f t="shared" si="2"/>
        <v>200</v>
      </c>
      <c r="K104" s="85" t="str">
        <f t="shared" si="3"/>
        <v>OK</v>
      </c>
      <c r="L104" s="48"/>
      <c r="M104" s="48"/>
      <c r="N104" s="48"/>
      <c r="O104" s="48"/>
      <c r="P104" s="48"/>
      <c r="Q104" s="48"/>
      <c r="R104" s="48"/>
      <c r="S104" s="48"/>
      <c r="T104" s="48"/>
      <c r="U104" s="48"/>
      <c r="V104" s="48"/>
      <c r="W104" s="19"/>
    </row>
    <row r="105" spans="1:23" ht="25.5" x14ac:dyDescent="0.25">
      <c r="A105" s="130"/>
      <c r="B105" s="133"/>
      <c r="C105" s="23">
        <v>102</v>
      </c>
      <c r="D105" s="21" t="s">
        <v>185</v>
      </c>
      <c r="E105" s="23" t="s">
        <v>186</v>
      </c>
      <c r="F105" s="23" t="s">
        <v>187</v>
      </c>
      <c r="G105" s="23" t="s">
        <v>47</v>
      </c>
      <c r="H105" s="29">
        <v>3.12</v>
      </c>
      <c r="I105" s="86">
        <v>500</v>
      </c>
      <c r="J105" s="84">
        <f t="shared" si="2"/>
        <v>500</v>
      </c>
      <c r="K105" s="85" t="str">
        <f t="shared" si="3"/>
        <v>OK</v>
      </c>
      <c r="L105" s="48"/>
      <c r="M105" s="48"/>
      <c r="N105" s="48"/>
      <c r="O105" s="48"/>
      <c r="P105" s="48"/>
      <c r="Q105" s="48"/>
      <c r="R105" s="48"/>
      <c r="S105" s="48"/>
      <c r="T105" s="48"/>
      <c r="U105" s="48"/>
      <c r="V105" s="48"/>
      <c r="W105" s="19"/>
    </row>
    <row r="106" spans="1:23" ht="25.5" x14ac:dyDescent="0.25">
      <c r="A106" s="130"/>
      <c r="B106" s="133"/>
      <c r="C106" s="23">
        <v>103</v>
      </c>
      <c r="D106" s="21" t="s">
        <v>188</v>
      </c>
      <c r="E106" s="23" t="s">
        <v>189</v>
      </c>
      <c r="F106" s="23" t="s">
        <v>187</v>
      </c>
      <c r="G106" s="23" t="s">
        <v>47</v>
      </c>
      <c r="H106" s="29">
        <v>3</v>
      </c>
      <c r="I106" s="86">
        <v>500</v>
      </c>
      <c r="J106" s="84">
        <f t="shared" si="2"/>
        <v>500</v>
      </c>
      <c r="K106" s="85" t="str">
        <f t="shared" si="3"/>
        <v>OK</v>
      </c>
      <c r="L106" s="48"/>
      <c r="M106" s="48"/>
      <c r="N106" s="48"/>
      <c r="O106" s="48"/>
      <c r="P106" s="48"/>
      <c r="Q106" s="48"/>
      <c r="R106" s="48"/>
      <c r="S106" s="48"/>
      <c r="T106" s="48"/>
      <c r="U106" s="48"/>
      <c r="V106" s="48"/>
      <c r="W106" s="19"/>
    </row>
    <row r="107" spans="1:23" x14ac:dyDescent="0.25">
      <c r="A107" s="130"/>
      <c r="B107" s="133"/>
      <c r="C107" s="23">
        <v>104</v>
      </c>
      <c r="D107" s="21" t="s">
        <v>190</v>
      </c>
      <c r="E107" s="23" t="s">
        <v>40</v>
      </c>
      <c r="F107" s="23" t="s">
        <v>182</v>
      </c>
      <c r="G107" s="23" t="s">
        <v>47</v>
      </c>
      <c r="H107" s="29">
        <v>0.49</v>
      </c>
      <c r="I107" s="86">
        <v>100</v>
      </c>
      <c r="J107" s="84">
        <f t="shared" si="2"/>
        <v>100</v>
      </c>
      <c r="K107" s="85" t="str">
        <f t="shared" si="3"/>
        <v>OK</v>
      </c>
      <c r="L107" s="48"/>
      <c r="M107" s="48"/>
      <c r="N107" s="48"/>
      <c r="O107" s="48"/>
      <c r="P107" s="48"/>
      <c r="Q107" s="48"/>
      <c r="R107" s="48"/>
      <c r="S107" s="48"/>
      <c r="T107" s="48"/>
      <c r="U107" s="48"/>
      <c r="V107" s="48"/>
      <c r="W107" s="19"/>
    </row>
    <row r="108" spans="1:23" ht="25.5" x14ac:dyDescent="0.25">
      <c r="A108" s="130"/>
      <c r="B108" s="133"/>
      <c r="C108" s="23">
        <v>105</v>
      </c>
      <c r="D108" s="21" t="s">
        <v>191</v>
      </c>
      <c r="E108" s="23" t="s">
        <v>186</v>
      </c>
      <c r="F108" s="23" t="s">
        <v>192</v>
      </c>
      <c r="G108" s="23" t="s">
        <v>47</v>
      </c>
      <c r="H108" s="29">
        <v>6.37</v>
      </c>
      <c r="I108" s="86">
        <v>100</v>
      </c>
      <c r="J108" s="84">
        <f t="shared" si="2"/>
        <v>100</v>
      </c>
      <c r="K108" s="85" t="str">
        <f t="shared" si="3"/>
        <v>OK</v>
      </c>
      <c r="L108" s="48"/>
      <c r="M108" s="48"/>
      <c r="N108" s="48"/>
      <c r="O108" s="48"/>
      <c r="P108" s="48"/>
      <c r="Q108" s="48"/>
      <c r="R108" s="48"/>
      <c r="S108" s="48"/>
      <c r="T108" s="48"/>
      <c r="U108" s="48"/>
      <c r="V108" s="48"/>
      <c r="W108" s="19"/>
    </row>
    <row r="109" spans="1:23" ht="26.25" x14ac:dyDescent="0.25">
      <c r="A109" s="130"/>
      <c r="B109" s="133"/>
      <c r="C109" s="23">
        <v>106</v>
      </c>
      <c r="D109" s="37" t="s">
        <v>193</v>
      </c>
      <c r="E109" s="23" t="s">
        <v>40</v>
      </c>
      <c r="F109" s="23" t="s">
        <v>194</v>
      </c>
      <c r="G109" s="23" t="s">
        <v>47</v>
      </c>
      <c r="H109" s="29">
        <v>1.78</v>
      </c>
      <c r="I109" s="86">
        <v>1</v>
      </c>
      <c r="J109" s="84">
        <f t="shared" si="2"/>
        <v>1</v>
      </c>
      <c r="K109" s="85" t="str">
        <f t="shared" si="3"/>
        <v>OK</v>
      </c>
      <c r="L109" s="48"/>
      <c r="M109" s="48"/>
      <c r="N109" s="48"/>
      <c r="O109" s="48"/>
      <c r="P109" s="48"/>
      <c r="Q109" s="48"/>
      <c r="R109" s="48"/>
      <c r="S109" s="48"/>
      <c r="T109" s="48"/>
      <c r="U109" s="48"/>
      <c r="V109" s="48"/>
      <c r="W109" s="19"/>
    </row>
    <row r="110" spans="1:23" x14ac:dyDescent="0.25">
      <c r="A110" s="130"/>
      <c r="B110" s="133"/>
      <c r="C110" s="23">
        <v>107</v>
      </c>
      <c r="D110" s="21" t="s">
        <v>195</v>
      </c>
      <c r="E110" s="23" t="s">
        <v>189</v>
      </c>
      <c r="F110" s="23" t="s">
        <v>194</v>
      </c>
      <c r="G110" s="23" t="s">
        <v>47</v>
      </c>
      <c r="H110" s="29">
        <v>2.7</v>
      </c>
      <c r="I110" s="86">
        <v>100</v>
      </c>
      <c r="J110" s="84">
        <f t="shared" si="2"/>
        <v>100</v>
      </c>
      <c r="K110" s="85" t="str">
        <f t="shared" si="3"/>
        <v>OK</v>
      </c>
      <c r="L110" s="48"/>
      <c r="M110" s="48"/>
      <c r="N110" s="48"/>
      <c r="O110" s="48"/>
      <c r="P110" s="48"/>
      <c r="Q110" s="48"/>
      <c r="R110" s="48"/>
      <c r="S110" s="48"/>
      <c r="T110" s="48"/>
      <c r="U110" s="48"/>
      <c r="V110" s="48"/>
      <c r="W110" s="19"/>
    </row>
    <row r="111" spans="1:23" ht="25.5" x14ac:dyDescent="0.25">
      <c r="A111" s="130"/>
      <c r="B111" s="133"/>
      <c r="C111" s="23">
        <v>108</v>
      </c>
      <c r="D111" s="21" t="s">
        <v>196</v>
      </c>
      <c r="E111" s="23" t="s">
        <v>40</v>
      </c>
      <c r="F111" s="23" t="s">
        <v>182</v>
      </c>
      <c r="G111" s="23" t="s">
        <v>47</v>
      </c>
      <c r="H111" s="29">
        <v>0.49</v>
      </c>
      <c r="I111" s="86">
        <v>100</v>
      </c>
      <c r="J111" s="84">
        <f t="shared" si="2"/>
        <v>100</v>
      </c>
      <c r="K111" s="85" t="str">
        <f t="shared" si="3"/>
        <v>OK</v>
      </c>
      <c r="L111" s="48"/>
      <c r="M111" s="48"/>
      <c r="N111" s="48"/>
      <c r="O111" s="48"/>
      <c r="P111" s="48"/>
      <c r="Q111" s="48"/>
      <c r="R111" s="48"/>
      <c r="S111" s="48"/>
      <c r="T111" s="48"/>
      <c r="U111" s="48"/>
      <c r="V111" s="48"/>
      <c r="W111" s="19"/>
    </row>
    <row r="112" spans="1:23" ht="25.5" x14ac:dyDescent="0.25">
      <c r="A112" s="130"/>
      <c r="B112" s="133"/>
      <c r="C112" s="23">
        <v>109</v>
      </c>
      <c r="D112" s="21" t="s">
        <v>197</v>
      </c>
      <c r="E112" s="23" t="s">
        <v>40</v>
      </c>
      <c r="F112" s="23" t="s">
        <v>198</v>
      </c>
      <c r="G112" s="23" t="s">
        <v>47</v>
      </c>
      <c r="H112" s="29">
        <v>20.13</v>
      </c>
      <c r="I112" s="86"/>
      <c r="J112" s="84">
        <f t="shared" si="2"/>
        <v>0</v>
      </c>
      <c r="K112" s="85" t="str">
        <f t="shared" si="3"/>
        <v>OK</v>
      </c>
      <c r="L112" s="48"/>
      <c r="M112" s="48"/>
      <c r="N112" s="48"/>
      <c r="O112" s="48"/>
      <c r="P112" s="48"/>
      <c r="Q112" s="48"/>
      <c r="R112" s="48"/>
      <c r="S112" s="48"/>
      <c r="T112" s="48"/>
      <c r="U112" s="48"/>
      <c r="V112" s="48"/>
      <c r="W112" s="19"/>
    </row>
    <row r="113" spans="1:23" ht="26.25" customHeight="1" x14ac:dyDescent="0.25">
      <c r="A113" s="55" t="s">
        <v>379</v>
      </c>
      <c r="B113" s="53">
        <v>15</v>
      </c>
      <c r="C113" s="26">
        <v>110</v>
      </c>
      <c r="D113" s="35" t="s">
        <v>199</v>
      </c>
      <c r="E113" s="26" t="s">
        <v>189</v>
      </c>
      <c r="F113" s="27" t="s">
        <v>200</v>
      </c>
      <c r="G113" s="26" t="s">
        <v>47</v>
      </c>
      <c r="H113" s="28">
        <v>44.15</v>
      </c>
      <c r="I113" s="83">
        <v>100</v>
      </c>
      <c r="J113" s="84">
        <f t="shared" si="2"/>
        <v>100</v>
      </c>
      <c r="K113" s="85" t="str">
        <f t="shared" si="3"/>
        <v>OK</v>
      </c>
      <c r="L113" s="48"/>
      <c r="M113" s="48"/>
      <c r="N113" s="48"/>
      <c r="O113" s="48"/>
      <c r="P113" s="48"/>
      <c r="Q113" s="48"/>
      <c r="R113" s="48"/>
      <c r="S113" s="48"/>
      <c r="T113" s="48"/>
      <c r="U113" s="48"/>
      <c r="V113" s="48"/>
      <c r="W113" s="19"/>
    </row>
    <row r="114" spans="1:23" ht="63.75" x14ac:dyDescent="0.25">
      <c r="A114" s="56" t="s">
        <v>383</v>
      </c>
      <c r="B114" s="54">
        <v>16</v>
      </c>
      <c r="C114" s="23">
        <v>111</v>
      </c>
      <c r="D114" s="21" t="s">
        <v>201</v>
      </c>
      <c r="E114" s="23" t="s">
        <v>40</v>
      </c>
      <c r="F114" s="32" t="s">
        <v>202</v>
      </c>
      <c r="G114" s="23" t="s">
        <v>47</v>
      </c>
      <c r="H114" s="29">
        <v>430</v>
      </c>
      <c r="I114" s="86"/>
      <c r="J114" s="84">
        <f t="shared" si="2"/>
        <v>0</v>
      </c>
      <c r="K114" s="85" t="str">
        <f t="shared" si="3"/>
        <v>OK</v>
      </c>
      <c r="L114" s="48"/>
      <c r="M114" s="48"/>
      <c r="N114" s="48"/>
      <c r="O114" s="48"/>
      <c r="P114" s="48"/>
      <c r="Q114" s="48"/>
      <c r="R114" s="48"/>
      <c r="S114" s="48"/>
      <c r="T114" s="48"/>
      <c r="U114" s="48"/>
      <c r="V114" s="48"/>
      <c r="W114" s="19"/>
    </row>
    <row r="115" spans="1:23" ht="25.5" x14ac:dyDescent="0.25">
      <c r="A115" s="131" t="s">
        <v>379</v>
      </c>
      <c r="B115" s="132">
        <v>17</v>
      </c>
      <c r="C115" s="26">
        <v>112</v>
      </c>
      <c r="D115" s="39" t="s">
        <v>493</v>
      </c>
      <c r="E115" s="26" t="s">
        <v>40</v>
      </c>
      <c r="F115" s="27" t="s">
        <v>203</v>
      </c>
      <c r="G115" s="26" t="s">
        <v>47</v>
      </c>
      <c r="H115" s="28">
        <v>0.52</v>
      </c>
      <c r="I115" s="51"/>
      <c r="J115" s="84">
        <f t="shared" si="2"/>
        <v>0</v>
      </c>
      <c r="K115" s="85" t="str">
        <f t="shared" si="3"/>
        <v>OK</v>
      </c>
      <c r="L115" s="48"/>
      <c r="M115" s="48"/>
      <c r="N115" s="48"/>
      <c r="O115" s="48"/>
      <c r="P115" s="48"/>
      <c r="Q115" s="48"/>
      <c r="R115" s="48"/>
      <c r="S115" s="48"/>
      <c r="T115" s="48"/>
      <c r="U115" s="48"/>
      <c r="V115" s="48"/>
      <c r="W115" s="19">
        <v>0</v>
      </c>
    </row>
    <row r="116" spans="1:23" ht="38.25" x14ac:dyDescent="0.25">
      <c r="A116" s="131"/>
      <c r="B116" s="132"/>
      <c r="C116" s="26">
        <v>113</v>
      </c>
      <c r="D116" s="35" t="s">
        <v>204</v>
      </c>
      <c r="E116" s="26" t="s">
        <v>68</v>
      </c>
      <c r="F116" s="27" t="s">
        <v>205</v>
      </c>
      <c r="G116" s="26" t="s">
        <v>47</v>
      </c>
      <c r="H116" s="28">
        <v>68.3</v>
      </c>
      <c r="I116" s="83">
        <v>20</v>
      </c>
      <c r="J116" s="84">
        <f t="shared" si="2"/>
        <v>20</v>
      </c>
      <c r="K116" s="85" t="str">
        <f t="shared" si="3"/>
        <v>OK</v>
      </c>
      <c r="L116" s="48"/>
      <c r="M116" s="48"/>
      <c r="N116" s="48"/>
      <c r="O116" s="48"/>
      <c r="P116" s="48"/>
      <c r="Q116" s="48"/>
      <c r="R116" s="48"/>
      <c r="S116" s="48"/>
      <c r="T116" s="48"/>
      <c r="U116" s="48"/>
      <c r="V116" s="48"/>
      <c r="W116" s="19"/>
    </row>
    <row r="117" spans="1:23" ht="26.25" x14ac:dyDescent="0.25">
      <c r="A117" s="131"/>
      <c r="B117" s="132"/>
      <c r="C117" s="26">
        <v>114</v>
      </c>
      <c r="D117" s="40" t="s">
        <v>206</v>
      </c>
      <c r="E117" s="33" t="s">
        <v>68</v>
      </c>
      <c r="F117" s="33" t="s">
        <v>205</v>
      </c>
      <c r="G117" s="33" t="s">
        <v>47</v>
      </c>
      <c r="H117" s="34">
        <v>107</v>
      </c>
      <c r="I117" s="87"/>
      <c r="J117" s="84">
        <f t="shared" si="2"/>
        <v>0</v>
      </c>
      <c r="K117" s="85" t="str">
        <f t="shared" si="3"/>
        <v>OK</v>
      </c>
      <c r="L117" s="48"/>
      <c r="M117" s="48"/>
      <c r="N117" s="48"/>
      <c r="O117" s="48"/>
      <c r="P117" s="48"/>
      <c r="Q117" s="48"/>
      <c r="R117" s="48"/>
      <c r="S117" s="48"/>
      <c r="T117" s="48"/>
      <c r="U117" s="48"/>
      <c r="V117" s="48"/>
      <c r="W117" s="19"/>
    </row>
    <row r="118" spans="1:23" ht="25.5" x14ac:dyDescent="0.25">
      <c r="A118" s="131"/>
      <c r="B118" s="132"/>
      <c r="C118" s="26">
        <v>115</v>
      </c>
      <c r="D118" s="35" t="s">
        <v>207</v>
      </c>
      <c r="E118" s="26" t="s">
        <v>68</v>
      </c>
      <c r="F118" s="27" t="s">
        <v>208</v>
      </c>
      <c r="G118" s="26" t="s">
        <v>47</v>
      </c>
      <c r="H118" s="28">
        <v>0.9</v>
      </c>
      <c r="I118" s="83">
        <v>10</v>
      </c>
      <c r="J118" s="84">
        <f t="shared" si="2"/>
        <v>10</v>
      </c>
      <c r="K118" s="85" t="str">
        <f t="shared" si="3"/>
        <v>OK</v>
      </c>
      <c r="L118" s="48"/>
      <c r="M118" s="48"/>
      <c r="N118" s="48"/>
      <c r="O118" s="48"/>
      <c r="P118" s="48"/>
      <c r="Q118" s="48"/>
      <c r="R118" s="48"/>
      <c r="S118" s="48"/>
      <c r="T118" s="48"/>
      <c r="U118" s="48"/>
      <c r="V118" s="48"/>
      <c r="W118" s="19"/>
    </row>
    <row r="119" spans="1:23" ht="38.25" x14ac:dyDescent="0.25">
      <c r="A119" s="131"/>
      <c r="B119" s="132"/>
      <c r="C119" s="26">
        <v>116</v>
      </c>
      <c r="D119" s="35" t="s">
        <v>209</v>
      </c>
      <c r="E119" s="26" t="s">
        <v>68</v>
      </c>
      <c r="F119" s="27" t="s">
        <v>210</v>
      </c>
      <c r="G119" s="26" t="s">
        <v>47</v>
      </c>
      <c r="H119" s="28">
        <v>1.65</v>
      </c>
      <c r="I119" s="83">
        <v>10</v>
      </c>
      <c r="J119" s="84">
        <f t="shared" si="2"/>
        <v>10</v>
      </c>
      <c r="K119" s="85" t="str">
        <f t="shared" si="3"/>
        <v>OK</v>
      </c>
      <c r="L119" s="48"/>
      <c r="M119" s="48"/>
      <c r="N119" s="48"/>
      <c r="O119" s="48"/>
      <c r="P119" s="48"/>
      <c r="Q119" s="48"/>
      <c r="R119" s="48"/>
      <c r="S119" s="48"/>
      <c r="T119" s="48"/>
      <c r="U119" s="48"/>
      <c r="V119" s="48"/>
      <c r="W119" s="19"/>
    </row>
    <row r="120" spans="1:23" ht="38.25" x14ac:dyDescent="0.25">
      <c r="A120" s="131"/>
      <c r="B120" s="132"/>
      <c r="C120" s="26">
        <v>117</v>
      </c>
      <c r="D120" s="35" t="s">
        <v>211</v>
      </c>
      <c r="E120" s="26" t="s">
        <v>68</v>
      </c>
      <c r="F120" s="27" t="s">
        <v>210</v>
      </c>
      <c r="G120" s="26" t="s">
        <v>47</v>
      </c>
      <c r="H120" s="28">
        <v>1.27</v>
      </c>
      <c r="I120" s="83"/>
      <c r="J120" s="84">
        <f t="shared" si="2"/>
        <v>0</v>
      </c>
      <c r="K120" s="85" t="str">
        <f t="shared" si="3"/>
        <v>OK</v>
      </c>
      <c r="L120" s="48"/>
      <c r="M120" s="48"/>
      <c r="N120" s="48"/>
      <c r="O120" s="48"/>
      <c r="P120" s="48"/>
      <c r="Q120" s="48"/>
      <c r="R120" s="48"/>
      <c r="S120" s="48"/>
      <c r="T120" s="48"/>
      <c r="U120" s="48"/>
      <c r="V120" s="48"/>
      <c r="W120" s="19"/>
    </row>
    <row r="121" spans="1:23" ht="25.5" x14ac:dyDescent="0.25">
      <c r="A121" s="131"/>
      <c r="B121" s="132"/>
      <c r="C121" s="26">
        <v>118</v>
      </c>
      <c r="D121" s="35" t="s">
        <v>494</v>
      </c>
      <c r="E121" s="26" t="s">
        <v>212</v>
      </c>
      <c r="F121" s="27" t="s">
        <v>203</v>
      </c>
      <c r="G121" s="26" t="s">
        <v>47</v>
      </c>
      <c r="H121" s="28">
        <v>0.5</v>
      </c>
      <c r="I121" s="83">
        <v>50</v>
      </c>
      <c r="J121" s="84">
        <f t="shared" si="2"/>
        <v>50</v>
      </c>
      <c r="K121" s="85" t="str">
        <f t="shared" si="3"/>
        <v>OK</v>
      </c>
      <c r="L121" s="48"/>
      <c r="M121" s="48"/>
      <c r="N121" s="48"/>
      <c r="O121" s="48"/>
      <c r="P121" s="48"/>
      <c r="Q121" s="48"/>
      <c r="R121" s="48"/>
      <c r="S121" s="48"/>
      <c r="T121" s="48"/>
      <c r="U121" s="48"/>
      <c r="V121" s="48"/>
      <c r="W121" s="19"/>
    </row>
    <row r="122" spans="1:23" ht="38.25" x14ac:dyDescent="0.25">
      <c r="A122" s="130" t="s">
        <v>378</v>
      </c>
      <c r="B122" s="133">
        <v>18</v>
      </c>
      <c r="C122" s="23">
        <v>119</v>
      </c>
      <c r="D122" s="21" t="s">
        <v>495</v>
      </c>
      <c r="E122" s="23" t="s">
        <v>40</v>
      </c>
      <c r="F122" s="23" t="s">
        <v>213</v>
      </c>
      <c r="G122" s="23" t="s">
        <v>47</v>
      </c>
      <c r="H122" s="29">
        <v>16.21</v>
      </c>
      <c r="I122" s="49">
        <v>20</v>
      </c>
      <c r="J122" s="84">
        <f t="shared" si="2"/>
        <v>20</v>
      </c>
      <c r="K122" s="85" t="str">
        <f t="shared" si="3"/>
        <v>OK</v>
      </c>
      <c r="L122" s="48"/>
      <c r="M122" s="48"/>
      <c r="N122" s="48"/>
      <c r="O122" s="48"/>
      <c r="P122" s="48"/>
      <c r="Q122" s="48"/>
      <c r="R122" s="48"/>
      <c r="S122" s="48"/>
      <c r="T122" s="48"/>
      <c r="U122" s="48"/>
      <c r="V122" s="48"/>
      <c r="W122" s="19"/>
    </row>
    <row r="123" spans="1:23" ht="63.75" x14ac:dyDescent="0.25">
      <c r="A123" s="130"/>
      <c r="B123" s="133"/>
      <c r="C123" s="23">
        <v>120</v>
      </c>
      <c r="D123" s="21" t="s">
        <v>496</v>
      </c>
      <c r="E123" s="23" t="s">
        <v>40</v>
      </c>
      <c r="F123" s="23" t="s">
        <v>110</v>
      </c>
      <c r="G123" s="23" t="s">
        <v>47</v>
      </c>
      <c r="H123" s="29">
        <v>31.88</v>
      </c>
      <c r="I123" s="49">
        <v>40</v>
      </c>
      <c r="J123" s="84">
        <f t="shared" si="2"/>
        <v>40</v>
      </c>
      <c r="K123" s="85" t="str">
        <f t="shared" si="3"/>
        <v>OK</v>
      </c>
      <c r="L123" s="48"/>
      <c r="M123" s="48"/>
      <c r="N123" s="48"/>
      <c r="O123" s="48"/>
      <c r="P123" s="48"/>
      <c r="Q123" s="48"/>
      <c r="R123" s="48"/>
      <c r="S123" s="48"/>
      <c r="T123" s="48"/>
      <c r="U123" s="48"/>
      <c r="V123" s="48"/>
      <c r="W123" s="19"/>
    </row>
    <row r="124" spans="1:23" ht="25.5" x14ac:dyDescent="0.25">
      <c r="A124" s="130"/>
      <c r="B124" s="133"/>
      <c r="C124" s="23">
        <v>121</v>
      </c>
      <c r="D124" s="36" t="s">
        <v>214</v>
      </c>
      <c r="E124" s="23" t="s">
        <v>68</v>
      </c>
      <c r="F124" s="22" t="s">
        <v>52</v>
      </c>
      <c r="G124" s="23" t="s">
        <v>47</v>
      </c>
      <c r="H124" s="29">
        <v>4.95</v>
      </c>
      <c r="I124" s="49"/>
      <c r="J124" s="84">
        <f t="shared" si="2"/>
        <v>0</v>
      </c>
      <c r="K124" s="85" t="str">
        <f t="shared" si="3"/>
        <v>OK</v>
      </c>
      <c r="L124" s="48"/>
      <c r="M124" s="48"/>
      <c r="N124" s="48"/>
      <c r="O124" s="48"/>
      <c r="P124" s="48"/>
      <c r="Q124" s="48"/>
      <c r="R124" s="48"/>
      <c r="S124" s="48"/>
      <c r="T124" s="48"/>
      <c r="U124" s="48"/>
      <c r="V124" s="48"/>
      <c r="W124" s="19"/>
    </row>
    <row r="125" spans="1:23" ht="25.5" x14ac:dyDescent="0.25">
      <c r="A125" s="130"/>
      <c r="B125" s="133"/>
      <c r="C125" s="23">
        <v>122</v>
      </c>
      <c r="D125" s="36" t="s">
        <v>215</v>
      </c>
      <c r="E125" s="23" t="s">
        <v>68</v>
      </c>
      <c r="F125" s="22" t="s">
        <v>52</v>
      </c>
      <c r="G125" s="23" t="s">
        <v>47</v>
      </c>
      <c r="H125" s="29">
        <v>0.7</v>
      </c>
      <c r="I125" s="49">
        <v>100</v>
      </c>
      <c r="J125" s="84">
        <f t="shared" si="2"/>
        <v>100</v>
      </c>
      <c r="K125" s="85" t="str">
        <f t="shared" si="3"/>
        <v>OK</v>
      </c>
      <c r="L125" s="48"/>
      <c r="M125" s="48"/>
      <c r="N125" s="48"/>
      <c r="O125" s="48"/>
      <c r="P125" s="48"/>
      <c r="Q125" s="48"/>
      <c r="R125" s="48"/>
      <c r="S125" s="48"/>
      <c r="T125" s="48"/>
      <c r="U125" s="48"/>
      <c r="V125" s="48"/>
      <c r="W125" s="19"/>
    </row>
    <row r="126" spans="1:23" ht="38.25" x14ac:dyDescent="0.25">
      <c r="A126" s="130"/>
      <c r="B126" s="133"/>
      <c r="C126" s="23">
        <v>123</v>
      </c>
      <c r="D126" s="21" t="s">
        <v>216</v>
      </c>
      <c r="E126" s="23" t="s">
        <v>40</v>
      </c>
      <c r="F126" s="23" t="s">
        <v>52</v>
      </c>
      <c r="G126" s="23" t="s">
        <v>47</v>
      </c>
      <c r="H126" s="29">
        <v>31.6</v>
      </c>
      <c r="I126" s="86">
        <v>50</v>
      </c>
      <c r="J126" s="84">
        <f t="shared" si="2"/>
        <v>50</v>
      </c>
      <c r="K126" s="85" t="str">
        <f t="shared" si="3"/>
        <v>OK</v>
      </c>
      <c r="L126" s="48"/>
      <c r="M126" s="48"/>
      <c r="N126" s="48"/>
      <c r="O126" s="48"/>
      <c r="P126" s="48"/>
      <c r="Q126" s="48"/>
      <c r="R126" s="48"/>
      <c r="S126" s="48"/>
      <c r="T126" s="48"/>
      <c r="U126" s="48"/>
      <c r="V126" s="48"/>
      <c r="W126" s="19"/>
    </row>
    <row r="127" spans="1:23" ht="63.75" x14ac:dyDescent="0.25">
      <c r="A127" s="130"/>
      <c r="B127" s="133"/>
      <c r="C127" s="23">
        <v>124</v>
      </c>
      <c r="D127" s="21" t="s">
        <v>217</v>
      </c>
      <c r="E127" s="23" t="s">
        <v>64</v>
      </c>
      <c r="F127" s="23" t="s">
        <v>218</v>
      </c>
      <c r="G127" s="23" t="s">
        <v>47</v>
      </c>
      <c r="H127" s="29">
        <v>12.42</v>
      </c>
      <c r="I127" s="86"/>
      <c r="J127" s="84">
        <f t="shared" si="2"/>
        <v>0</v>
      </c>
      <c r="K127" s="85" t="str">
        <f t="shared" si="3"/>
        <v>OK</v>
      </c>
      <c r="L127" s="48"/>
      <c r="M127" s="48"/>
      <c r="N127" s="48"/>
      <c r="O127" s="48"/>
      <c r="P127" s="48"/>
      <c r="Q127" s="48"/>
      <c r="R127" s="48"/>
      <c r="S127" s="48"/>
      <c r="T127" s="48"/>
      <c r="U127" s="48"/>
      <c r="V127" s="48"/>
      <c r="W127" s="19"/>
    </row>
    <row r="128" spans="1:23" ht="38.25" x14ac:dyDescent="0.25">
      <c r="A128" s="55" t="s">
        <v>380</v>
      </c>
      <c r="B128" s="53">
        <v>19</v>
      </c>
      <c r="C128" s="26">
        <v>125</v>
      </c>
      <c r="D128" s="35" t="s">
        <v>219</v>
      </c>
      <c r="E128" s="26" t="s">
        <v>64</v>
      </c>
      <c r="F128" s="27" t="s">
        <v>220</v>
      </c>
      <c r="G128" s="26" t="s">
        <v>47</v>
      </c>
      <c r="H128" s="28">
        <v>7.05</v>
      </c>
      <c r="I128" s="83">
        <v>30</v>
      </c>
      <c r="J128" s="84">
        <f t="shared" si="2"/>
        <v>30</v>
      </c>
      <c r="K128" s="85" t="str">
        <f t="shared" si="3"/>
        <v>OK</v>
      </c>
      <c r="L128" s="48"/>
      <c r="M128" s="48"/>
      <c r="N128" s="48"/>
      <c r="O128" s="48"/>
      <c r="P128" s="48"/>
      <c r="Q128" s="48"/>
      <c r="R128" s="48"/>
      <c r="S128" s="48"/>
      <c r="T128" s="48"/>
      <c r="U128" s="48"/>
      <c r="V128" s="48"/>
      <c r="W128" s="19"/>
    </row>
    <row r="129" spans="1:23" ht="25.5" x14ac:dyDescent="0.25">
      <c r="A129" s="130" t="s">
        <v>378</v>
      </c>
      <c r="B129" s="133">
        <v>20</v>
      </c>
      <c r="C129" s="23">
        <v>126</v>
      </c>
      <c r="D129" s="21" t="s">
        <v>497</v>
      </c>
      <c r="E129" s="23" t="s">
        <v>9</v>
      </c>
      <c r="F129" s="23" t="s">
        <v>221</v>
      </c>
      <c r="G129" s="23" t="s">
        <v>47</v>
      </c>
      <c r="H129" s="29">
        <v>0.38</v>
      </c>
      <c r="I129" s="49">
        <v>300</v>
      </c>
      <c r="J129" s="84">
        <f t="shared" si="2"/>
        <v>300</v>
      </c>
      <c r="K129" s="85" t="str">
        <f t="shared" si="3"/>
        <v>OK</v>
      </c>
      <c r="L129" s="48"/>
      <c r="M129" s="48"/>
      <c r="N129" s="48"/>
      <c r="O129" s="48"/>
      <c r="P129" s="48"/>
      <c r="Q129" s="48"/>
      <c r="R129" s="48"/>
      <c r="S129" s="48"/>
      <c r="T129" s="48"/>
      <c r="U129" s="48"/>
      <c r="V129" s="48"/>
      <c r="W129" s="19"/>
    </row>
    <row r="130" spans="1:23" ht="25.5" x14ac:dyDescent="0.25">
      <c r="A130" s="130"/>
      <c r="B130" s="133"/>
      <c r="C130" s="23">
        <v>127</v>
      </c>
      <c r="D130" s="21" t="s">
        <v>498</v>
      </c>
      <c r="E130" s="23" t="s">
        <v>9</v>
      </c>
      <c r="F130" s="23" t="s">
        <v>110</v>
      </c>
      <c r="G130" s="23" t="s">
        <v>47</v>
      </c>
      <c r="H130" s="29">
        <v>2.85</v>
      </c>
      <c r="I130" s="49"/>
      <c r="J130" s="84">
        <f t="shared" si="2"/>
        <v>0</v>
      </c>
      <c r="K130" s="85" t="str">
        <f t="shared" si="3"/>
        <v>OK</v>
      </c>
      <c r="L130" s="48"/>
      <c r="M130" s="48"/>
      <c r="N130" s="48"/>
      <c r="O130" s="48"/>
      <c r="P130" s="48"/>
      <c r="Q130" s="48"/>
      <c r="R130" s="48"/>
      <c r="S130" s="48"/>
      <c r="T130" s="48"/>
      <c r="U130" s="48"/>
      <c r="V130" s="48"/>
      <c r="W130" s="19"/>
    </row>
    <row r="131" spans="1:23" ht="25.5" x14ac:dyDescent="0.25">
      <c r="A131" s="130"/>
      <c r="B131" s="133"/>
      <c r="C131" s="23">
        <v>128</v>
      </c>
      <c r="D131" s="21" t="s">
        <v>222</v>
      </c>
      <c r="E131" s="23" t="s">
        <v>68</v>
      </c>
      <c r="F131" s="23" t="s">
        <v>223</v>
      </c>
      <c r="G131" s="23" t="s">
        <v>47</v>
      </c>
      <c r="H131" s="29">
        <v>40</v>
      </c>
      <c r="I131" s="86">
        <v>20</v>
      </c>
      <c r="J131" s="84">
        <f t="shared" si="2"/>
        <v>20</v>
      </c>
      <c r="K131" s="85" t="str">
        <f t="shared" si="3"/>
        <v>OK</v>
      </c>
      <c r="L131" s="48"/>
      <c r="M131" s="48"/>
      <c r="N131" s="48"/>
      <c r="O131" s="48"/>
      <c r="P131" s="48"/>
      <c r="Q131" s="48"/>
      <c r="R131" s="48"/>
      <c r="S131" s="48"/>
      <c r="T131" s="48"/>
      <c r="U131" s="48"/>
      <c r="V131" s="48"/>
      <c r="W131" s="19"/>
    </row>
    <row r="132" spans="1:23" ht="25.5" x14ac:dyDescent="0.25">
      <c r="A132" s="130"/>
      <c r="B132" s="133"/>
      <c r="C132" s="23">
        <v>129</v>
      </c>
      <c r="D132" s="21" t="s">
        <v>224</v>
      </c>
      <c r="E132" s="23" t="s">
        <v>68</v>
      </c>
      <c r="F132" s="23" t="s">
        <v>221</v>
      </c>
      <c r="G132" s="23" t="s">
        <v>47</v>
      </c>
      <c r="H132" s="29">
        <v>2.5</v>
      </c>
      <c r="I132" s="86"/>
      <c r="J132" s="84">
        <f t="shared" si="2"/>
        <v>0</v>
      </c>
      <c r="K132" s="85" t="str">
        <f t="shared" si="3"/>
        <v>OK</v>
      </c>
      <c r="L132" s="48"/>
      <c r="M132" s="48"/>
      <c r="N132" s="48"/>
      <c r="O132" s="48"/>
      <c r="P132" s="48"/>
      <c r="Q132" s="48"/>
      <c r="R132" s="48"/>
      <c r="S132" s="48"/>
      <c r="T132" s="48"/>
      <c r="U132" s="48"/>
      <c r="V132" s="48"/>
      <c r="W132" s="19"/>
    </row>
    <row r="133" spans="1:23" ht="39" x14ac:dyDescent="0.25">
      <c r="A133" s="130"/>
      <c r="B133" s="133"/>
      <c r="C133" s="23">
        <v>130</v>
      </c>
      <c r="D133" s="37" t="s">
        <v>225</v>
      </c>
      <c r="E133" s="23" t="s">
        <v>40</v>
      </c>
      <c r="F133" s="23" t="s">
        <v>110</v>
      </c>
      <c r="G133" s="23" t="s">
        <v>47</v>
      </c>
      <c r="H133" s="29">
        <v>2.88</v>
      </c>
      <c r="I133" s="86"/>
      <c r="J133" s="84">
        <f t="shared" ref="J133:J196" si="4">I133-(SUM(L133:W133))</f>
        <v>0</v>
      </c>
      <c r="K133" s="85" t="str">
        <f t="shared" ref="K133:K196" si="5">IF(J133&lt;0,"ATENÇÃO","OK")</f>
        <v>OK</v>
      </c>
      <c r="L133" s="48"/>
      <c r="M133" s="48"/>
      <c r="N133" s="48"/>
      <c r="O133" s="48"/>
      <c r="P133" s="48"/>
      <c r="Q133" s="48"/>
      <c r="R133" s="48"/>
      <c r="S133" s="48"/>
      <c r="T133" s="48"/>
      <c r="U133" s="48"/>
      <c r="V133" s="48"/>
      <c r="W133" s="19"/>
    </row>
    <row r="134" spans="1:23" ht="26.25" x14ac:dyDescent="0.25">
      <c r="A134" s="130"/>
      <c r="B134" s="133"/>
      <c r="C134" s="23">
        <v>131</v>
      </c>
      <c r="D134" s="37" t="s">
        <v>226</v>
      </c>
      <c r="E134" s="23" t="s">
        <v>101</v>
      </c>
      <c r="F134" s="23" t="s">
        <v>223</v>
      </c>
      <c r="G134" s="23" t="s">
        <v>47</v>
      </c>
      <c r="H134" s="29">
        <v>54</v>
      </c>
      <c r="I134" s="86"/>
      <c r="J134" s="84">
        <f t="shared" si="4"/>
        <v>0</v>
      </c>
      <c r="K134" s="85" t="str">
        <f t="shared" si="5"/>
        <v>OK</v>
      </c>
      <c r="L134" s="48"/>
      <c r="M134" s="48"/>
      <c r="N134" s="48"/>
      <c r="O134" s="48"/>
      <c r="P134" s="48"/>
      <c r="Q134" s="48"/>
      <c r="R134" s="48"/>
      <c r="S134" s="48"/>
      <c r="T134" s="48"/>
      <c r="U134" s="48"/>
      <c r="V134" s="48"/>
      <c r="W134" s="19"/>
    </row>
    <row r="135" spans="1:23" ht="38.25" x14ac:dyDescent="0.25">
      <c r="A135" s="130"/>
      <c r="B135" s="133"/>
      <c r="C135" s="23">
        <v>132</v>
      </c>
      <c r="D135" s="21" t="s">
        <v>227</v>
      </c>
      <c r="E135" s="23" t="s">
        <v>40</v>
      </c>
      <c r="F135" s="23" t="s">
        <v>110</v>
      </c>
      <c r="G135" s="23" t="s">
        <v>47</v>
      </c>
      <c r="H135" s="29">
        <v>3.7</v>
      </c>
      <c r="I135" s="86"/>
      <c r="J135" s="84">
        <f t="shared" si="4"/>
        <v>0</v>
      </c>
      <c r="K135" s="85" t="str">
        <f t="shared" si="5"/>
        <v>OK</v>
      </c>
      <c r="L135" s="48"/>
      <c r="M135" s="48"/>
      <c r="N135" s="48"/>
      <c r="O135" s="48"/>
      <c r="P135" s="48"/>
      <c r="Q135" s="48"/>
      <c r="R135" s="48"/>
      <c r="S135" s="48"/>
      <c r="T135" s="48"/>
      <c r="U135" s="48"/>
      <c r="V135" s="48"/>
      <c r="W135" s="19"/>
    </row>
    <row r="136" spans="1:23" ht="38.25" x14ac:dyDescent="0.25">
      <c r="A136" s="130"/>
      <c r="B136" s="133"/>
      <c r="C136" s="23">
        <v>133</v>
      </c>
      <c r="D136" s="21" t="s">
        <v>228</v>
      </c>
      <c r="E136" s="23" t="s">
        <v>9</v>
      </c>
      <c r="F136" s="23" t="s">
        <v>229</v>
      </c>
      <c r="G136" s="23" t="s">
        <v>47</v>
      </c>
      <c r="H136" s="29">
        <v>3.92</v>
      </c>
      <c r="I136" s="49"/>
      <c r="J136" s="84">
        <f t="shared" si="4"/>
        <v>0</v>
      </c>
      <c r="K136" s="85" t="str">
        <f t="shared" si="5"/>
        <v>OK</v>
      </c>
      <c r="L136" s="48"/>
      <c r="M136" s="48"/>
      <c r="N136" s="48"/>
      <c r="O136" s="48"/>
      <c r="P136" s="48"/>
      <c r="Q136" s="48"/>
      <c r="R136" s="48"/>
      <c r="S136" s="48"/>
      <c r="T136" s="48"/>
      <c r="U136" s="48"/>
      <c r="V136" s="48"/>
      <c r="W136" s="19"/>
    </row>
    <row r="137" spans="1:23" ht="38.25" x14ac:dyDescent="0.25">
      <c r="A137" s="130"/>
      <c r="B137" s="133"/>
      <c r="C137" s="23">
        <v>134</v>
      </c>
      <c r="D137" s="21" t="s">
        <v>230</v>
      </c>
      <c r="E137" s="23" t="s">
        <v>9</v>
      </c>
      <c r="F137" s="23" t="s">
        <v>231</v>
      </c>
      <c r="G137" s="23" t="s">
        <v>47</v>
      </c>
      <c r="H137" s="29">
        <v>3.61</v>
      </c>
      <c r="I137" s="49">
        <v>15</v>
      </c>
      <c r="J137" s="84">
        <f t="shared" si="4"/>
        <v>15</v>
      </c>
      <c r="K137" s="85" t="str">
        <f t="shared" si="5"/>
        <v>OK</v>
      </c>
      <c r="L137" s="48"/>
      <c r="M137" s="48"/>
      <c r="N137" s="48"/>
      <c r="O137" s="48"/>
      <c r="P137" s="48"/>
      <c r="Q137" s="48"/>
      <c r="R137" s="48"/>
      <c r="S137" s="48"/>
      <c r="T137" s="48"/>
      <c r="U137" s="48"/>
      <c r="V137" s="48"/>
      <c r="W137" s="19"/>
    </row>
    <row r="138" spans="1:23" ht="25.5" x14ac:dyDescent="0.25">
      <c r="A138" s="130"/>
      <c r="B138" s="133"/>
      <c r="C138" s="23">
        <v>135</v>
      </c>
      <c r="D138" s="21" t="s">
        <v>232</v>
      </c>
      <c r="E138" s="23" t="s">
        <v>40</v>
      </c>
      <c r="F138" s="23" t="s">
        <v>229</v>
      </c>
      <c r="G138" s="23" t="s">
        <v>47</v>
      </c>
      <c r="H138" s="29">
        <v>5.28</v>
      </c>
      <c r="I138" s="86">
        <v>30</v>
      </c>
      <c r="J138" s="84">
        <f t="shared" si="4"/>
        <v>30</v>
      </c>
      <c r="K138" s="85" t="str">
        <f t="shared" si="5"/>
        <v>OK</v>
      </c>
      <c r="L138" s="48"/>
      <c r="M138" s="48"/>
      <c r="N138" s="48"/>
      <c r="O138" s="48"/>
      <c r="P138" s="48"/>
      <c r="Q138" s="48"/>
      <c r="R138" s="48"/>
      <c r="S138" s="48"/>
      <c r="T138" s="48"/>
      <c r="U138" s="48"/>
      <c r="V138" s="48"/>
      <c r="W138" s="19"/>
    </row>
    <row r="139" spans="1:23" ht="102" x14ac:dyDescent="0.25">
      <c r="A139" s="55" t="s">
        <v>380</v>
      </c>
      <c r="B139" s="53">
        <v>21</v>
      </c>
      <c r="C139" s="26">
        <v>136</v>
      </c>
      <c r="D139" s="35" t="s">
        <v>233</v>
      </c>
      <c r="E139" s="26" t="s">
        <v>234</v>
      </c>
      <c r="F139" s="27" t="s">
        <v>235</v>
      </c>
      <c r="G139" s="26" t="s">
        <v>47</v>
      </c>
      <c r="H139" s="28">
        <v>10.49</v>
      </c>
      <c r="I139" s="83">
        <v>200</v>
      </c>
      <c r="J139" s="84">
        <f t="shared" si="4"/>
        <v>0</v>
      </c>
      <c r="K139" s="85" t="str">
        <f t="shared" si="5"/>
        <v>OK</v>
      </c>
      <c r="L139" s="48"/>
      <c r="M139" s="48"/>
      <c r="N139" s="48"/>
      <c r="O139" s="48"/>
      <c r="P139" s="48">
        <v>100</v>
      </c>
      <c r="Q139" s="48"/>
      <c r="R139" s="48"/>
      <c r="S139" s="48"/>
      <c r="T139" s="48"/>
      <c r="U139" s="48"/>
      <c r="V139" s="48">
        <v>100</v>
      </c>
      <c r="W139" s="19"/>
    </row>
    <row r="140" spans="1:23" ht="114.75" x14ac:dyDescent="0.25">
      <c r="A140" s="56" t="s">
        <v>380</v>
      </c>
      <c r="B140" s="54">
        <v>22</v>
      </c>
      <c r="C140" s="23">
        <v>137</v>
      </c>
      <c r="D140" s="21" t="s">
        <v>236</v>
      </c>
      <c r="E140" s="23" t="s">
        <v>234</v>
      </c>
      <c r="F140" s="32" t="s">
        <v>237</v>
      </c>
      <c r="G140" s="23" t="s">
        <v>47</v>
      </c>
      <c r="H140" s="29">
        <v>9.59</v>
      </c>
      <c r="I140" s="86">
        <v>2000</v>
      </c>
      <c r="J140" s="84">
        <f t="shared" si="4"/>
        <v>1400</v>
      </c>
      <c r="K140" s="85" t="str">
        <f t="shared" si="5"/>
        <v>OK</v>
      </c>
      <c r="L140" s="48"/>
      <c r="M140" s="48"/>
      <c r="N140" s="48"/>
      <c r="O140" s="48"/>
      <c r="P140" s="48">
        <v>300</v>
      </c>
      <c r="Q140" s="48"/>
      <c r="R140" s="48"/>
      <c r="S140" s="48"/>
      <c r="T140" s="48"/>
      <c r="U140" s="48"/>
      <c r="V140" s="48">
        <v>300</v>
      </c>
      <c r="W140" s="19"/>
    </row>
    <row r="141" spans="1:23" ht="25.5" x14ac:dyDescent="0.25">
      <c r="A141" s="131" t="s">
        <v>378</v>
      </c>
      <c r="B141" s="132">
        <v>23</v>
      </c>
      <c r="C141" s="26">
        <v>138</v>
      </c>
      <c r="D141" s="35" t="s">
        <v>238</v>
      </c>
      <c r="E141" s="26" t="s">
        <v>68</v>
      </c>
      <c r="F141" s="27" t="s">
        <v>239</v>
      </c>
      <c r="G141" s="26" t="s">
        <v>47</v>
      </c>
      <c r="H141" s="28">
        <v>9.64</v>
      </c>
      <c r="I141" s="83"/>
      <c r="J141" s="84">
        <f t="shared" si="4"/>
        <v>0</v>
      </c>
      <c r="K141" s="85" t="str">
        <f t="shared" si="5"/>
        <v>OK</v>
      </c>
      <c r="L141" s="48"/>
      <c r="M141" s="48"/>
      <c r="N141" s="48"/>
      <c r="O141" s="48"/>
      <c r="P141" s="48"/>
      <c r="Q141" s="48"/>
      <c r="R141" s="48"/>
      <c r="S141" s="48"/>
      <c r="T141" s="48"/>
      <c r="U141" s="48"/>
      <c r="V141" s="48"/>
      <c r="W141" s="19"/>
    </row>
    <row r="142" spans="1:23" ht="25.5" x14ac:dyDescent="0.25">
      <c r="A142" s="131"/>
      <c r="B142" s="132"/>
      <c r="C142" s="26">
        <v>139</v>
      </c>
      <c r="D142" s="35" t="s">
        <v>240</v>
      </c>
      <c r="E142" s="26" t="s">
        <v>68</v>
      </c>
      <c r="F142" s="27" t="s">
        <v>239</v>
      </c>
      <c r="G142" s="26" t="s">
        <v>47</v>
      </c>
      <c r="H142" s="28">
        <v>9.64</v>
      </c>
      <c r="I142" s="83"/>
      <c r="J142" s="84">
        <f t="shared" si="4"/>
        <v>0</v>
      </c>
      <c r="K142" s="85" t="str">
        <f t="shared" si="5"/>
        <v>OK</v>
      </c>
      <c r="L142" s="48"/>
      <c r="M142" s="48"/>
      <c r="N142" s="48"/>
      <c r="O142" s="48"/>
      <c r="P142" s="48"/>
      <c r="Q142" s="48"/>
      <c r="R142" s="48"/>
      <c r="S142" s="48"/>
      <c r="T142" s="48"/>
      <c r="U142" s="48"/>
      <c r="V142" s="48"/>
      <c r="W142" s="19"/>
    </row>
    <row r="143" spans="1:23" ht="25.5" x14ac:dyDescent="0.25">
      <c r="A143" s="131"/>
      <c r="B143" s="132"/>
      <c r="C143" s="26">
        <v>140</v>
      </c>
      <c r="D143" s="35" t="s">
        <v>241</v>
      </c>
      <c r="E143" s="26" t="s">
        <v>186</v>
      </c>
      <c r="F143" s="27" t="s">
        <v>242</v>
      </c>
      <c r="G143" s="26" t="s">
        <v>47</v>
      </c>
      <c r="H143" s="34">
        <v>25.18</v>
      </c>
      <c r="I143" s="83">
        <v>20</v>
      </c>
      <c r="J143" s="84">
        <f t="shared" si="4"/>
        <v>20</v>
      </c>
      <c r="K143" s="85" t="str">
        <f t="shared" si="5"/>
        <v>OK</v>
      </c>
      <c r="L143" s="48"/>
      <c r="M143" s="48"/>
      <c r="N143" s="48"/>
      <c r="O143" s="48"/>
      <c r="P143" s="48"/>
      <c r="Q143" s="48"/>
      <c r="R143" s="48"/>
      <c r="S143" s="48"/>
      <c r="T143" s="48"/>
      <c r="U143" s="48"/>
      <c r="V143" s="48"/>
      <c r="W143" s="19"/>
    </row>
    <row r="144" spans="1:23" ht="25.5" x14ac:dyDescent="0.25">
      <c r="A144" s="131"/>
      <c r="B144" s="132"/>
      <c r="C144" s="26">
        <v>141</v>
      </c>
      <c r="D144" s="35" t="s">
        <v>243</v>
      </c>
      <c r="E144" s="26" t="s">
        <v>244</v>
      </c>
      <c r="F144" s="27" t="s">
        <v>245</v>
      </c>
      <c r="G144" s="26" t="s">
        <v>47</v>
      </c>
      <c r="H144" s="34">
        <v>22.45</v>
      </c>
      <c r="I144" s="83">
        <v>20</v>
      </c>
      <c r="J144" s="84">
        <f t="shared" si="4"/>
        <v>20</v>
      </c>
      <c r="K144" s="85" t="str">
        <f t="shared" si="5"/>
        <v>OK</v>
      </c>
      <c r="L144" s="48"/>
      <c r="M144" s="48"/>
      <c r="N144" s="48"/>
      <c r="O144" s="48"/>
      <c r="P144" s="48"/>
      <c r="Q144" s="48"/>
      <c r="R144" s="48"/>
      <c r="S144" s="48"/>
      <c r="T144" s="48"/>
      <c r="U144" s="48"/>
      <c r="V144" s="48"/>
      <c r="W144" s="19"/>
    </row>
    <row r="145" spans="1:23" x14ac:dyDescent="0.25">
      <c r="A145" s="131"/>
      <c r="B145" s="132"/>
      <c r="C145" s="26">
        <v>142</v>
      </c>
      <c r="D145" s="35" t="s">
        <v>246</v>
      </c>
      <c r="E145" s="26" t="s">
        <v>247</v>
      </c>
      <c r="F145" s="27" t="s">
        <v>245</v>
      </c>
      <c r="G145" s="26" t="s">
        <v>47</v>
      </c>
      <c r="H145" s="34">
        <v>3.44</v>
      </c>
      <c r="I145" s="83"/>
      <c r="J145" s="84">
        <f t="shared" si="4"/>
        <v>0</v>
      </c>
      <c r="K145" s="85" t="str">
        <f t="shared" si="5"/>
        <v>OK</v>
      </c>
      <c r="L145" s="48"/>
      <c r="M145" s="48"/>
      <c r="N145" s="48"/>
      <c r="O145" s="48"/>
      <c r="P145" s="48"/>
      <c r="Q145" s="48"/>
      <c r="R145" s="48"/>
      <c r="S145" s="48"/>
      <c r="T145" s="48"/>
      <c r="U145" s="48"/>
      <c r="V145" s="48"/>
      <c r="W145" s="19"/>
    </row>
    <row r="146" spans="1:23" ht="26.25" x14ac:dyDescent="0.25">
      <c r="A146" s="131"/>
      <c r="B146" s="132"/>
      <c r="C146" s="26">
        <v>143</v>
      </c>
      <c r="D146" s="40" t="s">
        <v>248</v>
      </c>
      <c r="E146" s="33" t="s">
        <v>64</v>
      </c>
      <c r="F146" s="33" t="s">
        <v>239</v>
      </c>
      <c r="G146" s="31" t="s">
        <v>47</v>
      </c>
      <c r="H146" s="34">
        <v>7.37</v>
      </c>
      <c r="I146" s="87"/>
      <c r="J146" s="84">
        <f t="shared" si="4"/>
        <v>0</v>
      </c>
      <c r="K146" s="85" t="str">
        <f t="shared" si="5"/>
        <v>OK</v>
      </c>
      <c r="L146" s="48"/>
      <c r="M146" s="48"/>
      <c r="N146" s="48"/>
      <c r="O146" s="48"/>
      <c r="P146" s="48"/>
      <c r="Q146" s="48"/>
      <c r="R146" s="48"/>
      <c r="S146" s="48"/>
      <c r="T146" s="48"/>
      <c r="U146" s="48"/>
      <c r="V146" s="48"/>
      <c r="W146" s="19"/>
    </row>
    <row r="147" spans="1:23" ht="25.5" x14ac:dyDescent="0.25">
      <c r="A147" s="131"/>
      <c r="B147" s="132"/>
      <c r="C147" s="26">
        <v>144</v>
      </c>
      <c r="D147" s="35" t="s">
        <v>249</v>
      </c>
      <c r="E147" s="26" t="s">
        <v>68</v>
      </c>
      <c r="F147" s="27" t="s">
        <v>239</v>
      </c>
      <c r="G147" s="26" t="s">
        <v>47</v>
      </c>
      <c r="H147" s="34">
        <v>12.83</v>
      </c>
      <c r="I147" s="83"/>
      <c r="J147" s="84">
        <f t="shared" si="4"/>
        <v>0</v>
      </c>
      <c r="K147" s="85" t="str">
        <f t="shared" si="5"/>
        <v>OK</v>
      </c>
      <c r="L147" s="48"/>
      <c r="M147" s="48"/>
      <c r="N147" s="48"/>
      <c r="O147" s="48"/>
      <c r="P147" s="48"/>
      <c r="Q147" s="48"/>
      <c r="R147" s="48"/>
      <c r="S147" s="48"/>
      <c r="T147" s="48"/>
      <c r="U147" s="48"/>
      <c r="V147" s="48"/>
      <c r="W147" s="19"/>
    </row>
    <row r="148" spans="1:23" ht="25.5" x14ac:dyDescent="0.25">
      <c r="A148" s="131"/>
      <c r="B148" s="132"/>
      <c r="C148" s="26">
        <v>145</v>
      </c>
      <c r="D148" s="35" t="s">
        <v>250</v>
      </c>
      <c r="E148" s="26" t="s">
        <v>68</v>
      </c>
      <c r="F148" s="27" t="s">
        <v>239</v>
      </c>
      <c r="G148" s="26" t="s">
        <v>47</v>
      </c>
      <c r="H148" s="34">
        <v>12.09</v>
      </c>
      <c r="I148" s="83"/>
      <c r="J148" s="84">
        <f t="shared" si="4"/>
        <v>0</v>
      </c>
      <c r="K148" s="85" t="str">
        <f t="shared" si="5"/>
        <v>OK</v>
      </c>
      <c r="L148" s="48"/>
      <c r="M148" s="48"/>
      <c r="N148" s="48"/>
      <c r="O148" s="48"/>
      <c r="P148" s="48"/>
      <c r="Q148" s="48"/>
      <c r="R148" s="48"/>
      <c r="S148" s="48"/>
      <c r="T148" s="48"/>
      <c r="U148" s="48"/>
      <c r="V148" s="48"/>
      <c r="W148" s="19"/>
    </row>
    <row r="149" spans="1:23" ht="25.5" x14ac:dyDescent="0.25">
      <c r="A149" s="131"/>
      <c r="B149" s="132"/>
      <c r="C149" s="26">
        <v>146</v>
      </c>
      <c r="D149" s="35" t="s">
        <v>251</v>
      </c>
      <c r="E149" s="26" t="s">
        <v>68</v>
      </c>
      <c r="F149" s="27" t="s">
        <v>239</v>
      </c>
      <c r="G149" s="26" t="s">
        <v>47</v>
      </c>
      <c r="H149" s="34">
        <v>11.92</v>
      </c>
      <c r="I149" s="83"/>
      <c r="J149" s="84">
        <f t="shared" si="4"/>
        <v>0</v>
      </c>
      <c r="K149" s="85" t="str">
        <f t="shared" si="5"/>
        <v>OK</v>
      </c>
      <c r="L149" s="48"/>
      <c r="M149" s="48"/>
      <c r="N149" s="48"/>
      <c r="O149" s="48"/>
      <c r="P149" s="48"/>
      <c r="Q149" s="48"/>
      <c r="R149" s="48"/>
      <c r="S149" s="48"/>
      <c r="T149" s="48"/>
      <c r="U149" s="48"/>
      <c r="V149" s="48"/>
      <c r="W149" s="19"/>
    </row>
    <row r="150" spans="1:23" ht="25.5" x14ac:dyDescent="0.25">
      <c r="A150" s="131"/>
      <c r="B150" s="132"/>
      <c r="C150" s="26">
        <v>147</v>
      </c>
      <c r="D150" s="35" t="s">
        <v>252</v>
      </c>
      <c r="E150" s="26" t="s">
        <v>253</v>
      </c>
      <c r="F150" s="27" t="s">
        <v>239</v>
      </c>
      <c r="G150" s="26" t="s">
        <v>47</v>
      </c>
      <c r="H150" s="34">
        <v>12.21</v>
      </c>
      <c r="I150" s="83"/>
      <c r="J150" s="84">
        <f t="shared" si="4"/>
        <v>0</v>
      </c>
      <c r="K150" s="85" t="str">
        <f t="shared" si="5"/>
        <v>OK</v>
      </c>
      <c r="L150" s="48"/>
      <c r="M150" s="48"/>
      <c r="N150" s="48"/>
      <c r="O150" s="48"/>
      <c r="P150" s="48"/>
      <c r="Q150" s="48"/>
      <c r="R150" s="48"/>
      <c r="S150" s="48"/>
      <c r="T150" s="48"/>
      <c r="U150" s="48"/>
      <c r="V150" s="48"/>
      <c r="W150" s="19"/>
    </row>
    <row r="151" spans="1:23" ht="25.5" x14ac:dyDescent="0.25">
      <c r="A151" s="131"/>
      <c r="B151" s="132"/>
      <c r="C151" s="26">
        <v>148</v>
      </c>
      <c r="D151" s="35" t="s">
        <v>254</v>
      </c>
      <c r="E151" s="26" t="s">
        <v>186</v>
      </c>
      <c r="F151" s="27" t="s">
        <v>255</v>
      </c>
      <c r="G151" s="26" t="s">
        <v>47</v>
      </c>
      <c r="H151" s="34">
        <v>34.450000000000003</v>
      </c>
      <c r="I151" s="83">
        <v>20</v>
      </c>
      <c r="J151" s="84">
        <f t="shared" si="4"/>
        <v>20</v>
      </c>
      <c r="K151" s="85" t="str">
        <f t="shared" si="5"/>
        <v>OK</v>
      </c>
      <c r="L151" s="48"/>
      <c r="M151" s="48"/>
      <c r="N151" s="48"/>
      <c r="O151" s="48"/>
      <c r="P151" s="48"/>
      <c r="Q151" s="48"/>
      <c r="R151" s="48"/>
      <c r="S151" s="48"/>
      <c r="T151" s="48"/>
      <c r="U151" s="48"/>
      <c r="V151" s="48"/>
      <c r="W151" s="19"/>
    </row>
    <row r="152" spans="1:23" ht="25.5" x14ac:dyDescent="0.25">
      <c r="A152" s="131"/>
      <c r="B152" s="132"/>
      <c r="C152" s="26">
        <v>149</v>
      </c>
      <c r="D152" s="35" t="s">
        <v>256</v>
      </c>
      <c r="E152" s="26" t="s">
        <v>186</v>
      </c>
      <c r="F152" s="27" t="s">
        <v>257</v>
      </c>
      <c r="G152" s="26" t="s">
        <v>47</v>
      </c>
      <c r="H152" s="34">
        <v>39.4</v>
      </c>
      <c r="I152" s="83">
        <v>20</v>
      </c>
      <c r="J152" s="84">
        <f t="shared" si="4"/>
        <v>20</v>
      </c>
      <c r="K152" s="85" t="str">
        <f t="shared" si="5"/>
        <v>OK</v>
      </c>
      <c r="L152" s="48"/>
      <c r="M152" s="48"/>
      <c r="N152" s="48"/>
      <c r="O152" s="48"/>
      <c r="P152" s="48"/>
      <c r="Q152" s="48"/>
      <c r="R152" s="48"/>
      <c r="S152" s="48"/>
      <c r="T152" s="48"/>
      <c r="U152" s="48"/>
      <c r="V152" s="48"/>
      <c r="W152" s="19"/>
    </row>
    <row r="153" spans="1:23" ht="38.25" x14ac:dyDescent="0.25">
      <c r="A153" s="131"/>
      <c r="B153" s="132"/>
      <c r="C153" s="26">
        <v>150</v>
      </c>
      <c r="D153" s="35" t="s">
        <v>258</v>
      </c>
      <c r="E153" s="26" t="s">
        <v>40</v>
      </c>
      <c r="F153" s="27" t="s">
        <v>259</v>
      </c>
      <c r="G153" s="26" t="s">
        <v>47</v>
      </c>
      <c r="H153" s="34">
        <v>3.24</v>
      </c>
      <c r="I153" s="83"/>
      <c r="J153" s="84">
        <f t="shared" si="4"/>
        <v>0</v>
      </c>
      <c r="K153" s="85" t="str">
        <f t="shared" si="5"/>
        <v>OK</v>
      </c>
      <c r="L153" s="48"/>
      <c r="M153" s="48"/>
      <c r="N153" s="48"/>
      <c r="O153" s="48"/>
      <c r="P153" s="48"/>
      <c r="Q153" s="48"/>
      <c r="R153" s="48"/>
      <c r="S153" s="48"/>
      <c r="T153" s="48"/>
      <c r="U153" s="48"/>
      <c r="V153" s="48"/>
      <c r="W153" s="19"/>
    </row>
    <row r="154" spans="1:23" ht="25.5" x14ac:dyDescent="0.25">
      <c r="A154" s="131"/>
      <c r="B154" s="132"/>
      <c r="C154" s="26">
        <v>151</v>
      </c>
      <c r="D154" s="35" t="s">
        <v>260</v>
      </c>
      <c r="E154" s="26" t="s">
        <v>253</v>
      </c>
      <c r="F154" s="27" t="s">
        <v>261</v>
      </c>
      <c r="G154" s="26" t="s">
        <v>47</v>
      </c>
      <c r="H154" s="34">
        <v>2.7</v>
      </c>
      <c r="I154" s="83"/>
      <c r="J154" s="84">
        <f t="shared" si="4"/>
        <v>0</v>
      </c>
      <c r="K154" s="85" t="str">
        <f t="shared" si="5"/>
        <v>OK</v>
      </c>
      <c r="L154" s="48"/>
      <c r="M154" s="48"/>
      <c r="N154" s="48"/>
      <c r="O154" s="48"/>
      <c r="P154" s="48"/>
      <c r="Q154" s="48"/>
      <c r="R154" s="48"/>
      <c r="S154" s="48"/>
      <c r="T154" s="48"/>
      <c r="U154" s="48"/>
      <c r="V154" s="48"/>
      <c r="W154" s="19"/>
    </row>
    <row r="155" spans="1:23" ht="25.5" x14ac:dyDescent="0.25">
      <c r="A155" s="131"/>
      <c r="B155" s="132"/>
      <c r="C155" s="26">
        <v>152</v>
      </c>
      <c r="D155" s="35" t="s">
        <v>262</v>
      </c>
      <c r="E155" s="26" t="s">
        <v>253</v>
      </c>
      <c r="F155" s="27" t="s">
        <v>261</v>
      </c>
      <c r="G155" s="26" t="s">
        <v>47</v>
      </c>
      <c r="H155" s="28">
        <v>2.7</v>
      </c>
      <c r="I155" s="83"/>
      <c r="J155" s="84">
        <f t="shared" si="4"/>
        <v>0</v>
      </c>
      <c r="K155" s="85" t="str">
        <f t="shared" si="5"/>
        <v>OK</v>
      </c>
      <c r="L155" s="48"/>
      <c r="M155" s="48"/>
      <c r="N155" s="48"/>
      <c r="O155" s="48"/>
      <c r="P155" s="48"/>
      <c r="Q155" s="48"/>
      <c r="R155" s="48"/>
      <c r="S155" s="48"/>
      <c r="T155" s="48"/>
      <c r="U155" s="48"/>
      <c r="V155" s="48"/>
      <c r="W155" s="19"/>
    </row>
    <row r="156" spans="1:23" ht="25.5" x14ac:dyDescent="0.25">
      <c r="A156" s="131"/>
      <c r="B156" s="132"/>
      <c r="C156" s="26">
        <v>153</v>
      </c>
      <c r="D156" s="35" t="s">
        <v>263</v>
      </c>
      <c r="E156" s="26" t="s">
        <v>253</v>
      </c>
      <c r="F156" s="27" t="s">
        <v>261</v>
      </c>
      <c r="G156" s="26" t="s">
        <v>47</v>
      </c>
      <c r="H156" s="28">
        <v>2.7</v>
      </c>
      <c r="I156" s="83"/>
      <c r="J156" s="84">
        <f t="shared" si="4"/>
        <v>0</v>
      </c>
      <c r="K156" s="85" t="str">
        <f t="shared" si="5"/>
        <v>OK</v>
      </c>
      <c r="L156" s="48"/>
      <c r="M156" s="48"/>
      <c r="N156" s="48"/>
      <c r="O156" s="48"/>
      <c r="P156" s="48"/>
      <c r="Q156" s="48"/>
      <c r="R156" s="48"/>
      <c r="S156" s="48"/>
      <c r="T156" s="48"/>
      <c r="U156" s="48"/>
      <c r="V156" s="48"/>
      <c r="W156" s="19"/>
    </row>
    <row r="157" spans="1:23" ht="25.5" x14ac:dyDescent="0.25">
      <c r="A157" s="131"/>
      <c r="B157" s="132"/>
      <c r="C157" s="26">
        <v>154</v>
      </c>
      <c r="D157" s="35" t="s">
        <v>264</v>
      </c>
      <c r="E157" s="26" t="s">
        <v>253</v>
      </c>
      <c r="F157" s="27" t="s">
        <v>261</v>
      </c>
      <c r="G157" s="26" t="s">
        <v>47</v>
      </c>
      <c r="H157" s="28">
        <v>2.7</v>
      </c>
      <c r="I157" s="83"/>
      <c r="J157" s="84">
        <f t="shared" si="4"/>
        <v>0</v>
      </c>
      <c r="K157" s="85" t="str">
        <f t="shared" si="5"/>
        <v>OK</v>
      </c>
      <c r="L157" s="48"/>
      <c r="M157" s="48"/>
      <c r="N157" s="48"/>
      <c r="O157" s="48"/>
      <c r="P157" s="48"/>
      <c r="Q157" s="48"/>
      <c r="R157" s="48"/>
      <c r="S157" s="48"/>
      <c r="T157" s="48"/>
      <c r="U157" s="48"/>
      <c r="V157" s="48"/>
      <c r="W157" s="19"/>
    </row>
    <row r="158" spans="1:23" x14ac:dyDescent="0.25">
      <c r="A158" s="131"/>
      <c r="B158" s="132"/>
      <c r="C158" s="26">
        <v>155</v>
      </c>
      <c r="D158" s="35" t="s">
        <v>265</v>
      </c>
      <c r="E158" s="26" t="s">
        <v>253</v>
      </c>
      <c r="F158" s="27" t="s">
        <v>239</v>
      </c>
      <c r="G158" s="26" t="s">
        <v>47</v>
      </c>
      <c r="H158" s="28">
        <v>5.0599999999999996</v>
      </c>
      <c r="I158" s="83"/>
      <c r="J158" s="84">
        <f t="shared" si="4"/>
        <v>0</v>
      </c>
      <c r="K158" s="85" t="str">
        <f t="shared" si="5"/>
        <v>OK</v>
      </c>
      <c r="L158" s="48"/>
      <c r="M158" s="48"/>
      <c r="N158" s="48"/>
      <c r="O158" s="48"/>
      <c r="P158" s="48"/>
      <c r="Q158" s="48"/>
      <c r="R158" s="48"/>
      <c r="S158" s="48"/>
      <c r="T158" s="48"/>
      <c r="U158" s="48"/>
      <c r="V158" s="48"/>
      <c r="W158" s="19"/>
    </row>
    <row r="159" spans="1:23" ht="25.5" x14ac:dyDescent="0.25">
      <c r="A159" s="131"/>
      <c r="B159" s="132"/>
      <c r="C159" s="26">
        <v>156</v>
      </c>
      <c r="D159" s="35" t="s">
        <v>266</v>
      </c>
      <c r="E159" s="26" t="s">
        <v>267</v>
      </c>
      <c r="F159" s="27" t="s">
        <v>268</v>
      </c>
      <c r="G159" s="26" t="s">
        <v>47</v>
      </c>
      <c r="H159" s="28">
        <v>9.0500000000000007</v>
      </c>
      <c r="I159" s="83"/>
      <c r="J159" s="84">
        <f t="shared" si="4"/>
        <v>0</v>
      </c>
      <c r="K159" s="85" t="str">
        <f t="shared" si="5"/>
        <v>OK</v>
      </c>
      <c r="L159" s="48"/>
      <c r="M159" s="48"/>
      <c r="N159" s="48"/>
      <c r="O159" s="48"/>
      <c r="P159" s="48"/>
      <c r="Q159" s="48"/>
      <c r="R159" s="48"/>
      <c r="S159" s="48"/>
      <c r="T159" s="48"/>
      <c r="U159" s="48"/>
      <c r="V159" s="48"/>
      <c r="W159" s="19"/>
    </row>
    <row r="160" spans="1:23" ht="26.25" x14ac:dyDescent="0.25">
      <c r="A160" s="131"/>
      <c r="B160" s="132"/>
      <c r="C160" s="26">
        <v>157</v>
      </c>
      <c r="D160" s="40" t="s">
        <v>269</v>
      </c>
      <c r="E160" s="31" t="s">
        <v>270</v>
      </c>
      <c r="F160" s="33" t="s">
        <v>259</v>
      </c>
      <c r="G160" s="31" t="s">
        <v>47</v>
      </c>
      <c r="H160" s="28">
        <v>17.73</v>
      </c>
      <c r="I160" s="88"/>
      <c r="J160" s="84">
        <f t="shared" si="4"/>
        <v>0</v>
      </c>
      <c r="K160" s="85" t="str">
        <f t="shared" si="5"/>
        <v>OK</v>
      </c>
      <c r="L160" s="48"/>
      <c r="M160" s="48"/>
      <c r="N160" s="48"/>
      <c r="O160" s="48"/>
      <c r="P160" s="48"/>
      <c r="Q160" s="48"/>
      <c r="R160" s="48"/>
      <c r="S160" s="48"/>
      <c r="T160" s="48"/>
      <c r="U160" s="48"/>
      <c r="V160" s="48"/>
      <c r="W160" s="19"/>
    </row>
    <row r="161" spans="1:23" ht="26.25" x14ac:dyDescent="0.25">
      <c r="A161" s="131"/>
      <c r="B161" s="132"/>
      <c r="C161" s="26">
        <v>158</v>
      </c>
      <c r="D161" s="40" t="s">
        <v>271</v>
      </c>
      <c r="E161" s="31" t="s">
        <v>160</v>
      </c>
      <c r="F161" s="33" t="s">
        <v>272</v>
      </c>
      <c r="G161" s="31" t="s">
        <v>47</v>
      </c>
      <c r="H161" s="34">
        <v>1.88</v>
      </c>
      <c r="I161" s="88"/>
      <c r="J161" s="84">
        <f t="shared" si="4"/>
        <v>0</v>
      </c>
      <c r="K161" s="85" t="str">
        <f t="shared" si="5"/>
        <v>OK</v>
      </c>
      <c r="L161" s="48"/>
      <c r="M161" s="48"/>
      <c r="N161" s="48"/>
      <c r="O161" s="48"/>
      <c r="P161" s="48"/>
      <c r="Q161" s="48"/>
      <c r="R161" s="48"/>
      <c r="S161" s="48"/>
      <c r="T161" s="48"/>
      <c r="U161" s="48"/>
      <c r="V161" s="48"/>
      <c r="W161" s="19"/>
    </row>
    <row r="162" spans="1:23" ht="25.5" x14ac:dyDescent="0.25">
      <c r="A162" s="131"/>
      <c r="B162" s="132"/>
      <c r="C162" s="26">
        <v>159</v>
      </c>
      <c r="D162" s="35" t="s">
        <v>273</v>
      </c>
      <c r="E162" s="26" t="s">
        <v>68</v>
      </c>
      <c r="F162" s="27" t="s">
        <v>239</v>
      </c>
      <c r="G162" s="26" t="s">
        <v>47</v>
      </c>
      <c r="H162" s="28">
        <v>9.64</v>
      </c>
      <c r="I162" s="83"/>
      <c r="J162" s="84">
        <f t="shared" si="4"/>
        <v>0</v>
      </c>
      <c r="K162" s="85" t="str">
        <f t="shared" si="5"/>
        <v>OK</v>
      </c>
      <c r="L162" s="48"/>
      <c r="M162" s="48"/>
      <c r="N162" s="48"/>
      <c r="O162" s="48"/>
      <c r="P162" s="48"/>
      <c r="Q162" s="48"/>
      <c r="R162" s="48"/>
      <c r="S162" s="48"/>
      <c r="T162" s="48"/>
      <c r="U162" s="48"/>
      <c r="V162" s="48"/>
      <c r="W162" s="19"/>
    </row>
    <row r="163" spans="1:23" ht="25.5" x14ac:dyDescent="0.25">
      <c r="A163" s="131"/>
      <c r="B163" s="132"/>
      <c r="C163" s="26">
        <v>160</v>
      </c>
      <c r="D163" s="35" t="s">
        <v>274</v>
      </c>
      <c r="E163" s="26" t="s">
        <v>68</v>
      </c>
      <c r="F163" s="27" t="s">
        <v>239</v>
      </c>
      <c r="G163" s="26" t="s">
        <v>47</v>
      </c>
      <c r="H163" s="28">
        <v>9.64</v>
      </c>
      <c r="I163" s="83"/>
      <c r="J163" s="84">
        <f t="shared" si="4"/>
        <v>0</v>
      </c>
      <c r="K163" s="85" t="str">
        <f t="shared" si="5"/>
        <v>OK</v>
      </c>
      <c r="L163" s="48"/>
      <c r="M163" s="48"/>
      <c r="N163" s="48"/>
      <c r="O163" s="48"/>
      <c r="P163" s="48"/>
      <c r="Q163" s="48"/>
      <c r="R163" s="48"/>
      <c r="S163" s="48"/>
      <c r="T163" s="48"/>
      <c r="U163" s="48"/>
      <c r="V163" s="48"/>
      <c r="W163" s="19"/>
    </row>
    <row r="164" spans="1:23" ht="38.25" x14ac:dyDescent="0.25">
      <c r="A164" s="56" t="s">
        <v>384</v>
      </c>
      <c r="B164" s="54">
        <v>24</v>
      </c>
      <c r="C164" s="23">
        <v>162</v>
      </c>
      <c r="D164" s="21" t="s">
        <v>275</v>
      </c>
      <c r="E164" s="23" t="s">
        <v>40</v>
      </c>
      <c r="F164" s="32" t="s">
        <v>276</v>
      </c>
      <c r="G164" s="23" t="s">
        <v>47</v>
      </c>
      <c r="H164" s="29">
        <v>192.5</v>
      </c>
      <c r="I164" s="86">
        <v>20</v>
      </c>
      <c r="J164" s="84">
        <f t="shared" si="4"/>
        <v>3</v>
      </c>
      <c r="K164" s="85" t="str">
        <f t="shared" si="5"/>
        <v>OK</v>
      </c>
      <c r="L164" s="48"/>
      <c r="M164" s="48"/>
      <c r="N164" s="48"/>
      <c r="O164" s="48"/>
      <c r="P164" s="48"/>
      <c r="Q164" s="48"/>
      <c r="R164" s="48"/>
      <c r="S164" s="48">
        <v>3</v>
      </c>
      <c r="T164" s="48">
        <v>5</v>
      </c>
      <c r="U164" s="48">
        <v>9</v>
      </c>
      <c r="V164" s="48"/>
      <c r="W164" s="19"/>
    </row>
    <row r="165" spans="1:23" ht="25.5" customHeight="1" x14ac:dyDescent="0.25">
      <c r="A165" s="131" t="s">
        <v>377</v>
      </c>
      <c r="B165" s="132">
        <v>25</v>
      </c>
      <c r="C165" s="26">
        <v>163</v>
      </c>
      <c r="D165" s="35" t="s">
        <v>277</v>
      </c>
      <c r="E165" s="26" t="s">
        <v>64</v>
      </c>
      <c r="F165" s="27" t="s">
        <v>278</v>
      </c>
      <c r="G165" s="26" t="s">
        <v>47</v>
      </c>
      <c r="H165" s="28">
        <v>18.64</v>
      </c>
      <c r="I165" s="83"/>
      <c r="J165" s="84">
        <f t="shared" si="4"/>
        <v>0</v>
      </c>
      <c r="K165" s="85" t="str">
        <f t="shared" si="5"/>
        <v>OK</v>
      </c>
      <c r="L165" s="48"/>
      <c r="M165" s="48"/>
      <c r="N165" s="48"/>
      <c r="O165" s="48"/>
      <c r="P165" s="48"/>
      <c r="Q165" s="48"/>
      <c r="R165" s="48"/>
      <c r="S165" s="48"/>
      <c r="T165" s="48"/>
      <c r="U165" s="48"/>
      <c r="V165" s="48"/>
      <c r="W165" s="19"/>
    </row>
    <row r="166" spans="1:23" ht="25.5" customHeight="1" x14ac:dyDescent="0.25">
      <c r="A166" s="131"/>
      <c r="B166" s="132"/>
      <c r="C166" s="26">
        <v>164</v>
      </c>
      <c r="D166" s="35" t="s">
        <v>279</v>
      </c>
      <c r="E166" s="26" t="s">
        <v>64</v>
      </c>
      <c r="F166" s="27" t="s">
        <v>278</v>
      </c>
      <c r="G166" s="26" t="s">
        <v>47</v>
      </c>
      <c r="H166" s="28">
        <v>25</v>
      </c>
      <c r="I166" s="83"/>
      <c r="J166" s="84">
        <f t="shared" si="4"/>
        <v>0</v>
      </c>
      <c r="K166" s="85" t="str">
        <f t="shared" si="5"/>
        <v>OK</v>
      </c>
      <c r="L166" s="48"/>
      <c r="M166" s="48"/>
      <c r="N166" s="48"/>
      <c r="O166" s="48"/>
      <c r="P166" s="48"/>
      <c r="Q166" s="48"/>
      <c r="R166" s="48"/>
      <c r="S166" s="48"/>
      <c r="T166" s="48"/>
      <c r="U166" s="48"/>
      <c r="V166" s="48"/>
      <c r="W166" s="19"/>
    </row>
    <row r="167" spans="1:23" ht="165.75" x14ac:dyDescent="0.25">
      <c r="A167" s="130" t="s">
        <v>379</v>
      </c>
      <c r="B167" s="133">
        <v>26</v>
      </c>
      <c r="C167" s="23">
        <v>165</v>
      </c>
      <c r="D167" s="21" t="s">
        <v>280</v>
      </c>
      <c r="E167" s="23" t="s">
        <v>9</v>
      </c>
      <c r="F167" s="32" t="s">
        <v>281</v>
      </c>
      <c r="G167" s="23" t="s">
        <v>47</v>
      </c>
      <c r="H167" s="29">
        <v>2.54</v>
      </c>
      <c r="I167" s="50">
        <v>300</v>
      </c>
      <c r="J167" s="84">
        <f t="shared" si="4"/>
        <v>200</v>
      </c>
      <c r="K167" s="85" t="str">
        <f t="shared" si="5"/>
        <v>OK</v>
      </c>
      <c r="L167" s="48"/>
      <c r="M167" s="19">
        <v>50</v>
      </c>
      <c r="N167" s="48"/>
      <c r="O167" s="48"/>
      <c r="P167" s="48"/>
      <c r="Q167" s="48"/>
      <c r="R167" s="48"/>
      <c r="S167" s="48"/>
      <c r="T167" s="48"/>
      <c r="U167" s="48"/>
      <c r="V167" s="48"/>
      <c r="W167" s="19">
        <v>50</v>
      </c>
    </row>
    <row r="168" spans="1:23" ht="63.75" x14ac:dyDescent="0.25">
      <c r="A168" s="130"/>
      <c r="B168" s="133"/>
      <c r="C168" s="23">
        <v>166</v>
      </c>
      <c r="D168" s="21" t="s">
        <v>282</v>
      </c>
      <c r="E168" s="23" t="s">
        <v>9</v>
      </c>
      <c r="F168" s="32" t="s">
        <v>283</v>
      </c>
      <c r="G168" s="23" t="s">
        <v>47</v>
      </c>
      <c r="H168" s="29">
        <v>1.2</v>
      </c>
      <c r="I168" s="50"/>
      <c r="J168" s="84">
        <f t="shared" si="4"/>
        <v>0</v>
      </c>
      <c r="K168" s="85" t="str">
        <f t="shared" si="5"/>
        <v>OK</v>
      </c>
      <c r="L168" s="48"/>
      <c r="M168" s="48"/>
      <c r="N168" s="48"/>
      <c r="O168" s="48"/>
      <c r="P168" s="48"/>
      <c r="Q168" s="48"/>
      <c r="R168" s="48"/>
      <c r="S168" s="48"/>
      <c r="T168" s="48"/>
      <c r="U168" s="48"/>
      <c r="V168" s="48"/>
      <c r="W168" s="19"/>
    </row>
    <row r="169" spans="1:23" ht="25.5" x14ac:dyDescent="0.25">
      <c r="A169" s="130"/>
      <c r="B169" s="133"/>
      <c r="C169" s="23">
        <v>167</v>
      </c>
      <c r="D169" s="21" t="s">
        <v>284</v>
      </c>
      <c r="E169" s="23" t="s">
        <v>40</v>
      </c>
      <c r="F169" s="32" t="s">
        <v>285</v>
      </c>
      <c r="G169" s="23" t="s">
        <v>47</v>
      </c>
      <c r="H169" s="29">
        <v>1.71</v>
      </c>
      <c r="I169" s="86">
        <v>100</v>
      </c>
      <c r="J169" s="84">
        <f t="shared" si="4"/>
        <v>100</v>
      </c>
      <c r="K169" s="85" t="str">
        <f t="shared" si="5"/>
        <v>OK</v>
      </c>
      <c r="L169" s="48"/>
      <c r="M169" s="48"/>
      <c r="N169" s="48"/>
      <c r="O169" s="48"/>
      <c r="P169" s="48"/>
      <c r="Q169" s="48"/>
      <c r="R169" s="48"/>
      <c r="S169" s="48"/>
      <c r="T169" s="48"/>
      <c r="U169" s="48"/>
      <c r="V169" s="48"/>
      <c r="W169" s="19"/>
    </row>
    <row r="170" spans="1:23" ht="38.25" x14ac:dyDescent="0.25">
      <c r="A170" s="130"/>
      <c r="B170" s="133"/>
      <c r="C170" s="23">
        <v>168</v>
      </c>
      <c r="D170" s="21" t="s">
        <v>286</v>
      </c>
      <c r="E170" s="23" t="s">
        <v>40</v>
      </c>
      <c r="F170" s="32" t="s">
        <v>287</v>
      </c>
      <c r="G170" s="23" t="s">
        <v>47</v>
      </c>
      <c r="H170" s="29">
        <v>3.43</v>
      </c>
      <c r="I170" s="49"/>
      <c r="J170" s="84">
        <f t="shared" si="4"/>
        <v>0</v>
      </c>
      <c r="K170" s="85" t="str">
        <f t="shared" si="5"/>
        <v>OK</v>
      </c>
      <c r="L170" s="48"/>
      <c r="M170" s="48"/>
      <c r="N170" s="48"/>
      <c r="O170" s="48"/>
      <c r="P170" s="48"/>
      <c r="Q170" s="48"/>
      <c r="R170" s="48"/>
      <c r="S170" s="48"/>
      <c r="T170" s="48"/>
      <c r="U170" s="48"/>
      <c r="V170" s="48"/>
      <c r="W170" s="19"/>
    </row>
    <row r="171" spans="1:23" ht="38.25" x14ac:dyDescent="0.25">
      <c r="A171" s="130"/>
      <c r="B171" s="133"/>
      <c r="C171" s="23">
        <v>169</v>
      </c>
      <c r="D171" s="21" t="s">
        <v>288</v>
      </c>
      <c r="E171" s="23" t="s">
        <v>40</v>
      </c>
      <c r="F171" s="32" t="s">
        <v>287</v>
      </c>
      <c r="G171" s="23" t="s">
        <v>47</v>
      </c>
      <c r="H171" s="29">
        <v>2</v>
      </c>
      <c r="I171" s="49"/>
      <c r="J171" s="84">
        <f t="shared" si="4"/>
        <v>0</v>
      </c>
      <c r="K171" s="85" t="str">
        <f t="shared" si="5"/>
        <v>OK</v>
      </c>
      <c r="L171" s="48"/>
      <c r="M171" s="48"/>
      <c r="N171" s="48"/>
      <c r="O171" s="48"/>
      <c r="P171" s="48"/>
      <c r="Q171" s="48"/>
      <c r="R171" s="48"/>
      <c r="S171" s="48"/>
      <c r="T171" s="48"/>
      <c r="U171" s="48"/>
      <c r="V171" s="48"/>
      <c r="W171" s="19"/>
    </row>
    <row r="172" spans="1:23" ht="63.75" x14ac:dyDescent="0.25">
      <c r="A172" s="130"/>
      <c r="B172" s="133"/>
      <c r="C172" s="23">
        <v>170</v>
      </c>
      <c r="D172" s="21" t="s">
        <v>289</v>
      </c>
      <c r="E172" s="23" t="s">
        <v>40</v>
      </c>
      <c r="F172" s="32" t="s">
        <v>287</v>
      </c>
      <c r="G172" s="23" t="s">
        <v>47</v>
      </c>
      <c r="H172" s="29">
        <v>1.29</v>
      </c>
      <c r="I172" s="49"/>
      <c r="J172" s="84">
        <f t="shared" si="4"/>
        <v>0</v>
      </c>
      <c r="K172" s="85" t="str">
        <f t="shared" si="5"/>
        <v>OK</v>
      </c>
      <c r="L172" s="48"/>
      <c r="M172" s="48"/>
      <c r="N172" s="48"/>
      <c r="O172" s="48"/>
      <c r="P172" s="48"/>
      <c r="Q172" s="48"/>
      <c r="R172" s="48"/>
      <c r="S172" s="48"/>
      <c r="T172" s="48"/>
      <c r="U172" s="48"/>
      <c r="V172" s="48"/>
      <c r="W172" s="19"/>
    </row>
    <row r="173" spans="1:23" ht="25.5" x14ac:dyDescent="0.25">
      <c r="A173" s="130"/>
      <c r="B173" s="133"/>
      <c r="C173" s="23">
        <v>171</v>
      </c>
      <c r="D173" s="36" t="s">
        <v>290</v>
      </c>
      <c r="E173" s="23" t="s">
        <v>40</v>
      </c>
      <c r="F173" s="32" t="s">
        <v>281</v>
      </c>
      <c r="G173" s="23" t="s">
        <v>47</v>
      </c>
      <c r="H173" s="29">
        <v>2.5099999999999998</v>
      </c>
      <c r="I173" s="49"/>
      <c r="J173" s="84">
        <f t="shared" si="4"/>
        <v>0</v>
      </c>
      <c r="K173" s="85" t="str">
        <f t="shared" si="5"/>
        <v>OK</v>
      </c>
      <c r="L173" s="48"/>
      <c r="M173" s="48"/>
      <c r="N173" s="48"/>
      <c r="O173" s="48"/>
      <c r="P173" s="48"/>
      <c r="Q173" s="48"/>
      <c r="R173" s="48"/>
      <c r="S173" s="48"/>
      <c r="T173" s="48"/>
      <c r="U173" s="48"/>
      <c r="V173" s="48"/>
      <c r="W173" s="19"/>
    </row>
    <row r="174" spans="1:23" ht="25.5" x14ac:dyDescent="0.25">
      <c r="A174" s="130"/>
      <c r="B174" s="133"/>
      <c r="C174" s="23">
        <v>172</v>
      </c>
      <c r="D174" s="36" t="s">
        <v>291</v>
      </c>
      <c r="E174" s="23" t="s">
        <v>40</v>
      </c>
      <c r="F174" s="32" t="s">
        <v>292</v>
      </c>
      <c r="G174" s="23" t="s">
        <v>47</v>
      </c>
      <c r="H174" s="29">
        <v>6.56</v>
      </c>
      <c r="I174" s="49"/>
      <c r="J174" s="84">
        <f t="shared" si="4"/>
        <v>0</v>
      </c>
      <c r="K174" s="85" t="str">
        <f t="shared" si="5"/>
        <v>OK</v>
      </c>
      <c r="L174" s="48"/>
      <c r="M174" s="48"/>
      <c r="N174" s="48"/>
      <c r="O174" s="48"/>
      <c r="P174" s="48"/>
      <c r="Q174" s="48"/>
      <c r="R174" s="48"/>
      <c r="S174" s="48"/>
      <c r="T174" s="48"/>
      <c r="U174" s="48"/>
      <c r="V174" s="48"/>
      <c r="W174" s="19"/>
    </row>
    <row r="175" spans="1:23" ht="25.5" x14ac:dyDescent="0.25">
      <c r="A175" s="130"/>
      <c r="B175" s="133"/>
      <c r="C175" s="23">
        <v>173</v>
      </c>
      <c r="D175" s="36" t="s">
        <v>293</v>
      </c>
      <c r="E175" s="23" t="s">
        <v>40</v>
      </c>
      <c r="F175" s="32" t="s">
        <v>52</v>
      </c>
      <c r="G175" s="23" t="s">
        <v>47</v>
      </c>
      <c r="H175" s="29">
        <v>5</v>
      </c>
      <c r="I175" s="49">
        <v>6</v>
      </c>
      <c r="J175" s="84">
        <f t="shared" si="4"/>
        <v>0</v>
      </c>
      <c r="K175" s="85" t="str">
        <f t="shared" si="5"/>
        <v>OK</v>
      </c>
      <c r="L175" s="48"/>
      <c r="M175" s="48"/>
      <c r="N175" s="48"/>
      <c r="O175" s="48"/>
      <c r="P175" s="48"/>
      <c r="Q175" s="48"/>
      <c r="R175" s="48"/>
      <c r="S175" s="48"/>
      <c r="T175" s="48"/>
      <c r="U175" s="48"/>
      <c r="V175" s="48"/>
      <c r="W175" s="19">
        <v>6</v>
      </c>
    </row>
    <row r="176" spans="1:23" ht="38.25" x14ac:dyDescent="0.25">
      <c r="A176" s="130"/>
      <c r="B176" s="133"/>
      <c r="C176" s="23">
        <v>174</v>
      </c>
      <c r="D176" s="21" t="s">
        <v>294</v>
      </c>
      <c r="E176" s="23" t="s">
        <v>40</v>
      </c>
      <c r="F176" s="32" t="s">
        <v>295</v>
      </c>
      <c r="G176" s="23" t="s">
        <v>47</v>
      </c>
      <c r="H176" s="29">
        <v>25.49</v>
      </c>
      <c r="I176" s="86"/>
      <c r="J176" s="84">
        <f t="shared" si="4"/>
        <v>0</v>
      </c>
      <c r="K176" s="85" t="str">
        <f t="shared" si="5"/>
        <v>OK</v>
      </c>
      <c r="L176" s="48"/>
      <c r="M176" s="48"/>
      <c r="N176" s="48"/>
      <c r="O176" s="48"/>
      <c r="P176" s="48"/>
      <c r="Q176" s="48"/>
      <c r="R176" s="48"/>
      <c r="S176" s="48"/>
      <c r="T176" s="48"/>
      <c r="U176" s="48"/>
      <c r="V176" s="48"/>
      <c r="W176" s="19"/>
    </row>
    <row r="177" spans="1:23" ht="38.25" x14ac:dyDescent="0.25">
      <c r="A177" s="131" t="s">
        <v>379</v>
      </c>
      <c r="B177" s="132">
        <v>27</v>
      </c>
      <c r="C177" s="26">
        <v>175</v>
      </c>
      <c r="D177" s="39" t="s">
        <v>296</v>
      </c>
      <c r="E177" s="26" t="s">
        <v>40</v>
      </c>
      <c r="F177" s="27" t="s">
        <v>153</v>
      </c>
      <c r="G177" s="26" t="s">
        <v>47</v>
      </c>
      <c r="H177" s="30">
        <v>4.21</v>
      </c>
      <c r="I177" s="51">
        <v>100</v>
      </c>
      <c r="J177" s="84">
        <f t="shared" si="4"/>
        <v>100</v>
      </c>
      <c r="K177" s="85" t="str">
        <f t="shared" si="5"/>
        <v>OK</v>
      </c>
      <c r="L177" s="48"/>
      <c r="M177" s="48"/>
      <c r="N177" s="48"/>
      <c r="O177" s="48"/>
      <c r="P177" s="48"/>
      <c r="Q177" s="48"/>
      <c r="R177" s="48"/>
      <c r="S177" s="48"/>
      <c r="T177" s="48"/>
      <c r="U177" s="48"/>
      <c r="V177" s="48"/>
      <c r="W177" s="19"/>
    </row>
    <row r="178" spans="1:23" ht="25.5" x14ac:dyDescent="0.25">
      <c r="A178" s="131"/>
      <c r="B178" s="132"/>
      <c r="C178" s="26">
        <v>176</v>
      </c>
      <c r="D178" s="39" t="s">
        <v>297</v>
      </c>
      <c r="E178" s="26" t="s">
        <v>40</v>
      </c>
      <c r="F178" s="27" t="s">
        <v>298</v>
      </c>
      <c r="G178" s="26" t="s">
        <v>47</v>
      </c>
      <c r="H178" s="30">
        <v>0.79</v>
      </c>
      <c r="I178" s="51"/>
      <c r="J178" s="84">
        <f t="shared" si="4"/>
        <v>0</v>
      </c>
      <c r="K178" s="85" t="str">
        <f t="shared" si="5"/>
        <v>OK</v>
      </c>
      <c r="L178" s="48"/>
      <c r="M178" s="48"/>
      <c r="N178" s="48"/>
      <c r="O178" s="48"/>
      <c r="P178" s="48"/>
      <c r="Q178" s="48"/>
      <c r="R178" s="48"/>
      <c r="S178" s="48"/>
      <c r="T178" s="48"/>
      <c r="U178" s="48"/>
      <c r="V178" s="48"/>
      <c r="W178" s="19"/>
    </row>
    <row r="179" spans="1:23" ht="25.5" x14ac:dyDescent="0.25">
      <c r="A179" s="131"/>
      <c r="B179" s="132"/>
      <c r="C179" s="26">
        <v>177</v>
      </c>
      <c r="D179" s="39" t="s">
        <v>299</v>
      </c>
      <c r="E179" s="26" t="s">
        <v>40</v>
      </c>
      <c r="F179" s="27" t="s">
        <v>300</v>
      </c>
      <c r="G179" s="26" t="s">
        <v>47</v>
      </c>
      <c r="H179" s="30">
        <v>0.09</v>
      </c>
      <c r="I179" s="52"/>
      <c r="J179" s="84">
        <f t="shared" si="4"/>
        <v>0</v>
      </c>
      <c r="K179" s="85" t="str">
        <f t="shared" si="5"/>
        <v>OK</v>
      </c>
      <c r="L179" s="48"/>
      <c r="M179" s="48"/>
      <c r="N179" s="48"/>
      <c r="O179" s="48"/>
      <c r="P179" s="48"/>
      <c r="Q179" s="48"/>
      <c r="R179" s="48"/>
      <c r="S179" s="48"/>
      <c r="T179" s="48"/>
      <c r="U179" s="48"/>
      <c r="V179" s="48"/>
      <c r="W179" s="19"/>
    </row>
    <row r="180" spans="1:23" ht="25.5" x14ac:dyDescent="0.25">
      <c r="A180" s="131"/>
      <c r="B180" s="132"/>
      <c r="C180" s="26">
        <v>178</v>
      </c>
      <c r="D180" s="39" t="s">
        <v>301</v>
      </c>
      <c r="E180" s="26" t="s">
        <v>40</v>
      </c>
      <c r="F180" s="27" t="s">
        <v>300</v>
      </c>
      <c r="G180" s="26" t="s">
        <v>47</v>
      </c>
      <c r="H180" s="30">
        <v>0.2</v>
      </c>
      <c r="I180" s="52"/>
      <c r="J180" s="84">
        <f t="shared" si="4"/>
        <v>0</v>
      </c>
      <c r="K180" s="85" t="str">
        <f t="shared" si="5"/>
        <v>OK</v>
      </c>
      <c r="L180" s="48"/>
      <c r="M180" s="48"/>
      <c r="N180" s="48"/>
      <c r="O180" s="48"/>
      <c r="P180" s="48"/>
      <c r="Q180" s="48"/>
      <c r="R180" s="48"/>
      <c r="S180" s="48"/>
      <c r="T180" s="48"/>
      <c r="U180" s="48"/>
      <c r="V180" s="48"/>
      <c r="W180" s="19"/>
    </row>
    <row r="181" spans="1:23" ht="25.5" x14ac:dyDescent="0.25">
      <c r="A181" s="131"/>
      <c r="B181" s="132"/>
      <c r="C181" s="26">
        <v>179</v>
      </c>
      <c r="D181" s="39" t="s">
        <v>302</v>
      </c>
      <c r="E181" s="26" t="s">
        <v>40</v>
      </c>
      <c r="F181" s="27" t="s">
        <v>300</v>
      </c>
      <c r="G181" s="26" t="s">
        <v>47</v>
      </c>
      <c r="H181" s="30">
        <v>0.1</v>
      </c>
      <c r="I181" s="52"/>
      <c r="J181" s="84">
        <f t="shared" si="4"/>
        <v>0</v>
      </c>
      <c r="K181" s="85" t="str">
        <f t="shared" si="5"/>
        <v>OK</v>
      </c>
      <c r="L181" s="48"/>
      <c r="M181" s="48"/>
      <c r="N181" s="48"/>
      <c r="O181" s="48"/>
      <c r="P181" s="48"/>
      <c r="Q181" s="48"/>
      <c r="R181" s="48"/>
      <c r="S181" s="48"/>
      <c r="T181" s="48"/>
      <c r="U181" s="48"/>
      <c r="V181" s="48"/>
      <c r="W181" s="19"/>
    </row>
    <row r="182" spans="1:23" ht="25.5" x14ac:dyDescent="0.25">
      <c r="A182" s="131"/>
      <c r="B182" s="132"/>
      <c r="C182" s="26">
        <v>180</v>
      </c>
      <c r="D182" s="39" t="s">
        <v>303</v>
      </c>
      <c r="E182" s="26" t="s">
        <v>40</v>
      </c>
      <c r="F182" s="27" t="s">
        <v>300</v>
      </c>
      <c r="G182" s="26" t="s">
        <v>47</v>
      </c>
      <c r="H182" s="30">
        <v>0.13</v>
      </c>
      <c r="I182" s="52"/>
      <c r="J182" s="84">
        <f t="shared" si="4"/>
        <v>0</v>
      </c>
      <c r="K182" s="85" t="str">
        <f t="shared" si="5"/>
        <v>OK</v>
      </c>
      <c r="L182" s="48"/>
      <c r="M182" s="48"/>
      <c r="N182" s="48"/>
      <c r="O182" s="48"/>
      <c r="P182" s="48"/>
      <c r="Q182" s="48"/>
      <c r="R182" s="48"/>
      <c r="S182" s="48"/>
      <c r="T182" s="48"/>
      <c r="U182" s="48"/>
      <c r="V182" s="48"/>
      <c r="W182" s="19"/>
    </row>
    <row r="183" spans="1:23" ht="25.5" x14ac:dyDescent="0.25">
      <c r="A183" s="131"/>
      <c r="B183" s="132"/>
      <c r="C183" s="26">
        <v>181</v>
      </c>
      <c r="D183" s="39" t="s">
        <v>304</v>
      </c>
      <c r="E183" s="26" t="s">
        <v>40</v>
      </c>
      <c r="F183" s="27" t="s">
        <v>300</v>
      </c>
      <c r="G183" s="26" t="s">
        <v>47</v>
      </c>
      <c r="H183" s="30">
        <v>0.16</v>
      </c>
      <c r="I183" s="52"/>
      <c r="J183" s="84">
        <f t="shared" si="4"/>
        <v>0</v>
      </c>
      <c r="K183" s="85" t="str">
        <f t="shared" si="5"/>
        <v>OK</v>
      </c>
      <c r="L183" s="48"/>
      <c r="M183" s="48"/>
      <c r="N183" s="48"/>
      <c r="O183" s="48"/>
      <c r="P183" s="48"/>
      <c r="Q183" s="48"/>
      <c r="R183" s="48"/>
      <c r="S183" s="48"/>
      <c r="T183" s="48"/>
      <c r="U183" s="48"/>
      <c r="V183" s="48"/>
      <c r="W183" s="19"/>
    </row>
    <row r="184" spans="1:23" ht="25.5" x14ac:dyDescent="0.25">
      <c r="A184" s="131"/>
      <c r="B184" s="132"/>
      <c r="C184" s="26">
        <v>182</v>
      </c>
      <c r="D184" s="39" t="s">
        <v>305</v>
      </c>
      <c r="E184" s="26" t="s">
        <v>40</v>
      </c>
      <c r="F184" s="27" t="s">
        <v>300</v>
      </c>
      <c r="G184" s="26" t="s">
        <v>47</v>
      </c>
      <c r="H184" s="30">
        <v>0.34</v>
      </c>
      <c r="I184" s="52"/>
      <c r="J184" s="84">
        <f t="shared" si="4"/>
        <v>0</v>
      </c>
      <c r="K184" s="85" t="str">
        <f t="shared" si="5"/>
        <v>OK</v>
      </c>
      <c r="L184" s="48"/>
      <c r="M184" s="48"/>
      <c r="N184" s="48"/>
      <c r="O184" s="48"/>
      <c r="P184" s="48"/>
      <c r="Q184" s="48"/>
      <c r="R184" s="48"/>
      <c r="S184" s="48"/>
      <c r="T184" s="48"/>
      <c r="U184" s="48"/>
      <c r="V184" s="48"/>
      <c r="W184" s="19"/>
    </row>
    <row r="185" spans="1:23" x14ac:dyDescent="0.25">
      <c r="A185" s="131"/>
      <c r="B185" s="132"/>
      <c r="C185" s="26">
        <v>183</v>
      </c>
      <c r="D185" s="39" t="s">
        <v>306</v>
      </c>
      <c r="E185" s="26" t="s">
        <v>40</v>
      </c>
      <c r="F185" s="27" t="s">
        <v>300</v>
      </c>
      <c r="G185" s="26" t="s">
        <v>47</v>
      </c>
      <c r="H185" s="30">
        <v>0.04</v>
      </c>
      <c r="I185" s="51"/>
      <c r="J185" s="84">
        <f t="shared" si="4"/>
        <v>0</v>
      </c>
      <c r="K185" s="85" t="str">
        <f t="shared" si="5"/>
        <v>OK</v>
      </c>
      <c r="L185" s="48"/>
      <c r="M185" s="48"/>
      <c r="N185" s="48"/>
      <c r="O185" s="48"/>
      <c r="P185" s="48"/>
      <c r="Q185" s="48"/>
      <c r="R185" s="48"/>
      <c r="S185" s="48"/>
      <c r="T185" s="48"/>
      <c r="U185" s="48"/>
      <c r="V185" s="48"/>
      <c r="W185" s="19"/>
    </row>
    <row r="186" spans="1:23" x14ac:dyDescent="0.25">
      <c r="A186" s="131"/>
      <c r="B186" s="132"/>
      <c r="C186" s="26">
        <v>184</v>
      </c>
      <c r="D186" s="39" t="s">
        <v>307</v>
      </c>
      <c r="E186" s="26" t="s">
        <v>40</v>
      </c>
      <c r="F186" s="27" t="s">
        <v>281</v>
      </c>
      <c r="G186" s="26" t="s">
        <v>47</v>
      </c>
      <c r="H186" s="30">
        <v>0.19</v>
      </c>
      <c r="I186" s="52"/>
      <c r="J186" s="84">
        <f t="shared" si="4"/>
        <v>0</v>
      </c>
      <c r="K186" s="85" t="str">
        <f t="shared" si="5"/>
        <v>OK</v>
      </c>
      <c r="L186" s="48"/>
      <c r="M186" s="48"/>
      <c r="N186" s="48"/>
      <c r="O186" s="48"/>
      <c r="P186" s="48"/>
      <c r="Q186" s="48"/>
      <c r="R186" s="48"/>
      <c r="S186" s="48"/>
      <c r="T186" s="48"/>
      <c r="U186" s="48"/>
      <c r="V186" s="48"/>
      <c r="W186" s="19"/>
    </row>
    <row r="187" spans="1:23" ht="25.5" x14ac:dyDescent="0.25">
      <c r="A187" s="131"/>
      <c r="B187" s="132"/>
      <c r="C187" s="26">
        <v>185</v>
      </c>
      <c r="D187" s="39" t="s">
        <v>308</v>
      </c>
      <c r="E187" s="26" t="s">
        <v>40</v>
      </c>
      <c r="F187" s="27" t="s">
        <v>281</v>
      </c>
      <c r="G187" s="26" t="s">
        <v>47</v>
      </c>
      <c r="H187" s="30">
        <v>0.24</v>
      </c>
      <c r="I187" s="52"/>
      <c r="J187" s="84">
        <f t="shared" si="4"/>
        <v>0</v>
      </c>
      <c r="K187" s="85" t="str">
        <f t="shared" si="5"/>
        <v>OK</v>
      </c>
      <c r="L187" s="48"/>
      <c r="M187" s="48"/>
      <c r="N187" s="48"/>
      <c r="O187" s="48"/>
      <c r="P187" s="48"/>
      <c r="Q187" s="48"/>
      <c r="R187" s="48"/>
      <c r="S187" s="48"/>
      <c r="T187" s="48"/>
      <c r="U187" s="48"/>
      <c r="V187" s="48"/>
      <c r="W187" s="19"/>
    </row>
    <row r="188" spans="1:23" ht="38.25" x14ac:dyDescent="0.25">
      <c r="A188" s="131"/>
      <c r="B188" s="132"/>
      <c r="C188" s="26">
        <v>186</v>
      </c>
      <c r="D188" s="35" t="s">
        <v>309</v>
      </c>
      <c r="E188" s="26" t="s">
        <v>40</v>
      </c>
      <c r="F188" s="27" t="s">
        <v>153</v>
      </c>
      <c r="G188" s="26" t="s">
        <v>47</v>
      </c>
      <c r="H188" s="30">
        <v>6.9</v>
      </c>
      <c r="I188" s="83">
        <v>100</v>
      </c>
      <c r="J188" s="84">
        <f t="shared" si="4"/>
        <v>100</v>
      </c>
      <c r="K188" s="85" t="str">
        <f t="shared" si="5"/>
        <v>OK</v>
      </c>
      <c r="L188" s="48"/>
      <c r="M188" s="48"/>
      <c r="N188" s="48"/>
      <c r="O188" s="48"/>
      <c r="P188" s="48"/>
      <c r="Q188" s="48"/>
      <c r="R188" s="48"/>
      <c r="S188" s="48"/>
      <c r="T188" s="48"/>
      <c r="U188" s="48"/>
      <c r="V188" s="48"/>
      <c r="W188" s="19"/>
    </row>
    <row r="189" spans="1:23" ht="25.5" x14ac:dyDescent="0.25">
      <c r="A189" s="131"/>
      <c r="B189" s="132"/>
      <c r="C189" s="26">
        <v>187</v>
      </c>
      <c r="D189" s="35" t="s">
        <v>310</v>
      </c>
      <c r="E189" s="26" t="s">
        <v>40</v>
      </c>
      <c r="F189" s="27" t="s">
        <v>281</v>
      </c>
      <c r="G189" s="26" t="s">
        <v>47</v>
      </c>
      <c r="H189" s="30">
        <v>1.71</v>
      </c>
      <c r="I189" s="83"/>
      <c r="J189" s="84">
        <f t="shared" si="4"/>
        <v>0</v>
      </c>
      <c r="K189" s="85" t="str">
        <f t="shared" si="5"/>
        <v>OK</v>
      </c>
      <c r="L189" s="48"/>
      <c r="M189" s="48"/>
      <c r="N189" s="48"/>
      <c r="O189" s="48"/>
      <c r="P189" s="48"/>
      <c r="Q189" s="48"/>
      <c r="R189" s="48"/>
      <c r="S189" s="48"/>
      <c r="T189" s="48"/>
      <c r="U189" s="48"/>
      <c r="V189" s="48"/>
      <c r="W189" s="19"/>
    </row>
    <row r="190" spans="1:23" ht="25.5" x14ac:dyDescent="0.25">
      <c r="A190" s="131"/>
      <c r="B190" s="132"/>
      <c r="C190" s="26">
        <v>188</v>
      </c>
      <c r="D190" s="35" t="s">
        <v>311</v>
      </c>
      <c r="E190" s="26" t="s">
        <v>40</v>
      </c>
      <c r="F190" s="27" t="s">
        <v>281</v>
      </c>
      <c r="G190" s="26" t="s">
        <v>47</v>
      </c>
      <c r="H190" s="30">
        <v>1.97</v>
      </c>
      <c r="I190" s="83"/>
      <c r="J190" s="84">
        <f t="shared" si="4"/>
        <v>0</v>
      </c>
      <c r="K190" s="85" t="str">
        <f t="shared" si="5"/>
        <v>OK</v>
      </c>
      <c r="L190" s="48"/>
      <c r="M190" s="48"/>
      <c r="N190" s="48"/>
      <c r="O190" s="48"/>
      <c r="P190" s="48"/>
      <c r="Q190" s="48"/>
      <c r="R190" s="48"/>
      <c r="S190" s="48"/>
      <c r="T190" s="48"/>
      <c r="U190" s="48"/>
      <c r="V190" s="48"/>
      <c r="W190" s="19"/>
    </row>
    <row r="191" spans="1:23" ht="25.5" x14ac:dyDescent="0.25">
      <c r="A191" s="131"/>
      <c r="B191" s="132"/>
      <c r="C191" s="26">
        <v>189</v>
      </c>
      <c r="D191" s="35" t="s">
        <v>312</v>
      </c>
      <c r="E191" s="26" t="s">
        <v>40</v>
      </c>
      <c r="F191" s="27" t="s">
        <v>153</v>
      </c>
      <c r="G191" s="26" t="s">
        <v>47</v>
      </c>
      <c r="H191" s="30">
        <v>23.79</v>
      </c>
      <c r="I191" s="83">
        <v>30</v>
      </c>
      <c r="J191" s="84">
        <f t="shared" si="4"/>
        <v>30</v>
      </c>
      <c r="K191" s="85" t="str">
        <f t="shared" si="5"/>
        <v>OK</v>
      </c>
      <c r="L191" s="48"/>
      <c r="M191" s="48"/>
      <c r="N191" s="48"/>
      <c r="O191" s="48"/>
      <c r="P191" s="48"/>
      <c r="Q191" s="48"/>
      <c r="R191" s="48"/>
      <c r="S191" s="48"/>
      <c r="T191" s="48"/>
      <c r="U191" s="48"/>
      <c r="V191" s="48"/>
      <c r="W191" s="19"/>
    </row>
    <row r="192" spans="1:23" ht="76.5" x14ac:dyDescent="0.25">
      <c r="A192" s="131"/>
      <c r="B192" s="132"/>
      <c r="C192" s="26">
        <v>190</v>
      </c>
      <c r="D192" s="35" t="s">
        <v>313</v>
      </c>
      <c r="E192" s="26" t="s">
        <v>40</v>
      </c>
      <c r="F192" s="27" t="s">
        <v>218</v>
      </c>
      <c r="G192" s="26" t="s">
        <v>47</v>
      </c>
      <c r="H192" s="30">
        <v>2.14</v>
      </c>
      <c r="I192" s="83"/>
      <c r="J192" s="84">
        <f t="shared" si="4"/>
        <v>0</v>
      </c>
      <c r="K192" s="85" t="str">
        <f t="shared" si="5"/>
        <v>OK</v>
      </c>
      <c r="L192" s="48"/>
      <c r="M192" s="48"/>
      <c r="N192" s="48"/>
      <c r="O192" s="48"/>
      <c r="P192" s="48"/>
      <c r="Q192" s="48"/>
      <c r="R192" s="48"/>
      <c r="S192" s="48"/>
      <c r="T192" s="48"/>
      <c r="U192" s="48"/>
      <c r="V192" s="48"/>
      <c r="W192" s="19"/>
    </row>
    <row r="193" spans="1:23" ht="25.5" x14ac:dyDescent="0.25">
      <c r="A193" s="131"/>
      <c r="B193" s="132"/>
      <c r="C193" s="26">
        <v>191</v>
      </c>
      <c r="D193" s="35" t="s">
        <v>314</v>
      </c>
      <c r="E193" s="26" t="s">
        <v>40</v>
      </c>
      <c r="F193" s="27" t="s">
        <v>281</v>
      </c>
      <c r="G193" s="26" t="s">
        <v>47</v>
      </c>
      <c r="H193" s="30">
        <v>1.1000000000000001</v>
      </c>
      <c r="I193" s="83"/>
      <c r="J193" s="84">
        <f t="shared" si="4"/>
        <v>0</v>
      </c>
      <c r="K193" s="85" t="str">
        <f t="shared" si="5"/>
        <v>OK</v>
      </c>
      <c r="L193" s="48"/>
      <c r="M193" s="48"/>
      <c r="N193" s="48"/>
      <c r="O193" s="48"/>
      <c r="P193" s="48"/>
      <c r="Q193" s="48"/>
      <c r="R193" s="48"/>
      <c r="S193" s="48"/>
      <c r="T193" s="48"/>
      <c r="U193" s="48"/>
      <c r="V193" s="48"/>
      <c r="W193" s="19"/>
    </row>
    <row r="194" spans="1:23" x14ac:dyDescent="0.25">
      <c r="A194" s="130" t="s">
        <v>378</v>
      </c>
      <c r="B194" s="133">
        <v>28</v>
      </c>
      <c r="C194" s="23">
        <v>192</v>
      </c>
      <c r="D194" s="21" t="s">
        <v>315</v>
      </c>
      <c r="E194" s="23" t="s">
        <v>68</v>
      </c>
      <c r="F194" s="23" t="s">
        <v>316</v>
      </c>
      <c r="G194" s="23" t="s">
        <v>47</v>
      </c>
      <c r="H194" s="29">
        <v>2.68</v>
      </c>
      <c r="I194" s="86"/>
      <c r="J194" s="84">
        <f t="shared" si="4"/>
        <v>0</v>
      </c>
      <c r="K194" s="85" t="str">
        <f t="shared" si="5"/>
        <v>OK</v>
      </c>
      <c r="L194" s="48"/>
      <c r="M194" s="48"/>
      <c r="N194" s="48"/>
      <c r="O194" s="48"/>
      <c r="P194" s="48"/>
      <c r="Q194" s="48"/>
      <c r="R194" s="48"/>
      <c r="S194" s="48"/>
      <c r="T194" s="48"/>
      <c r="U194" s="48"/>
      <c r="V194" s="48"/>
      <c r="W194" s="19"/>
    </row>
    <row r="195" spans="1:23" ht="26.25" x14ac:dyDescent="0.25">
      <c r="A195" s="130"/>
      <c r="B195" s="133"/>
      <c r="C195" s="23">
        <v>193</v>
      </c>
      <c r="D195" s="37" t="s">
        <v>317</v>
      </c>
      <c r="E195" s="23" t="s">
        <v>68</v>
      </c>
      <c r="F195" s="23" t="s">
        <v>52</v>
      </c>
      <c r="G195" s="23" t="s">
        <v>47</v>
      </c>
      <c r="H195" s="29">
        <v>1.1100000000000001</v>
      </c>
      <c r="I195" s="86"/>
      <c r="J195" s="84">
        <f t="shared" si="4"/>
        <v>0</v>
      </c>
      <c r="K195" s="85" t="str">
        <f t="shared" si="5"/>
        <v>OK</v>
      </c>
      <c r="L195" s="48"/>
      <c r="M195" s="48"/>
      <c r="N195" s="48"/>
      <c r="O195" s="48"/>
      <c r="P195" s="48"/>
      <c r="Q195" s="48"/>
      <c r="R195" s="48"/>
      <c r="S195" s="48"/>
      <c r="T195" s="48"/>
      <c r="U195" s="48"/>
      <c r="V195" s="48"/>
      <c r="W195" s="19"/>
    </row>
    <row r="196" spans="1:23" ht="38.25" x14ac:dyDescent="0.25">
      <c r="A196" s="130"/>
      <c r="B196" s="133"/>
      <c r="C196" s="23">
        <v>194</v>
      </c>
      <c r="D196" s="21" t="s">
        <v>318</v>
      </c>
      <c r="E196" s="23" t="s">
        <v>40</v>
      </c>
      <c r="F196" s="23" t="s">
        <v>319</v>
      </c>
      <c r="G196" s="23" t="s">
        <v>47</v>
      </c>
      <c r="H196" s="29">
        <v>10.09</v>
      </c>
      <c r="I196" s="86">
        <v>200</v>
      </c>
      <c r="J196" s="84">
        <f t="shared" si="4"/>
        <v>200</v>
      </c>
      <c r="K196" s="85" t="str">
        <f t="shared" si="5"/>
        <v>OK</v>
      </c>
      <c r="L196" s="48"/>
      <c r="M196" s="48"/>
      <c r="N196" s="48"/>
      <c r="O196" s="48"/>
      <c r="P196" s="48"/>
      <c r="Q196" s="48"/>
      <c r="R196" s="48"/>
      <c r="S196" s="48"/>
      <c r="T196" s="48"/>
      <c r="U196" s="48"/>
      <c r="V196" s="48"/>
      <c r="W196" s="19"/>
    </row>
    <row r="197" spans="1:23" ht="38.25" x14ac:dyDescent="0.25">
      <c r="A197" s="130"/>
      <c r="B197" s="133"/>
      <c r="C197" s="23">
        <v>195</v>
      </c>
      <c r="D197" s="21" t="s">
        <v>320</v>
      </c>
      <c r="E197" s="23" t="s">
        <v>40</v>
      </c>
      <c r="F197" s="23" t="s">
        <v>321</v>
      </c>
      <c r="G197" s="23" t="s">
        <v>47</v>
      </c>
      <c r="H197" s="29">
        <v>27.37</v>
      </c>
      <c r="I197" s="86">
        <v>200</v>
      </c>
      <c r="J197" s="84">
        <f t="shared" ref="J197:J240" si="6">I197-(SUM(L197:W197))</f>
        <v>200</v>
      </c>
      <c r="K197" s="85" t="str">
        <f t="shared" ref="K197:K240" si="7">IF(J197&lt;0,"ATENÇÃO","OK")</f>
        <v>OK</v>
      </c>
      <c r="L197" s="48"/>
      <c r="M197" s="48"/>
      <c r="N197" s="48"/>
      <c r="O197" s="48"/>
      <c r="P197" s="48"/>
      <c r="Q197" s="48"/>
      <c r="R197" s="48"/>
      <c r="S197" s="48"/>
      <c r="T197" s="48"/>
      <c r="U197" s="48"/>
      <c r="V197" s="48"/>
      <c r="W197" s="19"/>
    </row>
    <row r="198" spans="1:23" ht="38.25" x14ac:dyDescent="0.25">
      <c r="A198" s="130"/>
      <c r="B198" s="133"/>
      <c r="C198" s="23">
        <v>196</v>
      </c>
      <c r="D198" s="21" t="s">
        <v>322</v>
      </c>
      <c r="E198" s="23" t="s">
        <v>40</v>
      </c>
      <c r="F198" s="23" t="s">
        <v>319</v>
      </c>
      <c r="G198" s="23" t="s">
        <v>47</v>
      </c>
      <c r="H198" s="29">
        <v>8.91</v>
      </c>
      <c r="I198" s="86">
        <v>200</v>
      </c>
      <c r="J198" s="84">
        <f t="shared" si="6"/>
        <v>200</v>
      </c>
      <c r="K198" s="85" t="str">
        <f t="shared" si="7"/>
        <v>OK</v>
      </c>
      <c r="L198" s="48"/>
      <c r="M198" s="48"/>
      <c r="N198" s="48"/>
      <c r="O198" s="48"/>
      <c r="P198" s="48"/>
      <c r="Q198" s="48"/>
      <c r="R198" s="48"/>
      <c r="S198" s="48"/>
      <c r="T198" s="48"/>
      <c r="U198" s="48"/>
      <c r="V198" s="48"/>
      <c r="W198" s="19"/>
    </row>
    <row r="199" spans="1:23" x14ac:dyDescent="0.25">
      <c r="A199" s="130"/>
      <c r="B199" s="133"/>
      <c r="C199" s="23">
        <v>197</v>
      </c>
      <c r="D199" s="21" t="s">
        <v>323</v>
      </c>
      <c r="E199" s="23" t="s">
        <v>40</v>
      </c>
      <c r="F199" s="23" t="s">
        <v>319</v>
      </c>
      <c r="G199" s="23" t="s">
        <v>47</v>
      </c>
      <c r="H199" s="29">
        <v>1.32</v>
      </c>
      <c r="I199" s="86">
        <v>200</v>
      </c>
      <c r="J199" s="84">
        <f t="shared" si="6"/>
        <v>200</v>
      </c>
      <c r="K199" s="85" t="str">
        <f t="shared" si="7"/>
        <v>OK</v>
      </c>
      <c r="L199" s="48"/>
      <c r="M199" s="48"/>
      <c r="N199" s="48"/>
      <c r="O199" s="48"/>
      <c r="P199" s="48"/>
      <c r="Q199" s="48"/>
      <c r="R199" s="48"/>
      <c r="S199" s="48"/>
      <c r="T199" s="48"/>
      <c r="U199" s="48"/>
      <c r="V199" s="48"/>
      <c r="W199" s="19"/>
    </row>
    <row r="200" spans="1:23" ht="25.5" x14ac:dyDescent="0.25">
      <c r="A200" s="130"/>
      <c r="B200" s="133"/>
      <c r="C200" s="23">
        <v>198</v>
      </c>
      <c r="D200" s="21" t="s">
        <v>324</v>
      </c>
      <c r="E200" s="23" t="s">
        <v>40</v>
      </c>
      <c r="F200" s="23" t="s">
        <v>325</v>
      </c>
      <c r="G200" s="23" t="s">
        <v>47</v>
      </c>
      <c r="H200" s="29">
        <v>4.8600000000000003</v>
      </c>
      <c r="I200" s="86">
        <v>200</v>
      </c>
      <c r="J200" s="84">
        <f t="shared" si="6"/>
        <v>200</v>
      </c>
      <c r="K200" s="85" t="str">
        <f t="shared" si="7"/>
        <v>OK</v>
      </c>
      <c r="L200" s="48"/>
      <c r="M200" s="48"/>
      <c r="N200" s="48"/>
      <c r="O200" s="48"/>
      <c r="P200" s="48"/>
      <c r="Q200" s="48"/>
      <c r="R200" s="48"/>
      <c r="S200" s="48"/>
      <c r="T200" s="48"/>
      <c r="U200" s="48"/>
      <c r="V200" s="48"/>
      <c r="W200" s="19"/>
    </row>
    <row r="201" spans="1:23" ht="51" x14ac:dyDescent="0.25">
      <c r="A201" s="130"/>
      <c r="B201" s="133"/>
      <c r="C201" s="23">
        <v>199</v>
      </c>
      <c r="D201" s="21" t="s">
        <v>326</v>
      </c>
      <c r="E201" s="23" t="s">
        <v>40</v>
      </c>
      <c r="F201" s="23" t="s">
        <v>327</v>
      </c>
      <c r="G201" s="23" t="s">
        <v>47</v>
      </c>
      <c r="H201" s="29">
        <v>32</v>
      </c>
      <c r="I201" s="86"/>
      <c r="J201" s="84">
        <f t="shared" si="6"/>
        <v>0</v>
      </c>
      <c r="K201" s="85" t="str">
        <f t="shared" si="7"/>
        <v>OK</v>
      </c>
      <c r="L201" s="48"/>
      <c r="M201" s="48"/>
      <c r="N201" s="48"/>
      <c r="O201" s="48"/>
      <c r="P201" s="48"/>
      <c r="Q201" s="48"/>
      <c r="R201" s="48"/>
      <c r="S201" s="48"/>
      <c r="T201" s="48"/>
      <c r="U201" s="48"/>
      <c r="V201" s="48"/>
      <c r="W201" s="19"/>
    </row>
    <row r="202" spans="1:23" ht="25.5" x14ac:dyDescent="0.25">
      <c r="A202" s="130"/>
      <c r="B202" s="133"/>
      <c r="C202" s="23">
        <v>200</v>
      </c>
      <c r="D202" s="21" t="s">
        <v>328</v>
      </c>
      <c r="E202" s="23" t="s">
        <v>40</v>
      </c>
      <c r="F202" s="23" t="s">
        <v>325</v>
      </c>
      <c r="G202" s="23" t="s">
        <v>47</v>
      </c>
      <c r="H202" s="29">
        <v>12.57</v>
      </c>
      <c r="I202" s="86"/>
      <c r="J202" s="84">
        <f t="shared" si="6"/>
        <v>0</v>
      </c>
      <c r="K202" s="85" t="str">
        <f t="shared" si="7"/>
        <v>OK</v>
      </c>
      <c r="L202" s="48"/>
      <c r="M202" s="48"/>
      <c r="N202" s="48"/>
      <c r="O202" s="48"/>
      <c r="P202" s="48"/>
      <c r="Q202" s="48"/>
      <c r="R202" s="48"/>
      <c r="S202" s="48"/>
      <c r="T202" s="48"/>
      <c r="U202" s="48"/>
      <c r="V202" s="48"/>
      <c r="W202" s="19"/>
    </row>
    <row r="203" spans="1:23" ht="25.5" x14ac:dyDescent="0.25">
      <c r="A203" s="130"/>
      <c r="B203" s="133"/>
      <c r="C203" s="23">
        <v>201</v>
      </c>
      <c r="D203" s="21" t="s">
        <v>329</v>
      </c>
      <c r="E203" s="23" t="s">
        <v>40</v>
      </c>
      <c r="F203" s="23" t="s">
        <v>60</v>
      </c>
      <c r="G203" s="23" t="s">
        <v>47</v>
      </c>
      <c r="H203" s="29">
        <v>5.94</v>
      </c>
      <c r="I203" s="86">
        <v>50</v>
      </c>
      <c r="J203" s="84">
        <f t="shared" si="6"/>
        <v>50</v>
      </c>
      <c r="K203" s="85" t="str">
        <f t="shared" si="7"/>
        <v>OK</v>
      </c>
      <c r="L203" s="48"/>
      <c r="M203" s="48"/>
      <c r="N203" s="48"/>
      <c r="O203" s="48"/>
      <c r="P203" s="48"/>
      <c r="Q203" s="48"/>
      <c r="R203" s="48"/>
      <c r="S203" s="48"/>
      <c r="T203" s="48"/>
      <c r="U203" s="48"/>
      <c r="V203" s="48"/>
      <c r="W203" s="19"/>
    </row>
    <row r="204" spans="1:23" ht="25.5" x14ac:dyDescent="0.25">
      <c r="A204" s="131" t="s">
        <v>378</v>
      </c>
      <c r="B204" s="132">
        <v>29</v>
      </c>
      <c r="C204" s="26">
        <v>202</v>
      </c>
      <c r="D204" s="35" t="s">
        <v>330</v>
      </c>
      <c r="E204" s="26" t="s">
        <v>40</v>
      </c>
      <c r="F204" s="26" t="s">
        <v>331</v>
      </c>
      <c r="G204" s="26" t="s">
        <v>47</v>
      </c>
      <c r="H204" s="28">
        <v>68.31</v>
      </c>
      <c r="I204" s="83">
        <v>50</v>
      </c>
      <c r="J204" s="84">
        <f t="shared" si="6"/>
        <v>50</v>
      </c>
      <c r="K204" s="85" t="str">
        <f t="shared" si="7"/>
        <v>OK</v>
      </c>
      <c r="L204" s="48"/>
      <c r="M204" s="48"/>
      <c r="N204" s="48"/>
      <c r="O204" s="48"/>
      <c r="P204" s="48"/>
      <c r="Q204" s="48"/>
      <c r="R204" s="48"/>
      <c r="S204" s="48"/>
      <c r="T204" s="48"/>
      <c r="U204" s="48"/>
      <c r="V204" s="48"/>
      <c r="W204" s="19"/>
    </row>
    <row r="205" spans="1:23" ht="25.5" x14ac:dyDescent="0.25">
      <c r="A205" s="131"/>
      <c r="B205" s="132"/>
      <c r="C205" s="26">
        <v>203</v>
      </c>
      <c r="D205" s="35" t="s">
        <v>332</v>
      </c>
      <c r="E205" s="26" t="s">
        <v>40</v>
      </c>
      <c r="F205" s="26" t="s">
        <v>331</v>
      </c>
      <c r="G205" s="26" t="s">
        <v>47</v>
      </c>
      <c r="H205" s="28">
        <v>43.07</v>
      </c>
      <c r="I205" s="83">
        <v>50</v>
      </c>
      <c r="J205" s="84">
        <f t="shared" si="6"/>
        <v>50</v>
      </c>
      <c r="K205" s="85" t="str">
        <f t="shared" si="7"/>
        <v>OK</v>
      </c>
      <c r="L205" s="48"/>
      <c r="M205" s="48"/>
      <c r="N205" s="48"/>
      <c r="O205" s="48"/>
      <c r="P205" s="48"/>
      <c r="Q205" s="48"/>
      <c r="R205" s="48"/>
      <c r="S205" s="48"/>
      <c r="T205" s="48"/>
      <c r="U205" s="48"/>
      <c r="V205" s="48"/>
      <c r="W205" s="19"/>
    </row>
    <row r="206" spans="1:23" ht="38.25" x14ac:dyDescent="0.25">
      <c r="A206" s="130" t="s">
        <v>377</v>
      </c>
      <c r="B206" s="133">
        <v>30</v>
      </c>
      <c r="C206" s="23">
        <v>204</v>
      </c>
      <c r="D206" s="21" t="s">
        <v>333</v>
      </c>
      <c r="E206" s="23" t="s">
        <v>9</v>
      </c>
      <c r="F206" s="32" t="s">
        <v>334</v>
      </c>
      <c r="G206" s="23" t="s">
        <v>47</v>
      </c>
      <c r="H206" s="29">
        <v>1.04</v>
      </c>
      <c r="I206" s="49">
        <v>50</v>
      </c>
      <c r="J206" s="84">
        <f t="shared" si="6"/>
        <v>50</v>
      </c>
      <c r="K206" s="85" t="str">
        <f t="shared" si="7"/>
        <v>OK</v>
      </c>
      <c r="L206" s="48"/>
      <c r="M206" s="48"/>
      <c r="N206" s="48"/>
      <c r="O206" s="48"/>
      <c r="P206" s="48"/>
      <c r="Q206" s="48"/>
      <c r="R206" s="48"/>
      <c r="S206" s="48"/>
      <c r="T206" s="48"/>
      <c r="U206" s="48"/>
      <c r="V206" s="48"/>
      <c r="W206" s="19"/>
    </row>
    <row r="207" spans="1:23" ht="38.25" x14ac:dyDescent="0.25">
      <c r="A207" s="130"/>
      <c r="B207" s="133"/>
      <c r="C207" s="23">
        <v>205</v>
      </c>
      <c r="D207" s="21" t="s">
        <v>335</v>
      </c>
      <c r="E207" s="23" t="s">
        <v>40</v>
      </c>
      <c r="F207" s="32" t="s">
        <v>334</v>
      </c>
      <c r="G207" s="23" t="s">
        <v>47</v>
      </c>
      <c r="H207" s="29">
        <v>0.73</v>
      </c>
      <c r="I207" s="86">
        <v>20</v>
      </c>
      <c r="J207" s="84">
        <f t="shared" si="6"/>
        <v>20</v>
      </c>
      <c r="K207" s="85" t="str">
        <f t="shared" si="7"/>
        <v>OK</v>
      </c>
      <c r="L207" s="48"/>
      <c r="M207" s="48"/>
      <c r="N207" s="48"/>
      <c r="O207" s="48"/>
      <c r="P207" s="48"/>
      <c r="Q207" s="48"/>
      <c r="R207" s="48"/>
      <c r="S207" s="48"/>
      <c r="T207" s="48"/>
      <c r="U207" s="48"/>
      <c r="V207" s="48"/>
      <c r="W207" s="19"/>
    </row>
    <row r="208" spans="1:23" ht="38.25" x14ac:dyDescent="0.25">
      <c r="A208" s="130"/>
      <c r="B208" s="133"/>
      <c r="C208" s="23">
        <v>206</v>
      </c>
      <c r="D208" s="21" t="s">
        <v>336</v>
      </c>
      <c r="E208" s="23" t="s">
        <v>40</v>
      </c>
      <c r="F208" s="32" t="s">
        <v>334</v>
      </c>
      <c r="G208" s="23" t="s">
        <v>47</v>
      </c>
      <c r="H208" s="29">
        <v>1.75</v>
      </c>
      <c r="I208" s="86">
        <v>50</v>
      </c>
      <c r="J208" s="84">
        <f t="shared" si="6"/>
        <v>50</v>
      </c>
      <c r="K208" s="85" t="str">
        <f t="shared" si="7"/>
        <v>OK</v>
      </c>
      <c r="L208" s="48"/>
      <c r="M208" s="48"/>
      <c r="N208" s="48"/>
      <c r="O208" s="48"/>
      <c r="P208" s="48"/>
      <c r="Q208" s="48"/>
      <c r="R208" s="48"/>
      <c r="S208" s="48"/>
      <c r="T208" s="48"/>
      <c r="U208" s="48"/>
      <c r="V208" s="48"/>
      <c r="W208" s="19"/>
    </row>
    <row r="209" spans="1:23" ht="25.5" x14ac:dyDescent="0.25">
      <c r="A209" s="130"/>
      <c r="B209" s="133"/>
      <c r="C209" s="23">
        <v>207</v>
      </c>
      <c r="D209" s="21" t="s">
        <v>337</v>
      </c>
      <c r="E209" s="23" t="s">
        <v>40</v>
      </c>
      <c r="F209" s="32" t="s">
        <v>338</v>
      </c>
      <c r="G209" s="23" t="s">
        <v>47</v>
      </c>
      <c r="H209" s="29">
        <v>9</v>
      </c>
      <c r="I209" s="86">
        <v>20</v>
      </c>
      <c r="J209" s="84">
        <f t="shared" si="6"/>
        <v>20</v>
      </c>
      <c r="K209" s="85" t="str">
        <f t="shared" si="7"/>
        <v>OK</v>
      </c>
      <c r="L209" s="48"/>
      <c r="M209" s="48"/>
      <c r="N209" s="48"/>
      <c r="O209" s="48"/>
      <c r="P209" s="48"/>
      <c r="Q209" s="48"/>
      <c r="R209" s="48"/>
      <c r="S209" s="48"/>
      <c r="T209" s="48"/>
      <c r="U209" s="48"/>
      <c r="V209" s="48"/>
      <c r="W209" s="19"/>
    </row>
    <row r="210" spans="1:23" ht="63.75" x14ac:dyDescent="0.25">
      <c r="A210" s="130"/>
      <c r="B210" s="133"/>
      <c r="C210" s="23">
        <v>208</v>
      </c>
      <c r="D210" s="21" t="s">
        <v>339</v>
      </c>
      <c r="E210" s="23" t="s">
        <v>51</v>
      </c>
      <c r="F210" s="32" t="s">
        <v>340</v>
      </c>
      <c r="G210" s="23" t="s">
        <v>47</v>
      </c>
      <c r="H210" s="29">
        <v>8.01</v>
      </c>
      <c r="I210" s="86"/>
      <c r="J210" s="84">
        <f t="shared" si="6"/>
        <v>0</v>
      </c>
      <c r="K210" s="85" t="str">
        <f t="shared" si="7"/>
        <v>OK</v>
      </c>
      <c r="L210" s="48"/>
      <c r="M210" s="48"/>
      <c r="N210" s="48"/>
      <c r="O210" s="48"/>
      <c r="P210" s="48"/>
      <c r="Q210" s="48"/>
      <c r="R210" s="48"/>
      <c r="S210" s="48"/>
      <c r="T210" s="48"/>
      <c r="U210" s="48"/>
      <c r="V210" s="48"/>
      <c r="W210" s="19"/>
    </row>
    <row r="211" spans="1:23" ht="25.5" x14ac:dyDescent="0.25">
      <c r="A211" s="130"/>
      <c r="B211" s="133"/>
      <c r="C211" s="23">
        <v>209</v>
      </c>
      <c r="D211" s="21" t="s">
        <v>341</v>
      </c>
      <c r="E211" s="23" t="s">
        <v>40</v>
      </c>
      <c r="F211" s="32" t="s">
        <v>52</v>
      </c>
      <c r="G211" s="23" t="s">
        <v>47</v>
      </c>
      <c r="H211" s="29">
        <v>1.48</v>
      </c>
      <c r="I211" s="86">
        <v>100</v>
      </c>
      <c r="J211" s="84">
        <f t="shared" si="6"/>
        <v>100</v>
      </c>
      <c r="K211" s="85" t="str">
        <f t="shared" si="7"/>
        <v>OK</v>
      </c>
      <c r="L211" s="48"/>
      <c r="M211" s="48"/>
      <c r="N211" s="48"/>
      <c r="O211" s="48"/>
      <c r="P211" s="48"/>
      <c r="Q211" s="48"/>
      <c r="R211" s="48"/>
      <c r="S211" s="48"/>
      <c r="T211" s="48"/>
      <c r="U211" s="48"/>
      <c r="V211" s="48"/>
      <c r="W211" s="19"/>
    </row>
    <row r="212" spans="1:23" ht="25.5" x14ac:dyDescent="0.25">
      <c r="A212" s="130"/>
      <c r="B212" s="133"/>
      <c r="C212" s="23">
        <v>210</v>
      </c>
      <c r="D212" s="21" t="s">
        <v>342</v>
      </c>
      <c r="E212" s="23" t="s">
        <v>40</v>
      </c>
      <c r="F212" s="32" t="s">
        <v>52</v>
      </c>
      <c r="G212" s="23" t="s">
        <v>47</v>
      </c>
      <c r="H212" s="29">
        <v>3.6</v>
      </c>
      <c r="I212" s="86">
        <v>200</v>
      </c>
      <c r="J212" s="84">
        <f t="shared" si="6"/>
        <v>150</v>
      </c>
      <c r="K212" s="85" t="str">
        <f t="shared" si="7"/>
        <v>OK</v>
      </c>
      <c r="L212" s="48">
        <v>50</v>
      </c>
      <c r="M212" s="48"/>
      <c r="N212" s="48"/>
      <c r="O212" s="48"/>
      <c r="P212" s="48"/>
      <c r="Q212" s="48"/>
      <c r="R212" s="48"/>
      <c r="S212" s="48"/>
      <c r="T212" s="48"/>
      <c r="U212" s="48"/>
      <c r="V212" s="48"/>
      <c r="W212" s="19"/>
    </row>
    <row r="213" spans="1:23" ht="51.75" x14ac:dyDescent="0.25">
      <c r="A213" s="130"/>
      <c r="B213" s="133"/>
      <c r="C213" s="23">
        <v>211</v>
      </c>
      <c r="D213" s="37" t="s">
        <v>343</v>
      </c>
      <c r="E213" s="23" t="s">
        <v>40</v>
      </c>
      <c r="F213" s="32" t="s">
        <v>344</v>
      </c>
      <c r="G213" s="23" t="s">
        <v>47</v>
      </c>
      <c r="H213" s="29">
        <v>54.78</v>
      </c>
      <c r="I213" s="86">
        <v>2</v>
      </c>
      <c r="J213" s="84">
        <f t="shared" si="6"/>
        <v>2</v>
      </c>
      <c r="K213" s="85" t="str">
        <f t="shared" si="7"/>
        <v>OK</v>
      </c>
      <c r="L213" s="48"/>
      <c r="M213" s="48"/>
      <c r="N213" s="48"/>
      <c r="O213" s="48"/>
      <c r="P213" s="48"/>
      <c r="Q213" s="48"/>
      <c r="R213" s="48"/>
      <c r="S213" s="48"/>
      <c r="T213" s="48"/>
      <c r="U213" s="48"/>
      <c r="V213" s="48"/>
      <c r="W213" s="19"/>
    </row>
    <row r="214" spans="1:23" ht="25.5" x14ac:dyDescent="0.25">
      <c r="A214" s="131" t="s">
        <v>379</v>
      </c>
      <c r="B214" s="132">
        <v>31</v>
      </c>
      <c r="C214" s="26">
        <v>212</v>
      </c>
      <c r="D214" s="35" t="s">
        <v>345</v>
      </c>
      <c r="E214" s="26" t="s">
        <v>40</v>
      </c>
      <c r="F214" s="27" t="s">
        <v>128</v>
      </c>
      <c r="G214" s="26" t="s">
        <v>47</v>
      </c>
      <c r="H214" s="28">
        <v>0.28999999999999998</v>
      </c>
      <c r="I214" s="83">
        <v>100</v>
      </c>
      <c r="J214" s="84">
        <f t="shared" si="6"/>
        <v>100</v>
      </c>
      <c r="K214" s="85" t="str">
        <f t="shared" si="7"/>
        <v>OK</v>
      </c>
      <c r="L214" s="48"/>
      <c r="M214" s="48"/>
      <c r="N214" s="48"/>
      <c r="O214" s="48"/>
      <c r="P214" s="48"/>
      <c r="Q214" s="48"/>
      <c r="R214" s="48"/>
      <c r="S214" s="48"/>
      <c r="T214" s="48"/>
      <c r="U214" s="48"/>
      <c r="V214" s="48"/>
      <c r="W214" s="19"/>
    </row>
    <row r="215" spans="1:23" ht="25.5" x14ac:dyDescent="0.25">
      <c r="A215" s="131"/>
      <c r="B215" s="132"/>
      <c r="C215" s="26">
        <v>213</v>
      </c>
      <c r="D215" s="35" t="s">
        <v>346</v>
      </c>
      <c r="E215" s="26" t="s">
        <v>40</v>
      </c>
      <c r="F215" s="27" t="s">
        <v>128</v>
      </c>
      <c r="G215" s="26" t="s">
        <v>47</v>
      </c>
      <c r="H215" s="28">
        <v>0.28999999999999998</v>
      </c>
      <c r="I215" s="83">
        <v>100</v>
      </c>
      <c r="J215" s="84">
        <f t="shared" si="6"/>
        <v>100</v>
      </c>
      <c r="K215" s="85" t="str">
        <f t="shared" si="7"/>
        <v>OK</v>
      </c>
      <c r="L215" s="48"/>
      <c r="M215" s="48"/>
      <c r="N215" s="48"/>
      <c r="O215" s="48"/>
      <c r="P215" s="48"/>
      <c r="Q215" s="48"/>
      <c r="R215" s="48"/>
      <c r="S215" s="48"/>
      <c r="T215" s="48"/>
      <c r="U215" s="48"/>
      <c r="V215" s="48"/>
      <c r="W215" s="19"/>
    </row>
    <row r="216" spans="1:23" ht="25.5" x14ac:dyDescent="0.25">
      <c r="A216" s="131"/>
      <c r="B216" s="132"/>
      <c r="C216" s="26">
        <v>214</v>
      </c>
      <c r="D216" s="35" t="s">
        <v>347</v>
      </c>
      <c r="E216" s="26" t="s">
        <v>40</v>
      </c>
      <c r="F216" s="27" t="s">
        <v>128</v>
      </c>
      <c r="G216" s="26" t="s">
        <v>47</v>
      </c>
      <c r="H216" s="28">
        <v>0.28999999999999998</v>
      </c>
      <c r="I216" s="83">
        <v>100</v>
      </c>
      <c r="J216" s="84">
        <f t="shared" si="6"/>
        <v>100</v>
      </c>
      <c r="K216" s="85" t="str">
        <f t="shared" si="7"/>
        <v>OK</v>
      </c>
      <c r="L216" s="48"/>
      <c r="M216" s="48"/>
      <c r="N216" s="48"/>
      <c r="O216" s="48"/>
      <c r="P216" s="48"/>
      <c r="Q216" s="48"/>
      <c r="R216" s="48"/>
      <c r="S216" s="48"/>
      <c r="T216" s="48"/>
      <c r="U216" s="48"/>
      <c r="V216" s="48"/>
      <c r="W216" s="19"/>
    </row>
    <row r="217" spans="1:23" ht="25.5" x14ac:dyDescent="0.25">
      <c r="A217" s="131"/>
      <c r="B217" s="132"/>
      <c r="C217" s="26">
        <v>215</v>
      </c>
      <c r="D217" s="35" t="s">
        <v>348</v>
      </c>
      <c r="E217" s="26" t="s">
        <v>40</v>
      </c>
      <c r="F217" s="27" t="s">
        <v>128</v>
      </c>
      <c r="G217" s="26" t="s">
        <v>47</v>
      </c>
      <c r="H217" s="28">
        <v>0.28999999999999998</v>
      </c>
      <c r="I217" s="83">
        <v>100</v>
      </c>
      <c r="J217" s="84">
        <f t="shared" si="6"/>
        <v>100</v>
      </c>
      <c r="K217" s="85" t="str">
        <f t="shared" si="7"/>
        <v>OK</v>
      </c>
      <c r="L217" s="48"/>
      <c r="M217" s="48"/>
      <c r="N217" s="48"/>
      <c r="O217" s="48"/>
      <c r="P217" s="48"/>
      <c r="Q217" s="48"/>
      <c r="R217" s="48"/>
      <c r="S217" s="48"/>
      <c r="T217" s="48"/>
      <c r="U217" s="48"/>
      <c r="V217" s="48"/>
      <c r="W217" s="19"/>
    </row>
    <row r="218" spans="1:23" ht="25.5" x14ac:dyDescent="0.25">
      <c r="A218" s="131"/>
      <c r="B218" s="132"/>
      <c r="C218" s="26">
        <v>216</v>
      </c>
      <c r="D218" s="35" t="s">
        <v>349</v>
      </c>
      <c r="E218" s="26" t="s">
        <v>40</v>
      </c>
      <c r="F218" s="27" t="s">
        <v>128</v>
      </c>
      <c r="G218" s="26" t="s">
        <v>47</v>
      </c>
      <c r="H218" s="28">
        <v>0.28999999999999998</v>
      </c>
      <c r="I218" s="83">
        <v>100</v>
      </c>
      <c r="J218" s="84">
        <f t="shared" si="6"/>
        <v>100</v>
      </c>
      <c r="K218" s="85" t="str">
        <f t="shared" si="7"/>
        <v>OK</v>
      </c>
      <c r="L218" s="48"/>
      <c r="M218" s="48"/>
      <c r="N218" s="48"/>
      <c r="O218" s="48"/>
      <c r="P218" s="48"/>
      <c r="Q218" s="48"/>
      <c r="R218" s="48"/>
      <c r="S218" s="48"/>
      <c r="T218" s="48"/>
      <c r="U218" s="48"/>
      <c r="V218" s="48"/>
      <c r="W218" s="19"/>
    </row>
    <row r="219" spans="1:23" ht="25.5" x14ac:dyDescent="0.25">
      <c r="A219" s="131"/>
      <c r="B219" s="132"/>
      <c r="C219" s="26">
        <v>217</v>
      </c>
      <c r="D219" s="35" t="s">
        <v>350</v>
      </c>
      <c r="E219" s="26" t="s">
        <v>40</v>
      </c>
      <c r="F219" s="27" t="s">
        <v>128</v>
      </c>
      <c r="G219" s="26" t="s">
        <v>47</v>
      </c>
      <c r="H219" s="28">
        <v>0.28999999999999998</v>
      </c>
      <c r="I219" s="83">
        <v>100</v>
      </c>
      <c r="J219" s="84">
        <f t="shared" si="6"/>
        <v>100</v>
      </c>
      <c r="K219" s="85" t="str">
        <f t="shared" si="7"/>
        <v>OK</v>
      </c>
      <c r="L219" s="48"/>
      <c r="M219" s="48"/>
      <c r="N219" s="48"/>
      <c r="O219" s="48"/>
      <c r="P219" s="48"/>
      <c r="Q219" s="48"/>
      <c r="R219" s="48"/>
      <c r="S219" s="48"/>
      <c r="T219" s="48"/>
      <c r="U219" s="48"/>
      <c r="V219" s="48"/>
      <c r="W219" s="19"/>
    </row>
    <row r="220" spans="1:23" x14ac:dyDescent="0.25">
      <c r="A220" s="131"/>
      <c r="B220" s="132"/>
      <c r="C220" s="26">
        <v>218</v>
      </c>
      <c r="D220" s="35" t="s">
        <v>351</v>
      </c>
      <c r="E220" s="26" t="s">
        <v>40</v>
      </c>
      <c r="F220" s="27" t="s">
        <v>118</v>
      </c>
      <c r="G220" s="26" t="s">
        <v>47</v>
      </c>
      <c r="H220" s="28">
        <v>2.2000000000000002</v>
      </c>
      <c r="I220" s="83">
        <v>10</v>
      </c>
      <c r="J220" s="84">
        <f t="shared" si="6"/>
        <v>7</v>
      </c>
      <c r="K220" s="85" t="str">
        <f t="shared" si="7"/>
        <v>OK</v>
      </c>
      <c r="L220" s="48"/>
      <c r="M220" s="48"/>
      <c r="N220" s="48"/>
      <c r="O220" s="48"/>
      <c r="P220" s="48"/>
      <c r="Q220" s="48"/>
      <c r="R220" s="48"/>
      <c r="S220" s="48"/>
      <c r="T220" s="48"/>
      <c r="U220" s="48"/>
      <c r="V220" s="48"/>
      <c r="W220" s="19">
        <v>3</v>
      </c>
    </row>
    <row r="221" spans="1:23" x14ac:dyDescent="0.25">
      <c r="A221" s="131"/>
      <c r="B221" s="132"/>
      <c r="C221" s="26">
        <v>219</v>
      </c>
      <c r="D221" s="35" t="s">
        <v>352</v>
      </c>
      <c r="E221" s="26" t="s">
        <v>147</v>
      </c>
      <c r="F221" s="27" t="s">
        <v>118</v>
      </c>
      <c r="G221" s="26" t="s">
        <v>47</v>
      </c>
      <c r="H221" s="28">
        <v>2.2000000000000002</v>
      </c>
      <c r="I221" s="83"/>
      <c r="J221" s="84">
        <f t="shared" si="6"/>
        <v>0</v>
      </c>
      <c r="K221" s="85" t="str">
        <f t="shared" si="7"/>
        <v>OK</v>
      </c>
      <c r="L221" s="48"/>
      <c r="M221" s="48"/>
      <c r="N221" s="48"/>
      <c r="O221" s="48"/>
      <c r="P221" s="48"/>
      <c r="Q221" s="48"/>
      <c r="R221" s="48"/>
      <c r="S221" s="48"/>
      <c r="T221" s="48"/>
      <c r="U221" s="48"/>
      <c r="V221" s="48"/>
      <c r="W221" s="19"/>
    </row>
    <row r="222" spans="1:23" ht="38.25" x14ac:dyDescent="0.25">
      <c r="A222" s="131"/>
      <c r="B222" s="132"/>
      <c r="C222" s="26">
        <v>220</v>
      </c>
      <c r="D222" s="35" t="s">
        <v>353</v>
      </c>
      <c r="E222" s="26" t="s">
        <v>40</v>
      </c>
      <c r="F222" s="27" t="s">
        <v>354</v>
      </c>
      <c r="G222" s="26" t="s">
        <v>47</v>
      </c>
      <c r="H222" s="28">
        <v>1.57</v>
      </c>
      <c r="I222" s="83"/>
      <c r="J222" s="84">
        <f t="shared" si="6"/>
        <v>0</v>
      </c>
      <c r="K222" s="85" t="str">
        <f t="shared" si="7"/>
        <v>OK</v>
      </c>
      <c r="L222" s="48"/>
      <c r="M222" s="48"/>
      <c r="N222" s="48"/>
      <c r="O222" s="48"/>
      <c r="P222" s="48"/>
      <c r="Q222" s="48"/>
      <c r="R222" s="48"/>
      <c r="S222" s="48"/>
      <c r="T222" s="48"/>
      <c r="U222" s="48"/>
      <c r="V222" s="48"/>
      <c r="W222" s="19"/>
    </row>
    <row r="223" spans="1:23" ht="25.5" x14ac:dyDescent="0.25">
      <c r="A223" s="131"/>
      <c r="B223" s="132"/>
      <c r="C223" s="26">
        <v>221</v>
      </c>
      <c r="D223" s="35" t="s">
        <v>355</v>
      </c>
      <c r="E223" s="26" t="s">
        <v>68</v>
      </c>
      <c r="F223" s="27" t="s">
        <v>218</v>
      </c>
      <c r="G223" s="26" t="s">
        <v>47</v>
      </c>
      <c r="H223" s="28">
        <v>5.71</v>
      </c>
      <c r="I223" s="83">
        <v>10</v>
      </c>
      <c r="J223" s="84">
        <f t="shared" si="6"/>
        <v>6</v>
      </c>
      <c r="K223" s="85" t="str">
        <f t="shared" si="7"/>
        <v>OK</v>
      </c>
      <c r="L223" s="48"/>
      <c r="M223" s="48"/>
      <c r="N223" s="48"/>
      <c r="O223" s="48"/>
      <c r="P223" s="48"/>
      <c r="Q223" s="48"/>
      <c r="R223" s="48"/>
      <c r="S223" s="48"/>
      <c r="T223" s="48"/>
      <c r="U223" s="48"/>
      <c r="V223" s="48"/>
      <c r="W223" s="19">
        <v>4</v>
      </c>
    </row>
    <row r="224" spans="1:23" ht="25.5" x14ac:dyDescent="0.25">
      <c r="A224" s="131"/>
      <c r="B224" s="132"/>
      <c r="C224" s="26">
        <v>222</v>
      </c>
      <c r="D224" s="35" t="s">
        <v>356</v>
      </c>
      <c r="E224" s="26" t="s">
        <v>40</v>
      </c>
      <c r="F224" s="27" t="s">
        <v>153</v>
      </c>
      <c r="G224" s="26" t="s">
        <v>47</v>
      </c>
      <c r="H224" s="28">
        <v>0.26</v>
      </c>
      <c r="I224" s="83">
        <v>5000</v>
      </c>
      <c r="J224" s="84">
        <f t="shared" si="6"/>
        <v>2000</v>
      </c>
      <c r="K224" s="85" t="str">
        <f t="shared" si="7"/>
        <v>OK</v>
      </c>
      <c r="L224" s="48"/>
      <c r="M224" s="48"/>
      <c r="N224" s="58">
        <v>1000</v>
      </c>
      <c r="O224" s="48"/>
      <c r="P224" s="48"/>
      <c r="Q224" s="48"/>
      <c r="R224" s="48"/>
      <c r="S224" s="48"/>
      <c r="T224" s="48"/>
      <c r="U224" s="48"/>
      <c r="V224" s="48"/>
      <c r="W224" s="19">
        <v>2000</v>
      </c>
    </row>
    <row r="225" spans="1:23" x14ac:dyDescent="0.25">
      <c r="A225" s="131"/>
      <c r="B225" s="132"/>
      <c r="C225" s="26">
        <v>223</v>
      </c>
      <c r="D225" s="35" t="s">
        <v>357</v>
      </c>
      <c r="E225" s="26" t="s">
        <v>40</v>
      </c>
      <c r="F225" s="27" t="s">
        <v>325</v>
      </c>
      <c r="G225" s="26" t="s">
        <v>47</v>
      </c>
      <c r="H225" s="28">
        <v>0.43</v>
      </c>
      <c r="I225" s="83">
        <v>1000</v>
      </c>
      <c r="J225" s="84">
        <f t="shared" si="6"/>
        <v>980</v>
      </c>
      <c r="K225" s="85" t="str">
        <f t="shared" si="7"/>
        <v>OK</v>
      </c>
      <c r="L225" s="48"/>
      <c r="M225" s="48"/>
      <c r="N225" s="48"/>
      <c r="O225" s="48"/>
      <c r="P225" s="48"/>
      <c r="Q225" s="48"/>
      <c r="R225" s="48"/>
      <c r="S225" s="48"/>
      <c r="T225" s="48"/>
      <c r="U225" s="48"/>
      <c r="V225" s="48"/>
      <c r="W225" s="19">
        <v>20</v>
      </c>
    </row>
    <row r="226" spans="1:23" x14ac:dyDescent="0.25">
      <c r="A226" s="131"/>
      <c r="B226" s="132"/>
      <c r="C226" s="26">
        <v>224</v>
      </c>
      <c r="D226" s="40" t="s">
        <v>358</v>
      </c>
      <c r="E226" s="31" t="s">
        <v>40</v>
      </c>
      <c r="F226" s="33" t="s">
        <v>359</v>
      </c>
      <c r="G226" s="31" t="s">
        <v>47</v>
      </c>
      <c r="H226" s="28">
        <v>0.21</v>
      </c>
      <c r="I226" s="88"/>
      <c r="J226" s="84">
        <f t="shared" si="6"/>
        <v>0</v>
      </c>
      <c r="K226" s="85" t="str">
        <f t="shared" si="7"/>
        <v>OK</v>
      </c>
      <c r="L226" s="48"/>
      <c r="M226" s="48"/>
      <c r="N226" s="48"/>
      <c r="O226" s="48"/>
      <c r="P226" s="48"/>
      <c r="Q226" s="48"/>
      <c r="R226" s="48"/>
      <c r="S226" s="48"/>
      <c r="T226" s="48"/>
      <c r="U226" s="48"/>
      <c r="V226" s="48"/>
      <c r="W226" s="48"/>
    </row>
    <row r="227" spans="1:23" x14ac:dyDescent="0.25">
      <c r="A227" s="131"/>
      <c r="B227" s="132"/>
      <c r="C227" s="26">
        <v>225</v>
      </c>
      <c r="D227" s="40" t="s">
        <v>360</v>
      </c>
      <c r="E227" s="31" t="s">
        <v>40</v>
      </c>
      <c r="F227" s="33" t="s">
        <v>359</v>
      </c>
      <c r="G227" s="31" t="s">
        <v>47</v>
      </c>
      <c r="H227" s="28">
        <v>0.14000000000000001</v>
      </c>
      <c r="I227" s="88"/>
      <c r="J227" s="84">
        <f t="shared" si="6"/>
        <v>0</v>
      </c>
      <c r="K227" s="85" t="str">
        <f t="shared" si="7"/>
        <v>OK</v>
      </c>
      <c r="L227" s="48"/>
      <c r="M227" s="48"/>
      <c r="N227" s="48"/>
      <c r="O227" s="48"/>
      <c r="P227" s="48"/>
      <c r="Q227" s="48"/>
      <c r="R227" s="48"/>
      <c r="S227" s="48"/>
      <c r="T227" s="48"/>
      <c r="U227" s="48"/>
      <c r="V227" s="48"/>
      <c r="W227" s="48"/>
    </row>
    <row r="228" spans="1:23" x14ac:dyDescent="0.25">
      <c r="A228" s="131"/>
      <c r="B228" s="132"/>
      <c r="C228" s="26">
        <v>226</v>
      </c>
      <c r="D228" s="40" t="s">
        <v>361</v>
      </c>
      <c r="E228" s="31" t="s">
        <v>40</v>
      </c>
      <c r="F228" s="33" t="s">
        <v>359</v>
      </c>
      <c r="G228" s="31" t="s">
        <v>47</v>
      </c>
      <c r="H228" s="28">
        <v>0.1</v>
      </c>
      <c r="I228" s="88"/>
      <c r="J228" s="84">
        <f t="shared" si="6"/>
        <v>0</v>
      </c>
      <c r="K228" s="85" t="str">
        <f t="shared" si="7"/>
        <v>OK</v>
      </c>
      <c r="L228" s="48"/>
      <c r="M228" s="48"/>
      <c r="N228" s="48"/>
      <c r="O228" s="48"/>
      <c r="P228" s="48"/>
      <c r="Q228" s="48"/>
      <c r="R228" s="48"/>
      <c r="S228" s="48"/>
      <c r="T228" s="48"/>
      <c r="U228" s="48"/>
      <c r="V228" s="48"/>
      <c r="W228" s="48"/>
    </row>
    <row r="229" spans="1:23" x14ac:dyDescent="0.25">
      <c r="A229" s="131"/>
      <c r="B229" s="132"/>
      <c r="C229" s="26">
        <v>227</v>
      </c>
      <c r="D229" s="41" t="s">
        <v>362</v>
      </c>
      <c r="E229" s="31" t="s">
        <v>40</v>
      </c>
      <c r="F229" s="33" t="s">
        <v>359</v>
      </c>
      <c r="G229" s="31" t="s">
        <v>47</v>
      </c>
      <c r="H229" s="28">
        <v>0.33</v>
      </c>
      <c r="I229" s="88"/>
      <c r="J229" s="84">
        <f t="shared" si="6"/>
        <v>0</v>
      </c>
      <c r="K229" s="85" t="str">
        <f t="shared" si="7"/>
        <v>OK</v>
      </c>
      <c r="L229" s="48"/>
      <c r="M229" s="48"/>
      <c r="N229" s="48"/>
      <c r="O229" s="48"/>
      <c r="P229" s="48"/>
      <c r="Q229" s="48"/>
      <c r="R229" s="48"/>
      <c r="S229" s="48"/>
      <c r="T229" s="48"/>
      <c r="U229" s="48"/>
      <c r="V229" s="48"/>
      <c r="W229" s="48"/>
    </row>
    <row r="230" spans="1:23" x14ac:dyDescent="0.25">
      <c r="A230" s="131"/>
      <c r="B230" s="132"/>
      <c r="C230" s="26">
        <v>228</v>
      </c>
      <c r="D230" s="40" t="s">
        <v>363</v>
      </c>
      <c r="E230" s="31" t="s">
        <v>40</v>
      </c>
      <c r="F230" s="33" t="s">
        <v>359</v>
      </c>
      <c r="G230" s="31" t="s">
        <v>47</v>
      </c>
      <c r="H230" s="28">
        <v>0.21</v>
      </c>
      <c r="I230" s="88"/>
      <c r="J230" s="84">
        <f t="shared" si="6"/>
        <v>0</v>
      </c>
      <c r="K230" s="85" t="str">
        <f t="shared" si="7"/>
        <v>OK</v>
      </c>
      <c r="L230" s="48"/>
      <c r="M230" s="48"/>
      <c r="N230" s="48"/>
      <c r="O230" s="48"/>
      <c r="P230" s="48"/>
      <c r="Q230" s="48"/>
      <c r="R230" s="48"/>
      <c r="S230" s="48"/>
      <c r="T230" s="48"/>
      <c r="U230" s="48"/>
      <c r="V230" s="48"/>
      <c r="W230" s="48"/>
    </row>
    <row r="231" spans="1:23" x14ac:dyDescent="0.25">
      <c r="A231" s="131"/>
      <c r="B231" s="132"/>
      <c r="C231" s="26">
        <v>229</v>
      </c>
      <c r="D231" s="40" t="s">
        <v>364</v>
      </c>
      <c r="E231" s="31" t="s">
        <v>40</v>
      </c>
      <c r="F231" s="33" t="s">
        <v>359</v>
      </c>
      <c r="G231" s="31" t="s">
        <v>47</v>
      </c>
      <c r="H231" s="28">
        <v>0.16</v>
      </c>
      <c r="I231" s="88"/>
      <c r="J231" s="84">
        <f t="shared" si="6"/>
        <v>0</v>
      </c>
      <c r="K231" s="85" t="str">
        <f t="shared" si="7"/>
        <v>OK</v>
      </c>
      <c r="L231" s="48"/>
      <c r="M231" s="48"/>
      <c r="N231" s="48"/>
      <c r="O231" s="48"/>
      <c r="P231" s="48"/>
      <c r="Q231" s="48"/>
      <c r="R231" s="48"/>
      <c r="S231" s="48"/>
      <c r="T231" s="48"/>
      <c r="U231" s="48"/>
      <c r="V231" s="48"/>
      <c r="W231" s="48"/>
    </row>
    <row r="232" spans="1:23" x14ac:dyDescent="0.25">
      <c r="A232" s="131"/>
      <c r="B232" s="132"/>
      <c r="C232" s="26">
        <v>230</v>
      </c>
      <c r="D232" s="40" t="s">
        <v>365</v>
      </c>
      <c r="E232" s="31" t="s">
        <v>40</v>
      </c>
      <c r="F232" s="33" t="s">
        <v>359</v>
      </c>
      <c r="G232" s="31" t="s">
        <v>47</v>
      </c>
      <c r="H232" s="28">
        <v>7.0000000000000007E-2</v>
      </c>
      <c r="I232" s="88"/>
      <c r="J232" s="84">
        <f t="shared" si="6"/>
        <v>0</v>
      </c>
      <c r="K232" s="85" t="str">
        <f t="shared" si="7"/>
        <v>OK</v>
      </c>
      <c r="L232" s="48"/>
      <c r="M232" s="48"/>
      <c r="N232" s="48"/>
      <c r="O232" s="48"/>
      <c r="P232" s="48"/>
      <c r="Q232" s="48"/>
      <c r="R232" s="48"/>
      <c r="S232" s="48"/>
      <c r="T232" s="48"/>
      <c r="U232" s="48"/>
      <c r="V232" s="48"/>
      <c r="W232" s="48"/>
    </row>
    <row r="233" spans="1:23" ht="76.5" x14ac:dyDescent="0.25">
      <c r="A233" s="56" t="s">
        <v>382</v>
      </c>
      <c r="B233" s="54">
        <v>32</v>
      </c>
      <c r="C233" s="23">
        <v>231</v>
      </c>
      <c r="D233" s="21" t="s">
        <v>366</v>
      </c>
      <c r="E233" s="23" t="s">
        <v>68</v>
      </c>
      <c r="F233" s="32" t="s">
        <v>180</v>
      </c>
      <c r="G233" s="23" t="s">
        <v>47</v>
      </c>
      <c r="H233" s="29">
        <v>260</v>
      </c>
      <c r="I233" s="86"/>
      <c r="J233" s="84">
        <f t="shared" si="6"/>
        <v>0</v>
      </c>
      <c r="K233" s="85" t="str">
        <f t="shared" si="7"/>
        <v>OK</v>
      </c>
      <c r="L233" s="48"/>
      <c r="M233" s="48"/>
      <c r="N233" s="48"/>
      <c r="O233" s="48"/>
      <c r="P233" s="48"/>
      <c r="Q233" s="48"/>
      <c r="R233" s="48"/>
      <c r="S233" s="48"/>
      <c r="T233" s="48"/>
      <c r="U233" s="48"/>
      <c r="V233" s="48"/>
      <c r="W233" s="48"/>
    </row>
    <row r="234" spans="1:23" ht="37.5" customHeight="1" x14ac:dyDescent="0.25">
      <c r="A234" s="47" t="s">
        <v>387</v>
      </c>
      <c r="B234" s="54">
        <v>33</v>
      </c>
      <c r="C234" s="23"/>
      <c r="D234" s="21" t="s">
        <v>388</v>
      </c>
      <c r="E234" s="23" t="s">
        <v>389</v>
      </c>
      <c r="F234" s="32"/>
      <c r="G234" s="23" t="s">
        <v>47</v>
      </c>
      <c r="H234" s="29"/>
      <c r="I234" s="83"/>
      <c r="J234" s="84"/>
      <c r="K234" s="85"/>
      <c r="L234" s="48"/>
      <c r="M234" s="48"/>
      <c r="N234" s="48"/>
      <c r="O234" s="48"/>
      <c r="P234" s="48"/>
      <c r="Q234" s="48"/>
      <c r="R234" s="48"/>
      <c r="S234" s="48"/>
      <c r="T234" s="48"/>
      <c r="U234" s="48"/>
      <c r="V234" s="48"/>
      <c r="W234" s="48"/>
    </row>
    <row r="235" spans="1:23" ht="38.25" x14ac:dyDescent="0.25">
      <c r="A235" s="56" t="s">
        <v>380</v>
      </c>
      <c r="B235" s="54">
        <v>34</v>
      </c>
      <c r="C235" s="23">
        <v>161</v>
      </c>
      <c r="D235" s="21" t="s">
        <v>367</v>
      </c>
      <c r="E235" s="23" t="s">
        <v>9</v>
      </c>
      <c r="F235" s="32" t="s">
        <v>77</v>
      </c>
      <c r="G235" s="23" t="s">
        <v>47</v>
      </c>
      <c r="H235" s="29">
        <v>0.05</v>
      </c>
      <c r="I235" s="49">
        <f>500+4000</f>
        <v>4500</v>
      </c>
      <c r="J235" s="84">
        <f t="shared" si="6"/>
        <v>495</v>
      </c>
      <c r="K235" s="85" t="str">
        <f t="shared" si="7"/>
        <v>OK</v>
      </c>
      <c r="L235" s="48"/>
      <c r="M235" s="48"/>
      <c r="N235" s="48"/>
      <c r="O235" s="48"/>
      <c r="P235" s="48"/>
      <c r="Q235" s="48">
        <v>5</v>
      </c>
      <c r="R235" s="48">
        <v>4000</v>
      </c>
      <c r="S235" s="48"/>
      <c r="T235" s="48"/>
      <c r="U235" s="48"/>
      <c r="V235" s="48"/>
      <c r="W235" s="48"/>
    </row>
    <row r="236" spans="1:23" ht="63.75" x14ac:dyDescent="0.25">
      <c r="A236" s="55" t="s">
        <v>382</v>
      </c>
      <c r="B236" s="53">
        <v>35</v>
      </c>
      <c r="C236" s="26">
        <v>233</v>
      </c>
      <c r="D236" s="35" t="s">
        <v>368</v>
      </c>
      <c r="E236" s="26" t="s">
        <v>40</v>
      </c>
      <c r="F236" s="27" t="s">
        <v>369</v>
      </c>
      <c r="G236" s="26" t="s">
        <v>370</v>
      </c>
      <c r="H236" s="30">
        <v>2200</v>
      </c>
      <c r="I236" s="83"/>
      <c r="J236" s="84">
        <f t="shared" si="6"/>
        <v>0</v>
      </c>
      <c r="K236" s="85" t="str">
        <f t="shared" si="7"/>
        <v>OK</v>
      </c>
      <c r="L236" s="48"/>
      <c r="M236" s="48"/>
      <c r="N236" s="48"/>
      <c r="O236" s="48"/>
      <c r="P236" s="48"/>
      <c r="Q236" s="48"/>
      <c r="R236" s="48"/>
      <c r="S236" s="48"/>
      <c r="T236" s="48"/>
      <c r="U236" s="48"/>
      <c r="V236" s="48"/>
      <c r="W236" s="48"/>
    </row>
    <row r="237" spans="1:23" ht="102" x14ac:dyDescent="0.25">
      <c r="A237" s="130" t="s">
        <v>382</v>
      </c>
      <c r="B237" s="133">
        <v>36</v>
      </c>
      <c r="C237" s="23">
        <v>234</v>
      </c>
      <c r="D237" s="21" t="s">
        <v>371</v>
      </c>
      <c r="E237" s="23" t="s">
        <v>40</v>
      </c>
      <c r="F237" s="32" t="s">
        <v>372</v>
      </c>
      <c r="G237" s="23" t="s">
        <v>47</v>
      </c>
      <c r="H237" s="29">
        <v>132.5</v>
      </c>
      <c r="I237" s="86"/>
      <c r="J237" s="84">
        <f t="shared" si="6"/>
        <v>0</v>
      </c>
      <c r="K237" s="85" t="str">
        <f t="shared" si="7"/>
        <v>OK</v>
      </c>
      <c r="L237" s="48"/>
      <c r="M237" s="48"/>
      <c r="N237" s="48"/>
      <c r="O237" s="48"/>
      <c r="P237" s="48"/>
      <c r="Q237" s="48"/>
      <c r="R237" s="48"/>
      <c r="S237" s="48"/>
      <c r="T237" s="48"/>
      <c r="U237" s="48"/>
      <c r="V237" s="48"/>
      <c r="W237" s="48"/>
    </row>
    <row r="238" spans="1:23" ht="102" x14ac:dyDescent="0.25">
      <c r="A238" s="130"/>
      <c r="B238" s="133"/>
      <c r="C238" s="23">
        <v>235</v>
      </c>
      <c r="D238" s="21" t="s">
        <v>373</v>
      </c>
      <c r="E238" s="23" t="s">
        <v>40</v>
      </c>
      <c r="F238" s="32" t="s">
        <v>372</v>
      </c>
      <c r="G238" s="23" t="s">
        <v>47</v>
      </c>
      <c r="H238" s="29">
        <v>92</v>
      </c>
      <c r="I238" s="86"/>
      <c r="J238" s="84">
        <f t="shared" si="6"/>
        <v>0</v>
      </c>
      <c r="K238" s="85" t="str">
        <f t="shared" si="7"/>
        <v>OK</v>
      </c>
      <c r="L238" s="48"/>
      <c r="M238" s="48"/>
      <c r="N238" s="48"/>
      <c r="O238" s="48"/>
      <c r="P238" s="48"/>
      <c r="Q238" s="48"/>
      <c r="R238" s="48"/>
      <c r="S238" s="48"/>
      <c r="T238" s="48"/>
      <c r="U238" s="48"/>
      <c r="V238" s="48"/>
      <c r="W238" s="48"/>
    </row>
    <row r="239" spans="1:23" ht="25.5" x14ac:dyDescent="0.25">
      <c r="A239" s="130"/>
      <c r="B239" s="133"/>
      <c r="C239" s="23">
        <v>236</v>
      </c>
      <c r="D239" s="21" t="s">
        <v>374</v>
      </c>
      <c r="E239" s="23" t="s">
        <v>375</v>
      </c>
      <c r="F239" s="32" t="s">
        <v>372</v>
      </c>
      <c r="G239" s="23" t="s">
        <v>47</v>
      </c>
      <c r="H239" s="29">
        <v>34.799999999999997</v>
      </c>
      <c r="I239" s="86"/>
      <c r="J239" s="84">
        <f t="shared" si="6"/>
        <v>0</v>
      </c>
      <c r="K239" s="85" t="str">
        <f t="shared" si="7"/>
        <v>OK</v>
      </c>
      <c r="L239" s="48"/>
      <c r="M239" s="48"/>
      <c r="N239" s="48"/>
      <c r="O239" s="48"/>
      <c r="P239" s="48"/>
      <c r="Q239" s="48"/>
      <c r="R239" s="48"/>
      <c r="S239" s="48"/>
      <c r="T239" s="48"/>
      <c r="U239" s="48"/>
      <c r="V239" s="48"/>
      <c r="W239" s="48"/>
    </row>
    <row r="240" spans="1:23" ht="63.75" x14ac:dyDescent="0.25">
      <c r="A240" s="130"/>
      <c r="B240" s="133"/>
      <c r="C240" s="23">
        <v>237</v>
      </c>
      <c r="D240" s="21" t="s">
        <v>376</v>
      </c>
      <c r="E240" s="23" t="s">
        <v>40</v>
      </c>
      <c r="F240" s="32" t="s">
        <v>372</v>
      </c>
      <c r="G240" s="23" t="s">
        <v>47</v>
      </c>
      <c r="H240" s="29">
        <v>202</v>
      </c>
      <c r="I240" s="86"/>
      <c r="J240" s="84">
        <f t="shared" si="6"/>
        <v>0</v>
      </c>
      <c r="K240" s="85" t="str">
        <f t="shared" si="7"/>
        <v>OK</v>
      </c>
      <c r="L240" s="48"/>
      <c r="M240" s="48"/>
      <c r="N240" s="48"/>
      <c r="O240" s="48"/>
      <c r="P240" s="48"/>
      <c r="Q240" s="48"/>
      <c r="R240" s="48"/>
      <c r="S240" s="48"/>
      <c r="T240" s="48"/>
      <c r="U240" s="48"/>
      <c r="V240" s="48"/>
      <c r="W240" s="48"/>
    </row>
  </sheetData>
  <mergeCells count="66">
    <mergeCell ref="U1:U2"/>
    <mergeCell ref="V1:V2"/>
    <mergeCell ref="W1:W2"/>
    <mergeCell ref="Q1:Q2"/>
    <mergeCell ref="R1:R2"/>
    <mergeCell ref="S1:S2"/>
    <mergeCell ref="T1:T2"/>
    <mergeCell ref="A2:K2"/>
    <mergeCell ref="A4:A5"/>
    <mergeCell ref="B4:B5"/>
    <mergeCell ref="O1:O2"/>
    <mergeCell ref="P1:P2"/>
    <mergeCell ref="A1:C1"/>
    <mergeCell ref="D1:H1"/>
    <mergeCell ref="I1:K1"/>
    <mergeCell ref="L1:L2"/>
    <mergeCell ref="M1:M2"/>
    <mergeCell ref="N1:N2"/>
    <mergeCell ref="A6:A13"/>
    <mergeCell ref="B6:B13"/>
    <mergeCell ref="A14:A15"/>
    <mergeCell ref="B14:B15"/>
    <mergeCell ref="A16:A23"/>
    <mergeCell ref="B16:B23"/>
    <mergeCell ref="A24:A27"/>
    <mergeCell ref="B24:B27"/>
    <mergeCell ref="A28:A49"/>
    <mergeCell ref="B28:B49"/>
    <mergeCell ref="A50:A54"/>
    <mergeCell ref="B50:B54"/>
    <mergeCell ref="A55:A60"/>
    <mergeCell ref="B55:B60"/>
    <mergeCell ref="A61:A80"/>
    <mergeCell ref="B61:B80"/>
    <mergeCell ref="A81:A82"/>
    <mergeCell ref="B81:B82"/>
    <mergeCell ref="A83:A84"/>
    <mergeCell ref="B83:B84"/>
    <mergeCell ref="A85:A100"/>
    <mergeCell ref="B85:B100"/>
    <mergeCell ref="A102:A112"/>
    <mergeCell ref="B102:B112"/>
    <mergeCell ref="A115:A121"/>
    <mergeCell ref="B115:B121"/>
    <mergeCell ref="A122:A127"/>
    <mergeCell ref="B122:B127"/>
    <mergeCell ref="A129:A138"/>
    <mergeCell ref="B129:B138"/>
    <mergeCell ref="A141:A163"/>
    <mergeCell ref="B141:B163"/>
    <mergeCell ref="A165:A166"/>
    <mergeCell ref="B165:B166"/>
    <mergeCell ref="A167:A176"/>
    <mergeCell ref="B167:B176"/>
    <mergeCell ref="A177:A193"/>
    <mergeCell ref="B177:B193"/>
    <mergeCell ref="A194:A203"/>
    <mergeCell ref="B194:B203"/>
    <mergeCell ref="A204:A205"/>
    <mergeCell ref="B204:B205"/>
    <mergeCell ref="A206:A213"/>
    <mergeCell ref="B206:B213"/>
    <mergeCell ref="A214:A232"/>
    <mergeCell ref="B214:B232"/>
    <mergeCell ref="A237:A240"/>
    <mergeCell ref="B237:B240"/>
  </mergeCells>
  <conditionalFormatting sqref="L4 M4:W28">
    <cfRule type="cellIs" dxfId="335" priority="10" stopIfTrue="1" operator="greaterThan">
      <formula>0</formula>
    </cfRule>
    <cfRule type="cellIs" dxfId="334" priority="11" stopIfTrue="1" operator="greaterThan">
      <formula>0</formula>
    </cfRule>
    <cfRule type="cellIs" dxfId="333" priority="12" stopIfTrue="1" operator="greaterThan">
      <formula>0</formula>
    </cfRule>
  </conditionalFormatting>
  <conditionalFormatting sqref="L5:L28">
    <cfRule type="cellIs" dxfId="332" priority="7" stopIfTrue="1" operator="greaterThan">
      <formula>0</formula>
    </cfRule>
    <cfRule type="cellIs" dxfId="331" priority="8" stopIfTrue="1" operator="greaterThan">
      <formula>0</formula>
    </cfRule>
    <cfRule type="cellIs" dxfId="330" priority="9" stopIfTrue="1" operator="greaterThan">
      <formula>0</formula>
    </cfRule>
  </conditionalFormatting>
  <conditionalFormatting sqref="W82:W225">
    <cfRule type="cellIs" dxfId="329" priority="1" stopIfTrue="1" operator="greaterThan">
      <formula>0</formula>
    </cfRule>
    <cfRule type="cellIs" dxfId="328" priority="2" stopIfTrue="1" operator="greaterThan">
      <formula>0</formula>
    </cfRule>
    <cfRule type="cellIs" dxfId="327" priority="3" stopIfTrue="1" operator="greaterThan">
      <formula>0</formula>
    </cfRule>
  </conditionalFormatting>
  <conditionalFormatting sqref="M167">
    <cfRule type="cellIs" dxfId="326" priority="4" stopIfTrue="1" operator="greaterThan">
      <formula>0</formula>
    </cfRule>
    <cfRule type="cellIs" dxfId="325" priority="5" stopIfTrue="1" operator="greaterThan">
      <formula>0</formula>
    </cfRule>
    <cfRule type="cellIs" dxfId="324" priority="6"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242"/>
  <sheetViews>
    <sheetView zoomScale="80" zoomScaleNormal="80" workbookViewId="0">
      <selection sqref="A1:C1"/>
    </sheetView>
  </sheetViews>
  <sheetFormatPr defaultColWidth="9.7109375" defaultRowHeight="15" x14ac:dyDescent="0.25"/>
  <cols>
    <col min="1" max="1" width="14.5703125" style="1" customWidth="1"/>
    <col min="2" max="2" width="5.5703125" style="1" bestFit="1" customWidth="1"/>
    <col min="3" max="3" width="6" style="89" bestFit="1" customWidth="1"/>
    <col min="4" max="4" width="53.85546875" style="1" bestFit="1" customWidth="1"/>
    <col min="5" max="5" width="9.85546875" style="1" bestFit="1" customWidth="1"/>
    <col min="6" max="6" width="13.140625" style="1" customWidth="1"/>
    <col min="7" max="7" width="11.28515625" style="1" customWidth="1"/>
    <col min="8" max="8" width="12.7109375" style="1" bestFit="1" customWidth="1"/>
    <col min="9" max="9" width="11.28515625" style="46" customWidth="1"/>
    <col min="10" max="10" width="13.28515625" style="90" customWidth="1"/>
    <col min="11" max="11" width="12.5703125" style="17" customWidth="1"/>
    <col min="12" max="24" width="12" style="18" customWidth="1"/>
    <col min="25" max="16384" width="9.7109375" style="15"/>
  </cols>
  <sheetData>
    <row r="1" spans="1:24" ht="33" customHeight="1" x14ac:dyDescent="0.25">
      <c r="A1" s="134" t="s">
        <v>42</v>
      </c>
      <c r="B1" s="134"/>
      <c r="C1" s="134"/>
      <c r="D1" s="134" t="s">
        <v>43</v>
      </c>
      <c r="E1" s="134"/>
      <c r="F1" s="134"/>
      <c r="G1" s="134"/>
      <c r="H1" s="134"/>
      <c r="I1" s="134" t="s">
        <v>44</v>
      </c>
      <c r="J1" s="134"/>
      <c r="K1" s="134"/>
      <c r="L1" s="138" t="s">
        <v>499</v>
      </c>
      <c r="M1" s="138" t="s">
        <v>500</v>
      </c>
      <c r="N1" s="138" t="s">
        <v>501</v>
      </c>
      <c r="O1" s="138" t="s">
        <v>502</v>
      </c>
      <c r="P1" s="138" t="s">
        <v>503</v>
      </c>
      <c r="Q1" s="138" t="s">
        <v>504</v>
      </c>
      <c r="R1" s="138" t="s">
        <v>505</v>
      </c>
      <c r="S1" s="138" t="s">
        <v>506</v>
      </c>
      <c r="T1" s="138" t="s">
        <v>507</v>
      </c>
      <c r="U1" s="138" t="s">
        <v>508</v>
      </c>
      <c r="V1" s="138" t="s">
        <v>527</v>
      </c>
      <c r="W1" s="138" t="s">
        <v>528</v>
      </c>
      <c r="X1" s="138" t="s">
        <v>529</v>
      </c>
    </row>
    <row r="2" spans="1:24" ht="21.75" customHeight="1" x14ac:dyDescent="0.25">
      <c r="A2" s="134" t="s">
        <v>391</v>
      </c>
      <c r="B2" s="134"/>
      <c r="C2" s="134"/>
      <c r="D2" s="134"/>
      <c r="E2" s="134"/>
      <c r="F2" s="134"/>
      <c r="G2" s="134"/>
      <c r="H2" s="134"/>
      <c r="I2" s="134"/>
      <c r="J2" s="134"/>
      <c r="K2" s="134"/>
      <c r="L2" s="139"/>
      <c r="M2" s="139"/>
      <c r="N2" s="139"/>
      <c r="O2" s="139"/>
      <c r="P2" s="139"/>
      <c r="Q2" s="139"/>
      <c r="R2" s="139"/>
      <c r="S2" s="139"/>
      <c r="T2" s="139"/>
      <c r="U2" s="139"/>
      <c r="V2" s="139"/>
      <c r="W2" s="139"/>
      <c r="X2" s="139"/>
    </row>
    <row r="3" spans="1:24" s="16" customFormat="1" ht="45" x14ac:dyDescent="0.2">
      <c r="A3" s="76" t="s">
        <v>3</v>
      </c>
      <c r="B3" s="76" t="s">
        <v>1</v>
      </c>
      <c r="C3" s="77" t="s">
        <v>4</v>
      </c>
      <c r="D3" s="77" t="s">
        <v>6</v>
      </c>
      <c r="E3" s="77" t="s">
        <v>37</v>
      </c>
      <c r="F3" s="77" t="s">
        <v>38</v>
      </c>
      <c r="G3" s="77" t="s">
        <v>386</v>
      </c>
      <c r="H3" s="78" t="s">
        <v>5</v>
      </c>
      <c r="I3" s="79" t="s">
        <v>28</v>
      </c>
      <c r="J3" s="80" t="s">
        <v>0</v>
      </c>
      <c r="K3" s="76" t="s">
        <v>7</v>
      </c>
      <c r="L3" s="81">
        <v>42123</v>
      </c>
      <c r="M3" s="81">
        <v>42129</v>
      </c>
      <c r="N3" s="81">
        <v>42130</v>
      </c>
      <c r="O3" s="81">
        <v>42130</v>
      </c>
      <c r="P3" s="81">
        <v>42138</v>
      </c>
      <c r="Q3" s="81">
        <v>42257</v>
      </c>
      <c r="R3" s="81">
        <v>42257</v>
      </c>
      <c r="S3" s="81">
        <v>42313</v>
      </c>
      <c r="T3" s="81">
        <v>42321</v>
      </c>
      <c r="U3" s="81">
        <v>42313</v>
      </c>
      <c r="V3" s="81">
        <v>42446</v>
      </c>
      <c r="W3" s="81">
        <v>42446</v>
      </c>
      <c r="X3" s="81">
        <v>42446</v>
      </c>
    </row>
    <row r="4" spans="1:24" ht="38.25" x14ac:dyDescent="0.25">
      <c r="A4" s="131" t="s">
        <v>377</v>
      </c>
      <c r="B4" s="132">
        <v>1</v>
      </c>
      <c r="C4" s="26">
        <v>1</v>
      </c>
      <c r="D4" s="35" t="s">
        <v>45</v>
      </c>
      <c r="E4" s="26" t="s">
        <v>40</v>
      </c>
      <c r="F4" s="27" t="s">
        <v>46</v>
      </c>
      <c r="G4" s="26" t="s">
        <v>47</v>
      </c>
      <c r="H4" s="28">
        <v>18.920000000000002</v>
      </c>
      <c r="I4" s="83">
        <v>20</v>
      </c>
      <c r="J4" s="84">
        <f>I4-(SUM(L4:X4))</f>
        <v>15</v>
      </c>
      <c r="K4" s="85" t="str">
        <f>IF(J4&lt;0,"ATENÇÃO","OK")</f>
        <v>OK</v>
      </c>
      <c r="L4" s="19">
        <v>5</v>
      </c>
      <c r="M4" s="19">
        <v>0</v>
      </c>
      <c r="N4" s="19">
        <v>0</v>
      </c>
      <c r="O4" s="19">
        <v>0</v>
      </c>
      <c r="P4" s="19">
        <v>0</v>
      </c>
      <c r="Q4" s="19">
        <v>0</v>
      </c>
      <c r="R4" s="19">
        <v>0</v>
      </c>
      <c r="S4" s="19">
        <v>0</v>
      </c>
      <c r="T4" s="19">
        <v>0</v>
      </c>
      <c r="U4" s="19">
        <v>0</v>
      </c>
      <c r="V4" s="19">
        <v>0</v>
      </c>
      <c r="W4" s="19">
        <v>0</v>
      </c>
      <c r="X4" s="19">
        <v>0</v>
      </c>
    </row>
    <row r="5" spans="1:24" ht="63.75" x14ac:dyDescent="0.25">
      <c r="A5" s="131"/>
      <c r="B5" s="132"/>
      <c r="C5" s="26">
        <v>2</v>
      </c>
      <c r="D5" s="35" t="s">
        <v>48</v>
      </c>
      <c r="E5" s="26" t="s">
        <v>40</v>
      </c>
      <c r="F5" s="27" t="s">
        <v>49</v>
      </c>
      <c r="G5" s="26" t="s">
        <v>47</v>
      </c>
      <c r="H5" s="28">
        <v>5.3</v>
      </c>
      <c r="I5" s="83">
        <v>30</v>
      </c>
      <c r="J5" s="84">
        <f t="shared" ref="J5:J68" si="0">I5-(SUM(L5:X5))</f>
        <v>30</v>
      </c>
      <c r="K5" s="85" t="str">
        <f t="shared" ref="K5:K68" si="1">IF(J5&lt;0,"ATENÇÃO","OK")</f>
        <v>OK</v>
      </c>
      <c r="L5" s="19">
        <v>0</v>
      </c>
      <c r="M5" s="19">
        <v>0</v>
      </c>
      <c r="N5" s="19">
        <v>0</v>
      </c>
      <c r="O5" s="19">
        <v>0</v>
      </c>
      <c r="P5" s="19">
        <v>0</v>
      </c>
      <c r="Q5" s="19">
        <v>0</v>
      </c>
      <c r="R5" s="19">
        <v>0</v>
      </c>
      <c r="S5" s="19">
        <v>0</v>
      </c>
      <c r="T5" s="19">
        <v>0</v>
      </c>
      <c r="U5" s="19">
        <v>0</v>
      </c>
      <c r="V5" s="19">
        <v>0</v>
      </c>
      <c r="W5" s="19">
        <v>0</v>
      </c>
      <c r="X5" s="19">
        <v>0</v>
      </c>
    </row>
    <row r="6" spans="1:24" ht="25.5" customHeight="1" x14ac:dyDescent="0.25">
      <c r="A6" s="141" t="s">
        <v>378</v>
      </c>
      <c r="B6" s="144">
        <v>2</v>
      </c>
      <c r="C6" s="23">
        <v>3</v>
      </c>
      <c r="D6" s="21" t="s">
        <v>50</v>
      </c>
      <c r="E6" s="23" t="s">
        <v>51</v>
      </c>
      <c r="F6" s="23" t="s">
        <v>52</v>
      </c>
      <c r="G6" s="23" t="s">
        <v>47</v>
      </c>
      <c r="H6" s="29">
        <v>13.68</v>
      </c>
      <c r="I6" s="86">
        <v>5</v>
      </c>
      <c r="J6" s="84">
        <f t="shared" si="0"/>
        <v>5</v>
      </c>
      <c r="K6" s="85" t="str">
        <f t="shared" si="1"/>
        <v>OK</v>
      </c>
      <c r="L6" s="19">
        <v>0</v>
      </c>
      <c r="M6" s="19">
        <v>0</v>
      </c>
      <c r="N6" s="19">
        <v>0</v>
      </c>
      <c r="O6" s="19">
        <v>0</v>
      </c>
      <c r="P6" s="19">
        <v>0</v>
      </c>
      <c r="Q6" s="19">
        <v>0</v>
      </c>
      <c r="R6" s="19">
        <v>0</v>
      </c>
      <c r="S6" s="19">
        <v>0</v>
      </c>
      <c r="T6" s="19">
        <v>0</v>
      </c>
      <c r="U6" s="19">
        <v>0</v>
      </c>
      <c r="V6" s="19">
        <v>0</v>
      </c>
      <c r="W6" s="19">
        <v>0</v>
      </c>
      <c r="X6" s="19">
        <v>0</v>
      </c>
    </row>
    <row r="7" spans="1:24" ht="25.5" x14ac:dyDescent="0.25">
      <c r="A7" s="141"/>
      <c r="B7" s="144"/>
      <c r="C7" s="23">
        <v>4</v>
      </c>
      <c r="D7" s="36" t="s">
        <v>53</v>
      </c>
      <c r="E7" s="23" t="s">
        <v>51</v>
      </c>
      <c r="F7" s="22" t="s">
        <v>54</v>
      </c>
      <c r="G7" s="23" t="s">
        <v>47</v>
      </c>
      <c r="H7" s="29">
        <v>7.0000000000000007E-2</v>
      </c>
      <c r="I7" s="86">
        <v>20</v>
      </c>
      <c r="J7" s="84">
        <f t="shared" si="0"/>
        <v>0</v>
      </c>
      <c r="K7" s="85" t="str">
        <f t="shared" si="1"/>
        <v>OK</v>
      </c>
      <c r="L7" s="19">
        <v>0</v>
      </c>
      <c r="M7" s="19">
        <v>20</v>
      </c>
      <c r="N7" s="19">
        <v>0</v>
      </c>
      <c r="O7" s="19">
        <v>0</v>
      </c>
      <c r="P7" s="19">
        <v>0</v>
      </c>
      <c r="Q7" s="19">
        <v>0</v>
      </c>
      <c r="R7" s="19">
        <v>0</v>
      </c>
      <c r="S7" s="19">
        <v>0</v>
      </c>
      <c r="T7" s="19">
        <v>0</v>
      </c>
      <c r="U7" s="19">
        <v>0</v>
      </c>
      <c r="V7" s="19">
        <v>0</v>
      </c>
      <c r="W7" s="19">
        <v>0</v>
      </c>
      <c r="X7" s="19">
        <v>0</v>
      </c>
    </row>
    <row r="8" spans="1:24" ht="22.5" customHeight="1" x14ac:dyDescent="0.25">
      <c r="A8" s="141"/>
      <c r="B8" s="144"/>
      <c r="C8" s="23">
        <v>5</v>
      </c>
      <c r="D8" s="36" t="s">
        <v>55</v>
      </c>
      <c r="E8" s="23" t="s">
        <v>51</v>
      </c>
      <c r="F8" s="22" t="s">
        <v>54</v>
      </c>
      <c r="G8" s="23" t="s">
        <v>47</v>
      </c>
      <c r="H8" s="29">
        <v>0.7</v>
      </c>
      <c r="I8" s="86">
        <v>40</v>
      </c>
      <c r="J8" s="84">
        <f t="shared" si="0"/>
        <v>0</v>
      </c>
      <c r="K8" s="85" t="str">
        <f t="shared" si="1"/>
        <v>OK</v>
      </c>
      <c r="L8" s="19">
        <v>0</v>
      </c>
      <c r="M8" s="19">
        <v>40</v>
      </c>
      <c r="N8" s="19">
        <v>0</v>
      </c>
      <c r="O8" s="19">
        <v>0</v>
      </c>
      <c r="P8" s="19">
        <v>0</v>
      </c>
      <c r="Q8" s="19">
        <v>0</v>
      </c>
      <c r="R8" s="19">
        <v>0</v>
      </c>
      <c r="S8" s="19">
        <v>0</v>
      </c>
      <c r="T8" s="19">
        <v>0</v>
      </c>
      <c r="U8" s="19">
        <v>0</v>
      </c>
      <c r="V8" s="19">
        <v>0</v>
      </c>
      <c r="W8" s="19">
        <v>0</v>
      </c>
      <c r="X8" s="19">
        <v>0</v>
      </c>
    </row>
    <row r="9" spans="1:24" ht="25.5" customHeight="1" x14ac:dyDescent="0.25">
      <c r="A9" s="141"/>
      <c r="B9" s="144"/>
      <c r="C9" s="23">
        <v>6</v>
      </c>
      <c r="D9" s="36" t="s">
        <v>56</v>
      </c>
      <c r="E9" s="23" t="s">
        <v>51</v>
      </c>
      <c r="F9" s="22" t="s">
        <v>57</v>
      </c>
      <c r="G9" s="23" t="s">
        <v>47</v>
      </c>
      <c r="H9" s="29">
        <v>5.74</v>
      </c>
      <c r="I9" s="49">
        <v>10</v>
      </c>
      <c r="J9" s="84">
        <f t="shared" si="0"/>
        <v>10</v>
      </c>
      <c r="K9" s="85" t="str">
        <f t="shared" si="1"/>
        <v>OK</v>
      </c>
      <c r="L9" s="19">
        <v>0</v>
      </c>
      <c r="M9" s="19">
        <v>0</v>
      </c>
      <c r="N9" s="19">
        <v>0</v>
      </c>
      <c r="O9" s="19">
        <v>0</v>
      </c>
      <c r="P9" s="19">
        <v>0</v>
      </c>
      <c r="Q9" s="19">
        <v>0</v>
      </c>
      <c r="R9" s="19">
        <v>0</v>
      </c>
      <c r="S9" s="19">
        <v>0</v>
      </c>
      <c r="T9" s="19">
        <v>0</v>
      </c>
      <c r="U9" s="19">
        <v>0</v>
      </c>
      <c r="V9" s="19">
        <v>0</v>
      </c>
      <c r="W9" s="19">
        <v>0</v>
      </c>
      <c r="X9" s="19">
        <v>0</v>
      </c>
    </row>
    <row r="10" spans="1:24" ht="38.25" x14ac:dyDescent="0.25">
      <c r="A10" s="141"/>
      <c r="B10" s="144"/>
      <c r="C10" s="23">
        <v>7</v>
      </c>
      <c r="D10" s="21" t="s">
        <v>58</v>
      </c>
      <c r="E10" s="23" t="s">
        <v>40</v>
      </c>
      <c r="F10" s="23" t="s">
        <v>54</v>
      </c>
      <c r="G10" s="23" t="s">
        <v>47</v>
      </c>
      <c r="H10" s="29">
        <v>0.45</v>
      </c>
      <c r="I10" s="86">
        <v>50</v>
      </c>
      <c r="J10" s="84">
        <f t="shared" si="0"/>
        <v>30</v>
      </c>
      <c r="K10" s="85" t="str">
        <f t="shared" si="1"/>
        <v>OK</v>
      </c>
      <c r="L10" s="19">
        <v>0</v>
      </c>
      <c r="M10" s="19">
        <v>20</v>
      </c>
      <c r="N10" s="19">
        <v>0</v>
      </c>
      <c r="O10" s="19">
        <v>0</v>
      </c>
      <c r="P10" s="19">
        <v>0</v>
      </c>
      <c r="Q10" s="19">
        <v>0</v>
      </c>
      <c r="R10" s="19">
        <v>0</v>
      </c>
      <c r="S10" s="19">
        <v>0</v>
      </c>
      <c r="T10" s="19">
        <v>0</v>
      </c>
      <c r="U10" s="19">
        <v>0</v>
      </c>
      <c r="V10" s="19">
        <v>0</v>
      </c>
      <c r="W10" s="19">
        <v>0</v>
      </c>
      <c r="X10" s="19">
        <v>0</v>
      </c>
    </row>
    <row r="11" spans="1:24" ht="25.5" customHeight="1" x14ac:dyDescent="0.25">
      <c r="A11" s="141"/>
      <c r="B11" s="144"/>
      <c r="C11" s="23">
        <v>8</v>
      </c>
      <c r="D11" s="21" t="s">
        <v>59</v>
      </c>
      <c r="E11" s="23" t="s">
        <v>40</v>
      </c>
      <c r="F11" s="23" t="s">
        <v>60</v>
      </c>
      <c r="G11" s="23" t="s">
        <v>47</v>
      </c>
      <c r="H11" s="29">
        <v>9.32</v>
      </c>
      <c r="I11" s="86">
        <v>20</v>
      </c>
      <c r="J11" s="84">
        <f t="shared" si="0"/>
        <v>15</v>
      </c>
      <c r="K11" s="85" t="str">
        <f t="shared" si="1"/>
        <v>OK</v>
      </c>
      <c r="L11" s="19">
        <v>0</v>
      </c>
      <c r="M11" s="19">
        <v>5</v>
      </c>
      <c r="N11" s="19">
        <v>0</v>
      </c>
      <c r="O11" s="19">
        <v>0</v>
      </c>
      <c r="P11" s="19">
        <v>0</v>
      </c>
      <c r="Q11" s="19">
        <v>0</v>
      </c>
      <c r="R11" s="19">
        <v>0</v>
      </c>
      <c r="S11" s="19">
        <v>0</v>
      </c>
      <c r="T11" s="19">
        <v>0</v>
      </c>
      <c r="U11" s="19">
        <v>0</v>
      </c>
      <c r="V11" s="19">
        <v>0</v>
      </c>
      <c r="W11" s="19">
        <v>0</v>
      </c>
      <c r="X11" s="19">
        <v>0</v>
      </c>
    </row>
    <row r="12" spans="1:24" ht="25.5" customHeight="1" x14ac:dyDescent="0.25">
      <c r="A12" s="141"/>
      <c r="B12" s="144"/>
      <c r="C12" s="23">
        <v>9</v>
      </c>
      <c r="D12" s="21" t="s">
        <v>61</v>
      </c>
      <c r="E12" s="23" t="s">
        <v>40</v>
      </c>
      <c r="F12" s="23" t="s">
        <v>60</v>
      </c>
      <c r="G12" s="23" t="s">
        <v>47</v>
      </c>
      <c r="H12" s="29">
        <v>18.23</v>
      </c>
      <c r="I12" s="86">
        <v>20</v>
      </c>
      <c r="J12" s="84">
        <f t="shared" si="0"/>
        <v>10</v>
      </c>
      <c r="K12" s="85" t="str">
        <f t="shared" si="1"/>
        <v>OK</v>
      </c>
      <c r="L12" s="19">
        <v>0</v>
      </c>
      <c r="M12" s="19">
        <v>10</v>
      </c>
      <c r="N12" s="19">
        <v>0</v>
      </c>
      <c r="O12" s="19">
        <v>0</v>
      </c>
      <c r="P12" s="19">
        <v>0</v>
      </c>
      <c r="Q12" s="19">
        <v>0</v>
      </c>
      <c r="R12" s="19">
        <v>0</v>
      </c>
      <c r="S12" s="19">
        <v>0</v>
      </c>
      <c r="T12" s="19">
        <v>0</v>
      </c>
      <c r="U12" s="19">
        <v>0</v>
      </c>
      <c r="V12" s="19">
        <v>0</v>
      </c>
      <c r="W12" s="19">
        <v>0</v>
      </c>
      <c r="X12" s="19">
        <v>0</v>
      </c>
    </row>
    <row r="13" spans="1:24" ht="25.5" customHeight="1" x14ac:dyDescent="0.25">
      <c r="A13" s="142"/>
      <c r="B13" s="145"/>
      <c r="C13" s="23">
        <v>10</v>
      </c>
      <c r="D13" s="21" t="s">
        <v>62</v>
      </c>
      <c r="E13" s="23" t="s">
        <v>40</v>
      </c>
      <c r="F13" s="23" t="s">
        <v>60</v>
      </c>
      <c r="G13" s="23" t="s">
        <v>47</v>
      </c>
      <c r="H13" s="29">
        <v>28.08</v>
      </c>
      <c r="I13" s="86">
        <v>20</v>
      </c>
      <c r="J13" s="84">
        <f t="shared" si="0"/>
        <v>10</v>
      </c>
      <c r="K13" s="85" t="str">
        <f t="shared" si="1"/>
        <v>OK</v>
      </c>
      <c r="L13" s="19">
        <v>0</v>
      </c>
      <c r="M13" s="19">
        <v>10</v>
      </c>
      <c r="N13" s="19">
        <v>0</v>
      </c>
      <c r="O13" s="19">
        <v>0</v>
      </c>
      <c r="P13" s="19">
        <v>0</v>
      </c>
      <c r="Q13" s="19">
        <v>0</v>
      </c>
      <c r="R13" s="19">
        <v>0</v>
      </c>
      <c r="S13" s="19">
        <v>0</v>
      </c>
      <c r="T13" s="19">
        <v>0</v>
      </c>
      <c r="U13" s="19">
        <v>0</v>
      </c>
      <c r="V13" s="19">
        <v>0</v>
      </c>
      <c r="W13" s="19">
        <v>0</v>
      </c>
      <c r="X13" s="19">
        <v>0</v>
      </c>
    </row>
    <row r="14" spans="1:24" ht="38.25" x14ac:dyDescent="0.25">
      <c r="A14" s="131" t="s">
        <v>379</v>
      </c>
      <c r="B14" s="132">
        <v>3</v>
      </c>
      <c r="C14" s="26">
        <v>11</v>
      </c>
      <c r="D14" s="35" t="s">
        <v>63</v>
      </c>
      <c r="E14" s="26" t="s">
        <v>64</v>
      </c>
      <c r="F14" s="27" t="s">
        <v>65</v>
      </c>
      <c r="G14" s="26" t="s">
        <v>47</v>
      </c>
      <c r="H14" s="28">
        <v>2.06</v>
      </c>
      <c r="I14" s="83">
        <v>100</v>
      </c>
      <c r="J14" s="84">
        <f t="shared" si="0"/>
        <v>100</v>
      </c>
      <c r="K14" s="85" t="str">
        <f t="shared" si="1"/>
        <v>OK</v>
      </c>
      <c r="L14" s="19">
        <v>0</v>
      </c>
      <c r="M14" s="19">
        <v>0</v>
      </c>
      <c r="N14" s="19">
        <v>0</v>
      </c>
      <c r="O14" s="19">
        <v>0</v>
      </c>
      <c r="P14" s="19">
        <v>0</v>
      </c>
      <c r="Q14" s="19">
        <v>0</v>
      </c>
      <c r="R14" s="19">
        <v>0</v>
      </c>
      <c r="S14" s="19">
        <v>0</v>
      </c>
      <c r="T14" s="19">
        <v>0</v>
      </c>
      <c r="U14" s="19">
        <v>0</v>
      </c>
      <c r="V14" s="19">
        <v>0</v>
      </c>
      <c r="W14" s="19">
        <v>0</v>
      </c>
      <c r="X14" s="19">
        <v>0</v>
      </c>
    </row>
    <row r="15" spans="1:24" ht="38.25" x14ac:dyDescent="0.25">
      <c r="A15" s="131"/>
      <c r="B15" s="132"/>
      <c r="C15" s="26">
        <v>12</v>
      </c>
      <c r="D15" s="35" t="s">
        <v>66</v>
      </c>
      <c r="E15" s="26" t="s">
        <v>40</v>
      </c>
      <c r="F15" s="27" t="s">
        <v>52</v>
      </c>
      <c r="G15" s="26" t="s">
        <v>47</v>
      </c>
      <c r="H15" s="28">
        <v>1.1399999999999999</v>
      </c>
      <c r="I15" s="83">
        <v>50</v>
      </c>
      <c r="J15" s="84">
        <f t="shared" si="0"/>
        <v>0</v>
      </c>
      <c r="K15" s="85" t="str">
        <f t="shared" si="1"/>
        <v>OK</v>
      </c>
      <c r="L15" s="19">
        <v>0</v>
      </c>
      <c r="M15" s="19">
        <v>0</v>
      </c>
      <c r="N15" s="19">
        <v>0</v>
      </c>
      <c r="O15" s="19">
        <v>0</v>
      </c>
      <c r="P15" s="19">
        <v>0</v>
      </c>
      <c r="Q15" s="19">
        <v>50</v>
      </c>
      <c r="R15" s="19">
        <v>0</v>
      </c>
      <c r="S15" s="19">
        <v>0</v>
      </c>
      <c r="T15" s="19">
        <v>0</v>
      </c>
      <c r="U15" s="19">
        <v>0</v>
      </c>
      <c r="V15" s="19">
        <v>0</v>
      </c>
      <c r="W15" s="19">
        <v>0</v>
      </c>
      <c r="X15" s="19">
        <v>0</v>
      </c>
    </row>
    <row r="16" spans="1:24" ht="25.5" customHeight="1" x14ac:dyDescent="0.25">
      <c r="A16" s="141" t="s">
        <v>378</v>
      </c>
      <c r="B16" s="133">
        <v>4</v>
      </c>
      <c r="C16" s="23">
        <v>13</v>
      </c>
      <c r="D16" s="21" t="s">
        <v>67</v>
      </c>
      <c r="E16" s="23" t="s">
        <v>68</v>
      </c>
      <c r="F16" s="23" t="s">
        <v>52</v>
      </c>
      <c r="G16" s="23" t="s">
        <v>47</v>
      </c>
      <c r="H16" s="29">
        <v>1.46</v>
      </c>
      <c r="I16" s="86">
        <v>10</v>
      </c>
      <c r="J16" s="84">
        <f t="shared" si="0"/>
        <v>0</v>
      </c>
      <c r="K16" s="85" t="str">
        <f t="shared" si="1"/>
        <v>OK</v>
      </c>
      <c r="L16" s="19">
        <v>0</v>
      </c>
      <c r="M16" s="19">
        <v>10</v>
      </c>
      <c r="N16" s="19">
        <v>0</v>
      </c>
      <c r="O16" s="19">
        <v>0</v>
      </c>
      <c r="P16" s="19">
        <v>0</v>
      </c>
      <c r="Q16" s="19">
        <v>0</v>
      </c>
      <c r="R16" s="19">
        <v>0</v>
      </c>
      <c r="S16" s="19">
        <v>0</v>
      </c>
      <c r="T16" s="19">
        <v>0</v>
      </c>
      <c r="U16" s="19">
        <v>0</v>
      </c>
      <c r="V16" s="19">
        <v>0</v>
      </c>
      <c r="W16" s="19">
        <v>0</v>
      </c>
      <c r="X16" s="19">
        <v>0</v>
      </c>
    </row>
    <row r="17" spans="1:24" ht="25.5" customHeight="1" x14ac:dyDescent="0.25">
      <c r="A17" s="141"/>
      <c r="B17" s="133"/>
      <c r="C17" s="23">
        <v>14</v>
      </c>
      <c r="D17" s="21" t="s">
        <v>69</v>
      </c>
      <c r="E17" s="23" t="s">
        <v>40</v>
      </c>
      <c r="F17" s="23" t="s">
        <v>70</v>
      </c>
      <c r="G17" s="23" t="s">
        <v>47</v>
      </c>
      <c r="H17" s="29">
        <v>1.59</v>
      </c>
      <c r="I17" s="86">
        <v>10</v>
      </c>
      <c r="J17" s="84">
        <f t="shared" si="0"/>
        <v>10</v>
      </c>
      <c r="K17" s="85" t="str">
        <f t="shared" si="1"/>
        <v>OK</v>
      </c>
      <c r="L17" s="19">
        <v>0</v>
      </c>
      <c r="M17" s="19">
        <v>0</v>
      </c>
      <c r="N17" s="19">
        <v>0</v>
      </c>
      <c r="O17" s="19">
        <v>0</v>
      </c>
      <c r="P17" s="19">
        <v>0</v>
      </c>
      <c r="Q17" s="19">
        <v>0</v>
      </c>
      <c r="R17" s="19">
        <v>0</v>
      </c>
      <c r="S17" s="19">
        <v>0</v>
      </c>
      <c r="T17" s="19">
        <v>0</v>
      </c>
      <c r="U17" s="19">
        <v>0</v>
      </c>
      <c r="V17" s="19">
        <v>0</v>
      </c>
      <c r="W17" s="19">
        <v>0</v>
      </c>
      <c r="X17" s="19">
        <v>0</v>
      </c>
    </row>
    <row r="18" spans="1:24" ht="25.5" customHeight="1" x14ac:dyDescent="0.25">
      <c r="A18" s="141"/>
      <c r="B18" s="133"/>
      <c r="C18" s="23">
        <v>15</v>
      </c>
      <c r="D18" s="21" t="s">
        <v>71</v>
      </c>
      <c r="E18" s="23" t="s">
        <v>68</v>
      </c>
      <c r="F18" s="23" t="s">
        <v>72</v>
      </c>
      <c r="G18" s="23" t="s">
        <v>47</v>
      </c>
      <c r="H18" s="29">
        <v>19.98</v>
      </c>
      <c r="I18" s="86"/>
      <c r="J18" s="84">
        <f t="shared" si="0"/>
        <v>0</v>
      </c>
      <c r="K18" s="85" t="str">
        <f t="shared" si="1"/>
        <v>OK</v>
      </c>
      <c r="L18" s="19">
        <v>0</v>
      </c>
      <c r="M18" s="19">
        <v>0</v>
      </c>
      <c r="N18" s="19">
        <v>0</v>
      </c>
      <c r="O18" s="19">
        <v>0</v>
      </c>
      <c r="P18" s="19">
        <v>0</v>
      </c>
      <c r="Q18" s="19">
        <v>0</v>
      </c>
      <c r="R18" s="19">
        <v>0</v>
      </c>
      <c r="S18" s="19">
        <v>0</v>
      </c>
      <c r="T18" s="19">
        <v>0</v>
      </c>
      <c r="U18" s="19">
        <v>0</v>
      </c>
      <c r="V18" s="19">
        <v>0</v>
      </c>
      <c r="W18" s="19">
        <v>0</v>
      </c>
      <c r="X18" s="19">
        <v>0</v>
      </c>
    </row>
    <row r="19" spans="1:24" ht="25.5" customHeight="1" x14ac:dyDescent="0.25">
      <c r="A19" s="141"/>
      <c r="B19" s="133"/>
      <c r="C19" s="23">
        <v>16</v>
      </c>
      <c r="D19" s="21" t="s">
        <v>73</v>
      </c>
      <c r="E19" s="23" t="s">
        <v>40</v>
      </c>
      <c r="F19" s="23" t="s">
        <v>74</v>
      </c>
      <c r="G19" s="23" t="s">
        <v>47</v>
      </c>
      <c r="H19" s="29">
        <v>14.85</v>
      </c>
      <c r="I19" s="86">
        <v>30</v>
      </c>
      <c r="J19" s="84">
        <f t="shared" si="0"/>
        <v>30</v>
      </c>
      <c r="K19" s="85" t="str">
        <f t="shared" si="1"/>
        <v>OK</v>
      </c>
      <c r="L19" s="19">
        <v>0</v>
      </c>
      <c r="M19" s="19">
        <v>0</v>
      </c>
      <c r="N19" s="19">
        <v>0</v>
      </c>
      <c r="O19" s="19">
        <v>0</v>
      </c>
      <c r="P19" s="19">
        <v>0</v>
      </c>
      <c r="Q19" s="19">
        <v>0</v>
      </c>
      <c r="R19" s="19">
        <v>0</v>
      </c>
      <c r="S19" s="19">
        <v>0</v>
      </c>
      <c r="T19" s="19">
        <v>0</v>
      </c>
      <c r="U19" s="19">
        <v>0</v>
      </c>
      <c r="V19" s="19">
        <v>0</v>
      </c>
      <c r="W19" s="19">
        <v>0</v>
      </c>
      <c r="X19" s="19">
        <v>0</v>
      </c>
    </row>
    <row r="20" spans="1:24" ht="25.5" customHeight="1" x14ac:dyDescent="0.25">
      <c r="A20" s="141"/>
      <c r="B20" s="133"/>
      <c r="C20" s="23">
        <v>17</v>
      </c>
      <c r="D20" s="21" t="s">
        <v>75</v>
      </c>
      <c r="E20" s="23" t="s">
        <v>40</v>
      </c>
      <c r="F20" s="23" t="s">
        <v>72</v>
      </c>
      <c r="G20" s="23" t="s">
        <v>47</v>
      </c>
      <c r="H20" s="29">
        <v>3.11</v>
      </c>
      <c r="I20" s="86"/>
      <c r="J20" s="84">
        <f t="shared" si="0"/>
        <v>0</v>
      </c>
      <c r="K20" s="85" t="str">
        <f t="shared" si="1"/>
        <v>OK</v>
      </c>
      <c r="L20" s="19">
        <v>0</v>
      </c>
      <c r="M20" s="19">
        <v>0</v>
      </c>
      <c r="N20" s="19">
        <v>0</v>
      </c>
      <c r="O20" s="19">
        <v>0</v>
      </c>
      <c r="P20" s="19">
        <v>0</v>
      </c>
      <c r="Q20" s="19">
        <v>0</v>
      </c>
      <c r="R20" s="19">
        <v>0</v>
      </c>
      <c r="S20" s="19">
        <v>0</v>
      </c>
      <c r="T20" s="19">
        <v>0</v>
      </c>
      <c r="U20" s="19">
        <v>0</v>
      </c>
      <c r="V20" s="19">
        <v>0</v>
      </c>
      <c r="W20" s="19">
        <v>0</v>
      </c>
      <c r="X20" s="19">
        <v>0</v>
      </c>
    </row>
    <row r="21" spans="1:24" ht="25.5" customHeight="1" x14ac:dyDescent="0.25">
      <c r="A21" s="141"/>
      <c r="B21" s="133"/>
      <c r="C21" s="23">
        <v>18</v>
      </c>
      <c r="D21" s="21" t="s">
        <v>76</v>
      </c>
      <c r="E21" s="23" t="s">
        <v>40</v>
      </c>
      <c r="F21" s="23" t="s">
        <v>77</v>
      </c>
      <c r="G21" s="23" t="s">
        <v>47</v>
      </c>
      <c r="H21" s="29">
        <v>4.58</v>
      </c>
      <c r="I21" s="86">
        <v>20</v>
      </c>
      <c r="J21" s="84">
        <f t="shared" si="0"/>
        <v>15</v>
      </c>
      <c r="K21" s="85" t="str">
        <f t="shared" si="1"/>
        <v>OK</v>
      </c>
      <c r="L21" s="19">
        <v>0</v>
      </c>
      <c r="M21" s="19">
        <v>5</v>
      </c>
      <c r="N21" s="19">
        <v>0</v>
      </c>
      <c r="O21" s="19">
        <v>0</v>
      </c>
      <c r="P21" s="19">
        <v>0</v>
      </c>
      <c r="Q21" s="19">
        <v>0</v>
      </c>
      <c r="R21" s="19">
        <v>0</v>
      </c>
      <c r="S21" s="19">
        <v>0</v>
      </c>
      <c r="T21" s="19">
        <v>0</v>
      </c>
      <c r="U21" s="19">
        <v>0</v>
      </c>
      <c r="V21" s="19">
        <v>0</v>
      </c>
      <c r="W21" s="19">
        <v>0</v>
      </c>
      <c r="X21" s="19">
        <v>0</v>
      </c>
    </row>
    <row r="22" spans="1:24" ht="25.5" customHeight="1" x14ac:dyDescent="0.25">
      <c r="A22" s="141"/>
      <c r="B22" s="133"/>
      <c r="C22" s="23">
        <v>19</v>
      </c>
      <c r="D22" s="21" t="s">
        <v>78</v>
      </c>
      <c r="E22" s="23" t="s">
        <v>40</v>
      </c>
      <c r="F22" s="23" t="s">
        <v>77</v>
      </c>
      <c r="G22" s="23" t="s">
        <v>47</v>
      </c>
      <c r="H22" s="29">
        <v>1.47</v>
      </c>
      <c r="I22" s="86">
        <v>30</v>
      </c>
      <c r="J22" s="84">
        <f t="shared" si="0"/>
        <v>25</v>
      </c>
      <c r="K22" s="85" t="str">
        <f t="shared" si="1"/>
        <v>OK</v>
      </c>
      <c r="L22" s="19">
        <v>0</v>
      </c>
      <c r="M22" s="19">
        <v>5</v>
      </c>
      <c r="N22" s="19">
        <v>0</v>
      </c>
      <c r="O22" s="19">
        <v>0</v>
      </c>
      <c r="P22" s="19">
        <v>0</v>
      </c>
      <c r="Q22" s="19">
        <v>0</v>
      </c>
      <c r="R22" s="19">
        <v>0</v>
      </c>
      <c r="S22" s="19">
        <v>0</v>
      </c>
      <c r="T22" s="19">
        <v>0</v>
      </c>
      <c r="U22" s="19">
        <v>0</v>
      </c>
      <c r="V22" s="19">
        <v>0</v>
      </c>
      <c r="W22" s="19">
        <v>0</v>
      </c>
      <c r="X22" s="19">
        <v>0</v>
      </c>
    </row>
    <row r="23" spans="1:24" ht="51" x14ac:dyDescent="0.25">
      <c r="A23" s="142"/>
      <c r="B23" s="133"/>
      <c r="C23" s="23">
        <v>20</v>
      </c>
      <c r="D23" s="21" t="s">
        <v>79</v>
      </c>
      <c r="E23" s="23" t="s">
        <v>40</v>
      </c>
      <c r="F23" s="23" t="s">
        <v>80</v>
      </c>
      <c r="G23" s="23" t="s">
        <v>47</v>
      </c>
      <c r="H23" s="29">
        <v>10.130000000000001</v>
      </c>
      <c r="I23" s="86">
        <v>20</v>
      </c>
      <c r="J23" s="84">
        <f t="shared" si="0"/>
        <v>20</v>
      </c>
      <c r="K23" s="85" t="str">
        <f t="shared" si="1"/>
        <v>OK</v>
      </c>
      <c r="L23" s="19">
        <v>0</v>
      </c>
      <c r="M23" s="19">
        <v>0</v>
      </c>
      <c r="N23" s="19">
        <v>0</v>
      </c>
      <c r="O23" s="19">
        <v>0</v>
      </c>
      <c r="P23" s="19">
        <v>0</v>
      </c>
      <c r="Q23" s="19">
        <v>0</v>
      </c>
      <c r="R23" s="19">
        <v>0</v>
      </c>
      <c r="S23" s="19">
        <v>0</v>
      </c>
      <c r="T23" s="19">
        <v>0</v>
      </c>
      <c r="U23" s="19">
        <v>0</v>
      </c>
      <c r="V23" s="19">
        <v>0</v>
      </c>
      <c r="W23" s="19">
        <v>0</v>
      </c>
      <c r="X23" s="19">
        <v>0</v>
      </c>
    </row>
    <row r="24" spans="1:24" ht="89.25" x14ac:dyDescent="0.25">
      <c r="A24" s="146" t="s">
        <v>379</v>
      </c>
      <c r="B24" s="148">
        <v>5</v>
      </c>
      <c r="C24" s="26">
        <v>21</v>
      </c>
      <c r="D24" s="35" t="s">
        <v>487</v>
      </c>
      <c r="E24" s="26" t="s">
        <v>40</v>
      </c>
      <c r="F24" s="27" t="s">
        <v>81</v>
      </c>
      <c r="G24" s="26" t="s">
        <v>47</v>
      </c>
      <c r="H24" s="28">
        <v>0.39</v>
      </c>
      <c r="I24" s="83">
        <v>1000</v>
      </c>
      <c r="J24" s="84">
        <f t="shared" si="0"/>
        <v>350</v>
      </c>
      <c r="K24" s="85" t="str">
        <f t="shared" si="1"/>
        <v>OK</v>
      </c>
      <c r="L24" s="19">
        <v>0</v>
      </c>
      <c r="M24" s="19">
        <v>0</v>
      </c>
      <c r="N24" s="19">
        <v>300</v>
      </c>
      <c r="O24" s="19">
        <v>0</v>
      </c>
      <c r="P24" s="19">
        <v>0</v>
      </c>
      <c r="Q24" s="19">
        <v>0</v>
      </c>
      <c r="R24" s="19">
        <v>0</v>
      </c>
      <c r="S24" s="19">
        <v>0</v>
      </c>
      <c r="T24" s="19">
        <v>0</v>
      </c>
      <c r="U24" s="19">
        <v>350</v>
      </c>
      <c r="V24" s="19">
        <v>0</v>
      </c>
      <c r="W24" s="19">
        <v>0</v>
      </c>
      <c r="X24" s="19">
        <v>0</v>
      </c>
    </row>
    <row r="25" spans="1:24" ht="76.5" x14ac:dyDescent="0.25">
      <c r="A25" s="146"/>
      <c r="B25" s="148"/>
      <c r="C25" s="26">
        <v>22</v>
      </c>
      <c r="D25" s="35" t="s">
        <v>488</v>
      </c>
      <c r="E25" s="26" t="s">
        <v>40</v>
      </c>
      <c r="F25" s="27" t="s">
        <v>81</v>
      </c>
      <c r="G25" s="26" t="s">
        <v>47</v>
      </c>
      <c r="H25" s="28">
        <v>0.39</v>
      </c>
      <c r="I25" s="83">
        <v>800</v>
      </c>
      <c r="J25" s="84">
        <f t="shared" si="0"/>
        <v>0</v>
      </c>
      <c r="K25" s="85" t="str">
        <f t="shared" si="1"/>
        <v>OK</v>
      </c>
      <c r="L25" s="19">
        <v>0</v>
      </c>
      <c r="M25" s="19">
        <v>0</v>
      </c>
      <c r="N25" s="19">
        <v>300</v>
      </c>
      <c r="O25" s="19">
        <v>0</v>
      </c>
      <c r="P25" s="19">
        <v>0</v>
      </c>
      <c r="Q25" s="19">
        <v>0</v>
      </c>
      <c r="R25" s="19">
        <v>0</v>
      </c>
      <c r="S25" s="19">
        <v>0</v>
      </c>
      <c r="T25" s="19">
        <v>0</v>
      </c>
      <c r="U25" s="19">
        <v>500</v>
      </c>
      <c r="V25" s="19">
        <v>0</v>
      </c>
      <c r="W25" s="19">
        <v>0</v>
      </c>
      <c r="X25" s="19">
        <v>0</v>
      </c>
    </row>
    <row r="26" spans="1:24" ht="89.25" x14ac:dyDescent="0.25">
      <c r="A26" s="146"/>
      <c r="B26" s="148"/>
      <c r="C26" s="26">
        <v>23</v>
      </c>
      <c r="D26" s="35" t="s">
        <v>489</v>
      </c>
      <c r="E26" s="26" t="s">
        <v>40</v>
      </c>
      <c r="F26" s="27" t="s">
        <v>81</v>
      </c>
      <c r="G26" s="26" t="s">
        <v>47</v>
      </c>
      <c r="H26" s="28">
        <v>0.33</v>
      </c>
      <c r="I26" s="83">
        <v>200</v>
      </c>
      <c r="J26" s="84">
        <f t="shared" si="0"/>
        <v>0</v>
      </c>
      <c r="K26" s="85" t="str">
        <f t="shared" si="1"/>
        <v>OK</v>
      </c>
      <c r="L26" s="19">
        <v>0</v>
      </c>
      <c r="M26" s="19">
        <v>0</v>
      </c>
      <c r="N26" s="19">
        <v>100</v>
      </c>
      <c r="O26" s="19">
        <v>0</v>
      </c>
      <c r="P26" s="19">
        <v>0</v>
      </c>
      <c r="Q26" s="19">
        <v>0</v>
      </c>
      <c r="R26" s="19">
        <v>0</v>
      </c>
      <c r="S26" s="19">
        <v>0</v>
      </c>
      <c r="T26" s="19">
        <v>0</v>
      </c>
      <c r="U26" s="19">
        <v>100</v>
      </c>
      <c r="V26" s="19">
        <v>0</v>
      </c>
      <c r="W26" s="19">
        <v>0</v>
      </c>
      <c r="X26" s="19">
        <v>0</v>
      </c>
    </row>
    <row r="27" spans="1:24" ht="89.25" x14ac:dyDescent="0.25">
      <c r="A27" s="147"/>
      <c r="B27" s="149"/>
      <c r="C27" s="26">
        <v>24</v>
      </c>
      <c r="D27" s="35" t="s">
        <v>490</v>
      </c>
      <c r="E27" s="26" t="s">
        <v>40</v>
      </c>
      <c r="F27" s="27" t="s">
        <v>81</v>
      </c>
      <c r="G27" s="26" t="s">
        <v>47</v>
      </c>
      <c r="H27" s="28">
        <v>0.33</v>
      </c>
      <c r="I27" s="83">
        <v>400</v>
      </c>
      <c r="J27" s="84">
        <f t="shared" si="0"/>
        <v>200</v>
      </c>
      <c r="K27" s="85" t="str">
        <f t="shared" si="1"/>
        <v>OK</v>
      </c>
      <c r="L27" s="19">
        <v>0</v>
      </c>
      <c r="M27" s="19">
        <v>0</v>
      </c>
      <c r="N27" s="19">
        <v>0</v>
      </c>
      <c r="O27" s="19">
        <v>0</v>
      </c>
      <c r="P27" s="19">
        <v>0</v>
      </c>
      <c r="Q27" s="19">
        <v>0</v>
      </c>
      <c r="R27" s="19">
        <v>0</v>
      </c>
      <c r="S27" s="19">
        <v>0</v>
      </c>
      <c r="T27" s="19">
        <v>0</v>
      </c>
      <c r="U27" s="19">
        <v>200</v>
      </c>
      <c r="V27" s="19">
        <v>0</v>
      </c>
      <c r="W27" s="19">
        <v>0</v>
      </c>
      <c r="X27" s="19">
        <v>0</v>
      </c>
    </row>
    <row r="28" spans="1:24" ht="25.5" customHeight="1" x14ac:dyDescent="0.25">
      <c r="A28" s="140" t="s">
        <v>378</v>
      </c>
      <c r="B28" s="143">
        <v>6</v>
      </c>
      <c r="C28" s="23">
        <v>25</v>
      </c>
      <c r="D28" s="21" t="s">
        <v>82</v>
      </c>
      <c r="E28" s="23" t="s">
        <v>40</v>
      </c>
      <c r="F28" s="23" t="s">
        <v>83</v>
      </c>
      <c r="G28" s="23" t="s">
        <v>47</v>
      </c>
      <c r="H28" s="29">
        <v>0.82</v>
      </c>
      <c r="I28" s="49">
        <v>20</v>
      </c>
      <c r="J28" s="84">
        <f t="shared" si="0"/>
        <v>0</v>
      </c>
      <c r="K28" s="85" t="str">
        <f t="shared" si="1"/>
        <v>OK</v>
      </c>
      <c r="L28" s="19">
        <v>0</v>
      </c>
      <c r="M28" s="19">
        <v>20</v>
      </c>
      <c r="N28" s="19">
        <v>0</v>
      </c>
      <c r="O28" s="19">
        <v>0</v>
      </c>
      <c r="P28" s="19">
        <v>0</v>
      </c>
      <c r="Q28" s="19">
        <v>0</v>
      </c>
      <c r="R28" s="19">
        <v>0</v>
      </c>
      <c r="S28" s="19">
        <v>0</v>
      </c>
      <c r="T28" s="19">
        <v>0</v>
      </c>
      <c r="U28" s="19">
        <v>0</v>
      </c>
      <c r="V28" s="19">
        <v>0</v>
      </c>
      <c r="W28" s="19">
        <v>0</v>
      </c>
      <c r="X28" s="19">
        <v>0</v>
      </c>
    </row>
    <row r="29" spans="1:24" ht="25.5" x14ac:dyDescent="0.25">
      <c r="A29" s="141"/>
      <c r="B29" s="144"/>
      <c r="C29" s="23">
        <v>26</v>
      </c>
      <c r="D29" s="21" t="s">
        <v>84</v>
      </c>
      <c r="E29" s="23" t="s">
        <v>40</v>
      </c>
      <c r="F29" s="23" t="s">
        <v>83</v>
      </c>
      <c r="G29" s="23" t="s">
        <v>47</v>
      </c>
      <c r="H29" s="29">
        <v>0.82</v>
      </c>
      <c r="I29" s="49">
        <v>20</v>
      </c>
      <c r="J29" s="84">
        <f t="shared" si="0"/>
        <v>0</v>
      </c>
      <c r="K29" s="85" t="str">
        <f t="shared" si="1"/>
        <v>OK</v>
      </c>
      <c r="L29" s="19"/>
      <c r="M29" s="19">
        <v>20</v>
      </c>
      <c r="N29" s="19"/>
      <c r="O29" s="19"/>
      <c r="P29" s="19"/>
      <c r="Q29" s="19"/>
      <c r="R29" s="19"/>
      <c r="S29" s="19"/>
      <c r="T29" s="19"/>
      <c r="U29" s="19"/>
      <c r="V29" s="19">
        <v>0</v>
      </c>
      <c r="W29" s="19">
        <v>0</v>
      </c>
      <c r="X29" s="19">
        <v>0</v>
      </c>
    </row>
    <row r="30" spans="1:24" ht="25.5" x14ac:dyDescent="0.25">
      <c r="A30" s="141"/>
      <c r="B30" s="144"/>
      <c r="C30" s="23">
        <v>27</v>
      </c>
      <c r="D30" s="21" t="s">
        <v>85</v>
      </c>
      <c r="E30" s="23" t="s">
        <v>40</v>
      </c>
      <c r="F30" s="23" t="s">
        <v>83</v>
      </c>
      <c r="G30" s="23" t="s">
        <v>47</v>
      </c>
      <c r="H30" s="29">
        <v>0.82</v>
      </c>
      <c r="I30" s="49">
        <v>10</v>
      </c>
      <c r="J30" s="84">
        <f t="shared" si="0"/>
        <v>0</v>
      </c>
      <c r="K30" s="85" t="str">
        <f t="shared" si="1"/>
        <v>OK</v>
      </c>
      <c r="L30" s="19"/>
      <c r="M30" s="19">
        <v>10</v>
      </c>
      <c r="N30" s="48"/>
      <c r="O30" s="48"/>
      <c r="P30" s="48"/>
      <c r="Q30" s="48"/>
      <c r="R30" s="48"/>
      <c r="S30" s="48"/>
      <c r="T30" s="48"/>
      <c r="U30" s="48"/>
      <c r="V30" s="19">
        <v>0</v>
      </c>
      <c r="W30" s="19">
        <v>0</v>
      </c>
      <c r="X30" s="19">
        <v>0</v>
      </c>
    </row>
    <row r="31" spans="1:24" ht="25.5" x14ac:dyDescent="0.25">
      <c r="A31" s="141"/>
      <c r="B31" s="144"/>
      <c r="C31" s="23">
        <v>28</v>
      </c>
      <c r="D31" s="21" t="s">
        <v>86</v>
      </c>
      <c r="E31" s="23" t="s">
        <v>40</v>
      </c>
      <c r="F31" s="23" t="s">
        <v>83</v>
      </c>
      <c r="G31" s="23" t="s">
        <v>47</v>
      </c>
      <c r="H31" s="29">
        <v>0.82</v>
      </c>
      <c r="I31" s="49">
        <v>10</v>
      </c>
      <c r="J31" s="84">
        <f t="shared" si="0"/>
        <v>0</v>
      </c>
      <c r="K31" s="85" t="str">
        <f t="shared" si="1"/>
        <v>OK</v>
      </c>
      <c r="L31" s="19"/>
      <c r="M31" s="19">
        <v>10</v>
      </c>
      <c r="N31" s="48"/>
      <c r="O31" s="48"/>
      <c r="P31" s="48"/>
      <c r="Q31" s="48"/>
      <c r="R31" s="48"/>
      <c r="S31" s="48"/>
      <c r="T31" s="48"/>
      <c r="U31" s="48"/>
      <c r="V31" s="19">
        <v>0</v>
      </c>
      <c r="W31" s="19">
        <v>0</v>
      </c>
      <c r="X31" s="19">
        <v>0</v>
      </c>
    </row>
    <row r="32" spans="1:24" ht="38.25" x14ac:dyDescent="0.25">
      <c r="A32" s="141"/>
      <c r="B32" s="144"/>
      <c r="C32" s="23">
        <v>29</v>
      </c>
      <c r="D32" s="21" t="s">
        <v>87</v>
      </c>
      <c r="E32" s="23" t="s">
        <v>40</v>
      </c>
      <c r="F32" s="23" t="s">
        <v>52</v>
      </c>
      <c r="G32" s="23" t="s">
        <v>47</v>
      </c>
      <c r="H32" s="29">
        <v>0.63</v>
      </c>
      <c r="I32" s="50">
        <v>60</v>
      </c>
      <c r="J32" s="84">
        <f t="shared" si="0"/>
        <v>30</v>
      </c>
      <c r="K32" s="85" t="str">
        <f t="shared" si="1"/>
        <v>OK</v>
      </c>
      <c r="L32" s="19"/>
      <c r="M32" s="19">
        <v>30</v>
      </c>
      <c r="N32" s="48"/>
      <c r="O32" s="48"/>
      <c r="P32" s="48"/>
      <c r="Q32" s="48"/>
      <c r="R32" s="48"/>
      <c r="S32" s="48"/>
      <c r="T32" s="48"/>
      <c r="U32" s="48"/>
      <c r="V32" s="19">
        <v>0</v>
      </c>
      <c r="W32" s="19">
        <v>0</v>
      </c>
      <c r="X32" s="19">
        <v>0</v>
      </c>
    </row>
    <row r="33" spans="1:24" ht="38.25" x14ac:dyDescent="0.25">
      <c r="A33" s="141"/>
      <c r="B33" s="144"/>
      <c r="C33" s="23">
        <v>30</v>
      </c>
      <c r="D33" s="21" t="s">
        <v>88</v>
      </c>
      <c r="E33" s="23" t="s">
        <v>40</v>
      </c>
      <c r="F33" s="23" t="s">
        <v>52</v>
      </c>
      <c r="G33" s="23" t="s">
        <v>47</v>
      </c>
      <c r="H33" s="29">
        <v>0.63</v>
      </c>
      <c r="I33" s="50">
        <v>30</v>
      </c>
      <c r="J33" s="84">
        <f t="shared" si="0"/>
        <v>15</v>
      </c>
      <c r="K33" s="85" t="str">
        <f t="shared" si="1"/>
        <v>OK</v>
      </c>
      <c r="L33" s="19"/>
      <c r="M33" s="19">
        <v>15</v>
      </c>
      <c r="N33" s="48"/>
      <c r="O33" s="48"/>
      <c r="P33" s="48"/>
      <c r="Q33" s="48"/>
      <c r="R33" s="48"/>
      <c r="S33" s="48"/>
      <c r="T33" s="48"/>
      <c r="U33" s="48"/>
      <c r="V33" s="19">
        <v>0</v>
      </c>
      <c r="W33" s="19">
        <v>0</v>
      </c>
      <c r="X33" s="19">
        <v>0</v>
      </c>
    </row>
    <row r="34" spans="1:24" ht="63.75" x14ac:dyDescent="0.25">
      <c r="A34" s="141"/>
      <c r="B34" s="144"/>
      <c r="C34" s="23">
        <v>31</v>
      </c>
      <c r="D34" s="21" t="s">
        <v>89</v>
      </c>
      <c r="E34" s="23" t="s">
        <v>40</v>
      </c>
      <c r="F34" s="23" t="s">
        <v>90</v>
      </c>
      <c r="G34" s="23" t="s">
        <v>47</v>
      </c>
      <c r="H34" s="29">
        <v>5.51</v>
      </c>
      <c r="I34" s="86">
        <v>10</v>
      </c>
      <c r="J34" s="84">
        <f t="shared" si="0"/>
        <v>10</v>
      </c>
      <c r="K34" s="85" t="str">
        <f t="shared" si="1"/>
        <v>OK</v>
      </c>
      <c r="L34" s="19"/>
      <c r="M34" s="19"/>
      <c r="N34" s="48"/>
      <c r="O34" s="48"/>
      <c r="P34" s="48"/>
      <c r="Q34" s="48"/>
      <c r="R34" s="48"/>
      <c r="S34" s="48"/>
      <c r="T34" s="48"/>
      <c r="U34" s="48"/>
      <c r="V34" s="19">
        <v>0</v>
      </c>
      <c r="W34" s="19">
        <v>0</v>
      </c>
      <c r="X34" s="19">
        <v>0</v>
      </c>
    </row>
    <row r="35" spans="1:24" x14ac:dyDescent="0.25">
      <c r="A35" s="141"/>
      <c r="B35" s="144"/>
      <c r="C35" s="23">
        <v>32</v>
      </c>
      <c r="D35" s="21" t="s">
        <v>91</v>
      </c>
      <c r="E35" s="23" t="s">
        <v>40</v>
      </c>
      <c r="F35" s="23" t="s">
        <v>92</v>
      </c>
      <c r="G35" s="23" t="s">
        <v>47</v>
      </c>
      <c r="H35" s="29">
        <v>0.56999999999999995</v>
      </c>
      <c r="I35" s="86">
        <v>10</v>
      </c>
      <c r="J35" s="84">
        <f t="shared" si="0"/>
        <v>10</v>
      </c>
      <c r="K35" s="85" t="str">
        <f t="shared" si="1"/>
        <v>OK</v>
      </c>
      <c r="L35" s="19"/>
      <c r="M35" s="19"/>
      <c r="N35" s="48"/>
      <c r="O35" s="48"/>
      <c r="P35" s="48"/>
      <c r="Q35" s="48"/>
      <c r="R35" s="48"/>
      <c r="S35" s="48"/>
      <c r="T35" s="48"/>
      <c r="U35" s="48"/>
      <c r="V35" s="19">
        <v>0</v>
      </c>
      <c r="W35" s="19">
        <v>0</v>
      </c>
      <c r="X35" s="19">
        <v>0</v>
      </c>
    </row>
    <row r="36" spans="1:24" x14ac:dyDescent="0.25">
      <c r="A36" s="141"/>
      <c r="B36" s="144"/>
      <c r="C36" s="23">
        <v>33</v>
      </c>
      <c r="D36" s="21" t="s">
        <v>93</v>
      </c>
      <c r="E36" s="23" t="s">
        <v>40</v>
      </c>
      <c r="F36" s="23" t="s">
        <v>92</v>
      </c>
      <c r="G36" s="23" t="s">
        <v>47</v>
      </c>
      <c r="H36" s="29">
        <v>0.56999999999999995</v>
      </c>
      <c r="I36" s="86">
        <v>10</v>
      </c>
      <c r="J36" s="84">
        <f t="shared" si="0"/>
        <v>10</v>
      </c>
      <c r="K36" s="85" t="str">
        <f t="shared" si="1"/>
        <v>OK</v>
      </c>
      <c r="L36" s="19"/>
      <c r="M36" s="19"/>
      <c r="N36" s="48"/>
      <c r="O36" s="48"/>
      <c r="P36" s="48"/>
      <c r="Q36" s="48"/>
      <c r="R36" s="48"/>
      <c r="S36" s="48"/>
      <c r="T36" s="48"/>
      <c r="U36" s="48"/>
      <c r="V36" s="19">
        <v>0</v>
      </c>
      <c r="W36" s="19">
        <v>0</v>
      </c>
      <c r="X36" s="19">
        <v>0</v>
      </c>
    </row>
    <row r="37" spans="1:24" x14ac:dyDescent="0.25">
      <c r="A37" s="141"/>
      <c r="B37" s="144"/>
      <c r="C37" s="23">
        <v>34</v>
      </c>
      <c r="D37" s="21" t="s">
        <v>94</v>
      </c>
      <c r="E37" s="23" t="s">
        <v>40</v>
      </c>
      <c r="F37" s="23" t="s">
        <v>92</v>
      </c>
      <c r="G37" s="23" t="s">
        <v>47</v>
      </c>
      <c r="H37" s="29">
        <v>0.56999999999999995</v>
      </c>
      <c r="I37" s="86">
        <v>10</v>
      </c>
      <c r="J37" s="84">
        <f t="shared" si="0"/>
        <v>10</v>
      </c>
      <c r="K37" s="85" t="str">
        <f t="shared" si="1"/>
        <v>OK</v>
      </c>
      <c r="L37" s="19"/>
      <c r="M37" s="19"/>
      <c r="N37" s="48"/>
      <c r="O37" s="48"/>
      <c r="P37" s="48"/>
      <c r="Q37" s="48"/>
      <c r="R37" s="48"/>
      <c r="S37" s="48"/>
      <c r="T37" s="48"/>
      <c r="U37" s="48"/>
      <c r="V37" s="19">
        <v>0</v>
      </c>
      <c r="W37" s="19">
        <v>0</v>
      </c>
      <c r="X37" s="19">
        <v>0</v>
      </c>
    </row>
    <row r="38" spans="1:24" x14ac:dyDescent="0.25">
      <c r="A38" s="141"/>
      <c r="B38" s="144"/>
      <c r="C38" s="23">
        <v>35</v>
      </c>
      <c r="D38" s="21" t="s">
        <v>95</v>
      </c>
      <c r="E38" s="23" t="s">
        <v>40</v>
      </c>
      <c r="F38" s="23" t="s">
        <v>92</v>
      </c>
      <c r="G38" s="23" t="s">
        <v>47</v>
      </c>
      <c r="H38" s="29">
        <v>0.56999999999999995</v>
      </c>
      <c r="I38" s="86">
        <v>10</v>
      </c>
      <c r="J38" s="84">
        <f t="shared" si="0"/>
        <v>10</v>
      </c>
      <c r="K38" s="85" t="str">
        <f t="shared" si="1"/>
        <v>OK</v>
      </c>
      <c r="L38" s="19"/>
      <c r="M38" s="19"/>
      <c r="N38" s="48"/>
      <c r="O38" s="48"/>
      <c r="P38" s="48"/>
      <c r="Q38" s="48"/>
      <c r="R38" s="48"/>
      <c r="S38" s="48"/>
      <c r="T38" s="48"/>
      <c r="U38" s="48"/>
      <c r="V38" s="19">
        <v>0</v>
      </c>
      <c r="W38" s="19">
        <v>0</v>
      </c>
      <c r="X38" s="19">
        <v>0</v>
      </c>
    </row>
    <row r="39" spans="1:24" x14ac:dyDescent="0.25">
      <c r="A39" s="141"/>
      <c r="B39" s="144"/>
      <c r="C39" s="23">
        <v>36</v>
      </c>
      <c r="D39" s="21" t="s">
        <v>96</v>
      </c>
      <c r="E39" s="23" t="s">
        <v>40</v>
      </c>
      <c r="F39" s="23" t="s">
        <v>92</v>
      </c>
      <c r="G39" s="23" t="s">
        <v>47</v>
      </c>
      <c r="H39" s="29">
        <v>0.56999999999999995</v>
      </c>
      <c r="I39" s="86">
        <v>10</v>
      </c>
      <c r="J39" s="84">
        <f t="shared" si="0"/>
        <v>10</v>
      </c>
      <c r="K39" s="85" t="str">
        <f t="shared" si="1"/>
        <v>OK</v>
      </c>
      <c r="L39" s="19"/>
      <c r="M39" s="19"/>
      <c r="N39" s="48"/>
      <c r="O39" s="48"/>
      <c r="P39" s="48"/>
      <c r="Q39" s="48"/>
      <c r="R39" s="48"/>
      <c r="S39" s="48"/>
      <c r="T39" s="48"/>
      <c r="U39" s="48"/>
      <c r="V39" s="19">
        <v>0</v>
      </c>
      <c r="W39" s="19">
        <v>0</v>
      </c>
      <c r="X39" s="19">
        <v>0</v>
      </c>
    </row>
    <row r="40" spans="1:24" ht="25.5" x14ac:dyDescent="0.25">
      <c r="A40" s="141"/>
      <c r="B40" s="144"/>
      <c r="C40" s="23">
        <v>37</v>
      </c>
      <c r="D40" s="21" t="s">
        <v>97</v>
      </c>
      <c r="E40" s="23" t="s">
        <v>98</v>
      </c>
      <c r="F40" s="23" t="s">
        <v>54</v>
      </c>
      <c r="G40" s="23" t="s">
        <v>47</v>
      </c>
      <c r="H40" s="29">
        <v>2.21</v>
      </c>
      <c r="I40" s="86">
        <v>30</v>
      </c>
      <c r="J40" s="84">
        <f t="shared" si="0"/>
        <v>30</v>
      </c>
      <c r="K40" s="85" t="str">
        <f t="shared" si="1"/>
        <v>OK</v>
      </c>
      <c r="L40" s="19"/>
      <c r="M40" s="19"/>
      <c r="N40" s="48"/>
      <c r="O40" s="48"/>
      <c r="P40" s="48"/>
      <c r="Q40" s="48"/>
      <c r="R40" s="48"/>
      <c r="S40" s="48"/>
      <c r="T40" s="48"/>
      <c r="U40" s="48"/>
      <c r="V40" s="19">
        <v>0</v>
      </c>
      <c r="W40" s="19">
        <v>0</v>
      </c>
      <c r="X40" s="19">
        <v>0</v>
      </c>
    </row>
    <row r="41" spans="1:24" ht="39" x14ac:dyDescent="0.25">
      <c r="A41" s="141"/>
      <c r="B41" s="144"/>
      <c r="C41" s="23">
        <v>38</v>
      </c>
      <c r="D41" s="37" t="s">
        <v>99</v>
      </c>
      <c r="E41" s="23" t="s">
        <v>9</v>
      </c>
      <c r="F41" s="23" t="s">
        <v>90</v>
      </c>
      <c r="G41" s="23" t="s">
        <v>47</v>
      </c>
      <c r="H41" s="29">
        <v>7.03</v>
      </c>
      <c r="I41" s="86"/>
      <c r="J41" s="84">
        <f t="shared" si="0"/>
        <v>0</v>
      </c>
      <c r="K41" s="85" t="str">
        <f t="shared" si="1"/>
        <v>OK</v>
      </c>
      <c r="L41" s="19"/>
      <c r="M41" s="19"/>
      <c r="N41" s="48"/>
      <c r="O41" s="48"/>
      <c r="P41" s="48"/>
      <c r="Q41" s="48"/>
      <c r="R41" s="48"/>
      <c r="S41" s="48"/>
      <c r="T41" s="48"/>
      <c r="U41" s="48"/>
      <c r="V41" s="19">
        <v>0</v>
      </c>
      <c r="W41" s="19">
        <v>0</v>
      </c>
      <c r="X41" s="19">
        <v>0</v>
      </c>
    </row>
    <row r="42" spans="1:24" ht="26.25" x14ac:dyDescent="0.25">
      <c r="A42" s="141"/>
      <c r="B42" s="144"/>
      <c r="C42" s="23">
        <v>39</v>
      </c>
      <c r="D42" s="37" t="s">
        <v>100</v>
      </c>
      <c r="E42" s="23" t="s">
        <v>101</v>
      </c>
      <c r="F42" s="23" t="s">
        <v>102</v>
      </c>
      <c r="G42" s="23" t="s">
        <v>47</v>
      </c>
      <c r="H42" s="29">
        <v>183.5</v>
      </c>
      <c r="I42" s="86"/>
      <c r="J42" s="84">
        <f t="shared" si="0"/>
        <v>0</v>
      </c>
      <c r="K42" s="85" t="str">
        <f t="shared" si="1"/>
        <v>OK</v>
      </c>
      <c r="L42" s="19"/>
      <c r="M42" s="19"/>
      <c r="N42" s="48"/>
      <c r="O42" s="48"/>
      <c r="P42" s="48"/>
      <c r="Q42" s="48"/>
      <c r="R42" s="48"/>
      <c r="S42" s="48"/>
      <c r="T42" s="48"/>
      <c r="U42" s="48"/>
      <c r="V42" s="19">
        <v>0</v>
      </c>
      <c r="W42" s="19">
        <v>0</v>
      </c>
      <c r="X42" s="19">
        <v>0</v>
      </c>
    </row>
    <row r="43" spans="1:24" ht="25.5" x14ac:dyDescent="0.25">
      <c r="A43" s="141"/>
      <c r="B43" s="144"/>
      <c r="C43" s="23">
        <v>40</v>
      </c>
      <c r="D43" s="21" t="s">
        <v>103</v>
      </c>
      <c r="E43" s="23" t="s">
        <v>40</v>
      </c>
      <c r="F43" s="23" t="s">
        <v>52</v>
      </c>
      <c r="G43" s="23" t="s">
        <v>47</v>
      </c>
      <c r="H43" s="29">
        <v>0.63</v>
      </c>
      <c r="I43" s="86">
        <v>20</v>
      </c>
      <c r="J43" s="84">
        <f t="shared" si="0"/>
        <v>10</v>
      </c>
      <c r="K43" s="85" t="str">
        <f t="shared" si="1"/>
        <v>OK</v>
      </c>
      <c r="L43" s="19"/>
      <c r="M43" s="19">
        <v>10</v>
      </c>
      <c r="N43" s="48"/>
      <c r="O43" s="48"/>
      <c r="P43" s="48"/>
      <c r="Q43" s="48"/>
      <c r="R43" s="48"/>
      <c r="S43" s="48"/>
      <c r="T43" s="48"/>
      <c r="U43" s="48"/>
      <c r="V43" s="19">
        <v>0</v>
      </c>
      <c r="W43" s="19">
        <v>0</v>
      </c>
      <c r="X43" s="19">
        <v>0</v>
      </c>
    </row>
    <row r="44" spans="1:24" ht="25.5" x14ac:dyDescent="0.25">
      <c r="A44" s="141"/>
      <c r="B44" s="144"/>
      <c r="C44" s="23">
        <v>41</v>
      </c>
      <c r="D44" s="21" t="s">
        <v>104</v>
      </c>
      <c r="E44" s="23" t="s">
        <v>40</v>
      </c>
      <c r="F44" s="23" t="s">
        <v>52</v>
      </c>
      <c r="G44" s="23" t="s">
        <v>47</v>
      </c>
      <c r="H44" s="29">
        <v>0.63</v>
      </c>
      <c r="I44" s="86">
        <v>20</v>
      </c>
      <c r="J44" s="84">
        <f t="shared" si="0"/>
        <v>10</v>
      </c>
      <c r="K44" s="85" t="str">
        <f t="shared" si="1"/>
        <v>OK</v>
      </c>
      <c r="L44" s="19"/>
      <c r="M44" s="19">
        <v>10</v>
      </c>
      <c r="N44" s="48"/>
      <c r="O44" s="48"/>
      <c r="P44" s="48"/>
      <c r="Q44" s="48"/>
      <c r="R44" s="48"/>
      <c r="S44" s="48"/>
      <c r="T44" s="48"/>
      <c r="U44" s="48"/>
      <c r="V44" s="19">
        <v>0</v>
      </c>
      <c r="W44" s="19">
        <v>0</v>
      </c>
      <c r="X44" s="19">
        <v>0</v>
      </c>
    </row>
    <row r="45" spans="1:24" ht="25.5" x14ac:dyDescent="0.25">
      <c r="A45" s="141"/>
      <c r="B45" s="144"/>
      <c r="C45" s="23">
        <v>42</v>
      </c>
      <c r="D45" s="21" t="s">
        <v>105</v>
      </c>
      <c r="E45" s="23" t="s">
        <v>40</v>
      </c>
      <c r="F45" s="23" t="s">
        <v>52</v>
      </c>
      <c r="G45" s="23" t="s">
        <v>47</v>
      </c>
      <c r="H45" s="29">
        <v>0.63</v>
      </c>
      <c r="I45" s="86">
        <v>20</v>
      </c>
      <c r="J45" s="84">
        <f t="shared" si="0"/>
        <v>10</v>
      </c>
      <c r="K45" s="85" t="str">
        <f t="shared" si="1"/>
        <v>OK</v>
      </c>
      <c r="L45" s="19"/>
      <c r="M45" s="19">
        <v>10</v>
      </c>
      <c r="N45" s="48"/>
      <c r="O45" s="48"/>
      <c r="P45" s="48"/>
      <c r="Q45" s="48"/>
      <c r="R45" s="48"/>
      <c r="S45" s="48"/>
      <c r="T45" s="48"/>
      <c r="U45" s="48"/>
      <c r="V45" s="19">
        <v>0</v>
      </c>
      <c r="W45" s="19">
        <v>0</v>
      </c>
      <c r="X45" s="19">
        <v>0</v>
      </c>
    </row>
    <row r="46" spans="1:24" ht="25.5" x14ac:dyDescent="0.25">
      <c r="A46" s="141"/>
      <c r="B46" s="144"/>
      <c r="C46" s="23">
        <v>43</v>
      </c>
      <c r="D46" s="21" t="s">
        <v>106</v>
      </c>
      <c r="E46" s="23" t="s">
        <v>40</v>
      </c>
      <c r="F46" s="23" t="s">
        <v>52</v>
      </c>
      <c r="G46" s="23" t="s">
        <v>47</v>
      </c>
      <c r="H46" s="29">
        <v>0.93</v>
      </c>
      <c r="I46" s="86"/>
      <c r="J46" s="84">
        <f t="shared" si="0"/>
        <v>0</v>
      </c>
      <c r="K46" s="85" t="str">
        <f t="shared" si="1"/>
        <v>OK</v>
      </c>
      <c r="L46" s="19"/>
      <c r="M46" s="19"/>
      <c r="N46" s="48"/>
      <c r="O46" s="48"/>
      <c r="P46" s="48"/>
      <c r="Q46" s="48"/>
      <c r="R46" s="48"/>
      <c r="S46" s="48"/>
      <c r="T46" s="48"/>
      <c r="U46" s="48"/>
      <c r="V46" s="19">
        <v>0</v>
      </c>
      <c r="W46" s="19">
        <v>0</v>
      </c>
      <c r="X46" s="19">
        <v>0</v>
      </c>
    </row>
    <row r="47" spans="1:24" ht="25.5" x14ac:dyDescent="0.25">
      <c r="A47" s="141"/>
      <c r="B47" s="144"/>
      <c r="C47" s="23">
        <v>44</v>
      </c>
      <c r="D47" s="21" t="s">
        <v>107</v>
      </c>
      <c r="E47" s="23" t="s">
        <v>40</v>
      </c>
      <c r="F47" s="23" t="s">
        <v>52</v>
      </c>
      <c r="G47" s="23" t="s">
        <v>108</v>
      </c>
      <c r="H47" s="29">
        <v>0.93</v>
      </c>
      <c r="I47" s="86">
        <v>12</v>
      </c>
      <c r="J47" s="84">
        <f t="shared" si="0"/>
        <v>12</v>
      </c>
      <c r="K47" s="85" t="str">
        <f t="shared" si="1"/>
        <v>OK</v>
      </c>
      <c r="L47" s="19"/>
      <c r="M47" s="19"/>
      <c r="N47" s="48"/>
      <c r="O47" s="48"/>
      <c r="P47" s="48"/>
      <c r="Q47" s="48"/>
      <c r="R47" s="48"/>
      <c r="S47" s="48"/>
      <c r="T47" s="48"/>
      <c r="U47" s="48"/>
      <c r="V47" s="19">
        <v>0</v>
      </c>
      <c r="W47" s="19">
        <v>0</v>
      </c>
      <c r="X47" s="19">
        <v>0</v>
      </c>
    </row>
    <row r="48" spans="1:24" ht="25.5" x14ac:dyDescent="0.25">
      <c r="A48" s="141"/>
      <c r="B48" s="144"/>
      <c r="C48" s="23">
        <v>45</v>
      </c>
      <c r="D48" s="21" t="s">
        <v>109</v>
      </c>
      <c r="E48" s="23" t="s">
        <v>40</v>
      </c>
      <c r="F48" s="23" t="s">
        <v>110</v>
      </c>
      <c r="G48" s="23" t="s">
        <v>47</v>
      </c>
      <c r="H48" s="29">
        <v>1.23</v>
      </c>
      <c r="I48" s="86">
        <v>12</v>
      </c>
      <c r="J48" s="84">
        <f t="shared" si="0"/>
        <v>12</v>
      </c>
      <c r="K48" s="85" t="str">
        <f t="shared" si="1"/>
        <v>OK</v>
      </c>
      <c r="L48" s="19"/>
      <c r="M48" s="19"/>
      <c r="N48" s="48"/>
      <c r="O48" s="48"/>
      <c r="P48" s="48"/>
      <c r="Q48" s="48"/>
      <c r="R48" s="48"/>
      <c r="S48" s="48"/>
      <c r="T48" s="48"/>
      <c r="U48" s="48"/>
      <c r="V48" s="19">
        <v>0</v>
      </c>
      <c r="W48" s="19">
        <v>0</v>
      </c>
      <c r="X48" s="19">
        <v>0</v>
      </c>
    </row>
    <row r="49" spans="1:24" ht="25.5" x14ac:dyDescent="0.25">
      <c r="A49" s="142"/>
      <c r="B49" s="145"/>
      <c r="C49" s="23">
        <v>46</v>
      </c>
      <c r="D49" s="21" t="s">
        <v>111</v>
      </c>
      <c r="E49" s="23" t="s">
        <v>40</v>
      </c>
      <c r="F49" s="23" t="s">
        <v>52</v>
      </c>
      <c r="G49" s="23" t="s">
        <v>47</v>
      </c>
      <c r="H49" s="29">
        <v>0.93</v>
      </c>
      <c r="I49" s="86">
        <v>12</v>
      </c>
      <c r="J49" s="84">
        <f t="shared" si="0"/>
        <v>12</v>
      </c>
      <c r="K49" s="85" t="str">
        <f t="shared" si="1"/>
        <v>OK</v>
      </c>
      <c r="L49" s="19"/>
      <c r="M49" s="19"/>
      <c r="N49" s="48"/>
      <c r="O49" s="48"/>
      <c r="P49" s="48"/>
      <c r="Q49" s="48"/>
      <c r="R49" s="48"/>
      <c r="S49" s="48"/>
      <c r="T49" s="48"/>
      <c r="U49" s="48"/>
      <c r="V49" s="19">
        <v>0</v>
      </c>
      <c r="W49" s="19">
        <v>0</v>
      </c>
      <c r="X49" s="19">
        <v>0</v>
      </c>
    </row>
    <row r="50" spans="1:24" ht="38.25" x14ac:dyDescent="0.25">
      <c r="A50" s="131" t="s">
        <v>380</v>
      </c>
      <c r="B50" s="132">
        <v>7</v>
      </c>
      <c r="C50" s="26">
        <v>47</v>
      </c>
      <c r="D50" s="35" t="s">
        <v>112</v>
      </c>
      <c r="E50" s="26" t="s">
        <v>40</v>
      </c>
      <c r="F50" s="27" t="s">
        <v>113</v>
      </c>
      <c r="G50" s="26" t="s">
        <v>47</v>
      </c>
      <c r="H50" s="28">
        <v>1.97</v>
      </c>
      <c r="I50" s="83">
        <v>100</v>
      </c>
      <c r="J50" s="84">
        <f t="shared" si="0"/>
        <v>0</v>
      </c>
      <c r="K50" s="85" t="str">
        <f t="shared" si="1"/>
        <v>OK</v>
      </c>
      <c r="L50" s="19"/>
      <c r="M50" s="19"/>
      <c r="N50" s="48"/>
      <c r="O50" s="19">
        <v>30</v>
      </c>
      <c r="P50" s="98"/>
      <c r="Q50" s="48"/>
      <c r="R50" s="60">
        <v>70</v>
      </c>
      <c r="S50" s="48"/>
      <c r="T50" s="48"/>
      <c r="U50" s="48"/>
      <c r="V50" s="19">
        <v>0</v>
      </c>
      <c r="W50" s="19">
        <v>0</v>
      </c>
      <c r="X50" s="19">
        <v>0</v>
      </c>
    </row>
    <row r="51" spans="1:24" ht="38.25" x14ac:dyDescent="0.25">
      <c r="A51" s="131"/>
      <c r="B51" s="132"/>
      <c r="C51" s="26">
        <v>48</v>
      </c>
      <c r="D51" s="35" t="s">
        <v>114</v>
      </c>
      <c r="E51" s="26" t="s">
        <v>40</v>
      </c>
      <c r="F51" s="27" t="s">
        <v>113</v>
      </c>
      <c r="G51" s="26" t="s">
        <v>47</v>
      </c>
      <c r="H51" s="28">
        <v>1.97</v>
      </c>
      <c r="I51" s="83">
        <v>100</v>
      </c>
      <c r="J51" s="84">
        <f t="shared" si="0"/>
        <v>0</v>
      </c>
      <c r="K51" s="85" t="str">
        <f t="shared" si="1"/>
        <v>OK</v>
      </c>
      <c r="L51" s="19"/>
      <c r="M51" s="19"/>
      <c r="N51" s="48"/>
      <c r="O51" s="19">
        <v>30</v>
      </c>
      <c r="P51" s="98"/>
      <c r="Q51" s="48"/>
      <c r="R51" s="60">
        <v>70</v>
      </c>
      <c r="S51" s="48"/>
      <c r="T51" s="48"/>
      <c r="U51" s="48"/>
      <c r="V51" s="19">
        <v>0</v>
      </c>
      <c r="W51" s="19">
        <v>0</v>
      </c>
      <c r="X51" s="19">
        <v>0</v>
      </c>
    </row>
    <row r="52" spans="1:24" ht="38.25" x14ac:dyDescent="0.25">
      <c r="A52" s="131"/>
      <c r="B52" s="132"/>
      <c r="C52" s="26">
        <v>49</v>
      </c>
      <c r="D52" s="35" t="s">
        <v>115</v>
      </c>
      <c r="E52" s="26" t="s">
        <v>40</v>
      </c>
      <c r="F52" s="27" t="s">
        <v>113</v>
      </c>
      <c r="G52" s="26" t="s">
        <v>47</v>
      </c>
      <c r="H52" s="28">
        <v>1.97</v>
      </c>
      <c r="I52" s="83">
        <v>100</v>
      </c>
      <c r="J52" s="84">
        <f t="shared" si="0"/>
        <v>0</v>
      </c>
      <c r="K52" s="85" t="str">
        <f t="shared" si="1"/>
        <v>OK</v>
      </c>
      <c r="L52" s="19"/>
      <c r="M52" s="19"/>
      <c r="N52" s="48"/>
      <c r="O52" s="19">
        <v>30</v>
      </c>
      <c r="P52" s="98"/>
      <c r="Q52" s="48"/>
      <c r="R52" s="60">
        <v>70</v>
      </c>
      <c r="S52" s="48"/>
      <c r="T52" s="48"/>
      <c r="U52" s="48"/>
      <c r="V52" s="19">
        <v>0</v>
      </c>
      <c r="W52" s="19">
        <v>0</v>
      </c>
      <c r="X52" s="19">
        <v>0</v>
      </c>
    </row>
    <row r="53" spans="1:24" ht="38.25" x14ac:dyDescent="0.25">
      <c r="A53" s="131"/>
      <c r="B53" s="132"/>
      <c r="C53" s="26">
        <v>50</v>
      </c>
      <c r="D53" s="35" t="s">
        <v>116</v>
      </c>
      <c r="E53" s="26" t="s">
        <v>40</v>
      </c>
      <c r="F53" s="27" t="s">
        <v>113</v>
      </c>
      <c r="G53" s="26" t="s">
        <v>47</v>
      </c>
      <c r="H53" s="28">
        <v>1.97</v>
      </c>
      <c r="I53" s="83">
        <v>100</v>
      </c>
      <c r="J53" s="84">
        <f t="shared" si="0"/>
        <v>0</v>
      </c>
      <c r="K53" s="85" t="str">
        <f t="shared" si="1"/>
        <v>OK</v>
      </c>
      <c r="L53" s="19"/>
      <c r="M53" s="19"/>
      <c r="N53" s="48"/>
      <c r="O53" s="19">
        <v>30</v>
      </c>
      <c r="P53" s="98"/>
      <c r="Q53" s="48"/>
      <c r="R53" s="60">
        <v>70</v>
      </c>
      <c r="S53" s="48"/>
      <c r="T53" s="48"/>
      <c r="U53" s="48"/>
      <c r="V53" s="19">
        <v>0</v>
      </c>
      <c r="W53" s="19">
        <v>0</v>
      </c>
      <c r="X53" s="19">
        <v>0</v>
      </c>
    </row>
    <row r="54" spans="1:24" ht="39" x14ac:dyDescent="0.25">
      <c r="A54" s="131"/>
      <c r="B54" s="132"/>
      <c r="C54" s="26">
        <v>51</v>
      </c>
      <c r="D54" s="38" t="s">
        <v>117</v>
      </c>
      <c r="E54" s="26" t="s">
        <v>40</v>
      </c>
      <c r="F54" s="27" t="s">
        <v>118</v>
      </c>
      <c r="G54" s="26" t="s">
        <v>47</v>
      </c>
      <c r="H54" s="28">
        <v>6.47</v>
      </c>
      <c r="I54" s="83">
        <v>10</v>
      </c>
      <c r="J54" s="84">
        <f t="shared" si="0"/>
        <v>0</v>
      </c>
      <c r="K54" s="85" t="str">
        <f t="shared" si="1"/>
        <v>OK</v>
      </c>
      <c r="L54" s="19"/>
      <c r="M54" s="19"/>
      <c r="N54" s="48"/>
      <c r="O54" s="19">
        <v>10</v>
      </c>
      <c r="P54" s="98"/>
      <c r="Q54" s="48"/>
      <c r="R54" s="48"/>
      <c r="S54" s="48"/>
      <c r="T54" s="48"/>
      <c r="U54" s="48"/>
      <c r="V54" s="19">
        <v>0</v>
      </c>
      <c r="W54" s="19">
        <v>0</v>
      </c>
      <c r="X54" s="19">
        <v>0</v>
      </c>
    </row>
    <row r="55" spans="1:24" ht="25.5" x14ac:dyDescent="0.25">
      <c r="A55" s="130" t="s">
        <v>378</v>
      </c>
      <c r="B55" s="133">
        <v>8</v>
      </c>
      <c r="C55" s="23">
        <v>52</v>
      </c>
      <c r="D55" s="21" t="s">
        <v>119</v>
      </c>
      <c r="E55" s="23" t="s">
        <v>40</v>
      </c>
      <c r="F55" s="23" t="s">
        <v>120</v>
      </c>
      <c r="G55" s="23" t="s">
        <v>121</v>
      </c>
      <c r="H55" s="29">
        <v>1.44</v>
      </c>
      <c r="I55" s="86">
        <v>50</v>
      </c>
      <c r="J55" s="84">
        <f t="shared" si="0"/>
        <v>50</v>
      </c>
      <c r="K55" s="85" t="str">
        <f t="shared" si="1"/>
        <v>OK</v>
      </c>
      <c r="L55" s="19"/>
      <c r="M55" s="19"/>
      <c r="N55" s="48"/>
      <c r="O55" s="19"/>
      <c r="P55" s="48"/>
      <c r="Q55" s="48"/>
      <c r="R55" s="48"/>
      <c r="S55" s="48"/>
      <c r="T55" s="48"/>
      <c r="U55" s="48"/>
      <c r="V55" s="19">
        <v>0</v>
      </c>
      <c r="W55" s="19">
        <v>0</v>
      </c>
      <c r="X55" s="19">
        <v>0</v>
      </c>
    </row>
    <row r="56" spans="1:24" x14ac:dyDescent="0.25">
      <c r="A56" s="130"/>
      <c r="B56" s="133"/>
      <c r="C56" s="23">
        <v>53</v>
      </c>
      <c r="D56" s="21" t="s">
        <v>122</v>
      </c>
      <c r="E56" s="23" t="s">
        <v>40</v>
      </c>
      <c r="F56" s="23" t="s">
        <v>123</v>
      </c>
      <c r="G56" s="23" t="s">
        <v>121</v>
      </c>
      <c r="H56" s="29">
        <v>0.51</v>
      </c>
      <c r="I56" s="86">
        <v>500</v>
      </c>
      <c r="J56" s="84">
        <f t="shared" si="0"/>
        <v>500</v>
      </c>
      <c r="K56" s="85" t="str">
        <f t="shared" si="1"/>
        <v>OK</v>
      </c>
      <c r="L56" s="19"/>
      <c r="M56" s="19"/>
      <c r="N56" s="48"/>
      <c r="O56" s="19"/>
      <c r="P56" s="48"/>
      <c r="Q56" s="48"/>
      <c r="R56" s="48"/>
      <c r="S56" s="48"/>
      <c r="T56" s="48"/>
      <c r="U56" s="48"/>
      <c r="V56" s="19">
        <v>0</v>
      </c>
      <c r="W56" s="19">
        <v>0</v>
      </c>
      <c r="X56" s="19">
        <v>0</v>
      </c>
    </row>
    <row r="57" spans="1:24" x14ac:dyDescent="0.25">
      <c r="A57" s="130"/>
      <c r="B57" s="133"/>
      <c r="C57" s="23">
        <v>54</v>
      </c>
      <c r="D57" s="21" t="s">
        <v>124</v>
      </c>
      <c r="E57" s="23" t="s">
        <v>40</v>
      </c>
      <c r="F57" s="23" t="s">
        <v>123</v>
      </c>
      <c r="G57" s="23" t="s">
        <v>121</v>
      </c>
      <c r="H57" s="29">
        <v>1.94</v>
      </c>
      <c r="I57" s="86">
        <v>200</v>
      </c>
      <c r="J57" s="84">
        <f t="shared" si="0"/>
        <v>200</v>
      </c>
      <c r="K57" s="85" t="str">
        <f t="shared" si="1"/>
        <v>OK</v>
      </c>
      <c r="L57" s="19"/>
      <c r="M57" s="19"/>
      <c r="N57" s="48"/>
      <c r="O57" s="19"/>
      <c r="P57" s="48"/>
      <c r="Q57" s="48"/>
      <c r="R57" s="48"/>
      <c r="S57" s="48"/>
      <c r="T57" s="48"/>
      <c r="U57" s="48"/>
      <c r="V57" s="19">
        <v>0</v>
      </c>
      <c r="W57" s="19">
        <v>0</v>
      </c>
      <c r="X57" s="19">
        <v>0</v>
      </c>
    </row>
    <row r="58" spans="1:24" x14ac:dyDescent="0.25">
      <c r="A58" s="130"/>
      <c r="B58" s="133"/>
      <c r="C58" s="23">
        <v>55</v>
      </c>
      <c r="D58" s="21" t="s">
        <v>125</v>
      </c>
      <c r="E58" s="23" t="s">
        <v>40</v>
      </c>
      <c r="F58" s="23" t="s">
        <v>123</v>
      </c>
      <c r="G58" s="23" t="s">
        <v>121</v>
      </c>
      <c r="H58" s="29">
        <v>2.3199999999999998</v>
      </c>
      <c r="I58" s="86">
        <v>100</v>
      </c>
      <c r="J58" s="84">
        <f t="shared" si="0"/>
        <v>100</v>
      </c>
      <c r="K58" s="85" t="str">
        <f t="shared" si="1"/>
        <v>OK</v>
      </c>
      <c r="L58" s="19"/>
      <c r="M58" s="19"/>
      <c r="N58" s="48"/>
      <c r="O58" s="19"/>
      <c r="P58" s="48"/>
      <c r="Q58" s="48"/>
      <c r="R58" s="48"/>
      <c r="S58" s="48"/>
      <c r="T58" s="48"/>
      <c r="U58" s="48"/>
      <c r="V58" s="19">
        <v>0</v>
      </c>
      <c r="W58" s="19">
        <v>0</v>
      </c>
      <c r="X58" s="19">
        <v>0</v>
      </c>
    </row>
    <row r="59" spans="1:24" x14ac:dyDescent="0.25">
      <c r="A59" s="130"/>
      <c r="B59" s="133"/>
      <c r="C59" s="23">
        <v>56</v>
      </c>
      <c r="D59" s="21" t="s">
        <v>126</v>
      </c>
      <c r="E59" s="23" t="s">
        <v>40</v>
      </c>
      <c r="F59" s="23" t="s">
        <v>123</v>
      </c>
      <c r="G59" s="23" t="s">
        <v>121</v>
      </c>
      <c r="H59" s="29">
        <v>0.56999999999999995</v>
      </c>
      <c r="I59" s="86">
        <v>300</v>
      </c>
      <c r="J59" s="84">
        <f t="shared" si="0"/>
        <v>300</v>
      </c>
      <c r="K59" s="85" t="str">
        <f t="shared" si="1"/>
        <v>OK</v>
      </c>
      <c r="L59" s="19"/>
      <c r="M59" s="19"/>
      <c r="N59" s="48"/>
      <c r="O59" s="19"/>
      <c r="P59" s="48"/>
      <c r="Q59" s="48"/>
      <c r="R59" s="48"/>
      <c r="S59" s="48"/>
      <c r="T59" s="48"/>
      <c r="U59" s="48"/>
      <c r="V59" s="19">
        <v>0</v>
      </c>
      <c r="W59" s="19">
        <v>0</v>
      </c>
      <c r="X59" s="19">
        <v>0</v>
      </c>
    </row>
    <row r="60" spans="1:24" ht="26.25" x14ac:dyDescent="0.25">
      <c r="A60" s="130"/>
      <c r="B60" s="133"/>
      <c r="C60" s="23">
        <v>57</v>
      </c>
      <c r="D60" s="37" t="s">
        <v>127</v>
      </c>
      <c r="E60" s="23" t="s">
        <v>40</v>
      </c>
      <c r="F60" s="23" t="s">
        <v>120</v>
      </c>
      <c r="G60" s="23" t="s">
        <v>47</v>
      </c>
      <c r="H60" s="29">
        <v>2.25</v>
      </c>
      <c r="I60" s="86"/>
      <c r="J60" s="84">
        <f t="shared" si="0"/>
        <v>0</v>
      </c>
      <c r="K60" s="85" t="str">
        <f t="shared" si="1"/>
        <v>OK</v>
      </c>
      <c r="L60" s="19"/>
      <c r="M60" s="19"/>
      <c r="N60" s="48"/>
      <c r="O60" s="19"/>
      <c r="P60" s="48"/>
      <c r="Q60" s="48"/>
      <c r="R60" s="48"/>
      <c r="S60" s="48"/>
      <c r="T60" s="48"/>
      <c r="U60" s="48"/>
      <c r="V60" s="19">
        <v>0</v>
      </c>
      <c r="W60" s="19">
        <v>0</v>
      </c>
      <c r="X60" s="19">
        <v>0</v>
      </c>
    </row>
    <row r="61" spans="1:24" ht="25.5" x14ac:dyDescent="0.25">
      <c r="A61" s="150" t="s">
        <v>378</v>
      </c>
      <c r="B61" s="151">
        <v>9</v>
      </c>
      <c r="C61" s="26">
        <v>58</v>
      </c>
      <c r="D61" s="20" t="s">
        <v>491</v>
      </c>
      <c r="E61" s="26" t="s">
        <v>40</v>
      </c>
      <c r="F61" s="24" t="s">
        <v>128</v>
      </c>
      <c r="G61" s="26" t="s">
        <v>47</v>
      </c>
      <c r="H61" s="30">
        <v>0.66</v>
      </c>
      <c r="I61" s="51">
        <v>50</v>
      </c>
      <c r="J61" s="84">
        <f t="shared" si="0"/>
        <v>30</v>
      </c>
      <c r="K61" s="85" t="str">
        <f t="shared" si="1"/>
        <v>OK</v>
      </c>
      <c r="L61" s="19"/>
      <c r="M61" s="19">
        <v>20</v>
      </c>
      <c r="N61" s="48"/>
      <c r="O61" s="19"/>
      <c r="P61" s="48"/>
      <c r="Q61" s="48"/>
      <c r="R61" s="48"/>
      <c r="S61" s="48"/>
      <c r="T61" s="48"/>
      <c r="U61" s="48"/>
      <c r="V61" s="19">
        <v>0</v>
      </c>
      <c r="W61" s="19">
        <v>0</v>
      </c>
      <c r="X61" s="19">
        <v>0</v>
      </c>
    </row>
    <row r="62" spans="1:24" ht="38.25" x14ac:dyDescent="0.25">
      <c r="A62" s="146"/>
      <c r="B62" s="148"/>
      <c r="C62" s="26">
        <v>59</v>
      </c>
      <c r="D62" s="39" t="s">
        <v>492</v>
      </c>
      <c r="E62" s="26" t="s">
        <v>40</v>
      </c>
      <c r="F62" s="25" t="s">
        <v>54</v>
      </c>
      <c r="G62" s="26" t="s">
        <v>47</v>
      </c>
      <c r="H62" s="30">
        <v>0.42</v>
      </c>
      <c r="I62" s="51">
        <v>30</v>
      </c>
      <c r="J62" s="84">
        <f t="shared" si="0"/>
        <v>15</v>
      </c>
      <c r="K62" s="85" t="str">
        <f t="shared" si="1"/>
        <v>OK</v>
      </c>
      <c r="L62" s="19"/>
      <c r="M62" s="19">
        <v>15</v>
      </c>
      <c r="N62" s="48"/>
      <c r="O62" s="19"/>
      <c r="P62" s="48"/>
      <c r="Q62" s="48"/>
      <c r="R62" s="48"/>
      <c r="S62" s="48"/>
      <c r="T62" s="48"/>
      <c r="U62" s="48"/>
      <c r="V62" s="19">
        <v>0</v>
      </c>
      <c r="W62" s="19">
        <v>0</v>
      </c>
      <c r="X62" s="19">
        <v>0</v>
      </c>
    </row>
    <row r="63" spans="1:24" ht="25.5" x14ac:dyDescent="0.25">
      <c r="A63" s="146"/>
      <c r="B63" s="148"/>
      <c r="C63" s="26">
        <v>60</v>
      </c>
      <c r="D63" s="39" t="s">
        <v>129</v>
      </c>
      <c r="E63" s="26" t="s">
        <v>40</v>
      </c>
      <c r="F63" s="25" t="s">
        <v>130</v>
      </c>
      <c r="G63" s="26" t="s">
        <v>47</v>
      </c>
      <c r="H63" s="30">
        <v>1.19</v>
      </c>
      <c r="I63" s="52">
        <v>20</v>
      </c>
      <c r="J63" s="84">
        <f t="shared" si="0"/>
        <v>0</v>
      </c>
      <c r="K63" s="85" t="str">
        <f t="shared" si="1"/>
        <v>OK</v>
      </c>
      <c r="L63" s="19"/>
      <c r="M63" s="19">
        <v>20</v>
      </c>
      <c r="N63" s="48"/>
      <c r="O63" s="19"/>
      <c r="P63" s="48"/>
      <c r="Q63" s="48"/>
      <c r="R63" s="48"/>
      <c r="S63" s="48"/>
      <c r="T63" s="48"/>
      <c r="U63" s="48"/>
      <c r="V63" s="19">
        <v>0</v>
      </c>
      <c r="W63" s="19">
        <v>0</v>
      </c>
      <c r="X63" s="19">
        <v>0</v>
      </c>
    </row>
    <row r="64" spans="1:24" ht="25.5" x14ac:dyDescent="0.25">
      <c r="A64" s="146"/>
      <c r="B64" s="148"/>
      <c r="C64" s="26">
        <v>61</v>
      </c>
      <c r="D64" s="39" t="s">
        <v>385</v>
      </c>
      <c r="E64" s="26" t="s">
        <v>40</v>
      </c>
      <c r="F64" s="25" t="s">
        <v>130</v>
      </c>
      <c r="G64" s="26" t="s">
        <v>47</v>
      </c>
      <c r="H64" s="30">
        <v>1.36</v>
      </c>
      <c r="I64" s="52">
        <v>20</v>
      </c>
      <c r="J64" s="84">
        <f t="shared" si="0"/>
        <v>0</v>
      </c>
      <c r="K64" s="85" t="str">
        <f t="shared" si="1"/>
        <v>OK</v>
      </c>
      <c r="L64" s="19"/>
      <c r="M64" s="19">
        <v>20</v>
      </c>
      <c r="N64" s="48"/>
      <c r="O64" s="19"/>
      <c r="P64" s="48"/>
      <c r="Q64" s="48"/>
      <c r="R64" s="48"/>
      <c r="S64" s="48"/>
      <c r="T64" s="48"/>
      <c r="U64" s="48"/>
      <c r="V64" s="19">
        <v>0</v>
      </c>
      <c r="W64" s="19">
        <v>0</v>
      </c>
      <c r="X64" s="19">
        <v>0</v>
      </c>
    </row>
    <row r="65" spans="1:24" ht="25.5" x14ac:dyDescent="0.25">
      <c r="A65" s="146"/>
      <c r="B65" s="148"/>
      <c r="C65" s="26">
        <v>62</v>
      </c>
      <c r="D65" s="39" t="s">
        <v>131</v>
      </c>
      <c r="E65" s="26" t="s">
        <v>40</v>
      </c>
      <c r="F65" s="25" t="s">
        <v>130</v>
      </c>
      <c r="G65" s="26" t="s">
        <v>47</v>
      </c>
      <c r="H65" s="30">
        <v>1.19</v>
      </c>
      <c r="I65" s="52">
        <v>50</v>
      </c>
      <c r="J65" s="84">
        <f t="shared" si="0"/>
        <v>0</v>
      </c>
      <c r="K65" s="85" t="str">
        <f t="shared" si="1"/>
        <v>OK</v>
      </c>
      <c r="L65" s="19"/>
      <c r="M65" s="19">
        <v>50</v>
      </c>
      <c r="N65" s="48"/>
      <c r="O65" s="19"/>
      <c r="P65" s="48"/>
      <c r="Q65" s="48"/>
      <c r="R65" s="48"/>
      <c r="S65" s="48"/>
      <c r="T65" s="48"/>
      <c r="U65" s="48"/>
      <c r="V65" s="19">
        <v>0</v>
      </c>
      <c r="W65" s="19">
        <v>0</v>
      </c>
      <c r="X65" s="19">
        <v>0</v>
      </c>
    </row>
    <row r="66" spans="1:24" ht="25.5" x14ac:dyDescent="0.25">
      <c r="A66" s="146"/>
      <c r="B66" s="148"/>
      <c r="C66" s="26">
        <v>63</v>
      </c>
      <c r="D66" s="39" t="s">
        <v>132</v>
      </c>
      <c r="E66" s="26" t="s">
        <v>40</v>
      </c>
      <c r="F66" s="25" t="s">
        <v>130</v>
      </c>
      <c r="G66" s="26" t="s">
        <v>47</v>
      </c>
      <c r="H66" s="30">
        <v>1.74</v>
      </c>
      <c r="I66" s="52">
        <v>5</v>
      </c>
      <c r="J66" s="84">
        <f t="shared" si="0"/>
        <v>0</v>
      </c>
      <c r="K66" s="85" t="str">
        <f t="shared" si="1"/>
        <v>OK</v>
      </c>
      <c r="L66" s="19"/>
      <c r="M66" s="19">
        <v>5</v>
      </c>
      <c r="N66" s="48"/>
      <c r="O66" s="19"/>
      <c r="P66" s="48"/>
      <c r="Q66" s="48"/>
      <c r="R66" s="48"/>
      <c r="S66" s="48"/>
      <c r="T66" s="48"/>
      <c r="U66" s="48"/>
      <c r="V66" s="19">
        <v>0</v>
      </c>
      <c r="W66" s="19">
        <v>0</v>
      </c>
      <c r="X66" s="19">
        <v>0</v>
      </c>
    </row>
    <row r="67" spans="1:24" ht="25.5" x14ac:dyDescent="0.25">
      <c r="A67" s="146"/>
      <c r="B67" s="148"/>
      <c r="C67" s="26">
        <v>64</v>
      </c>
      <c r="D67" s="39" t="s">
        <v>133</v>
      </c>
      <c r="E67" s="26" t="s">
        <v>40</v>
      </c>
      <c r="F67" s="25" t="s">
        <v>130</v>
      </c>
      <c r="G67" s="26" t="s">
        <v>47</v>
      </c>
      <c r="H67" s="30">
        <v>2.5499999999999998</v>
      </c>
      <c r="I67" s="52">
        <v>5</v>
      </c>
      <c r="J67" s="84">
        <f t="shared" si="0"/>
        <v>0</v>
      </c>
      <c r="K67" s="85" t="str">
        <f t="shared" si="1"/>
        <v>OK</v>
      </c>
      <c r="L67" s="19"/>
      <c r="M67" s="19">
        <v>5</v>
      </c>
      <c r="N67" s="48"/>
      <c r="O67" s="19"/>
      <c r="P67" s="48"/>
      <c r="Q67" s="48"/>
      <c r="R67" s="48"/>
      <c r="S67" s="48"/>
      <c r="T67" s="48"/>
      <c r="U67" s="48"/>
      <c r="V67" s="19">
        <v>0</v>
      </c>
      <c r="W67" s="19">
        <v>0</v>
      </c>
      <c r="X67" s="19">
        <v>0</v>
      </c>
    </row>
    <row r="68" spans="1:24" x14ac:dyDescent="0.25">
      <c r="A68" s="146"/>
      <c r="B68" s="148"/>
      <c r="C68" s="26">
        <v>65</v>
      </c>
      <c r="D68" s="39" t="s">
        <v>134</v>
      </c>
      <c r="E68" s="26" t="s">
        <v>40</v>
      </c>
      <c r="F68" s="25" t="s">
        <v>135</v>
      </c>
      <c r="G68" s="26" t="s">
        <v>47</v>
      </c>
      <c r="H68" s="30">
        <v>1.82</v>
      </c>
      <c r="I68" s="52">
        <v>10</v>
      </c>
      <c r="J68" s="84">
        <f t="shared" si="0"/>
        <v>0</v>
      </c>
      <c r="K68" s="85" t="str">
        <f t="shared" si="1"/>
        <v>OK</v>
      </c>
      <c r="L68" s="19"/>
      <c r="M68" s="19">
        <v>10</v>
      </c>
      <c r="N68" s="48"/>
      <c r="O68" s="19"/>
      <c r="P68" s="48"/>
      <c r="Q68" s="48"/>
      <c r="R68" s="48"/>
      <c r="S68" s="48"/>
      <c r="T68" s="48"/>
      <c r="U68" s="48"/>
      <c r="V68" s="19">
        <v>0</v>
      </c>
      <c r="W68" s="19">
        <v>0</v>
      </c>
      <c r="X68" s="19">
        <v>0</v>
      </c>
    </row>
    <row r="69" spans="1:24" ht="25.5" x14ac:dyDescent="0.25">
      <c r="A69" s="146"/>
      <c r="B69" s="148"/>
      <c r="C69" s="26">
        <v>66</v>
      </c>
      <c r="D69" s="20" t="s">
        <v>136</v>
      </c>
      <c r="E69" s="26" t="s">
        <v>40</v>
      </c>
      <c r="F69" s="24" t="s">
        <v>137</v>
      </c>
      <c r="G69" s="26" t="s">
        <v>47</v>
      </c>
      <c r="H69" s="30">
        <v>0.88</v>
      </c>
      <c r="I69" s="83">
        <v>200</v>
      </c>
      <c r="J69" s="84">
        <f t="shared" ref="J69:J132" si="2">I69-(SUM(L69:X69))</f>
        <v>150</v>
      </c>
      <c r="K69" s="85" t="str">
        <f t="shared" ref="K69:K132" si="3">IF(J69&lt;0,"ATENÇÃO","OK")</f>
        <v>OK</v>
      </c>
      <c r="L69" s="19"/>
      <c r="M69" s="19">
        <v>50</v>
      </c>
      <c r="N69" s="48"/>
      <c r="O69" s="19"/>
      <c r="P69" s="48"/>
      <c r="Q69" s="48"/>
      <c r="R69" s="48"/>
      <c r="S69" s="48"/>
      <c r="T69" s="48"/>
      <c r="U69" s="48"/>
      <c r="V69" s="19">
        <v>0</v>
      </c>
      <c r="W69" s="19">
        <v>0</v>
      </c>
      <c r="X69" s="19">
        <v>0</v>
      </c>
    </row>
    <row r="70" spans="1:24" ht="25.5" x14ac:dyDescent="0.25">
      <c r="A70" s="146"/>
      <c r="B70" s="148"/>
      <c r="C70" s="26">
        <v>67</v>
      </c>
      <c r="D70" s="35" t="s">
        <v>138</v>
      </c>
      <c r="E70" s="26" t="s">
        <v>68</v>
      </c>
      <c r="F70" s="26" t="s">
        <v>130</v>
      </c>
      <c r="G70" s="26" t="s">
        <v>47</v>
      </c>
      <c r="H70" s="30">
        <v>1.1499999999999999</v>
      </c>
      <c r="I70" s="83">
        <v>10</v>
      </c>
      <c r="J70" s="84">
        <f t="shared" si="2"/>
        <v>0</v>
      </c>
      <c r="K70" s="85" t="str">
        <f t="shared" si="3"/>
        <v>OK</v>
      </c>
      <c r="L70" s="19"/>
      <c r="M70" s="19">
        <v>10</v>
      </c>
      <c r="N70" s="48"/>
      <c r="O70" s="19"/>
      <c r="P70" s="48"/>
      <c r="Q70" s="48"/>
      <c r="R70" s="48"/>
      <c r="S70" s="48"/>
      <c r="T70" s="48"/>
      <c r="U70" s="48"/>
      <c r="V70" s="19">
        <v>0</v>
      </c>
      <c r="W70" s="19">
        <v>0</v>
      </c>
      <c r="X70" s="19">
        <v>0</v>
      </c>
    </row>
    <row r="71" spans="1:24" ht="25.5" x14ac:dyDescent="0.25">
      <c r="A71" s="146"/>
      <c r="B71" s="148"/>
      <c r="C71" s="26">
        <v>68</v>
      </c>
      <c r="D71" s="35" t="s">
        <v>139</v>
      </c>
      <c r="E71" s="26" t="s">
        <v>40</v>
      </c>
      <c r="F71" s="26" t="s">
        <v>130</v>
      </c>
      <c r="G71" s="26" t="s">
        <v>47</v>
      </c>
      <c r="H71" s="30">
        <v>1.19</v>
      </c>
      <c r="I71" s="83">
        <v>10</v>
      </c>
      <c r="J71" s="84">
        <f t="shared" si="2"/>
        <v>0</v>
      </c>
      <c r="K71" s="85" t="str">
        <f t="shared" si="3"/>
        <v>OK</v>
      </c>
      <c r="L71" s="19"/>
      <c r="M71" s="19">
        <v>10</v>
      </c>
      <c r="N71" s="48"/>
      <c r="O71" s="19"/>
      <c r="P71" s="48"/>
      <c r="Q71" s="48"/>
      <c r="R71" s="48"/>
      <c r="S71" s="48"/>
      <c r="T71" s="48"/>
      <c r="U71" s="48"/>
      <c r="V71" s="19">
        <v>0</v>
      </c>
      <c r="W71" s="19">
        <v>0</v>
      </c>
      <c r="X71" s="19">
        <v>0</v>
      </c>
    </row>
    <row r="72" spans="1:24" ht="25.5" x14ac:dyDescent="0.25">
      <c r="A72" s="146"/>
      <c r="B72" s="148"/>
      <c r="C72" s="26">
        <v>69</v>
      </c>
      <c r="D72" s="35" t="s">
        <v>140</v>
      </c>
      <c r="E72" s="26" t="s">
        <v>68</v>
      </c>
      <c r="F72" s="26" t="s">
        <v>130</v>
      </c>
      <c r="G72" s="26" t="s">
        <v>47</v>
      </c>
      <c r="H72" s="30">
        <v>1.19</v>
      </c>
      <c r="I72" s="83">
        <v>50</v>
      </c>
      <c r="J72" s="84">
        <f t="shared" si="2"/>
        <v>0</v>
      </c>
      <c r="K72" s="85" t="str">
        <f t="shared" si="3"/>
        <v>OK</v>
      </c>
      <c r="L72" s="19"/>
      <c r="M72" s="19">
        <v>50</v>
      </c>
      <c r="N72" s="48"/>
      <c r="O72" s="19"/>
      <c r="P72" s="48"/>
      <c r="Q72" s="48"/>
      <c r="R72" s="48"/>
      <c r="S72" s="48"/>
      <c r="T72" s="48"/>
      <c r="U72" s="48"/>
      <c r="V72" s="19">
        <v>0</v>
      </c>
      <c r="W72" s="19">
        <v>0</v>
      </c>
      <c r="X72" s="19">
        <v>0</v>
      </c>
    </row>
    <row r="73" spans="1:24" ht="25.5" x14ac:dyDescent="0.25">
      <c r="A73" s="146"/>
      <c r="B73" s="148"/>
      <c r="C73" s="26">
        <v>70</v>
      </c>
      <c r="D73" s="35" t="s">
        <v>141</v>
      </c>
      <c r="E73" s="26" t="s">
        <v>68</v>
      </c>
      <c r="F73" s="26" t="s">
        <v>130</v>
      </c>
      <c r="G73" s="26" t="s">
        <v>47</v>
      </c>
      <c r="H73" s="30">
        <v>1.19</v>
      </c>
      <c r="I73" s="83">
        <v>20</v>
      </c>
      <c r="J73" s="84">
        <f t="shared" si="2"/>
        <v>0</v>
      </c>
      <c r="K73" s="85" t="str">
        <f t="shared" si="3"/>
        <v>OK</v>
      </c>
      <c r="L73" s="19"/>
      <c r="M73" s="19">
        <v>20</v>
      </c>
      <c r="N73" s="48"/>
      <c r="O73" s="19"/>
      <c r="P73" s="48"/>
      <c r="Q73" s="48"/>
      <c r="R73" s="48"/>
      <c r="S73" s="48"/>
      <c r="T73" s="48"/>
      <c r="U73" s="48"/>
      <c r="V73" s="19">
        <v>0</v>
      </c>
      <c r="W73" s="19">
        <v>0</v>
      </c>
      <c r="X73" s="19">
        <v>0</v>
      </c>
    </row>
    <row r="74" spans="1:24" ht="38.25" x14ac:dyDescent="0.25">
      <c r="A74" s="146"/>
      <c r="B74" s="148"/>
      <c r="C74" s="26">
        <v>71</v>
      </c>
      <c r="D74" s="35" t="s">
        <v>142</v>
      </c>
      <c r="E74" s="26" t="s">
        <v>68</v>
      </c>
      <c r="F74" s="26" t="s">
        <v>143</v>
      </c>
      <c r="G74" s="26" t="s">
        <v>47</v>
      </c>
      <c r="H74" s="30">
        <v>1.34</v>
      </c>
      <c r="I74" s="83">
        <v>10</v>
      </c>
      <c r="J74" s="84">
        <f t="shared" si="2"/>
        <v>10</v>
      </c>
      <c r="K74" s="85" t="str">
        <f t="shared" si="3"/>
        <v>OK</v>
      </c>
      <c r="L74" s="19"/>
      <c r="M74" s="19"/>
      <c r="N74" s="48"/>
      <c r="O74" s="19"/>
      <c r="P74" s="48"/>
      <c r="Q74" s="48"/>
      <c r="R74" s="48"/>
      <c r="S74" s="48"/>
      <c r="T74" s="48"/>
      <c r="U74" s="48"/>
      <c r="V74" s="19">
        <v>0</v>
      </c>
      <c r="W74" s="19">
        <v>0</v>
      </c>
      <c r="X74" s="19">
        <v>0</v>
      </c>
    </row>
    <row r="75" spans="1:24" ht="38.25" x14ac:dyDescent="0.25">
      <c r="A75" s="146"/>
      <c r="B75" s="148"/>
      <c r="C75" s="26">
        <v>72</v>
      </c>
      <c r="D75" s="35" t="s">
        <v>144</v>
      </c>
      <c r="E75" s="26" t="s">
        <v>68</v>
      </c>
      <c r="F75" s="26" t="s">
        <v>143</v>
      </c>
      <c r="G75" s="26" t="s">
        <v>47</v>
      </c>
      <c r="H75" s="30">
        <v>3.4</v>
      </c>
      <c r="I75" s="83">
        <v>10</v>
      </c>
      <c r="J75" s="84">
        <f t="shared" si="2"/>
        <v>10</v>
      </c>
      <c r="K75" s="85" t="str">
        <f t="shared" si="3"/>
        <v>OK</v>
      </c>
      <c r="L75" s="19"/>
      <c r="M75" s="19"/>
      <c r="N75" s="48"/>
      <c r="O75" s="19"/>
      <c r="P75" s="48"/>
      <c r="Q75" s="48"/>
      <c r="R75" s="48"/>
      <c r="S75" s="48"/>
      <c r="T75" s="48"/>
      <c r="U75" s="48"/>
      <c r="V75" s="19">
        <v>0</v>
      </c>
      <c r="W75" s="19">
        <v>0</v>
      </c>
      <c r="X75" s="19">
        <v>0</v>
      </c>
    </row>
    <row r="76" spans="1:24" ht="25.5" x14ac:dyDescent="0.25">
      <c r="A76" s="146"/>
      <c r="B76" s="148"/>
      <c r="C76" s="26">
        <v>73</v>
      </c>
      <c r="D76" s="35" t="s">
        <v>145</v>
      </c>
      <c r="E76" s="26" t="s">
        <v>68</v>
      </c>
      <c r="F76" s="26" t="s">
        <v>143</v>
      </c>
      <c r="G76" s="26" t="s">
        <v>47</v>
      </c>
      <c r="H76" s="30">
        <v>8.5500000000000007</v>
      </c>
      <c r="I76" s="83">
        <v>5</v>
      </c>
      <c r="J76" s="84">
        <f t="shared" si="2"/>
        <v>5</v>
      </c>
      <c r="K76" s="85" t="str">
        <f t="shared" si="3"/>
        <v>OK</v>
      </c>
      <c r="L76" s="19"/>
      <c r="M76" s="19"/>
      <c r="N76" s="48"/>
      <c r="O76" s="19"/>
      <c r="P76" s="48"/>
      <c r="Q76" s="48"/>
      <c r="R76" s="48"/>
      <c r="S76" s="48"/>
      <c r="T76" s="48"/>
      <c r="U76" s="48"/>
      <c r="V76" s="19">
        <v>0</v>
      </c>
      <c r="W76" s="19">
        <v>0</v>
      </c>
      <c r="X76" s="19">
        <v>0</v>
      </c>
    </row>
    <row r="77" spans="1:24" ht="25.5" x14ac:dyDescent="0.25">
      <c r="A77" s="146"/>
      <c r="B77" s="148"/>
      <c r="C77" s="26">
        <v>74</v>
      </c>
      <c r="D77" s="35" t="s">
        <v>146</v>
      </c>
      <c r="E77" s="26" t="s">
        <v>147</v>
      </c>
      <c r="F77" s="26" t="s">
        <v>148</v>
      </c>
      <c r="G77" s="26" t="s">
        <v>47</v>
      </c>
      <c r="H77" s="30">
        <v>0.76</v>
      </c>
      <c r="I77" s="83">
        <v>50</v>
      </c>
      <c r="J77" s="84">
        <f t="shared" si="2"/>
        <v>30</v>
      </c>
      <c r="K77" s="85" t="str">
        <f t="shared" si="3"/>
        <v>OK</v>
      </c>
      <c r="L77" s="19"/>
      <c r="M77" s="19">
        <v>20</v>
      </c>
      <c r="N77" s="48"/>
      <c r="O77" s="19"/>
      <c r="P77" s="48"/>
      <c r="Q77" s="48"/>
      <c r="R77" s="48"/>
      <c r="S77" s="48"/>
      <c r="T77" s="48"/>
      <c r="U77" s="48"/>
      <c r="V77" s="19">
        <v>0</v>
      </c>
      <c r="W77" s="19">
        <v>0</v>
      </c>
      <c r="X77" s="19">
        <v>0</v>
      </c>
    </row>
    <row r="78" spans="1:24" ht="25.5" x14ac:dyDescent="0.25">
      <c r="A78" s="146"/>
      <c r="B78" s="148"/>
      <c r="C78" s="26">
        <v>75</v>
      </c>
      <c r="D78" s="35" t="s">
        <v>149</v>
      </c>
      <c r="E78" s="26" t="s">
        <v>40</v>
      </c>
      <c r="F78" s="26" t="s">
        <v>52</v>
      </c>
      <c r="G78" s="26" t="s">
        <v>47</v>
      </c>
      <c r="H78" s="30">
        <v>1.98</v>
      </c>
      <c r="I78" s="83">
        <v>20</v>
      </c>
      <c r="J78" s="84">
        <f t="shared" si="2"/>
        <v>10</v>
      </c>
      <c r="K78" s="85" t="str">
        <f t="shared" si="3"/>
        <v>OK</v>
      </c>
      <c r="L78" s="19"/>
      <c r="M78" s="19">
        <v>10</v>
      </c>
      <c r="N78" s="48"/>
      <c r="O78" s="19"/>
      <c r="P78" s="48"/>
      <c r="Q78" s="48"/>
      <c r="R78" s="48"/>
      <c r="S78" s="48"/>
      <c r="T78" s="48"/>
      <c r="U78" s="48"/>
      <c r="V78" s="19">
        <v>0</v>
      </c>
      <c r="W78" s="19">
        <v>0</v>
      </c>
      <c r="X78" s="19">
        <v>0</v>
      </c>
    </row>
    <row r="79" spans="1:24" ht="26.25" x14ac:dyDescent="0.25">
      <c r="A79" s="146"/>
      <c r="B79" s="148"/>
      <c r="C79" s="26">
        <v>76</v>
      </c>
      <c r="D79" s="40" t="s">
        <v>150</v>
      </c>
      <c r="E79" s="26" t="s">
        <v>9</v>
      </c>
      <c r="F79" s="31" t="s">
        <v>128</v>
      </c>
      <c r="G79" s="26" t="s">
        <v>47</v>
      </c>
      <c r="H79" s="30">
        <v>4.54</v>
      </c>
      <c r="I79" s="83"/>
      <c r="J79" s="84">
        <f t="shared" si="2"/>
        <v>0</v>
      </c>
      <c r="K79" s="85" t="str">
        <f t="shared" si="3"/>
        <v>OK</v>
      </c>
      <c r="L79" s="19"/>
      <c r="M79" s="19"/>
      <c r="N79" s="48"/>
      <c r="O79" s="19"/>
      <c r="P79" s="48"/>
      <c r="Q79" s="48"/>
      <c r="R79" s="48"/>
      <c r="S79" s="48"/>
      <c r="T79" s="48"/>
      <c r="U79" s="48"/>
      <c r="V79" s="19">
        <v>0</v>
      </c>
      <c r="W79" s="19">
        <v>0</v>
      </c>
      <c r="X79" s="19">
        <v>0</v>
      </c>
    </row>
    <row r="80" spans="1:24" ht="26.25" x14ac:dyDescent="0.25">
      <c r="A80" s="147"/>
      <c r="B80" s="149"/>
      <c r="C80" s="26">
        <v>77</v>
      </c>
      <c r="D80" s="40" t="s">
        <v>151</v>
      </c>
      <c r="E80" s="26" t="s">
        <v>9</v>
      </c>
      <c r="F80" s="31" t="s">
        <v>128</v>
      </c>
      <c r="G80" s="26" t="s">
        <v>47</v>
      </c>
      <c r="H80" s="30">
        <v>1.84</v>
      </c>
      <c r="I80" s="83"/>
      <c r="J80" s="84">
        <f t="shared" si="2"/>
        <v>0</v>
      </c>
      <c r="K80" s="85" t="str">
        <f t="shared" si="3"/>
        <v>OK</v>
      </c>
      <c r="L80" s="19"/>
      <c r="M80" s="19"/>
      <c r="N80" s="48"/>
      <c r="O80" s="19"/>
      <c r="P80" s="48"/>
      <c r="Q80" s="48"/>
      <c r="R80" s="48"/>
      <c r="S80" s="48"/>
      <c r="T80" s="48"/>
      <c r="U80" s="48"/>
      <c r="V80" s="19">
        <v>0</v>
      </c>
      <c r="W80" s="19">
        <v>0</v>
      </c>
      <c r="X80" s="19">
        <v>0</v>
      </c>
    </row>
    <row r="81" spans="1:24" ht="25.5" x14ac:dyDescent="0.25">
      <c r="A81" s="131" t="s">
        <v>379</v>
      </c>
      <c r="B81" s="133">
        <v>10</v>
      </c>
      <c r="C81" s="23">
        <v>78</v>
      </c>
      <c r="D81" s="21" t="s">
        <v>152</v>
      </c>
      <c r="E81" s="23" t="s">
        <v>40</v>
      </c>
      <c r="F81" s="32" t="s">
        <v>153</v>
      </c>
      <c r="G81" s="23" t="s">
        <v>47</v>
      </c>
      <c r="H81" s="29">
        <v>0.75</v>
      </c>
      <c r="I81" s="86">
        <v>1000</v>
      </c>
      <c r="J81" s="84">
        <f t="shared" si="2"/>
        <v>600</v>
      </c>
      <c r="K81" s="85" t="str">
        <f t="shared" si="3"/>
        <v>OK</v>
      </c>
      <c r="L81" s="19"/>
      <c r="M81" s="19"/>
      <c r="N81" s="19"/>
      <c r="O81" s="19"/>
      <c r="P81" s="19"/>
      <c r="Q81" s="19"/>
      <c r="R81" s="19"/>
      <c r="S81" s="19"/>
      <c r="T81" s="19">
        <v>400</v>
      </c>
      <c r="U81" s="19"/>
      <c r="V81" s="19">
        <v>0</v>
      </c>
      <c r="W81" s="19">
        <v>0</v>
      </c>
      <c r="X81" s="19">
        <v>0</v>
      </c>
    </row>
    <row r="82" spans="1:24" ht="25.5" x14ac:dyDescent="0.25">
      <c r="A82" s="131"/>
      <c r="B82" s="133"/>
      <c r="C82" s="23">
        <v>79</v>
      </c>
      <c r="D82" s="21" t="s">
        <v>154</v>
      </c>
      <c r="E82" s="23" t="s">
        <v>40</v>
      </c>
      <c r="F82" s="32" t="s">
        <v>153</v>
      </c>
      <c r="G82" s="23" t="s">
        <v>47</v>
      </c>
      <c r="H82" s="29">
        <v>0.56999999999999995</v>
      </c>
      <c r="I82" s="86">
        <v>1000</v>
      </c>
      <c r="J82" s="84">
        <f t="shared" si="2"/>
        <v>1000</v>
      </c>
      <c r="K82" s="85" t="str">
        <f t="shared" si="3"/>
        <v>OK</v>
      </c>
      <c r="L82" s="19"/>
      <c r="M82" s="19"/>
      <c r="N82" s="48"/>
      <c r="O82" s="19"/>
      <c r="P82" s="48"/>
      <c r="Q82" s="48"/>
      <c r="R82" s="48"/>
      <c r="S82" s="48"/>
      <c r="T82" s="48"/>
      <c r="U82" s="48"/>
      <c r="V82" s="19">
        <v>0</v>
      </c>
      <c r="W82" s="19">
        <v>0</v>
      </c>
      <c r="X82" s="19">
        <v>0</v>
      </c>
    </row>
    <row r="83" spans="1:24" ht="63.75" x14ac:dyDescent="0.25">
      <c r="A83" s="131" t="s">
        <v>381</v>
      </c>
      <c r="B83" s="132">
        <v>11</v>
      </c>
      <c r="C83" s="26">
        <v>80</v>
      </c>
      <c r="D83" s="35" t="s">
        <v>155</v>
      </c>
      <c r="E83" s="26" t="s">
        <v>40</v>
      </c>
      <c r="F83" s="27" t="s">
        <v>156</v>
      </c>
      <c r="G83" s="26" t="s">
        <v>47</v>
      </c>
      <c r="H83" s="28">
        <v>24.5</v>
      </c>
      <c r="I83" s="83">
        <v>300</v>
      </c>
      <c r="J83" s="84">
        <f t="shared" si="2"/>
        <v>0</v>
      </c>
      <c r="K83" s="85" t="str">
        <f t="shared" si="3"/>
        <v>OK</v>
      </c>
      <c r="L83" s="19"/>
      <c r="M83" s="19"/>
      <c r="N83" s="48"/>
      <c r="O83" s="19"/>
      <c r="P83" s="19">
        <v>300</v>
      </c>
      <c r="Q83" s="98"/>
      <c r="R83" s="48"/>
      <c r="S83" s="48"/>
      <c r="T83" s="48"/>
      <c r="U83" s="48"/>
      <c r="V83" s="19">
        <v>0</v>
      </c>
      <c r="W83" s="19">
        <v>0</v>
      </c>
      <c r="X83" s="19">
        <v>0</v>
      </c>
    </row>
    <row r="84" spans="1:24" x14ac:dyDescent="0.25">
      <c r="A84" s="131"/>
      <c r="B84" s="132"/>
      <c r="C84" s="26">
        <v>81</v>
      </c>
      <c r="D84" s="35" t="s">
        <v>157</v>
      </c>
      <c r="E84" s="26" t="s">
        <v>40</v>
      </c>
      <c r="F84" s="27" t="s">
        <v>156</v>
      </c>
      <c r="G84" s="26" t="s">
        <v>47</v>
      </c>
      <c r="H84" s="28">
        <v>39</v>
      </c>
      <c r="I84" s="83">
        <v>50</v>
      </c>
      <c r="J84" s="84">
        <f t="shared" si="2"/>
        <v>50</v>
      </c>
      <c r="K84" s="85" t="str">
        <f t="shared" si="3"/>
        <v>OK</v>
      </c>
      <c r="L84" s="19"/>
      <c r="M84" s="19"/>
      <c r="N84" s="48"/>
      <c r="O84" s="19"/>
      <c r="P84" s="48"/>
      <c r="Q84" s="48"/>
      <c r="R84" s="48"/>
      <c r="S84" s="48"/>
      <c r="T84" s="48"/>
      <c r="U84" s="48"/>
      <c r="V84" s="19">
        <v>0</v>
      </c>
      <c r="W84" s="19">
        <v>0</v>
      </c>
      <c r="X84" s="19">
        <v>0</v>
      </c>
    </row>
    <row r="85" spans="1:24" ht="38.25" x14ac:dyDescent="0.25">
      <c r="A85" s="141" t="s">
        <v>378</v>
      </c>
      <c r="B85" s="144">
        <v>12</v>
      </c>
      <c r="C85" s="23">
        <v>82</v>
      </c>
      <c r="D85" s="21" t="s">
        <v>158</v>
      </c>
      <c r="E85" s="23" t="s">
        <v>40</v>
      </c>
      <c r="F85" s="23" t="s">
        <v>52</v>
      </c>
      <c r="G85" s="23" t="s">
        <v>47</v>
      </c>
      <c r="H85" s="29">
        <v>0.81</v>
      </c>
      <c r="I85" s="86">
        <v>50</v>
      </c>
      <c r="J85" s="84">
        <f t="shared" si="2"/>
        <v>20</v>
      </c>
      <c r="K85" s="85" t="str">
        <f t="shared" si="3"/>
        <v>OK</v>
      </c>
      <c r="L85" s="19"/>
      <c r="M85" s="19">
        <v>30</v>
      </c>
      <c r="N85" s="48"/>
      <c r="O85" s="19"/>
      <c r="P85" s="48"/>
      <c r="Q85" s="48"/>
      <c r="R85" s="48"/>
      <c r="S85" s="48"/>
      <c r="T85" s="48"/>
      <c r="U85" s="48"/>
      <c r="V85" s="19">
        <v>0</v>
      </c>
      <c r="W85" s="19">
        <v>0</v>
      </c>
      <c r="X85" s="19">
        <v>0</v>
      </c>
    </row>
    <row r="86" spans="1:24" x14ac:dyDescent="0.25">
      <c r="A86" s="141"/>
      <c r="B86" s="144"/>
      <c r="C86" s="23">
        <v>83</v>
      </c>
      <c r="D86" s="21" t="s">
        <v>159</v>
      </c>
      <c r="E86" s="23" t="s">
        <v>160</v>
      </c>
      <c r="F86" s="23" t="s">
        <v>161</v>
      </c>
      <c r="G86" s="23" t="s">
        <v>47</v>
      </c>
      <c r="H86" s="29">
        <v>0.39</v>
      </c>
      <c r="I86" s="86">
        <v>20</v>
      </c>
      <c r="J86" s="84">
        <f t="shared" si="2"/>
        <v>20</v>
      </c>
      <c r="K86" s="85" t="str">
        <f t="shared" si="3"/>
        <v>OK</v>
      </c>
      <c r="L86" s="19"/>
      <c r="M86" s="19"/>
      <c r="N86" s="48"/>
      <c r="O86" s="19"/>
      <c r="P86" s="48"/>
      <c r="Q86" s="48"/>
      <c r="R86" s="48"/>
      <c r="S86" s="48"/>
      <c r="T86" s="48"/>
      <c r="U86" s="48"/>
      <c r="V86" s="19">
        <v>0</v>
      </c>
      <c r="W86" s="19">
        <v>0</v>
      </c>
      <c r="X86" s="19">
        <v>0</v>
      </c>
    </row>
    <row r="87" spans="1:24" ht="25.5" x14ac:dyDescent="0.25">
      <c r="A87" s="141"/>
      <c r="B87" s="144"/>
      <c r="C87" s="23">
        <v>84</v>
      </c>
      <c r="D87" s="21" t="s">
        <v>162</v>
      </c>
      <c r="E87" s="23" t="s">
        <v>160</v>
      </c>
      <c r="F87" s="23" t="s">
        <v>161</v>
      </c>
      <c r="G87" s="23" t="s">
        <v>47</v>
      </c>
      <c r="H87" s="29">
        <v>0.39</v>
      </c>
      <c r="I87" s="86">
        <v>20</v>
      </c>
      <c r="J87" s="84">
        <f t="shared" si="2"/>
        <v>20</v>
      </c>
      <c r="K87" s="85" t="str">
        <f t="shared" si="3"/>
        <v>OK</v>
      </c>
      <c r="L87" s="19"/>
      <c r="M87" s="19"/>
      <c r="N87" s="48"/>
      <c r="O87" s="19"/>
      <c r="P87" s="48"/>
      <c r="Q87" s="48"/>
      <c r="R87" s="48"/>
      <c r="S87" s="48"/>
      <c r="T87" s="48"/>
      <c r="U87" s="48"/>
      <c r="V87" s="19">
        <v>0</v>
      </c>
      <c r="W87" s="19">
        <v>0</v>
      </c>
      <c r="X87" s="19">
        <v>0</v>
      </c>
    </row>
    <row r="88" spans="1:24" x14ac:dyDescent="0.25">
      <c r="A88" s="141"/>
      <c r="B88" s="144"/>
      <c r="C88" s="23">
        <v>85</v>
      </c>
      <c r="D88" s="21" t="s">
        <v>163</v>
      </c>
      <c r="E88" s="23" t="s">
        <v>160</v>
      </c>
      <c r="F88" s="23" t="s">
        <v>161</v>
      </c>
      <c r="G88" s="23" t="s">
        <v>47</v>
      </c>
      <c r="H88" s="29">
        <v>0.39</v>
      </c>
      <c r="I88" s="86">
        <v>20</v>
      </c>
      <c r="J88" s="84">
        <f t="shared" si="2"/>
        <v>20</v>
      </c>
      <c r="K88" s="85" t="str">
        <f t="shared" si="3"/>
        <v>OK</v>
      </c>
      <c r="L88" s="19"/>
      <c r="M88" s="19"/>
      <c r="N88" s="48"/>
      <c r="O88" s="19"/>
      <c r="P88" s="48"/>
      <c r="Q88" s="48"/>
      <c r="R88" s="48"/>
      <c r="S88" s="48"/>
      <c r="T88" s="48"/>
      <c r="U88" s="48"/>
      <c r="V88" s="19">
        <v>0</v>
      </c>
      <c r="W88" s="19">
        <v>0</v>
      </c>
      <c r="X88" s="19">
        <v>0</v>
      </c>
    </row>
    <row r="89" spans="1:24" x14ac:dyDescent="0.25">
      <c r="A89" s="141"/>
      <c r="B89" s="144"/>
      <c r="C89" s="23">
        <v>86</v>
      </c>
      <c r="D89" s="21" t="s">
        <v>164</v>
      </c>
      <c r="E89" s="23" t="s">
        <v>160</v>
      </c>
      <c r="F89" s="23" t="s">
        <v>161</v>
      </c>
      <c r="G89" s="23" t="s">
        <v>47</v>
      </c>
      <c r="H89" s="29">
        <v>0.39</v>
      </c>
      <c r="I89" s="86">
        <v>20</v>
      </c>
      <c r="J89" s="84">
        <f t="shared" si="2"/>
        <v>20</v>
      </c>
      <c r="K89" s="85" t="str">
        <f t="shared" si="3"/>
        <v>OK</v>
      </c>
      <c r="L89" s="19"/>
      <c r="M89" s="19"/>
      <c r="N89" s="48"/>
      <c r="O89" s="19"/>
      <c r="P89" s="48"/>
      <c r="Q89" s="48"/>
      <c r="R89" s="48"/>
      <c r="S89" s="48"/>
      <c r="T89" s="48"/>
      <c r="U89" s="48"/>
      <c r="V89" s="19">
        <v>0</v>
      </c>
      <c r="W89" s="19">
        <v>0</v>
      </c>
      <c r="X89" s="19">
        <v>0</v>
      </c>
    </row>
    <row r="90" spans="1:24" x14ac:dyDescent="0.25">
      <c r="A90" s="141"/>
      <c r="B90" s="144"/>
      <c r="C90" s="23">
        <v>87</v>
      </c>
      <c r="D90" s="21" t="s">
        <v>165</v>
      </c>
      <c r="E90" s="23" t="s">
        <v>160</v>
      </c>
      <c r="F90" s="23" t="s">
        <v>161</v>
      </c>
      <c r="G90" s="23" t="s">
        <v>47</v>
      </c>
      <c r="H90" s="29">
        <v>0.39</v>
      </c>
      <c r="I90" s="86">
        <v>20</v>
      </c>
      <c r="J90" s="84">
        <f t="shared" si="2"/>
        <v>20</v>
      </c>
      <c r="K90" s="85" t="str">
        <f t="shared" si="3"/>
        <v>OK</v>
      </c>
      <c r="L90" s="19"/>
      <c r="M90" s="19"/>
      <c r="N90" s="48"/>
      <c r="O90" s="19"/>
      <c r="P90" s="48"/>
      <c r="Q90" s="48"/>
      <c r="R90" s="48"/>
      <c r="S90" s="48"/>
      <c r="T90" s="48"/>
      <c r="U90" s="48"/>
      <c r="V90" s="19">
        <v>0</v>
      </c>
      <c r="W90" s="19">
        <v>0</v>
      </c>
      <c r="X90" s="19">
        <v>0</v>
      </c>
    </row>
    <row r="91" spans="1:24" x14ac:dyDescent="0.25">
      <c r="A91" s="141"/>
      <c r="B91" s="144"/>
      <c r="C91" s="23">
        <v>88</v>
      </c>
      <c r="D91" s="21" t="s">
        <v>166</v>
      </c>
      <c r="E91" s="23" t="s">
        <v>160</v>
      </c>
      <c r="F91" s="23" t="s">
        <v>167</v>
      </c>
      <c r="G91" s="23" t="s">
        <v>47</v>
      </c>
      <c r="H91" s="29">
        <v>1</v>
      </c>
      <c r="I91" s="86">
        <v>10</v>
      </c>
      <c r="J91" s="84">
        <f t="shared" si="2"/>
        <v>10</v>
      </c>
      <c r="K91" s="85" t="str">
        <f t="shared" si="3"/>
        <v>OK</v>
      </c>
      <c r="L91" s="19"/>
      <c r="M91" s="19"/>
      <c r="N91" s="48"/>
      <c r="O91" s="19"/>
      <c r="P91" s="48"/>
      <c r="Q91" s="48"/>
      <c r="R91" s="48"/>
      <c r="S91" s="48"/>
      <c r="T91" s="48"/>
      <c r="U91" s="48"/>
      <c r="V91" s="19">
        <v>0</v>
      </c>
      <c r="W91" s="19">
        <v>0</v>
      </c>
      <c r="X91" s="19">
        <v>0</v>
      </c>
    </row>
    <row r="92" spans="1:24" x14ac:dyDescent="0.25">
      <c r="A92" s="141"/>
      <c r="B92" s="144"/>
      <c r="C92" s="23">
        <v>89</v>
      </c>
      <c r="D92" s="21" t="s">
        <v>168</v>
      </c>
      <c r="E92" s="23" t="s">
        <v>160</v>
      </c>
      <c r="F92" s="23" t="s">
        <v>167</v>
      </c>
      <c r="G92" s="23" t="s">
        <v>47</v>
      </c>
      <c r="H92" s="29">
        <v>1</v>
      </c>
      <c r="I92" s="86">
        <v>10</v>
      </c>
      <c r="J92" s="84">
        <f t="shared" si="2"/>
        <v>10</v>
      </c>
      <c r="K92" s="85" t="str">
        <f t="shared" si="3"/>
        <v>OK</v>
      </c>
      <c r="L92" s="19"/>
      <c r="M92" s="19"/>
      <c r="N92" s="48"/>
      <c r="O92" s="19"/>
      <c r="P92" s="48"/>
      <c r="Q92" s="48"/>
      <c r="R92" s="48"/>
      <c r="S92" s="48"/>
      <c r="T92" s="48"/>
      <c r="U92" s="48"/>
      <c r="V92" s="19">
        <v>0</v>
      </c>
      <c r="W92" s="19">
        <v>0</v>
      </c>
      <c r="X92" s="19">
        <v>0</v>
      </c>
    </row>
    <row r="93" spans="1:24" x14ac:dyDescent="0.25">
      <c r="A93" s="141"/>
      <c r="B93" s="144"/>
      <c r="C93" s="23">
        <v>90</v>
      </c>
      <c r="D93" s="21" t="s">
        <v>169</v>
      </c>
      <c r="E93" s="23" t="s">
        <v>160</v>
      </c>
      <c r="F93" s="23" t="s">
        <v>167</v>
      </c>
      <c r="G93" s="23" t="s">
        <v>47</v>
      </c>
      <c r="H93" s="29">
        <v>1</v>
      </c>
      <c r="I93" s="86">
        <v>10</v>
      </c>
      <c r="J93" s="84">
        <f t="shared" si="2"/>
        <v>10</v>
      </c>
      <c r="K93" s="85" t="str">
        <f t="shared" si="3"/>
        <v>OK</v>
      </c>
      <c r="L93" s="19"/>
      <c r="M93" s="19"/>
      <c r="N93" s="48"/>
      <c r="O93" s="19"/>
      <c r="P93" s="48"/>
      <c r="Q93" s="48"/>
      <c r="R93" s="48"/>
      <c r="S93" s="48"/>
      <c r="T93" s="48"/>
      <c r="U93" s="48"/>
      <c r="V93" s="19">
        <v>0</v>
      </c>
      <c r="W93" s="19">
        <v>0</v>
      </c>
      <c r="X93" s="19">
        <v>0</v>
      </c>
    </row>
    <row r="94" spans="1:24" ht="25.5" x14ac:dyDescent="0.25">
      <c r="A94" s="141"/>
      <c r="B94" s="144"/>
      <c r="C94" s="23">
        <v>91</v>
      </c>
      <c r="D94" s="21" t="s">
        <v>170</v>
      </c>
      <c r="E94" s="23" t="s">
        <v>160</v>
      </c>
      <c r="F94" s="23" t="s">
        <v>167</v>
      </c>
      <c r="G94" s="23" t="s">
        <v>47</v>
      </c>
      <c r="H94" s="29">
        <v>1</v>
      </c>
      <c r="I94" s="86">
        <v>10</v>
      </c>
      <c r="J94" s="84">
        <f t="shared" si="2"/>
        <v>10</v>
      </c>
      <c r="K94" s="85" t="str">
        <f t="shared" si="3"/>
        <v>OK</v>
      </c>
      <c r="L94" s="19"/>
      <c r="M94" s="19"/>
      <c r="N94" s="48"/>
      <c r="O94" s="19"/>
      <c r="P94" s="48"/>
      <c r="Q94" s="48"/>
      <c r="R94" s="48"/>
      <c r="S94" s="48"/>
      <c r="T94" s="48"/>
      <c r="U94" s="48"/>
      <c r="V94" s="19">
        <v>0</v>
      </c>
      <c r="W94" s="19">
        <v>0</v>
      </c>
      <c r="X94" s="19">
        <v>0</v>
      </c>
    </row>
    <row r="95" spans="1:24" ht="25.5" x14ac:dyDescent="0.25">
      <c r="A95" s="141"/>
      <c r="B95" s="144"/>
      <c r="C95" s="23">
        <v>92</v>
      </c>
      <c r="D95" s="21" t="s">
        <v>171</v>
      </c>
      <c r="E95" s="23" t="s">
        <v>160</v>
      </c>
      <c r="F95" s="23" t="s">
        <v>167</v>
      </c>
      <c r="G95" s="23" t="s">
        <v>47</v>
      </c>
      <c r="H95" s="29">
        <v>1</v>
      </c>
      <c r="I95" s="86">
        <v>10</v>
      </c>
      <c r="J95" s="84">
        <f t="shared" si="2"/>
        <v>10</v>
      </c>
      <c r="K95" s="85" t="str">
        <f t="shared" si="3"/>
        <v>OK</v>
      </c>
      <c r="L95" s="19"/>
      <c r="M95" s="19"/>
      <c r="N95" s="48"/>
      <c r="O95" s="19"/>
      <c r="P95" s="48"/>
      <c r="Q95" s="48"/>
      <c r="R95" s="48"/>
      <c r="S95" s="48"/>
      <c r="T95" s="48"/>
      <c r="U95" s="48"/>
      <c r="V95" s="19">
        <v>0</v>
      </c>
      <c r="W95" s="19">
        <v>0</v>
      </c>
      <c r="X95" s="19">
        <v>0</v>
      </c>
    </row>
    <row r="96" spans="1:24" ht="25.5" x14ac:dyDescent="0.25">
      <c r="A96" s="141"/>
      <c r="B96" s="144"/>
      <c r="C96" s="23">
        <v>93</v>
      </c>
      <c r="D96" s="21" t="s">
        <v>172</v>
      </c>
      <c r="E96" s="23" t="s">
        <v>68</v>
      </c>
      <c r="F96" s="23" t="s">
        <v>173</v>
      </c>
      <c r="G96" s="23" t="s">
        <v>47</v>
      </c>
      <c r="H96" s="29">
        <v>5</v>
      </c>
      <c r="I96" s="86">
        <v>10</v>
      </c>
      <c r="J96" s="84">
        <f t="shared" si="2"/>
        <v>10</v>
      </c>
      <c r="K96" s="85" t="str">
        <f t="shared" si="3"/>
        <v>OK</v>
      </c>
      <c r="L96" s="19"/>
      <c r="M96" s="19"/>
      <c r="N96" s="48"/>
      <c r="O96" s="19"/>
      <c r="P96" s="48"/>
      <c r="Q96" s="48"/>
      <c r="R96" s="48"/>
      <c r="S96" s="48"/>
      <c r="T96" s="48"/>
      <c r="U96" s="48"/>
      <c r="V96" s="19">
        <v>0</v>
      </c>
      <c r="W96" s="19">
        <v>0</v>
      </c>
      <c r="X96" s="19">
        <v>0</v>
      </c>
    </row>
    <row r="97" spans="1:24" ht="25.5" x14ac:dyDescent="0.25">
      <c r="A97" s="141"/>
      <c r="B97" s="144"/>
      <c r="C97" s="23">
        <v>94</v>
      </c>
      <c r="D97" s="21" t="s">
        <v>174</v>
      </c>
      <c r="E97" s="23" t="s">
        <v>68</v>
      </c>
      <c r="F97" s="23" t="s">
        <v>173</v>
      </c>
      <c r="G97" s="23" t="s">
        <v>47</v>
      </c>
      <c r="H97" s="29">
        <v>5</v>
      </c>
      <c r="I97" s="86">
        <v>10</v>
      </c>
      <c r="J97" s="84">
        <f t="shared" si="2"/>
        <v>10</v>
      </c>
      <c r="K97" s="85" t="str">
        <f t="shared" si="3"/>
        <v>OK</v>
      </c>
      <c r="L97" s="19"/>
      <c r="M97" s="19"/>
      <c r="N97" s="48"/>
      <c r="O97" s="19"/>
      <c r="P97" s="48"/>
      <c r="Q97" s="48"/>
      <c r="R97" s="48"/>
      <c r="S97" s="48"/>
      <c r="T97" s="48"/>
      <c r="U97" s="48"/>
      <c r="V97" s="19">
        <v>0</v>
      </c>
      <c r="W97" s="19">
        <v>0</v>
      </c>
      <c r="X97" s="19">
        <v>0</v>
      </c>
    </row>
    <row r="98" spans="1:24" ht="25.5" x14ac:dyDescent="0.25">
      <c r="A98" s="141"/>
      <c r="B98" s="144"/>
      <c r="C98" s="23">
        <v>95</v>
      </c>
      <c r="D98" s="21" t="s">
        <v>175</v>
      </c>
      <c r="E98" s="23" t="s">
        <v>68</v>
      </c>
      <c r="F98" s="23" t="s">
        <v>173</v>
      </c>
      <c r="G98" s="23" t="s">
        <v>47</v>
      </c>
      <c r="H98" s="29">
        <v>5</v>
      </c>
      <c r="I98" s="86"/>
      <c r="J98" s="84">
        <f t="shared" si="2"/>
        <v>0</v>
      </c>
      <c r="K98" s="85" t="str">
        <f t="shared" si="3"/>
        <v>OK</v>
      </c>
      <c r="L98" s="19"/>
      <c r="M98" s="19"/>
      <c r="N98" s="48"/>
      <c r="O98" s="19"/>
      <c r="P98" s="48"/>
      <c r="Q98" s="48"/>
      <c r="R98" s="48"/>
      <c r="S98" s="48"/>
      <c r="T98" s="48"/>
      <c r="U98" s="48"/>
      <c r="V98" s="19">
        <v>0</v>
      </c>
      <c r="W98" s="19">
        <v>0</v>
      </c>
      <c r="X98" s="19">
        <v>0</v>
      </c>
    </row>
    <row r="99" spans="1:24" ht="25.5" x14ac:dyDescent="0.25">
      <c r="A99" s="141"/>
      <c r="B99" s="144"/>
      <c r="C99" s="23">
        <v>96</v>
      </c>
      <c r="D99" s="21" t="s">
        <v>176</v>
      </c>
      <c r="E99" s="23" t="s">
        <v>68</v>
      </c>
      <c r="F99" s="23" t="s">
        <v>173</v>
      </c>
      <c r="G99" s="23" t="s">
        <v>47</v>
      </c>
      <c r="H99" s="29">
        <v>5</v>
      </c>
      <c r="I99" s="86">
        <v>10</v>
      </c>
      <c r="J99" s="84">
        <f t="shared" si="2"/>
        <v>10</v>
      </c>
      <c r="K99" s="85" t="str">
        <f t="shared" si="3"/>
        <v>OK</v>
      </c>
      <c r="L99" s="19"/>
      <c r="M99" s="19"/>
      <c r="N99" s="48"/>
      <c r="O99" s="19"/>
      <c r="P99" s="48"/>
      <c r="Q99" s="48"/>
      <c r="R99" s="48"/>
      <c r="S99" s="48"/>
      <c r="T99" s="48"/>
      <c r="U99" s="48"/>
      <c r="V99" s="19">
        <v>0</v>
      </c>
      <c r="W99" s="19">
        <v>0</v>
      </c>
      <c r="X99" s="19">
        <v>0</v>
      </c>
    </row>
    <row r="100" spans="1:24" ht="25.5" x14ac:dyDescent="0.25">
      <c r="A100" s="142"/>
      <c r="B100" s="145"/>
      <c r="C100" s="23">
        <v>97</v>
      </c>
      <c r="D100" s="21" t="s">
        <v>177</v>
      </c>
      <c r="E100" s="23" t="s">
        <v>68</v>
      </c>
      <c r="F100" s="23" t="s">
        <v>178</v>
      </c>
      <c r="G100" s="23" t="s">
        <v>47</v>
      </c>
      <c r="H100" s="29">
        <v>3.52</v>
      </c>
      <c r="I100" s="86"/>
      <c r="J100" s="84">
        <f t="shared" si="2"/>
        <v>0</v>
      </c>
      <c r="K100" s="85" t="str">
        <f t="shared" si="3"/>
        <v>OK</v>
      </c>
      <c r="L100" s="19"/>
      <c r="M100" s="19"/>
      <c r="N100" s="48"/>
      <c r="O100" s="19"/>
      <c r="P100" s="48"/>
      <c r="Q100" s="48"/>
      <c r="R100" s="48"/>
      <c r="S100" s="48"/>
      <c r="T100" s="48"/>
      <c r="U100" s="48"/>
      <c r="V100" s="19">
        <v>0</v>
      </c>
      <c r="W100" s="19">
        <v>0</v>
      </c>
      <c r="X100" s="19">
        <v>0</v>
      </c>
    </row>
    <row r="101" spans="1:24" ht="140.25" x14ac:dyDescent="0.25">
      <c r="A101" s="55" t="s">
        <v>382</v>
      </c>
      <c r="B101" s="53">
        <v>13</v>
      </c>
      <c r="C101" s="26">
        <v>98</v>
      </c>
      <c r="D101" s="35" t="s">
        <v>179</v>
      </c>
      <c r="E101" s="26" t="s">
        <v>40</v>
      </c>
      <c r="F101" s="27" t="s">
        <v>180</v>
      </c>
      <c r="G101" s="26" t="s">
        <v>47</v>
      </c>
      <c r="H101" s="28">
        <v>491.22</v>
      </c>
      <c r="I101" s="83">
        <v>10</v>
      </c>
      <c r="J101" s="84">
        <f t="shared" si="2"/>
        <v>10</v>
      </c>
      <c r="K101" s="85" t="str">
        <f t="shared" si="3"/>
        <v>OK</v>
      </c>
      <c r="L101" s="19"/>
      <c r="M101" s="19"/>
      <c r="N101" s="48"/>
      <c r="O101" s="19"/>
      <c r="P101" s="48"/>
      <c r="Q101" s="48"/>
      <c r="R101" s="48"/>
      <c r="S101" s="48"/>
      <c r="T101" s="48"/>
      <c r="U101" s="48"/>
      <c r="V101" s="19">
        <v>0</v>
      </c>
      <c r="W101" s="19">
        <v>0</v>
      </c>
      <c r="X101" s="19">
        <v>0</v>
      </c>
    </row>
    <row r="102" spans="1:24" ht="25.5" x14ac:dyDescent="0.25">
      <c r="A102" s="140" t="s">
        <v>378</v>
      </c>
      <c r="B102" s="143">
        <v>14</v>
      </c>
      <c r="C102" s="23">
        <v>99</v>
      </c>
      <c r="D102" s="36" t="s">
        <v>181</v>
      </c>
      <c r="E102" s="23" t="s">
        <v>40</v>
      </c>
      <c r="F102" s="22" t="s">
        <v>182</v>
      </c>
      <c r="G102" s="23" t="s">
        <v>47</v>
      </c>
      <c r="H102" s="29">
        <v>5.3</v>
      </c>
      <c r="I102" s="49">
        <v>30</v>
      </c>
      <c r="J102" s="84">
        <f t="shared" si="2"/>
        <v>15</v>
      </c>
      <c r="K102" s="85" t="str">
        <f t="shared" si="3"/>
        <v>OK</v>
      </c>
      <c r="L102" s="19"/>
      <c r="M102" s="19">
        <v>15</v>
      </c>
      <c r="N102" s="48"/>
      <c r="O102" s="19"/>
      <c r="P102" s="48"/>
      <c r="Q102" s="48"/>
      <c r="R102" s="48"/>
      <c r="S102" s="48"/>
      <c r="T102" s="48"/>
      <c r="U102" s="48"/>
      <c r="V102" s="19">
        <v>0</v>
      </c>
      <c r="W102" s="19">
        <v>0</v>
      </c>
      <c r="X102" s="19">
        <v>0</v>
      </c>
    </row>
    <row r="103" spans="1:24" ht="25.5" x14ac:dyDescent="0.25">
      <c r="A103" s="141"/>
      <c r="B103" s="144"/>
      <c r="C103" s="23">
        <v>100</v>
      </c>
      <c r="D103" s="36" t="s">
        <v>183</v>
      </c>
      <c r="E103" s="23" t="s">
        <v>40</v>
      </c>
      <c r="F103" s="22" t="s">
        <v>182</v>
      </c>
      <c r="G103" s="23" t="s">
        <v>47</v>
      </c>
      <c r="H103" s="29">
        <v>0.64</v>
      </c>
      <c r="I103" s="49">
        <v>50</v>
      </c>
      <c r="J103" s="84">
        <f t="shared" si="2"/>
        <v>50</v>
      </c>
      <c r="K103" s="85" t="str">
        <f t="shared" si="3"/>
        <v>OK</v>
      </c>
      <c r="L103" s="19"/>
      <c r="M103" s="19"/>
      <c r="N103" s="48"/>
      <c r="O103" s="19"/>
      <c r="P103" s="48"/>
      <c r="Q103" s="48"/>
      <c r="R103" s="48"/>
      <c r="S103" s="48"/>
      <c r="T103" s="48"/>
      <c r="U103" s="48"/>
      <c r="V103" s="19">
        <v>0</v>
      </c>
      <c r="W103" s="19">
        <v>0</v>
      </c>
      <c r="X103" s="19">
        <v>0</v>
      </c>
    </row>
    <row r="104" spans="1:24" ht="25.5" x14ac:dyDescent="0.25">
      <c r="A104" s="141"/>
      <c r="B104" s="144"/>
      <c r="C104" s="23">
        <v>101</v>
      </c>
      <c r="D104" s="21" t="s">
        <v>184</v>
      </c>
      <c r="E104" s="23" t="s">
        <v>40</v>
      </c>
      <c r="F104" s="23" t="s">
        <v>83</v>
      </c>
      <c r="G104" s="23" t="s">
        <v>47</v>
      </c>
      <c r="H104" s="29">
        <v>0.92</v>
      </c>
      <c r="I104" s="86">
        <v>50</v>
      </c>
      <c r="J104" s="84">
        <f t="shared" si="2"/>
        <v>30</v>
      </c>
      <c r="K104" s="85" t="str">
        <f t="shared" si="3"/>
        <v>OK</v>
      </c>
      <c r="L104" s="19"/>
      <c r="M104" s="19">
        <v>20</v>
      </c>
      <c r="N104" s="48"/>
      <c r="O104" s="19"/>
      <c r="P104" s="48"/>
      <c r="Q104" s="48"/>
      <c r="R104" s="48"/>
      <c r="S104" s="48"/>
      <c r="T104" s="48"/>
      <c r="U104" s="48"/>
      <c r="V104" s="19">
        <v>0</v>
      </c>
      <c r="W104" s="19">
        <v>0</v>
      </c>
      <c r="X104" s="19">
        <v>0</v>
      </c>
    </row>
    <row r="105" spans="1:24" ht="25.5" x14ac:dyDescent="0.25">
      <c r="A105" s="141"/>
      <c r="B105" s="144"/>
      <c r="C105" s="23">
        <v>102</v>
      </c>
      <c r="D105" s="21" t="s">
        <v>185</v>
      </c>
      <c r="E105" s="23" t="s">
        <v>186</v>
      </c>
      <c r="F105" s="23" t="s">
        <v>187</v>
      </c>
      <c r="G105" s="23" t="s">
        <v>47</v>
      </c>
      <c r="H105" s="29">
        <v>3.12</v>
      </c>
      <c r="I105" s="86">
        <v>50</v>
      </c>
      <c r="J105" s="84">
        <f t="shared" si="2"/>
        <v>30</v>
      </c>
      <c r="K105" s="85" t="str">
        <f t="shared" si="3"/>
        <v>OK</v>
      </c>
      <c r="L105" s="19"/>
      <c r="M105" s="19">
        <v>20</v>
      </c>
      <c r="N105" s="48"/>
      <c r="O105" s="19"/>
      <c r="P105" s="48"/>
      <c r="Q105" s="48"/>
      <c r="R105" s="48"/>
      <c r="S105" s="48"/>
      <c r="T105" s="48"/>
      <c r="U105" s="48"/>
      <c r="V105" s="19">
        <v>0</v>
      </c>
      <c r="W105" s="19">
        <v>0</v>
      </c>
      <c r="X105" s="19">
        <v>0</v>
      </c>
    </row>
    <row r="106" spans="1:24" ht="25.5" x14ac:dyDescent="0.25">
      <c r="A106" s="141"/>
      <c r="B106" s="144"/>
      <c r="C106" s="23">
        <v>103</v>
      </c>
      <c r="D106" s="21" t="s">
        <v>188</v>
      </c>
      <c r="E106" s="23" t="s">
        <v>189</v>
      </c>
      <c r="F106" s="23" t="s">
        <v>187</v>
      </c>
      <c r="G106" s="23" t="s">
        <v>47</v>
      </c>
      <c r="H106" s="29">
        <v>3</v>
      </c>
      <c r="I106" s="86">
        <v>100</v>
      </c>
      <c r="J106" s="84">
        <f t="shared" si="2"/>
        <v>80</v>
      </c>
      <c r="K106" s="85" t="str">
        <f t="shared" si="3"/>
        <v>OK</v>
      </c>
      <c r="L106" s="19"/>
      <c r="M106" s="19">
        <v>20</v>
      </c>
      <c r="N106" s="48"/>
      <c r="O106" s="19"/>
      <c r="P106" s="48"/>
      <c r="Q106" s="48"/>
      <c r="R106" s="48"/>
      <c r="S106" s="48"/>
      <c r="T106" s="48"/>
      <c r="U106" s="48"/>
      <c r="V106" s="19">
        <v>0</v>
      </c>
      <c r="W106" s="19">
        <v>0</v>
      </c>
      <c r="X106" s="19">
        <v>0</v>
      </c>
    </row>
    <row r="107" spans="1:24" x14ac:dyDescent="0.25">
      <c r="A107" s="141"/>
      <c r="B107" s="144"/>
      <c r="C107" s="23">
        <v>104</v>
      </c>
      <c r="D107" s="21" t="s">
        <v>190</v>
      </c>
      <c r="E107" s="23" t="s">
        <v>40</v>
      </c>
      <c r="F107" s="23" t="s">
        <v>182</v>
      </c>
      <c r="G107" s="23" t="s">
        <v>47</v>
      </c>
      <c r="H107" s="29">
        <v>0.49</v>
      </c>
      <c r="I107" s="86">
        <v>10</v>
      </c>
      <c r="J107" s="84">
        <f t="shared" si="2"/>
        <v>0</v>
      </c>
      <c r="K107" s="85" t="str">
        <f t="shared" si="3"/>
        <v>OK</v>
      </c>
      <c r="L107" s="19"/>
      <c r="M107" s="19">
        <v>10</v>
      </c>
      <c r="N107" s="48"/>
      <c r="O107" s="19"/>
      <c r="P107" s="48"/>
      <c r="Q107" s="48"/>
      <c r="R107" s="48"/>
      <c r="S107" s="48"/>
      <c r="T107" s="48"/>
      <c r="U107" s="48"/>
      <c r="V107" s="19">
        <v>0</v>
      </c>
      <c r="W107" s="19">
        <v>0</v>
      </c>
      <c r="X107" s="19">
        <v>0</v>
      </c>
    </row>
    <row r="108" spans="1:24" ht="25.5" x14ac:dyDescent="0.25">
      <c r="A108" s="141"/>
      <c r="B108" s="144"/>
      <c r="C108" s="23">
        <v>105</v>
      </c>
      <c r="D108" s="21" t="s">
        <v>191</v>
      </c>
      <c r="E108" s="23" t="s">
        <v>186</v>
      </c>
      <c r="F108" s="23" t="s">
        <v>192</v>
      </c>
      <c r="G108" s="23" t="s">
        <v>47</v>
      </c>
      <c r="H108" s="29">
        <v>6.37</v>
      </c>
      <c r="I108" s="86">
        <v>20</v>
      </c>
      <c r="J108" s="84">
        <f t="shared" si="2"/>
        <v>10</v>
      </c>
      <c r="K108" s="85" t="str">
        <f t="shared" si="3"/>
        <v>OK</v>
      </c>
      <c r="L108" s="19"/>
      <c r="M108" s="19">
        <v>10</v>
      </c>
      <c r="N108" s="48"/>
      <c r="O108" s="19"/>
      <c r="P108" s="48"/>
      <c r="Q108" s="48"/>
      <c r="R108" s="48"/>
      <c r="S108" s="48"/>
      <c r="T108" s="48"/>
      <c r="U108" s="48"/>
      <c r="V108" s="19">
        <v>0</v>
      </c>
      <c r="W108" s="19">
        <v>0</v>
      </c>
      <c r="X108" s="19">
        <v>0</v>
      </c>
    </row>
    <row r="109" spans="1:24" ht="26.25" x14ac:dyDescent="0.25">
      <c r="A109" s="141"/>
      <c r="B109" s="144"/>
      <c r="C109" s="23">
        <v>106</v>
      </c>
      <c r="D109" s="37" t="s">
        <v>193</v>
      </c>
      <c r="E109" s="23" t="s">
        <v>40</v>
      </c>
      <c r="F109" s="23" t="s">
        <v>194</v>
      </c>
      <c r="G109" s="23" t="s">
        <v>47</v>
      </c>
      <c r="H109" s="29">
        <v>1.78</v>
      </c>
      <c r="I109" s="86"/>
      <c r="J109" s="84">
        <f t="shared" si="2"/>
        <v>0</v>
      </c>
      <c r="K109" s="85" t="str">
        <f t="shared" si="3"/>
        <v>OK</v>
      </c>
      <c r="L109" s="19"/>
      <c r="M109" s="19"/>
      <c r="N109" s="48"/>
      <c r="O109" s="19"/>
      <c r="P109" s="48"/>
      <c r="Q109" s="48"/>
      <c r="R109" s="48"/>
      <c r="S109" s="48"/>
      <c r="T109" s="48"/>
      <c r="U109" s="48"/>
      <c r="V109" s="19">
        <v>0</v>
      </c>
      <c r="W109" s="19">
        <v>0</v>
      </c>
      <c r="X109" s="19">
        <v>0</v>
      </c>
    </row>
    <row r="110" spans="1:24" x14ac:dyDescent="0.25">
      <c r="A110" s="141"/>
      <c r="B110" s="144"/>
      <c r="C110" s="23">
        <v>107</v>
      </c>
      <c r="D110" s="21" t="s">
        <v>195</v>
      </c>
      <c r="E110" s="23" t="s">
        <v>189</v>
      </c>
      <c r="F110" s="23" t="s">
        <v>194</v>
      </c>
      <c r="G110" s="23" t="s">
        <v>47</v>
      </c>
      <c r="H110" s="29">
        <v>2.7</v>
      </c>
      <c r="I110" s="86">
        <v>5</v>
      </c>
      <c r="J110" s="84">
        <f t="shared" si="2"/>
        <v>0</v>
      </c>
      <c r="K110" s="85" t="str">
        <f t="shared" si="3"/>
        <v>OK</v>
      </c>
      <c r="L110" s="19"/>
      <c r="M110" s="19">
        <v>5</v>
      </c>
      <c r="N110" s="48"/>
      <c r="O110" s="19"/>
      <c r="P110" s="48"/>
      <c r="Q110" s="48"/>
      <c r="R110" s="48"/>
      <c r="S110" s="48"/>
      <c r="T110" s="48"/>
      <c r="U110" s="48"/>
      <c r="V110" s="19">
        <v>0</v>
      </c>
      <c r="W110" s="19">
        <v>0</v>
      </c>
      <c r="X110" s="19">
        <v>0</v>
      </c>
    </row>
    <row r="111" spans="1:24" ht="25.5" x14ac:dyDescent="0.25">
      <c r="A111" s="141"/>
      <c r="B111" s="144"/>
      <c r="C111" s="23">
        <v>108</v>
      </c>
      <c r="D111" s="21" t="s">
        <v>196</v>
      </c>
      <c r="E111" s="23" t="s">
        <v>40</v>
      </c>
      <c r="F111" s="23" t="s">
        <v>182</v>
      </c>
      <c r="G111" s="23" t="s">
        <v>47</v>
      </c>
      <c r="H111" s="29">
        <v>0.49</v>
      </c>
      <c r="I111" s="86">
        <v>10</v>
      </c>
      <c r="J111" s="84">
        <f t="shared" si="2"/>
        <v>0</v>
      </c>
      <c r="K111" s="85" t="str">
        <f t="shared" si="3"/>
        <v>OK</v>
      </c>
      <c r="L111" s="19"/>
      <c r="M111" s="19">
        <v>10</v>
      </c>
      <c r="N111" s="48"/>
      <c r="O111" s="19"/>
      <c r="P111" s="48"/>
      <c r="Q111" s="48"/>
      <c r="R111" s="48"/>
      <c r="S111" s="48"/>
      <c r="T111" s="48"/>
      <c r="U111" s="48"/>
      <c r="V111" s="19">
        <v>0</v>
      </c>
      <c r="W111" s="19">
        <v>0</v>
      </c>
      <c r="X111" s="19">
        <v>0</v>
      </c>
    </row>
    <row r="112" spans="1:24" ht="25.5" x14ac:dyDescent="0.25">
      <c r="A112" s="142"/>
      <c r="B112" s="145"/>
      <c r="C112" s="23">
        <v>109</v>
      </c>
      <c r="D112" s="21" t="s">
        <v>197</v>
      </c>
      <c r="E112" s="23" t="s">
        <v>40</v>
      </c>
      <c r="F112" s="23" t="s">
        <v>198</v>
      </c>
      <c r="G112" s="23" t="s">
        <v>47</v>
      </c>
      <c r="H112" s="29">
        <v>20.13</v>
      </c>
      <c r="I112" s="86"/>
      <c r="J112" s="84">
        <f t="shared" si="2"/>
        <v>0</v>
      </c>
      <c r="K112" s="85" t="str">
        <f t="shared" si="3"/>
        <v>OK</v>
      </c>
      <c r="L112" s="19"/>
      <c r="M112" s="19"/>
      <c r="N112" s="19"/>
      <c r="O112" s="19"/>
      <c r="P112" s="48"/>
      <c r="Q112" s="48"/>
      <c r="R112" s="48"/>
      <c r="S112" s="48"/>
      <c r="T112" s="48"/>
      <c r="U112" s="48"/>
      <c r="V112" s="19">
        <v>0</v>
      </c>
      <c r="W112" s="19">
        <v>0</v>
      </c>
      <c r="X112" s="19">
        <v>0</v>
      </c>
    </row>
    <row r="113" spans="1:24" ht="26.25" customHeight="1" x14ac:dyDescent="0.25">
      <c r="A113" s="55" t="s">
        <v>379</v>
      </c>
      <c r="B113" s="53">
        <v>15</v>
      </c>
      <c r="C113" s="26">
        <v>110</v>
      </c>
      <c r="D113" s="35" t="s">
        <v>199</v>
      </c>
      <c r="E113" s="26" t="s">
        <v>189</v>
      </c>
      <c r="F113" s="27" t="s">
        <v>200</v>
      </c>
      <c r="G113" s="26" t="s">
        <v>47</v>
      </c>
      <c r="H113" s="28">
        <v>44.15</v>
      </c>
      <c r="I113" s="83">
        <v>10</v>
      </c>
      <c r="J113" s="84">
        <f t="shared" si="2"/>
        <v>0</v>
      </c>
      <c r="K113" s="85" t="str">
        <f t="shared" si="3"/>
        <v>OK</v>
      </c>
      <c r="L113" s="19"/>
      <c r="M113" s="19"/>
      <c r="N113" s="19">
        <v>10</v>
      </c>
      <c r="O113" s="19"/>
      <c r="P113" s="48"/>
      <c r="Q113" s="48"/>
      <c r="R113" s="48"/>
      <c r="S113" s="48"/>
      <c r="T113" s="48"/>
      <c r="U113" s="48"/>
      <c r="V113" s="19">
        <v>0</v>
      </c>
      <c r="W113" s="19">
        <v>0</v>
      </c>
      <c r="X113" s="19">
        <v>0</v>
      </c>
    </row>
    <row r="114" spans="1:24" ht="63.75" x14ac:dyDescent="0.25">
      <c r="A114" s="56" t="s">
        <v>383</v>
      </c>
      <c r="B114" s="54">
        <v>16</v>
      </c>
      <c r="C114" s="23">
        <v>111</v>
      </c>
      <c r="D114" s="21" t="s">
        <v>201</v>
      </c>
      <c r="E114" s="23" t="s">
        <v>40</v>
      </c>
      <c r="F114" s="32" t="s">
        <v>202</v>
      </c>
      <c r="G114" s="23" t="s">
        <v>47</v>
      </c>
      <c r="H114" s="29">
        <v>430</v>
      </c>
      <c r="I114" s="86">
        <v>10</v>
      </c>
      <c r="J114" s="84">
        <f t="shared" si="2"/>
        <v>10</v>
      </c>
      <c r="K114" s="85" t="str">
        <f t="shared" si="3"/>
        <v>OK</v>
      </c>
      <c r="L114" s="19"/>
      <c r="M114" s="19"/>
      <c r="N114" s="19"/>
      <c r="O114" s="19"/>
      <c r="P114" s="48"/>
      <c r="Q114" s="48"/>
      <c r="R114" s="48"/>
      <c r="S114" s="48"/>
      <c r="T114" s="48"/>
      <c r="U114" s="48"/>
      <c r="V114" s="19">
        <v>0</v>
      </c>
      <c r="W114" s="19">
        <v>0</v>
      </c>
      <c r="X114" s="19">
        <v>0</v>
      </c>
    </row>
    <row r="115" spans="1:24" ht="25.5" x14ac:dyDescent="0.25">
      <c r="A115" s="150" t="s">
        <v>379</v>
      </c>
      <c r="B115" s="151">
        <v>17</v>
      </c>
      <c r="C115" s="26">
        <v>112</v>
      </c>
      <c r="D115" s="39" t="s">
        <v>493</v>
      </c>
      <c r="E115" s="26" t="s">
        <v>40</v>
      </c>
      <c r="F115" s="27" t="s">
        <v>203</v>
      </c>
      <c r="G115" s="26" t="s">
        <v>47</v>
      </c>
      <c r="H115" s="28">
        <v>0.52</v>
      </c>
      <c r="I115" s="51">
        <v>15</v>
      </c>
      <c r="J115" s="84">
        <f t="shared" si="2"/>
        <v>0</v>
      </c>
      <c r="K115" s="85" t="str">
        <f t="shared" si="3"/>
        <v>OK</v>
      </c>
      <c r="L115" s="19"/>
      <c r="M115" s="19"/>
      <c r="N115" s="19">
        <v>15</v>
      </c>
      <c r="O115" s="19"/>
      <c r="P115" s="48"/>
      <c r="Q115" s="48"/>
      <c r="R115" s="48"/>
      <c r="S115" s="48"/>
      <c r="T115" s="48"/>
      <c r="U115" s="48"/>
      <c r="V115" s="19">
        <v>0</v>
      </c>
      <c r="W115" s="19">
        <v>0</v>
      </c>
      <c r="X115" s="19">
        <v>0</v>
      </c>
    </row>
    <row r="116" spans="1:24" ht="38.25" x14ac:dyDescent="0.25">
      <c r="A116" s="146"/>
      <c r="B116" s="148"/>
      <c r="C116" s="26">
        <v>113</v>
      </c>
      <c r="D116" s="35" t="s">
        <v>204</v>
      </c>
      <c r="E116" s="26" t="s">
        <v>68</v>
      </c>
      <c r="F116" s="27" t="s">
        <v>205</v>
      </c>
      <c r="G116" s="26" t="s">
        <v>47</v>
      </c>
      <c r="H116" s="28">
        <v>68.3</v>
      </c>
      <c r="I116" s="83"/>
      <c r="J116" s="84">
        <f t="shared" si="2"/>
        <v>0</v>
      </c>
      <c r="K116" s="85" t="str">
        <f t="shared" si="3"/>
        <v>OK</v>
      </c>
      <c r="L116" s="19"/>
      <c r="M116" s="19"/>
      <c r="N116" s="19"/>
      <c r="O116" s="19"/>
      <c r="P116" s="48"/>
      <c r="Q116" s="48"/>
      <c r="R116" s="48"/>
      <c r="S116" s="48"/>
      <c r="T116" s="48"/>
      <c r="U116" s="48"/>
      <c r="V116" s="19">
        <v>0</v>
      </c>
      <c r="W116" s="19">
        <v>0</v>
      </c>
      <c r="X116" s="19">
        <v>0</v>
      </c>
    </row>
    <row r="117" spans="1:24" ht="26.25" x14ac:dyDescent="0.25">
      <c r="A117" s="146"/>
      <c r="B117" s="148"/>
      <c r="C117" s="26">
        <v>114</v>
      </c>
      <c r="D117" s="40" t="s">
        <v>206</v>
      </c>
      <c r="E117" s="33" t="s">
        <v>68</v>
      </c>
      <c r="F117" s="33" t="s">
        <v>205</v>
      </c>
      <c r="G117" s="33" t="s">
        <v>47</v>
      </c>
      <c r="H117" s="34">
        <v>107</v>
      </c>
      <c r="I117" s="87"/>
      <c r="J117" s="84">
        <f t="shared" si="2"/>
        <v>0</v>
      </c>
      <c r="K117" s="85" t="str">
        <f t="shared" si="3"/>
        <v>OK</v>
      </c>
      <c r="L117" s="19"/>
      <c r="M117" s="19"/>
      <c r="N117" s="19"/>
      <c r="O117" s="19"/>
      <c r="P117" s="48"/>
      <c r="Q117" s="48"/>
      <c r="R117" s="48"/>
      <c r="S117" s="48"/>
      <c r="T117" s="48"/>
      <c r="U117" s="48"/>
      <c r="V117" s="19">
        <v>0</v>
      </c>
      <c r="W117" s="19">
        <v>0</v>
      </c>
      <c r="X117" s="19">
        <v>0</v>
      </c>
    </row>
    <row r="118" spans="1:24" ht="25.5" x14ac:dyDescent="0.25">
      <c r="A118" s="146"/>
      <c r="B118" s="148"/>
      <c r="C118" s="26">
        <v>115</v>
      </c>
      <c r="D118" s="35" t="s">
        <v>207</v>
      </c>
      <c r="E118" s="26" t="s">
        <v>68</v>
      </c>
      <c r="F118" s="27" t="s">
        <v>208</v>
      </c>
      <c r="G118" s="26" t="s">
        <v>47</v>
      </c>
      <c r="H118" s="28">
        <v>0.9</v>
      </c>
      <c r="I118" s="83">
        <v>50</v>
      </c>
      <c r="J118" s="84">
        <f t="shared" si="2"/>
        <v>50</v>
      </c>
      <c r="K118" s="85" t="str">
        <f t="shared" si="3"/>
        <v>OK</v>
      </c>
      <c r="L118" s="19"/>
      <c r="M118" s="19"/>
      <c r="N118" s="19"/>
      <c r="O118" s="19"/>
      <c r="P118" s="48"/>
      <c r="Q118" s="48"/>
      <c r="R118" s="48"/>
      <c r="S118" s="48"/>
      <c r="T118" s="48"/>
      <c r="U118" s="48"/>
      <c r="V118" s="19">
        <v>0</v>
      </c>
      <c r="W118" s="19">
        <v>0</v>
      </c>
      <c r="X118" s="19">
        <v>0</v>
      </c>
    </row>
    <row r="119" spans="1:24" ht="38.25" x14ac:dyDescent="0.25">
      <c r="A119" s="146"/>
      <c r="B119" s="148"/>
      <c r="C119" s="26">
        <v>116</v>
      </c>
      <c r="D119" s="35" t="s">
        <v>209</v>
      </c>
      <c r="E119" s="26" t="s">
        <v>68</v>
      </c>
      <c r="F119" s="27" t="s">
        <v>210</v>
      </c>
      <c r="G119" s="26" t="s">
        <v>47</v>
      </c>
      <c r="H119" s="28">
        <v>1.65</v>
      </c>
      <c r="I119" s="83">
        <v>5</v>
      </c>
      <c r="J119" s="84">
        <f t="shared" si="2"/>
        <v>5</v>
      </c>
      <c r="K119" s="85" t="str">
        <f t="shared" si="3"/>
        <v>OK</v>
      </c>
      <c r="L119" s="19"/>
      <c r="M119" s="19"/>
      <c r="N119" s="19"/>
      <c r="O119" s="19"/>
      <c r="P119" s="48"/>
      <c r="Q119" s="48"/>
      <c r="R119" s="48"/>
      <c r="S119" s="48"/>
      <c r="T119" s="48"/>
      <c r="U119" s="48"/>
      <c r="V119" s="19">
        <v>0</v>
      </c>
      <c r="W119" s="19">
        <v>0</v>
      </c>
      <c r="X119" s="19">
        <v>0</v>
      </c>
    </row>
    <row r="120" spans="1:24" ht="38.25" x14ac:dyDescent="0.25">
      <c r="A120" s="146"/>
      <c r="B120" s="148"/>
      <c r="C120" s="26">
        <v>117</v>
      </c>
      <c r="D120" s="35" t="s">
        <v>211</v>
      </c>
      <c r="E120" s="26" t="s">
        <v>68</v>
      </c>
      <c r="F120" s="27" t="s">
        <v>210</v>
      </c>
      <c r="G120" s="26" t="s">
        <v>47</v>
      </c>
      <c r="H120" s="28">
        <v>1.27</v>
      </c>
      <c r="I120" s="83">
        <v>5</v>
      </c>
      <c r="J120" s="84">
        <f t="shared" si="2"/>
        <v>5</v>
      </c>
      <c r="K120" s="85" t="str">
        <f t="shared" si="3"/>
        <v>OK</v>
      </c>
      <c r="L120" s="19"/>
      <c r="M120" s="19"/>
      <c r="N120" s="19"/>
      <c r="O120" s="19"/>
      <c r="P120" s="48"/>
      <c r="Q120" s="48"/>
      <c r="R120" s="48"/>
      <c r="S120" s="48"/>
      <c r="T120" s="48"/>
      <c r="U120" s="48"/>
      <c r="V120" s="19">
        <v>0</v>
      </c>
      <c r="W120" s="19">
        <v>0</v>
      </c>
      <c r="X120" s="19">
        <v>0</v>
      </c>
    </row>
    <row r="121" spans="1:24" ht="25.5" x14ac:dyDescent="0.25">
      <c r="A121" s="147"/>
      <c r="B121" s="149"/>
      <c r="C121" s="26">
        <v>118</v>
      </c>
      <c r="D121" s="35" t="s">
        <v>494</v>
      </c>
      <c r="E121" s="26" t="s">
        <v>212</v>
      </c>
      <c r="F121" s="27" t="s">
        <v>203</v>
      </c>
      <c r="G121" s="26" t="s">
        <v>47</v>
      </c>
      <c r="H121" s="28">
        <v>0.5</v>
      </c>
      <c r="I121" s="83">
        <v>12</v>
      </c>
      <c r="J121" s="84">
        <f t="shared" si="2"/>
        <v>0</v>
      </c>
      <c r="K121" s="85" t="str">
        <f t="shared" si="3"/>
        <v>OK</v>
      </c>
      <c r="L121" s="19"/>
      <c r="M121" s="19"/>
      <c r="N121" s="19">
        <v>12</v>
      </c>
      <c r="O121" s="19"/>
      <c r="P121" s="48"/>
      <c r="Q121" s="48"/>
      <c r="R121" s="48"/>
      <c r="S121" s="48"/>
      <c r="T121" s="48"/>
      <c r="U121" s="48"/>
      <c r="V121" s="19">
        <v>0</v>
      </c>
      <c r="W121" s="19">
        <v>0</v>
      </c>
      <c r="X121" s="19">
        <v>0</v>
      </c>
    </row>
    <row r="122" spans="1:24" ht="38.25" x14ac:dyDescent="0.25">
      <c r="A122" s="141" t="s">
        <v>378</v>
      </c>
      <c r="B122" s="144">
        <v>18</v>
      </c>
      <c r="C122" s="23">
        <v>119</v>
      </c>
      <c r="D122" s="21" t="s">
        <v>495</v>
      </c>
      <c r="E122" s="23" t="s">
        <v>40</v>
      </c>
      <c r="F122" s="23" t="s">
        <v>213</v>
      </c>
      <c r="G122" s="23" t="s">
        <v>47</v>
      </c>
      <c r="H122" s="29">
        <v>16.21</v>
      </c>
      <c r="I122" s="49">
        <v>10</v>
      </c>
      <c r="J122" s="84">
        <f t="shared" si="2"/>
        <v>10</v>
      </c>
      <c r="K122" s="85" t="str">
        <f t="shared" si="3"/>
        <v>OK</v>
      </c>
      <c r="L122" s="19"/>
      <c r="M122" s="19"/>
      <c r="N122" s="19"/>
      <c r="O122" s="19"/>
      <c r="P122" s="48"/>
      <c r="Q122" s="48"/>
      <c r="R122" s="48"/>
      <c r="S122" s="48"/>
      <c r="T122" s="48"/>
      <c r="U122" s="48"/>
      <c r="V122" s="19">
        <v>0</v>
      </c>
      <c r="W122" s="19">
        <v>0</v>
      </c>
      <c r="X122" s="19">
        <v>0</v>
      </c>
    </row>
    <row r="123" spans="1:24" ht="63.75" x14ac:dyDescent="0.25">
      <c r="A123" s="141"/>
      <c r="B123" s="144"/>
      <c r="C123" s="23">
        <v>120</v>
      </c>
      <c r="D123" s="21" t="s">
        <v>496</v>
      </c>
      <c r="E123" s="23" t="s">
        <v>40</v>
      </c>
      <c r="F123" s="23" t="s">
        <v>110</v>
      </c>
      <c r="G123" s="23" t="s">
        <v>47</v>
      </c>
      <c r="H123" s="29">
        <v>31.88</v>
      </c>
      <c r="I123" s="49">
        <v>10</v>
      </c>
      <c r="J123" s="84">
        <f t="shared" si="2"/>
        <v>0</v>
      </c>
      <c r="K123" s="85" t="str">
        <f t="shared" si="3"/>
        <v>OK</v>
      </c>
      <c r="L123" s="19"/>
      <c r="M123" s="19">
        <v>10</v>
      </c>
      <c r="N123" s="19"/>
      <c r="O123" s="19"/>
      <c r="P123" s="48"/>
      <c r="Q123" s="48"/>
      <c r="R123" s="48"/>
      <c r="S123" s="48"/>
      <c r="T123" s="48"/>
      <c r="U123" s="48"/>
      <c r="V123" s="19">
        <v>0</v>
      </c>
      <c r="W123" s="19">
        <v>0</v>
      </c>
      <c r="X123" s="19">
        <v>0</v>
      </c>
    </row>
    <row r="124" spans="1:24" ht="25.5" x14ac:dyDescent="0.25">
      <c r="A124" s="141"/>
      <c r="B124" s="144"/>
      <c r="C124" s="23">
        <v>121</v>
      </c>
      <c r="D124" s="36" t="s">
        <v>214</v>
      </c>
      <c r="E124" s="23" t="s">
        <v>68</v>
      </c>
      <c r="F124" s="22" t="s">
        <v>52</v>
      </c>
      <c r="G124" s="23" t="s">
        <v>47</v>
      </c>
      <c r="H124" s="29">
        <v>4.95</v>
      </c>
      <c r="I124" s="49">
        <v>30</v>
      </c>
      <c r="J124" s="84">
        <f t="shared" si="2"/>
        <v>30</v>
      </c>
      <c r="K124" s="85" t="str">
        <f t="shared" si="3"/>
        <v>OK</v>
      </c>
      <c r="L124" s="19"/>
      <c r="M124" s="19"/>
      <c r="N124" s="19"/>
      <c r="O124" s="19"/>
      <c r="P124" s="48"/>
      <c r="Q124" s="48"/>
      <c r="R124" s="48"/>
      <c r="S124" s="48"/>
      <c r="T124" s="48"/>
      <c r="U124" s="48"/>
      <c r="V124" s="19">
        <v>0</v>
      </c>
      <c r="W124" s="19">
        <v>0</v>
      </c>
      <c r="X124" s="19">
        <v>0</v>
      </c>
    </row>
    <row r="125" spans="1:24" ht="25.5" x14ac:dyDescent="0.25">
      <c r="A125" s="141"/>
      <c r="B125" s="144"/>
      <c r="C125" s="23">
        <v>122</v>
      </c>
      <c r="D125" s="36" t="s">
        <v>215</v>
      </c>
      <c r="E125" s="23" t="s">
        <v>68</v>
      </c>
      <c r="F125" s="22" t="s">
        <v>52</v>
      </c>
      <c r="G125" s="23" t="s">
        <v>47</v>
      </c>
      <c r="H125" s="29">
        <v>0.7</v>
      </c>
      <c r="I125" s="49">
        <v>60</v>
      </c>
      <c r="J125" s="84">
        <f t="shared" si="2"/>
        <v>0</v>
      </c>
      <c r="K125" s="85" t="str">
        <f t="shared" si="3"/>
        <v>OK</v>
      </c>
      <c r="L125" s="19"/>
      <c r="M125" s="19">
        <v>60</v>
      </c>
      <c r="N125" s="19"/>
      <c r="O125" s="19"/>
      <c r="P125" s="48"/>
      <c r="Q125" s="48"/>
      <c r="R125" s="48"/>
      <c r="S125" s="48"/>
      <c r="T125" s="48"/>
      <c r="U125" s="48"/>
      <c r="V125" s="19">
        <v>0</v>
      </c>
      <c r="W125" s="19">
        <v>0</v>
      </c>
      <c r="X125" s="19">
        <v>0</v>
      </c>
    </row>
    <row r="126" spans="1:24" ht="38.25" x14ac:dyDescent="0.25">
      <c r="A126" s="141"/>
      <c r="B126" s="144"/>
      <c r="C126" s="23">
        <v>123</v>
      </c>
      <c r="D126" s="21" t="s">
        <v>216</v>
      </c>
      <c r="E126" s="23" t="s">
        <v>40</v>
      </c>
      <c r="F126" s="23" t="s">
        <v>52</v>
      </c>
      <c r="G126" s="23" t="s">
        <v>47</v>
      </c>
      <c r="H126" s="29">
        <v>31.6</v>
      </c>
      <c r="I126" s="86">
        <v>10</v>
      </c>
      <c r="J126" s="84">
        <f t="shared" si="2"/>
        <v>0</v>
      </c>
      <c r="K126" s="85" t="str">
        <f t="shared" si="3"/>
        <v>OK</v>
      </c>
      <c r="L126" s="19"/>
      <c r="M126" s="19">
        <v>10</v>
      </c>
      <c r="N126" s="19"/>
      <c r="O126" s="19"/>
      <c r="P126" s="48"/>
      <c r="Q126" s="48"/>
      <c r="R126" s="48"/>
      <c r="S126" s="48"/>
      <c r="T126" s="48"/>
      <c r="U126" s="48"/>
      <c r="V126" s="19">
        <v>0</v>
      </c>
      <c r="W126" s="19">
        <v>0</v>
      </c>
      <c r="X126" s="19">
        <v>0</v>
      </c>
    </row>
    <row r="127" spans="1:24" ht="63.75" x14ac:dyDescent="0.25">
      <c r="A127" s="142"/>
      <c r="B127" s="145"/>
      <c r="C127" s="23">
        <v>124</v>
      </c>
      <c r="D127" s="21" t="s">
        <v>217</v>
      </c>
      <c r="E127" s="23" t="s">
        <v>64</v>
      </c>
      <c r="F127" s="23" t="s">
        <v>218</v>
      </c>
      <c r="G127" s="23" t="s">
        <v>47</v>
      </c>
      <c r="H127" s="29">
        <v>12.42</v>
      </c>
      <c r="I127" s="86">
        <v>50</v>
      </c>
      <c r="J127" s="84">
        <f t="shared" si="2"/>
        <v>50</v>
      </c>
      <c r="K127" s="85" t="str">
        <f t="shared" si="3"/>
        <v>OK</v>
      </c>
      <c r="L127" s="19"/>
      <c r="M127" s="19"/>
      <c r="N127" s="19"/>
      <c r="O127" s="19"/>
      <c r="P127" s="48"/>
      <c r="Q127" s="48"/>
      <c r="R127" s="48"/>
      <c r="S127" s="48"/>
      <c r="T127" s="48"/>
      <c r="U127" s="48"/>
      <c r="V127" s="19">
        <v>0</v>
      </c>
      <c r="W127" s="19">
        <v>0</v>
      </c>
      <c r="X127" s="19">
        <v>0</v>
      </c>
    </row>
    <row r="128" spans="1:24" ht="38.25" x14ac:dyDescent="0.25">
      <c r="A128" s="55" t="s">
        <v>380</v>
      </c>
      <c r="B128" s="53">
        <v>19</v>
      </c>
      <c r="C128" s="26">
        <v>125</v>
      </c>
      <c r="D128" s="35" t="s">
        <v>219</v>
      </c>
      <c r="E128" s="26" t="s">
        <v>64</v>
      </c>
      <c r="F128" s="27" t="s">
        <v>220</v>
      </c>
      <c r="G128" s="26" t="s">
        <v>47</v>
      </c>
      <c r="H128" s="28">
        <v>7.05</v>
      </c>
      <c r="I128" s="83">
        <v>5</v>
      </c>
      <c r="J128" s="84">
        <f t="shared" si="2"/>
        <v>5</v>
      </c>
      <c r="K128" s="85" t="str">
        <f t="shared" si="3"/>
        <v>OK</v>
      </c>
      <c r="L128" s="19"/>
      <c r="M128" s="19"/>
      <c r="N128" s="19"/>
      <c r="O128" s="19"/>
      <c r="P128" s="48"/>
      <c r="Q128" s="48"/>
      <c r="R128" s="48"/>
      <c r="S128" s="48"/>
      <c r="T128" s="48"/>
      <c r="U128" s="48"/>
      <c r="V128" s="19">
        <v>0</v>
      </c>
      <c r="W128" s="19">
        <v>0</v>
      </c>
      <c r="X128" s="19">
        <v>0</v>
      </c>
    </row>
    <row r="129" spans="1:24" ht="25.5" x14ac:dyDescent="0.25">
      <c r="A129" s="140" t="s">
        <v>378</v>
      </c>
      <c r="B129" s="143">
        <v>20</v>
      </c>
      <c r="C129" s="23">
        <v>126</v>
      </c>
      <c r="D129" s="21" t="s">
        <v>497</v>
      </c>
      <c r="E129" s="23" t="s">
        <v>9</v>
      </c>
      <c r="F129" s="23" t="s">
        <v>221</v>
      </c>
      <c r="G129" s="23" t="s">
        <v>47</v>
      </c>
      <c r="H129" s="29">
        <v>0.38</v>
      </c>
      <c r="I129" s="49">
        <v>300</v>
      </c>
      <c r="J129" s="84">
        <f t="shared" si="2"/>
        <v>0</v>
      </c>
      <c r="K129" s="85" t="str">
        <f t="shared" si="3"/>
        <v>OK</v>
      </c>
      <c r="L129" s="19"/>
      <c r="M129" s="19">
        <v>300</v>
      </c>
      <c r="N129" s="19"/>
      <c r="O129" s="19"/>
      <c r="P129" s="48"/>
      <c r="Q129" s="48"/>
      <c r="R129" s="48"/>
      <c r="S129" s="48"/>
      <c r="T129" s="48"/>
      <c r="U129" s="48"/>
      <c r="V129" s="19">
        <v>0</v>
      </c>
      <c r="W129" s="19">
        <v>0</v>
      </c>
      <c r="X129" s="19">
        <v>0</v>
      </c>
    </row>
    <row r="130" spans="1:24" ht="25.5" x14ac:dyDescent="0.25">
      <c r="A130" s="141"/>
      <c r="B130" s="144"/>
      <c r="C130" s="23">
        <v>127</v>
      </c>
      <c r="D130" s="21" t="s">
        <v>498</v>
      </c>
      <c r="E130" s="23" t="s">
        <v>9</v>
      </c>
      <c r="F130" s="23" t="s">
        <v>110</v>
      </c>
      <c r="G130" s="23" t="s">
        <v>47</v>
      </c>
      <c r="H130" s="29">
        <v>2.85</v>
      </c>
      <c r="I130" s="49">
        <v>30</v>
      </c>
      <c r="J130" s="84">
        <f t="shared" si="2"/>
        <v>30</v>
      </c>
      <c r="K130" s="85" t="str">
        <f t="shared" si="3"/>
        <v>OK</v>
      </c>
      <c r="L130" s="19"/>
      <c r="M130" s="19"/>
      <c r="N130" s="19"/>
      <c r="O130" s="19"/>
      <c r="P130" s="48"/>
      <c r="Q130" s="48"/>
      <c r="R130" s="48"/>
      <c r="S130" s="48"/>
      <c r="T130" s="48"/>
      <c r="U130" s="48"/>
      <c r="V130" s="19">
        <v>0</v>
      </c>
      <c r="W130" s="19">
        <v>0</v>
      </c>
      <c r="X130" s="19">
        <v>0</v>
      </c>
    </row>
    <row r="131" spans="1:24" ht="25.5" x14ac:dyDescent="0.25">
      <c r="A131" s="141"/>
      <c r="B131" s="144"/>
      <c r="C131" s="23">
        <v>128</v>
      </c>
      <c r="D131" s="21" t="s">
        <v>222</v>
      </c>
      <c r="E131" s="23" t="s">
        <v>68</v>
      </c>
      <c r="F131" s="23" t="s">
        <v>223</v>
      </c>
      <c r="G131" s="23" t="s">
        <v>47</v>
      </c>
      <c r="H131" s="29">
        <v>40</v>
      </c>
      <c r="I131" s="86">
        <v>20</v>
      </c>
      <c r="J131" s="84">
        <f t="shared" si="2"/>
        <v>20</v>
      </c>
      <c r="K131" s="85" t="str">
        <f t="shared" si="3"/>
        <v>OK</v>
      </c>
      <c r="L131" s="19"/>
      <c r="M131" s="19"/>
      <c r="N131" s="19"/>
      <c r="O131" s="19"/>
      <c r="P131" s="48"/>
      <c r="Q131" s="48"/>
      <c r="R131" s="48"/>
      <c r="S131" s="48"/>
      <c r="T131" s="48"/>
      <c r="U131" s="48"/>
      <c r="V131" s="19">
        <v>0</v>
      </c>
      <c r="W131" s="19">
        <v>0</v>
      </c>
      <c r="X131" s="19">
        <v>0</v>
      </c>
    </row>
    <row r="132" spans="1:24" ht="25.5" x14ac:dyDescent="0.25">
      <c r="A132" s="141"/>
      <c r="B132" s="144"/>
      <c r="C132" s="23">
        <v>129</v>
      </c>
      <c r="D132" s="21" t="s">
        <v>224</v>
      </c>
      <c r="E132" s="23" t="s">
        <v>68</v>
      </c>
      <c r="F132" s="23" t="s">
        <v>221</v>
      </c>
      <c r="G132" s="23" t="s">
        <v>47</v>
      </c>
      <c r="H132" s="29">
        <v>2.5</v>
      </c>
      <c r="I132" s="86">
        <v>50</v>
      </c>
      <c r="J132" s="84">
        <f t="shared" si="2"/>
        <v>50</v>
      </c>
      <c r="K132" s="85" t="str">
        <f t="shared" si="3"/>
        <v>OK</v>
      </c>
      <c r="L132" s="19"/>
      <c r="M132" s="19"/>
      <c r="N132" s="19"/>
      <c r="O132" s="19"/>
      <c r="P132" s="48"/>
      <c r="Q132" s="48"/>
      <c r="R132" s="48"/>
      <c r="S132" s="48"/>
      <c r="T132" s="48"/>
      <c r="U132" s="48"/>
      <c r="V132" s="19">
        <v>0</v>
      </c>
      <c r="W132" s="19">
        <v>0</v>
      </c>
      <c r="X132" s="19">
        <v>0</v>
      </c>
    </row>
    <row r="133" spans="1:24" ht="39" x14ac:dyDescent="0.25">
      <c r="A133" s="141"/>
      <c r="B133" s="144"/>
      <c r="C133" s="23">
        <v>130</v>
      </c>
      <c r="D133" s="37" t="s">
        <v>225</v>
      </c>
      <c r="E133" s="23" t="s">
        <v>40</v>
      </c>
      <c r="F133" s="23" t="s">
        <v>110</v>
      </c>
      <c r="G133" s="23" t="s">
        <v>47</v>
      </c>
      <c r="H133" s="29">
        <v>2.88</v>
      </c>
      <c r="I133" s="86"/>
      <c r="J133" s="84">
        <f t="shared" ref="J133:J196" si="4">I133-(SUM(L133:X133))</f>
        <v>0</v>
      </c>
      <c r="K133" s="85" t="str">
        <f t="shared" ref="K133:K196" si="5">IF(J133&lt;0,"ATENÇÃO","OK")</f>
        <v>OK</v>
      </c>
      <c r="L133" s="19"/>
      <c r="M133" s="19"/>
      <c r="N133" s="19"/>
      <c r="O133" s="19"/>
      <c r="P133" s="48"/>
      <c r="Q133" s="48"/>
      <c r="R133" s="48"/>
      <c r="S133" s="48"/>
      <c r="T133" s="48"/>
      <c r="U133" s="48"/>
      <c r="V133" s="19">
        <v>0</v>
      </c>
      <c r="W133" s="19">
        <v>0</v>
      </c>
      <c r="X133" s="19">
        <v>0</v>
      </c>
    </row>
    <row r="134" spans="1:24" ht="26.25" x14ac:dyDescent="0.25">
      <c r="A134" s="141"/>
      <c r="B134" s="144"/>
      <c r="C134" s="23">
        <v>131</v>
      </c>
      <c r="D134" s="37" t="s">
        <v>226</v>
      </c>
      <c r="E134" s="23" t="s">
        <v>101</v>
      </c>
      <c r="F134" s="23" t="s">
        <v>223</v>
      </c>
      <c r="G134" s="23" t="s">
        <v>47</v>
      </c>
      <c r="H134" s="29">
        <v>54</v>
      </c>
      <c r="I134" s="86"/>
      <c r="J134" s="84">
        <f t="shared" si="4"/>
        <v>0</v>
      </c>
      <c r="K134" s="85" t="str">
        <f t="shared" si="5"/>
        <v>OK</v>
      </c>
      <c r="L134" s="19"/>
      <c r="M134" s="19"/>
      <c r="N134" s="19"/>
      <c r="O134" s="19"/>
      <c r="P134" s="48"/>
      <c r="Q134" s="48"/>
      <c r="R134" s="48"/>
      <c r="S134" s="48"/>
      <c r="T134" s="48"/>
      <c r="U134" s="48"/>
      <c r="V134" s="19">
        <v>0</v>
      </c>
      <c r="W134" s="19">
        <v>0</v>
      </c>
      <c r="X134" s="19">
        <v>0</v>
      </c>
    </row>
    <row r="135" spans="1:24" ht="38.25" x14ac:dyDescent="0.25">
      <c r="A135" s="141"/>
      <c r="B135" s="144"/>
      <c r="C135" s="23">
        <v>132</v>
      </c>
      <c r="D135" s="21" t="s">
        <v>227</v>
      </c>
      <c r="E135" s="23" t="s">
        <v>40</v>
      </c>
      <c r="F135" s="23" t="s">
        <v>110</v>
      </c>
      <c r="G135" s="23" t="s">
        <v>47</v>
      </c>
      <c r="H135" s="29">
        <v>3.7</v>
      </c>
      <c r="I135" s="86">
        <v>12</v>
      </c>
      <c r="J135" s="84">
        <f t="shared" si="4"/>
        <v>12</v>
      </c>
      <c r="K135" s="85" t="str">
        <f t="shared" si="5"/>
        <v>OK</v>
      </c>
      <c r="L135" s="19"/>
      <c r="M135" s="19"/>
      <c r="N135" s="19"/>
      <c r="O135" s="19"/>
      <c r="P135" s="48"/>
      <c r="Q135" s="48"/>
      <c r="R135" s="48"/>
      <c r="S135" s="48"/>
      <c r="T135" s="48"/>
      <c r="U135" s="48"/>
      <c r="V135" s="19">
        <v>0</v>
      </c>
      <c r="W135" s="19">
        <v>0</v>
      </c>
      <c r="X135" s="19">
        <v>0</v>
      </c>
    </row>
    <row r="136" spans="1:24" ht="38.25" x14ac:dyDescent="0.25">
      <c r="A136" s="141"/>
      <c r="B136" s="144"/>
      <c r="C136" s="23">
        <v>133</v>
      </c>
      <c r="D136" s="21" t="s">
        <v>228</v>
      </c>
      <c r="E136" s="23" t="s">
        <v>9</v>
      </c>
      <c r="F136" s="23" t="s">
        <v>229</v>
      </c>
      <c r="G136" s="23" t="s">
        <v>47</v>
      </c>
      <c r="H136" s="29">
        <v>3.92</v>
      </c>
      <c r="I136" s="49">
        <v>5</v>
      </c>
      <c r="J136" s="84">
        <f t="shared" si="4"/>
        <v>5</v>
      </c>
      <c r="K136" s="85" t="str">
        <f t="shared" si="5"/>
        <v>OK</v>
      </c>
      <c r="L136" s="19"/>
      <c r="M136" s="19"/>
      <c r="N136" s="19"/>
      <c r="O136" s="19"/>
      <c r="P136" s="48"/>
      <c r="Q136" s="48"/>
      <c r="R136" s="48"/>
      <c r="S136" s="48"/>
      <c r="T136" s="48"/>
      <c r="U136" s="48"/>
      <c r="V136" s="19">
        <v>0</v>
      </c>
      <c r="W136" s="19">
        <v>0</v>
      </c>
      <c r="X136" s="19">
        <v>0</v>
      </c>
    </row>
    <row r="137" spans="1:24" ht="38.25" x14ac:dyDescent="0.25">
      <c r="A137" s="141"/>
      <c r="B137" s="144"/>
      <c r="C137" s="23">
        <v>134</v>
      </c>
      <c r="D137" s="21" t="s">
        <v>230</v>
      </c>
      <c r="E137" s="23" t="s">
        <v>9</v>
      </c>
      <c r="F137" s="23" t="s">
        <v>231</v>
      </c>
      <c r="G137" s="23" t="s">
        <v>47</v>
      </c>
      <c r="H137" s="29">
        <v>3.61</v>
      </c>
      <c r="I137" s="49">
        <v>20</v>
      </c>
      <c r="J137" s="84">
        <f t="shared" si="4"/>
        <v>20</v>
      </c>
      <c r="K137" s="85" t="str">
        <f t="shared" si="5"/>
        <v>OK</v>
      </c>
      <c r="L137" s="19"/>
      <c r="M137" s="19"/>
      <c r="N137" s="19"/>
      <c r="O137" s="19"/>
      <c r="P137" s="48"/>
      <c r="Q137" s="48"/>
      <c r="R137" s="48"/>
      <c r="S137" s="48"/>
      <c r="T137" s="48"/>
      <c r="U137" s="48"/>
      <c r="V137" s="19">
        <v>0</v>
      </c>
      <c r="W137" s="19">
        <v>0</v>
      </c>
      <c r="X137" s="19">
        <v>0</v>
      </c>
    </row>
    <row r="138" spans="1:24" ht="25.5" x14ac:dyDescent="0.25">
      <c r="A138" s="142"/>
      <c r="B138" s="145"/>
      <c r="C138" s="23">
        <v>135</v>
      </c>
      <c r="D138" s="21" t="s">
        <v>232</v>
      </c>
      <c r="E138" s="23" t="s">
        <v>40</v>
      </c>
      <c r="F138" s="23" t="s">
        <v>229</v>
      </c>
      <c r="G138" s="23" t="s">
        <v>47</v>
      </c>
      <c r="H138" s="29">
        <v>5.28</v>
      </c>
      <c r="I138" s="86">
        <v>15</v>
      </c>
      <c r="J138" s="84">
        <f t="shared" si="4"/>
        <v>15</v>
      </c>
      <c r="K138" s="85" t="str">
        <f t="shared" si="5"/>
        <v>OK</v>
      </c>
      <c r="L138" s="19"/>
      <c r="M138" s="19"/>
      <c r="N138" s="19"/>
      <c r="O138" s="19"/>
      <c r="P138" s="48"/>
      <c r="Q138" s="48"/>
      <c r="R138" s="48"/>
      <c r="S138" s="48"/>
      <c r="T138" s="48"/>
      <c r="U138" s="48"/>
      <c r="V138" s="19">
        <v>0</v>
      </c>
      <c r="W138" s="19">
        <v>0</v>
      </c>
      <c r="X138" s="19">
        <v>0</v>
      </c>
    </row>
    <row r="139" spans="1:24" ht="102" x14ac:dyDescent="0.25">
      <c r="A139" s="55" t="s">
        <v>380</v>
      </c>
      <c r="B139" s="53">
        <v>21</v>
      </c>
      <c r="C139" s="26">
        <v>136</v>
      </c>
      <c r="D139" s="35" t="s">
        <v>233</v>
      </c>
      <c r="E139" s="26" t="s">
        <v>234</v>
      </c>
      <c r="F139" s="27" t="s">
        <v>235</v>
      </c>
      <c r="G139" s="26" t="s">
        <v>47</v>
      </c>
      <c r="H139" s="28">
        <v>10.49</v>
      </c>
      <c r="I139" s="83">
        <v>100</v>
      </c>
      <c r="J139" s="84">
        <f t="shared" si="4"/>
        <v>0</v>
      </c>
      <c r="K139" s="85" t="str">
        <f t="shared" si="5"/>
        <v>OK</v>
      </c>
      <c r="L139" s="19"/>
      <c r="M139" s="19"/>
      <c r="N139" s="19"/>
      <c r="O139" s="19"/>
      <c r="P139" s="48"/>
      <c r="Q139" s="48"/>
      <c r="R139" s="48"/>
      <c r="S139" s="60">
        <v>100</v>
      </c>
      <c r="T139" s="48"/>
      <c r="U139" s="48"/>
      <c r="V139" s="19">
        <v>0</v>
      </c>
      <c r="W139" s="19">
        <v>0</v>
      </c>
      <c r="X139" s="19">
        <v>0</v>
      </c>
    </row>
    <row r="140" spans="1:24" ht="114.75" x14ac:dyDescent="0.25">
      <c r="A140" s="56" t="s">
        <v>380</v>
      </c>
      <c r="B140" s="54">
        <v>22</v>
      </c>
      <c r="C140" s="23">
        <v>137</v>
      </c>
      <c r="D140" s="21" t="s">
        <v>236</v>
      </c>
      <c r="E140" s="23" t="s">
        <v>234</v>
      </c>
      <c r="F140" s="32" t="s">
        <v>237</v>
      </c>
      <c r="G140" s="23" t="s">
        <v>47</v>
      </c>
      <c r="H140" s="29">
        <v>9.59</v>
      </c>
      <c r="I140" s="86">
        <v>500</v>
      </c>
      <c r="J140" s="84">
        <f t="shared" si="4"/>
        <v>100</v>
      </c>
      <c r="K140" s="85" t="str">
        <f t="shared" si="5"/>
        <v>OK</v>
      </c>
      <c r="L140" s="19"/>
      <c r="M140" s="19"/>
      <c r="N140" s="19"/>
      <c r="O140" s="19"/>
      <c r="P140" s="48"/>
      <c r="Q140" s="48"/>
      <c r="R140" s="60">
        <v>100</v>
      </c>
      <c r="S140" s="60">
        <v>200</v>
      </c>
      <c r="T140" s="48"/>
      <c r="U140" s="48"/>
      <c r="V140" s="19">
        <v>100</v>
      </c>
      <c r="W140" s="19">
        <v>0</v>
      </c>
      <c r="X140" s="19">
        <v>0</v>
      </c>
    </row>
    <row r="141" spans="1:24" ht="25.5" x14ac:dyDescent="0.25">
      <c r="A141" s="131" t="s">
        <v>378</v>
      </c>
      <c r="B141" s="132">
        <v>23</v>
      </c>
      <c r="C141" s="26">
        <v>138</v>
      </c>
      <c r="D141" s="35" t="s">
        <v>238</v>
      </c>
      <c r="E141" s="26" t="s">
        <v>68</v>
      </c>
      <c r="F141" s="27" t="s">
        <v>239</v>
      </c>
      <c r="G141" s="26" t="s">
        <v>47</v>
      </c>
      <c r="H141" s="28">
        <v>9.64</v>
      </c>
      <c r="I141" s="83"/>
      <c r="J141" s="84">
        <f t="shared" si="4"/>
        <v>0</v>
      </c>
      <c r="K141" s="85" t="str">
        <f t="shared" si="5"/>
        <v>OK</v>
      </c>
      <c r="L141" s="19"/>
      <c r="M141" s="19"/>
      <c r="N141" s="19"/>
      <c r="O141" s="19"/>
      <c r="P141" s="48"/>
      <c r="Q141" s="48"/>
      <c r="R141" s="48"/>
      <c r="S141" s="48"/>
      <c r="T141" s="48"/>
      <c r="U141" s="48"/>
      <c r="V141" s="19">
        <v>0</v>
      </c>
      <c r="W141" s="19">
        <v>0</v>
      </c>
      <c r="X141" s="19">
        <v>0</v>
      </c>
    </row>
    <row r="142" spans="1:24" ht="25.5" x14ac:dyDescent="0.25">
      <c r="A142" s="131"/>
      <c r="B142" s="132"/>
      <c r="C142" s="26">
        <v>139</v>
      </c>
      <c r="D142" s="35" t="s">
        <v>240</v>
      </c>
      <c r="E142" s="26" t="s">
        <v>68</v>
      </c>
      <c r="F142" s="27" t="s">
        <v>239</v>
      </c>
      <c r="G142" s="26" t="s">
        <v>47</v>
      </c>
      <c r="H142" s="28">
        <v>9.64</v>
      </c>
      <c r="I142" s="83"/>
      <c r="J142" s="84">
        <f t="shared" si="4"/>
        <v>0</v>
      </c>
      <c r="K142" s="85" t="str">
        <f t="shared" si="5"/>
        <v>OK</v>
      </c>
      <c r="L142" s="19"/>
      <c r="M142" s="19"/>
      <c r="N142" s="19"/>
      <c r="O142" s="19"/>
      <c r="P142" s="48"/>
      <c r="Q142" s="48"/>
      <c r="R142" s="48"/>
      <c r="S142" s="48"/>
      <c r="T142" s="48"/>
      <c r="U142" s="48"/>
      <c r="V142" s="19">
        <v>0</v>
      </c>
      <c r="W142" s="19">
        <v>0</v>
      </c>
      <c r="X142" s="19">
        <v>0</v>
      </c>
    </row>
    <row r="143" spans="1:24" ht="25.5" x14ac:dyDescent="0.25">
      <c r="A143" s="131"/>
      <c r="B143" s="132"/>
      <c r="C143" s="26">
        <v>140</v>
      </c>
      <c r="D143" s="35" t="s">
        <v>241</v>
      </c>
      <c r="E143" s="26" t="s">
        <v>186</v>
      </c>
      <c r="F143" s="27" t="s">
        <v>242</v>
      </c>
      <c r="G143" s="26" t="s">
        <v>47</v>
      </c>
      <c r="H143" s="34">
        <v>25.18</v>
      </c>
      <c r="I143" s="83">
        <v>20</v>
      </c>
      <c r="J143" s="84">
        <f t="shared" si="4"/>
        <v>0</v>
      </c>
      <c r="K143" s="85" t="str">
        <f t="shared" si="5"/>
        <v>OK</v>
      </c>
      <c r="L143" s="19"/>
      <c r="M143" s="19">
        <v>20</v>
      </c>
      <c r="N143" s="19"/>
      <c r="O143" s="19"/>
      <c r="P143" s="48"/>
      <c r="Q143" s="48"/>
      <c r="R143" s="48"/>
      <c r="S143" s="48"/>
      <c r="T143" s="48"/>
      <c r="U143" s="48"/>
      <c r="V143" s="19">
        <v>0</v>
      </c>
      <c r="W143" s="19">
        <v>0</v>
      </c>
      <c r="X143" s="19">
        <v>0</v>
      </c>
    </row>
    <row r="144" spans="1:24" ht="25.5" x14ac:dyDescent="0.25">
      <c r="A144" s="131"/>
      <c r="B144" s="132"/>
      <c r="C144" s="26">
        <v>141</v>
      </c>
      <c r="D144" s="35" t="s">
        <v>243</v>
      </c>
      <c r="E144" s="26" t="s">
        <v>244</v>
      </c>
      <c r="F144" s="27" t="s">
        <v>245</v>
      </c>
      <c r="G144" s="26" t="s">
        <v>47</v>
      </c>
      <c r="H144" s="34">
        <v>22.45</v>
      </c>
      <c r="I144" s="83">
        <v>10</v>
      </c>
      <c r="J144" s="84">
        <f t="shared" si="4"/>
        <v>0</v>
      </c>
      <c r="K144" s="85" t="str">
        <f t="shared" si="5"/>
        <v>OK</v>
      </c>
      <c r="L144" s="19"/>
      <c r="M144" s="19">
        <v>10</v>
      </c>
      <c r="N144" s="19"/>
      <c r="O144" s="19"/>
      <c r="P144" s="48"/>
      <c r="Q144" s="48"/>
      <c r="R144" s="48"/>
      <c r="S144" s="48"/>
      <c r="T144" s="48"/>
      <c r="U144" s="48"/>
      <c r="V144" s="19">
        <v>0</v>
      </c>
      <c r="W144" s="19">
        <v>0</v>
      </c>
      <c r="X144" s="19">
        <v>0</v>
      </c>
    </row>
    <row r="145" spans="1:24" x14ac:dyDescent="0.25">
      <c r="A145" s="131"/>
      <c r="B145" s="132"/>
      <c r="C145" s="26">
        <v>142</v>
      </c>
      <c r="D145" s="35" t="s">
        <v>246</v>
      </c>
      <c r="E145" s="26" t="s">
        <v>247</v>
      </c>
      <c r="F145" s="27" t="s">
        <v>245</v>
      </c>
      <c r="G145" s="26" t="s">
        <v>47</v>
      </c>
      <c r="H145" s="34">
        <v>3.44</v>
      </c>
      <c r="I145" s="83">
        <v>10</v>
      </c>
      <c r="J145" s="84">
        <f t="shared" si="4"/>
        <v>10</v>
      </c>
      <c r="K145" s="85" t="str">
        <f t="shared" si="5"/>
        <v>OK</v>
      </c>
      <c r="L145" s="19"/>
      <c r="M145" s="19"/>
      <c r="N145" s="19"/>
      <c r="O145" s="19"/>
      <c r="P145" s="48"/>
      <c r="Q145" s="48"/>
      <c r="R145" s="48"/>
      <c r="S145" s="48"/>
      <c r="T145" s="48"/>
      <c r="U145" s="48"/>
      <c r="V145" s="19">
        <v>0</v>
      </c>
      <c r="W145" s="19">
        <v>0</v>
      </c>
      <c r="X145" s="19">
        <v>0</v>
      </c>
    </row>
    <row r="146" spans="1:24" ht="26.25" x14ac:dyDescent="0.25">
      <c r="A146" s="131"/>
      <c r="B146" s="132"/>
      <c r="C146" s="26">
        <v>143</v>
      </c>
      <c r="D146" s="40" t="s">
        <v>248</v>
      </c>
      <c r="E146" s="33" t="s">
        <v>64</v>
      </c>
      <c r="F146" s="33" t="s">
        <v>239</v>
      </c>
      <c r="G146" s="31" t="s">
        <v>47</v>
      </c>
      <c r="H146" s="34">
        <v>7.37</v>
      </c>
      <c r="I146" s="87"/>
      <c r="J146" s="84">
        <f t="shared" si="4"/>
        <v>0</v>
      </c>
      <c r="K146" s="85" t="str">
        <f t="shared" si="5"/>
        <v>OK</v>
      </c>
      <c r="L146" s="19"/>
      <c r="M146" s="19"/>
      <c r="N146" s="19"/>
      <c r="O146" s="19"/>
      <c r="P146" s="48"/>
      <c r="Q146" s="48"/>
      <c r="R146" s="48"/>
      <c r="S146" s="48"/>
      <c r="T146" s="48"/>
      <c r="U146" s="48"/>
      <c r="V146" s="19">
        <v>0</v>
      </c>
      <c r="W146" s="19">
        <v>0</v>
      </c>
      <c r="X146" s="19">
        <v>0</v>
      </c>
    </row>
    <row r="147" spans="1:24" ht="25.5" x14ac:dyDescent="0.25">
      <c r="A147" s="131"/>
      <c r="B147" s="132"/>
      <c r="C147" s="26">
        <v>144</v>
      </c>
      <c r="D147" s="35" t="s">
        <v>249</v>
      </c>
      <c r="E147" s="26" t="s">
        <v>68</v>
      </c>
      <c r="F147" s="27" t="s">
        <v>239</v>
      </c>
      <c r="G147" s="26" t="s">
        <v>47</v>
      </c>
      <c r="H147" s="34">
        <v>12.83</v>
      </c>
      <c r="I147" s="83"/>
      <c r="J147" s="84">
        <f t="shared" si="4"/>
        <v>0</v>
      </c>
      <c r="K147" s="85" t="str">
        <f t="shared" si="5"/>
        <v>OK</v>
      </c>
      <c r="L147" s="19"/>
      <c r="M147" s="19"/>
      <c r="N147" s="19"/>
      <c r="O147" s="19"/>
      <c r="P147" s="48"/>
      <c r="Q147" s="48"/>
      <c r="R147" s="48"/>
      <c r="S147" s="48"/>
      <c r="T147" s="48"/>
      <c r="U147" s="48"/>
      <c r="V147" s="19">
        <v>0</v>
      </c>
      <c r="W147" s="19">
        <v>0</v>
      </c>
      <c r="X147" s="19">
        <v>0</v>
      </c>
    </row>
    <row r="148" spans="1:24" ht="25.5" x14ac:dyDescent="0.25">
      <c r="A148" s="131"/>
      <c r="B148" s="132"/>
      <c r="C148" s="26">
        <v>145</v>
      </c>
      <c r="D148" s="35" t="s">
        <v>250</v>
      </c>
      <c r="E148" s="26" t="s">
        <v>68</v>
      </c>
      <c r="F148" s="27" t="s">
        <v>239</v>
      </c>
      <c r="G148" s="26" t="s">
        <v>47</v>
      </c>
      <c r="H148" s="34">
        <v>12.09</v>
      </c>
      <c r="I148" s="83"/>
      <c r="J148" s="84">
        <f t="shared" si="4"/>
        <v>0</v>
      </c>
      <c r="K148" s="85" t="str">
        <f t="shared" si="5"/>
        <v>OK</v>
      </c>
      <c r="L148" s="19"/>
      <c r="M148" s="19"/>
      <c r="N148" s="19"/>
      <c r="O148" s="19"/>
      <c r="P148" s="48"/>
      <c r="Q148" s="48"/>
      <c r="R148" s="48"/>
      <c r="S148" s="48"/>
      <c r="T148" s="48"/>
      <c r="U148" s="48"/>
      <c r="V148" s="19">
        <v>0</v>
      </c>
      <c r="W148" s="19">
        <v>0</v>
      </c>
      <c r="X148" s="19">
        <v>0</v>
      </c>
    </row>
    <row r="149" spans="1:24" ht="25.5" x14ac:dyDescent="0.25">
      <c r="A149" s="131"/>
      <c r="B149" s="132"/>
      <c r="C149" s="26">
        <v>146</v>
      </c>
      <c r="D149" s="35" t="s">
        <v>251</v>
      </c>
      <c r="E149" s="26" t="s">
        <v>68</v>
      </c>
      <c r="F149" s="27" t="s">
        <v>239</v>
      </c>
      <c r="G149" s="26" t="s">
        <v>47</v>
      </c>
      <c r="H149" s="34">
        <v>11.92</v>
      </c>
      <c r="I149" s="83"/>
      <c r="J149" s="84">
        <f t="shared" si="4"/>
        <v>0</v>
      </c>
      <c r="K149" s="85" t="str">
        <f t="shared" si="5"/>
        <v>OK</v>
      </c>
      <c r="L149" s="19"/>
      <c r="M149" s="19"/>
      <c r="N149" s="19"/>
      <c r="O149" s="19"/>
      <c r="P149" s="48"/>
      <c r="Q149" s="48"/>
      <c r="R149" s="48"/>
      <c r="S149" s="48"/>
      <c r="T149" s="48"/>
      <c r="U149" s="48"/>
      <c r="V149" s="19">
        <v>0</v>
      </c>
      <c r="W149" s="19">
        <v>0</v>
      </c>
      <c r="X149" s="19">
        <v>0</v>
      </c>
    </row>
    <row r="150" spans="1:24" ht="25.5" x14ac:dyDescent="0.25">
      <c r="A150" s="131"/>
      <c r="B150" s="132"/>
      <c r="C150" s="26">
        <v>147</v>
      </c>
      <c r="D150" s="35" t="s">
        <v>252</v>
      </c>
      <c r="E150" s="26" t="s">
        <v>253</v>
      </c>
      <c r="F150" s="27" t="s">
        <v>239</v>
      </c>
      <c r="G150" s="26" t="s">
        <v>47</v>
      </c>
      <c r="H150" s="34">
        <v>12.21</v>
      </c>
      <c r="I150" s="83"/>
      <c r="J150" s="84">
        <f t="shared" si="4"/>
        <v>0</v>
      </c>
      <c r="K150" s="85" t="str">
        <f t="shared" si="5"/>
        <v>OK</v>
      </c>
      <c r="L150" s="19"/>
      <c r="M150" s="19"/>
      <c r="N150" s="19"/>
      <c r="O150" s="19"/>
      <c r="P150" s="48"/>
      <c r="Q150" s="48"/>
      <c r="R150" s="48"/>
      <c r="S150" s="48"/>
      <c r="T150" s="48"/>
      <c r="U150" s="48"/>
      <c r="V150" s="19">
        <v>0</v>
      </c>
      <c r="W150" s="19">
        <v>0</v>
      </c>
      <c r="X150" s="19">
        <v>0</v>
      </c>
    </row>
    <row r="151" spans="1:24" ht="25.5" x14ac:dyDescent="0.25">
      <c r="A151" s="131"/>
      <c r="B151" s="132"/>
      <c r="C151" s="26">
        <v>148</v>
      </c>
      <c r="D151" s="35" t="s">
        <v>254</v>
      </c>
      <c r="E151" s="26" t="s">
        <v>186</v>
      </c>
      <c r="F151" s="27" t="s">
        <v>255</v>
      </c>
      <c r="G151" s="26" t="s">
        <v>47</v>
      </c>
      <c r="H151" s="34">
        <v>34.450000000000003</v>
      </c>
      <c r="I151" s="83">
        <v>2</v>
      </c>
      <c r="J151" s="84">
        <f t="shared" si="4"/>
        <v>0</v>
      </c>
      <c r="K151" s="85" t="str">
        <f t="shared" si="5"/>
        <v>OK</v>
      </c>
      <c r="L151" s="19"/>
      <c r="M151" s="19">
        <v>2</v>
      </c>
      <c r="N151" s="19"/>
      <c r="O151" s="19"/>
      <c r="P151" s="48"/>
      <c r="Q151" s="48"/>
      <c r="R151" s="48"/>
      <c r="S151" s="48"/>
      <c r="T151" s="48"/>
      <c r="U151" s="48"/>
      <c r="V151" s="19">
        <v>0</v>
      </c>
      <c r="W151" s="19">
        <v>0</v>
      </c>
      <c r="X151" s="19">
        <v>0</v>
      </c>
    </row>
    <row r="152" spans="1:24" ht="25.5" x14ac:dyDescent="0.25">
      <c r="A152" s="131"/>
      <c r="B152" s="132"/>
      <c r="C152" s="26">
        <v>149</v>
      </c>
      <c r="D152" s="35" t="s">
        <v>256</v>
      </c>
      <c r="E152" s="26" t="s">
        <v>186</v>
      </c>
      <c r="F152" s="27" t="s">
        <v>257</v>
      </c>
      <c r="G152" s="26" t="s">
        <v>47</v>
      </c>
      <c r="H152" s="34">
        <v>39.4</v>
      </c>
      <c r="I152" s="83">
        <v>2</v>
      </c>
      <c r="J152" s="84">
        <f t="shared" si="4"/>
        <v>0</v>
      </c>
      <c r="K152" s="85" t="str">
        <f t="shared" si="5"/>
        <v>OK</v>
      </c>
      <c r="L152" s="19"/>
      <c r="M152" s="19">
        <v>2</v>
      </c>
      <c r="N152" s="19"/>
      <c r="O152" s="19"/>
      <c r="P152" s="48"/>
      <c r="Q152" s="48"/>
      <c r="R152" s="48"/>
      <c r="S152" s="48"/>
      <c r="T152" s="48"/>
      <c r="U152" s="48"/>
      <c r="V152" s="19">
        <v>0</v>
      </c>
      <c r="W152" s="19">
        <v>0</v>
      </c>
      <c r="X152" s="19">
        <v>0</v>
      </c>
    </row>
    <row r="153" spans="1:24" ht="38.25" x14ac:dyDescent="0.25">
      <c r="A153" s="131"/>
      <c r="B153" s="132"/>
      <c r="C153" s="26">
        <v>150</v>
      </c>
      <c r="D153" s="35" t="s">
        <v>258</v>
      </c>
      <c r="E153" s="26" t="s">
        <v>40</v>
      </c>
      <c r="F153" s="27" t="s">
        <v>259</v>
      </c>
      <c r="G153" s="26" t="s">
        <v>47</v>
      </c>
      <c r="H153" s="34">
        <v>3.24</v>
      </c>
      <c r="I153" s="83"/>
      <c r="J153" s="84">
        <f t="shared" si="4"/>
        <v>0</v>
      </c>
      <c r="K153" s="85" t="str">
        <f t="shared" si="5"/>
        <v>OK</v>
      </c>
      <c r="L153" s="19"/>
      <c r="M153" s="19"/>
      <c r="N153" s="19"/>
      <c r="O153" s="19"/>
      <c r="P153" s="48"/>
      <c r="Q153" s="48"/>
      <c r="R153" s="48"/>
      <c r="S153" s="48"/>
      <c r="T153" s="48"/>
      <c r="U153" s="48"/>
      <c r="V153" s="19">
        <v>0</v>
      </c>
      <c r="W153" s="19">
        <v>0</v>
      </c>
      <c r="X153" s="19">
        <v>0</v>
      </c>
    </row>
    <row r="154" spans="1:24" ht="25.5" x14ac:dyDescent="0.25">
      <c r="A154" s="131"/>
      <c r="B154" s="132"/>
      <c r="C154" s="26">
        <v>151</v>
      </c>
      <c r="D154" s="35" t="s">
        <v>260</v>
      </c>
      <c r="E154" s="26" t="s">
        <v>253</v>
      </c>
      <c r="F154" s="27" t="s">
        <v>261</v>
      </c>
      <c r="G154" s="26" t="s">
        <v>47</v>
      </c>
      <c r="H154" s="34">
        <v>2.7</v>
      </c>
      <c r="I154" s="83">
        <v>5</v>
      </c>
      <c r="J154" s="84">
        <f t="shared" si="4"/>
        <v>5</v>
      </c>
      <c r="K154" s="85" t="str">
        <f t="shared" si="5"/>
        <v>OK</v>
      </c>
      <c r="L154" s="19"/>
      <c r="M154" s="19"/>
      <c r="N154" s="19"/>
      <c r="O154" s="19"/>
      <c r="P154" s="48"/>
      <c r="Q154" s="48"/>
      <c r="R154" s="48"/>
      <c r="S154" s="48"/>
      <c r="T154" s="48"/>
      <c r="U154" s="48"/>
      <c r="V154" s="19">
        <v>0</v>
      </c>
      <c r="W154" s="19">
        <v>0</v>
      </c>
      <c r="X154" s="19">
        <v>0</v>
      </c>
    </row>
    <row r="155" spans="1:24" ht="25.5" x14ac:dyDescent="0.25">
      <c r="A155" s="131"/>
      <c r="B155" s="132"/>
      <c r="C155" s="26">
        <v>152</v>
      </c>
      <c r="D155" s="35" t="s">
        <v>262</v>
      </c>
      <c r="E155" s="26" t="s">
        <v>253</v>
      </c>
      <c r="F155" s="27" t="s">
        <v>261</v>
      </c>
      <c r="G155" s="26" t="s">
        <v>47</v>
      </c>
      <c r="H155" s="28">
        <v>2.7</v>
      </c>
      <c r="I155" s="83">
        <v>5</v>
      </c>
      <c r="J155" s="84">
        <f t="shared" si="4"/>
        <v>5</v>
      </c>
      <c r="K155" s="85" t="str">
        <f t="shared" si="5"/>
        <v>OK</v>
      </c>
      <c r="L155" s="19"/>
      <c r="M155" s="19"/>
      <c r="N155" s="19"/>
      <c r="O155" s="19"/>
      <c r="P155" s="48"/>
      <c r="Q155" s="48"/>
      <c r="R155" s="48"/>
      <c r="S155" s="48"/>
      <c r="T155" s="48"/>
      <c r="U155" s="48"/>
      <c r="V155" s="19">
        <v>0</v>
      </c>
      <c r="W155" s="19">
        <v>0</v>
      </c>
      <c r="X155" s="19">
        <v>0</v>
      </c>
    </row>
    <row r="156" spans="1:24" ht="25.5" x14ac:dyDescent="0.25">
      <c r="A156" s="131"/>
      <c r="B156" s="132"/>
      <c r="C156" s="26">
        <v>153</v>
      </c>
      <c r="D156" s="35" t="s">
        <v>263</v>
      </c>
      <c r="E156" s="26" t="s">
        <v>253</v>
      </c>
      <c r="F156" s="27" t="s">
        <v>261</v>
      </c>
      <c r="G156" s="26" t="s">
        <v>47</v>
      </c>
      <c r="H156" s="28">
        <v>2.7</v>
      </c>
      <c r="I156" s="83">
        <v>5</v>
      </c>
      <c r="J156" s="84">
        <f t="shared" si="4"/>
        <v>5</v>
      </c>
      <c r="K156" s="85" t="str">
        <f t="shared" si="5"/>
        <v>OK</v>
      </c>
      <c r="L156" s="19"/>
      <c r="M156" s="19"/>
      <c r="N156" s="19"/>
      <c r="O156" s="19"/>
      <c r="P156" s="48"/>
      <c r="Q156" s="48"/>
      <c r="R156" s="48"/>
      <c r="S156" s="48"/>
      <c r="T156" s="48"/>
      <c r="U156" s="48"/>
      <c r="V156" s="19">
        <v>0</v>
      </c>
      <c r="W156" s="19">
        <v>0</v>
      </c>
      <c r="X156" s="19">
        <v>0</v>
      </c>
    </row>
    <row r="157" spans="1:24" ht="25.5" x14ac:dyDescent="0.25">
      <c r="A157" s="131"/>
      <c r="B157" s="132"/>
      <c r="C157" s="26">
        <v>154</v>
      </c>
      <c r="D157" s="35" t="s">
        <v>264</v>
      </c>
      <c r="E157" s="26" t="s">
        <v>253</v>
      </c>
      <c r="F157" s="27" t="s">
        <v>261</v>
      </c>
      <c r="G157" s="26" t="s">
        <v>47</v>
      </c>
      <c r="H157" s="28">
        <v>2.7</v>
      </c>
      <c r="I157" s="83">
        <v>5</v>
      </c>
      <c r="J157" s="84">
        <f t="shared" si="4"/>
        <v>5</v>
      </c>
      <c r="K157" s="85" t="str">
        <f t="shared" si="5"/>
        <v>OK</v>
      </c>
      <c r="L157" s="19"/>
      <c r="M157" s="19"/>
      <c r="N157" s="19"/>
      <c r="O157" s="19"/>
      <c r="P157" s="48"/>
      <c r="Q157" s="48"/>
      <c r="R157" s="48"/>
      <c r="S157" s="48"/>
      <c r="T157" s="48"/>
      <c r="U157" s="48"/>
      <c r="V157" s="19">
        <v>0</v>
      </c>
      <c r="W157" s="19">
        <v>0</v>
      </c>
      <c r="X157" s="19">
        <v>0</v>
      </c>
    </row>
    <row r="158" spans="1:24" x14ac:dyDescent="0.25">
      <c r="A158" s="131"/>
      <c r="B158" s="132"/>
      <c r="C158" s="26">
        <v>155</v>
      </c>
      <c r="D158" s="35" t="s">
        <v>265</v>
      </c>
      <c r="E158" s="26" t="s">
        <v>253</v>
      </c>
      <c r="F158" s="27" t="s">
        <v>239</v>
      </c>
      <c r="G158" s="26" t="s">
        <v>47</v>
      </c>
      <c r="H158" s="28">
        <v>5.0599999999999996</v>
      </c>
      <c r="I158" s="83">
        <v>10</v>
      </c>
      <c r="J158" s="84">
        <f t="shared" si="4"/>
        <v>10</v>
      </c>
      <c r="K158" s="85" t="str">
        <f t="shared" si="5"/>
        <v>OK</v>
      </c>
      <c r="L158" s="19"/>
      <c r="M158" s="19"/>
      <c r="N158" s="19"/>
      <c r="O158" s="19"/>
      <c r="P158" s="48"/>
      <c r="Q158" s="48"/>
      <c r="R158" s="48"/>
      <c r="S158" s="48"/>
      <c r="T158" s="48"/>
      <c r="U158" s="48"/>
      <c r="V158" s="19">
        <v>0</v>
      </c>
      <c r="W158" s="19">
        <v>0</v>
      </c>
      <c r="X158" s="19">
        <v>0</v>
      </c>
    </row>
    <row r="159" spans="1:24" ht="25.5" x14ac:dyDescent="0.25">
      <c r="A159" s="131"/>
      <c r="B159" s="132"/>
      <c r="C159" s="26">
        <v>156</v>
      </c>
      <c r="D159" s="35" t="s">
        <v>266</v>
      </c>
      <c r="E159" s="26" t="s">
        <v>267</v>
      </c>
      <c r="F159" s="27" t="s">
        <v>268</v>
      </c>
      <c r="G159" s="26" t="s">
        <v>47</v>
      </c>
      <c r="H159" s="28">
        <v>9.0500000000000007</v>
      </c>
      <c r="I159" s="83">
        <v>15</v>
      </c>
      <c r="J159" s="84">
        <f t="shared" si="4"/>
        <v>15</v>
      </c>
      <c r="K159" s="85" t="str">
        <f t="shared" si="5"/>
        <v>OK</v>
      </c>
      <c r="L159" s="19"/>
      <c r="M159" s="19"/>
      <c r="N159" s="19"/>
      <c r="O159" s="19"/>
      <c r="P159" s="48"/>
      <c r="Q159" s="48"/>
      <c r="R159" s="48"/>
      <c r="S159" s="48"/>
      <c r="T159" s="48"/>
      <c r="U159" s="48"/>
      <c r="V159" s="19">
        <v>0</v>
      </c>
      <c r="W159" s="19">
        <v>0</v>
      </c>
      <c r="X159" s="19">
        <v>0</v>
      </c>
    </row>
    <row r="160" spans="1:24" ht="26.25" x14ac:dyDescent="0.25">
      <c r="A160" s="131"/>
      <c r="B160" s="132"/>
      <c r="C160" s="26">
        <v>157</v>
      </c>
      <c r="D160" s="40" t="s">
        <v>269</v>
      </c>
      <c r="E160" s="31" t="s">
        <v>270</v>
      </c>
      <c r="F160" s="33" t="s">
        <v>259</v>
      </c>
      <c r="G160" s="31" t="s">
        <v>47</v>
      </c>
      <c r="H160" s="28">
        <v>17.73</v>
      </c>
      <c r="I160" s="88"/>
      <c r="J160" s="84">
        <f t="shared" si="4"/>
        <v>0</v>
      </c>
      <c r="K160" s="85" t="str">
        <f t="shared" si="5"/>
        <v>OK</v>
      </c>
      <c r="L160" s="19"/>
      <c r="M160" s="19"/>
      <c r="N160" s="19"/>
      <c r="O160" s="19"/>
      <c r="P160" s="48"/>
      <c r="Q160" s="48"/>
      <c r="R160" s="48"/>
      <c r="S160" s="48"/>
      <c r="T160" s="48"/>
      <c r="U160" s="48"/>
      <c r="V160" s="19">
        <v>0</v>
      </c>
      <c r="W160" s="19">
        <v>0</v>
      </c>
      <c r="X160" s="19">
        <v>0</v>
      </c>
    </row>
    <row r="161" spans="1:24" ht="26.25" x14ac:dyDescent="0.25">
      <c r="A161" s="131"/>
      <c r="B161" s="132"/>
      <c r="C161" s="26">
        <v>158</v>
      </c>
      <c r="D161" s="40" t="s">
        <v>271</v>
      </c>
      <c r="E161" s="31" t="s">
        <v>160</v>
      </c>
      <c r="F161" s="33" t="s">
        <v>272</v>
      </c>
      <c r="G161" s="31" t="s">
        <v>47</v>
      </c>
      <c r="H161" s="34">
        <v>1.88</v>
      </c>
      <c r="I161" s="88"/>
      <c r="J161" s="84">
        <f t="shared" si="4"/>
        <v>0</v>
      </c>
      <c r="K161" s="85" t="str">
        <f t="shared" si="5"/>
        <v>OK</v>
      </c>
      <c r="L161" s="19"/>
      <c r="M161" s="19"/>
      <c r="N161" s="19"/>
      <c r="O161" s="19"/>
      <c r="P161" s="48"/>
      <c r="Q161" s="48"/>
      <c r="R161" s="48"/>
      <c r="S161" s="48"/>
      <c r="T161" s="48"/>
      <c r="U161" s="48"/>
      <c r="V161" s="19">
        <v>0</v>
      </c>
      <c r="W161" s="19">
        <v>0</v>
      </c>
      <c r="X161" s="19">
        <v>0</v>
      </c>
    </row>
    <row r="162" spans="1:24" ht="25.5" x14ac:dyDescent="0.25">
      <c r="A162" s="131"/>
      <c r="B162" s="132"/>
      <c r="C162" s="26">
        <v>159</v>
      </c>
      <c r="D162" s="35" t="s">
        <v>273</v>
      </c>
      <c r="E162" s="26" t="s">
        <v>68</v>
      </c>
      <c r="F162" s="27" t="s">
        <v>239</v>
      </c>
      <c r="G162" s="26" t="s">
        <v>47</v>
      </c>
      <c r="H162" s="28">
        <v>9.64</v>
      </c>
      <c r="I162" s="83"/>
      <c r="J162" s="84">
        <f t="shared" si="4"/>
        <v>0</v>
      </c>
      <c r="K162" s="85" t="str">
        <f t="shared" si="5"/>
        <v>OK</v>
      </c>
      <c r="L162" s="19"/>
      <c r="M162" s="19"/>
      <c r="N162" s="19"/>
      <c r="O162" s="19"/>
      <c r="P162" s="48"/>
      <c r="Q162" s="48"/>
      <c r="R162" s="48"/>
      <c r="S162" s="48"/>
      <c r="T162" s="48"/>
      <c r="U162" s="48"/>
      <c r="V162" s="19">
        <v>0</v>
      </c>
      <c r="W162" s="19">
        <v>0</v>
      </c>
      <c r="X162" s="19">
        <v>0</v>
      </c>
    </row>
    <row r="163" spans="1:24" ht="25.5" x14ac:dyDescent="0.25">
      <c r="A163" s="131"/>
      <c r="B163" s="132"/>
      <c r="C163" s="26">
        <v>160</v>
      </c>
      <c r="D163" s="35" t="s">
        <v>274</v>
      </c>
      <c r="E163" s="26" t="s">
        <v>68</v>
      </c>
      <c r="F163" s="27" t="s">
        <v>239</v>
      </c>
      <c r="G163" s="26" t="s">
        <v>47</v>
      </c>
      <c r="H163" s="28">
        <v>9.64</v>
      </c>
      <c r="I163" s="83">
        <v>3</v>
      </c>
      <c r="J163" s="84">
        <f t="shared" si="4"/>
        <v>3</v>
      </c>
      <c r="K163" s="85" t="str">
        <f t="shared" si="5"/>
        <v>OK</v>
      </c>
      <c r="L163" s="19"/>
      <c r="M163" s="19"/>
      <c r="N163" s="19"/>
      <c r="O163" s="19"/>
      <c r="P163" s="48"/>
      <c r="Q163" s="48"/>
      <c r="R163" s="48"/>
      <c r="S163" s="48"/>
      <c r="T163" s="48"/>
      <c r="U163" s="48"/>
      <c r="V163" s="19">
        <v>0</v>
      </c>
      <c r="W163" s="19">
        <v>0</v>
      </c>
      <c r="X163" s="19">
        <v>0</v>
      </c>
    </row>
    <row r="164" spans="1:24" ht="38.25" x14ac:dyDescent="0.25">
      <c r="A164" s="56" t="s">
        <v>384</v>
      </c>
      <c r="B164" s="54">
        <v>24</v>
      </c>
      <c r="C164" s="23">
        <v>162</v>
      </c>
      <c r="D164" s="21" t="s">
        <v>275</v>
      </c>
      <c r="E164" s="23" t="s">
        <v>40</v>
      </c>
      <c r="F164" s="32" t="s">
        <v>276</v>
      </c>
      <c r="G164" s="23" t="s">
        <v>47</v>
      </c>
      <c r="H164" s="29">
        <v>192.5</v>
      </c>
      <c r="I164" s="86">
        <v>5</v>
      </c>
      <c r="J164" s="84">
        <f t="shared" si="4"/>
        <v>5</v>
      </c>
      <c r="K164" s="85" t="str">
        <f t="shared" si="5"/>
        <v>OK</v>
      </c>
      <c r="L164" s="19"/>
      <c r="M164" s="19"/>
      <c r="N164" s="19"/>
      <c r="O164" s="19"/>
      <c r="P164" s="48"/>
      <c r="Q164" s="48"/>
      <c r="R164" s="48"/>
      <c r="S164" s="48"/>
      <c r="T164" s="48"/>
      <c r="U164" s="48"/>
      <c r="V164" s="19">
        <v>0</v>
      </c>
      <c r="W164" s="19">
        <v>0</v>
      </c>
      <c r="X164" s="19">
        <v>0</v>
      </c>
    </row>
    <row r="165" spans="1:24" ht="25.5" customHeight="1" x14ac:dyDescent="0.25">
      <c r="A165" s="131" t="s">
        <v>377</v>
      </c>
      <c r="B165" s="132">
        <v>25</v>
      </c>
      <c r="C165" s="26">
        <v>163</v>
      </c>
      <c r="D165" s="35" t="s">
        <v>277</v>
      </c>
      <c r="E165" s="26" t="s">
        <v>64</v>
      </c>
      <c r="F165" s="27" t="s">
        <v>278</v>
      </c>
      <c r="G165" s="26" t="s">
        <v>47</v>
      </c>
      <c r="H165" s="28">
        <v>18.64</v>
      </c>
      <c r="I165" s="83">
        <v>5</v>
      </c>
      <c r="J165" s="84">
        <f t="shared" si="4"/>
        <v>0</v>
      </c>
      <c r="K165" s="85" t="str">
        <f t="shared" si="5"/>
        <v>OK</v>
      </c>
      <c r="L165" s="19">
        <v>5</v>
      </c>
      <c r="M165" s="19"/>
      <c r="N165" s="19"/>
      <c r="O165" s="19"/>
      <c r="P165" s="48"/>
      <c r="Q165" s="48"/>
      <c r="R165" s="48"/>
      <c r="S165" s="48"/>
      <c r="T165" s="48"/>
      <c r="U165" s="48"/>
      <c r="V165" s="19">
        <v>0</v>
      </c>
      <c r="W165" s="19">
        <v>0</v>
      </c>
      <c r="X165" s="19">
        <v>0</v>
      </c>
    </row>
    <row r="166" spans="1:24" ht="25.5" customHeight="1" x14ac:dyDescent="0.25">
      <c r="A166" s="131"/>
      <c r="B166" s="132"/>
      <c r="C166" s="26">
        <v>164</v>
      </c>
      <c r="D166" s="35" t="s">
        <v>279</v>
      </c>
      <c r="E166" s="26" t="s">
        <v>64</v>
      </c>
      <c r="F166" s="27" t="s">
        <v>278</v>
      </c>
      <c r="G166" s="26" t="s">
        <v>47</v>
      </c>
      <c r="H166" s="28">
        <v>25</v>
      </c>
      <c r="I166" s="83">
        <v>5</v>
      </c>
      <c r="J166" s="84">
        <f t="shared" si="4"/>
        <v>0</v>
      </c>
      <c r="K166" s="85" t="str">
        <f t="shared" si="5"/>
        <v>OK</v>
      </c>
      <c r="L166" s="19">
        <v>5</v>
      </c>
      <c r="M166" s="19"/>
      <c r="N166" s="19"/>
      <c r="O166" s="19"/>
      <c r="P166" s="48"/>
      <c r="Q166" s="48"/>
      <c r="R166" s="48"/>
      <c r="S166" s="48"/>
      <c r="T166" s="48"/>
      <c r="U166" s="48"/>
      <c r="V166" s="19">
        <v>0</v>
      </c>
      <c r="W166" s="19">
        <v>0</v>
      </c>
      <c r="X166" s="19">
        <v>0</v>
      </c>
    </row>
    <row r="167" spans="1:24" ht="165.75" x14ac:dyDescent="0.25">
      <c r="A167" s="140" t="s">
        <v>379</v>
      </c>
      <c r="B167" s="143">
        <v>26</v>
      </c>
      <c r="C167" s="23">
        <v>165</v>
      </c>
      <c r="D167" s="21" t="s">
        <v>280</v>
      </c>
      <c r="E167" s="23" t="s">
        <v>9</v>
      </c>
      <c r="F167" s="32" t="s">
        <v>281</v>
      </c>
      <c r="G167" s="23" t="s">
        <v>47</v>
      </c>
      <c r="H167" s="29">
        <v>2.54</v>
      </c>
      <c r="I167" s="50">
        <v>100</v>
      </c>
      <c r="J167" s="84">
        <f t="shared" si="4"/>
        <v>0</v>
      </c>
      <c r="K167" s="85" t="str">
        <f t="shared" si="5"/>
        <v>OK</v>
      </c>
      <c r="L167" s="19"/>
      <c r="M167" s="19"/>
      <c r="N167" s="19">
        <v>100</v>
      </c>
      <c r="O167" s="19"/>
      <c r="P167" s="48"/>
      <c r="Q167" s="48"/>
      <c r="R167" s="48"/>
      <c r="S167" s="48"/>
      <c r="T167" s="48"/>
      <c r="U167" s="48"/>
      <c r="V167" s="19">
        <v>0</v>
      </c>
      <c r="W167" s="19">
        <v>0</v>
      </c>
      <c r="X167" s="19">
        <v>0</v>
      </c>
    </row>
    <row r="168" spans="1:24" ht="63.75" x14ac:dyDescent="0.25">
      <c r="A168" s="141"/>
      <c r="B168" s="144"/>
      <c r="C168" s="23">
        <v>166</v>
      </c>
      <c r="D168" s="21" t="s">
        <v>282</v>
      </c>
      <c r="E168" s="23" t="s">
        <v>9</v>
      </c>
      <c r="F168" s="32" t="s">
        <v>283</v>
      </c>
      <c r="G168" s="23" t="s">
        <v>47</v>
      </c>
      <c r="H168" s="29">
        <v>1.2</v>
      </c>
      <c r="I168" s="50"/>
      <c r="J168" s="84">
        <f t="shared" si="4"/>
        <v>0</v>
      </c>
      <c r="K168" s="85" t="str">
        <f t="shared" si="5"/>
        <v>OK</v>
      </c>
      <c r="L168" s="19"/>
      <c r="M168" s="19"/>
      <c r="N168" s="19"/>
      <c r="O168" s="19"/>
      <c r="P168" s="48"/>
      <c r="Q168" s="48"/>
      <c r="R168" s="48"/>
      <c r="S168" s="48"/>
      <c r="T168" s="48"/>
      <c r="U168" s="48"/>
      <c r="V168" s="19">
        <v>0</v>
      </c>
      <c r="W168" s="19">
        <v>0</v>
      </c>
      <c r="X168" s="19">
        <v>0</v>
      </c>
    </row>
    <row r="169" spans="1:24" ht="25.5" x14ac:dyDescent="0.25">
      <c r="A169" s="141"/>
      <c r="B169" s="144"/>
      <c r="C169" s="23">
        <v>167</v>
      </c>
      <c r="D169" s="21" t="s">
        <v>284</v>
      </c>
      <c r="E169" s="23" t="s">
        <v>40</v>
      </c>
      <c r="F169" s="32" t="s">
        <v>285</v>
      </c>
      <c r="G169" s="23" t="s">
        <v>47</v>
      </c>
      <c r="H169" s="29">
        <v>1.71</v>
      </c>
      <c r="I169" s="86">
        <v>100</v>
      </c>
      <c r="J169" s="84">
        <f t="shared" si="4"/>
        <v>0</v>
      </c>
      <c r="K169" s="85" t="str">
        <f t="shared" si="5"/>
        <v>OK</v>
      </c>
      <c r="L169" s="19"/>
      <c r="M169" s="19"/>
      <c r="N169" s="19">
        <v>50</v>
      </c>
      <c r="O169" s="19"/>
      <c r="P169" s="48"/>
      <c r="Q169" s="48"/>
      <c r="R169" s="48"/>
      <c r="S169" s="48"/>
      <c r="T169" s="48"/>
      <c r="U169" s="19">
        <v>50</v>
      </c>
      <c r="V169" s="19">
        <v>0</v>
      </c>
      <c r="W169" s="19">
        <v>0</v>
      </c>
      <c r="X169" s="19">
        <v>0</v>
      </c>
    </row>
    <row r="170" spans="1:24" ht="38.25" x14ac:dyDescent="0.25">
      <c r="A170" s="141"/>
      <c r="B170" s="144"/>
      <c r="C170" s="23">
        <v>168</v>
      </c>
      <c r="D170" s="21" t="s">
        <v>286</v>
      </c>
      <c r="E170" s="23" t="s">
        <v>40</v>
      </c>
      <c r="F170" s="32" t="s">
        <v>287</v>
      </c>
      <c r="G170" s="23" t="s">
        <v>47</v>
      </c>
      <c r="H170" s="29">
        <v>3.43</v>
      </c>
      <c r="I170" s="49">
        <v>20</v>
      </c>
      <c r="J170" s="84">
        <f t="shared" si="4"/>
        <v>20</v>
      </c>
      <c r="K170" s="85" t="str">
        <f t="shared" si="5"/>
        <v>OK</v>
      </c>
      <c r="L170" s="19"/>
      <c r="M170" s="19"/>
      <c r="N170" s="19"/>
      <c r="O170" s="19"/>
      <c r="P170" s="48"/>
      <c r="Q170" s="48"/>
      <c r="R170" s="48"/>
      <c r="S170" s="48"/>
      <c r="T170" s="48"/>
      <c r="U170" s="48"/>
      <c r="V170" s="19">
        <v>0</v>
      </c>
      <c r="W170" s="19">
        <v>0</v>
      </c>
      <c r="X170" s="19">
        <v>0</v>
      </c>
    </row>
    <row r="171" spans="1:24" ht="38.25" x14ac:dyDescent="0.25">
      <c r="A171" s="141"/>
      <c r="B171" s="144"/>
      <c r="C171" s="23">
        <v>169</v>
      </c>
      <c r="D171" s="21" t="s">
        <v>288</v>
      </c>
      <c r="E171" s="23" t="s">
        <v>40</v>
      </c>
      <c r="F171" s="32" t="s">
        <v>287</v>
      </c>
      <c r="G171" s="23" t="s">
        <v>47</v>
      </c>
      <c r="H171" s="29">
        <v>2</v>
      </c>
      <c r="I171" s="49"/>
      <c r="J171" s="84">
        <f t="shared" si="4"/>
        <v>0</v>
      </c>
      <c r="K171" s="85" t="str">
        <f t="shared" si="5"/>
        <v>OK</v>
      </c>
      <c r="L171" s="19"/>
      <c r="M171" s="19"/>
      <c r="N171" s="19"/>
      <c r="O171" s="19"/>
      <c r="P171" s="48"/>
      <c r="Q171" s="48"/>
      <c r="R171" s="48"/>
      <c r="S171" s="48"/>
      <c r="T171" s="48"/>
      <c r="U171" s="48"/>
      <c r="V171" s="19">
        <v>0</v>
      </c>
      <c r="W171" s="19">
        <v>0</v>
      </c>
      <c r="X171" s="19">
        <v>0</v>
      </c>
    </row>
    <row r="172" spans="1:24" ht="63.75" x14ac:dyDescent="0.25">
      <c r="A172" s="141"/>
      <c r="B172" s="144"/>
      <c r="C172" s="23">
        <v>170</v>
      </c>
      <c r="D172" s="21" t="s">
        <v>289</v>
      </c>
      <c r="E172" s="23" t="s">
        <v>40</v>
      </c>
      <c r="F172" s="32" t="s">
        <v>287</v>
      </c>
      <c r="G172" s="23" t="s">
        <v>47</v>
      </c>
      <c r="H172" s="29">
        <v>1.29</v>
      </c>
      <c r="I172" s="49"/>
      <c r="J172" s="84">
        <f t="shared" si="4"/>
        <v>0</v>
      </c>
      <c r="K172" s="85" t="str">
        <f t="shared" si="5"/>
        <v>OK</v>
      </c>
      <c r="L172" s="19"/>
      <c r="M172" s="19"/>
      <c r="N172" s="19"/>
      <c r="O172" s="19"/>
      <c r="P172" s="48"/>
      <c r="Q172" s="48"/>
      <c r="R172" s="48"/>
      <c r="S172" s="48"/>
      <c r="T172" s="48"/>
      <c r="U172" s="48"/>
      <c r="V172" s="19">
        <v>0</v>
      </c>
      <c r="W172" s="19">
        <v>0</v>
      </c>
      <c r="X172" s="19">
        <v>0</v>
      </c>
    </row>
    <row r="173" spans="1:24" ht="25.5" x14ac:dyDescent="0.25">
      <c r="A173" s="141"/>
      <c r="B173" s="144"/>
      <c r="C173" s="23">
        <v>171</v>
      </c>
      <c r="D173" s="36" t="s">
        <v>290</v>
      </c>
      <c r="E173" s="23" t="s">
        <v>40</v>
      </c>
      <c r="F173" s="32" t="s">
        <v>281</v>
      </c>
      <c r="G173" s="23" t="s">
        <v>47</v>
      </c>
      <c r="H173" s="29">
        <v>2.5099999999999998</v>
      </c>
      <c r="I173" s="49">
        <v>20</v>
      </c>
      <c r="J173" s="84">
        <f t="shared" si="4"/>
        <v>0</v>
      </c>
      <c r="K173" s="85" t="str">
        <f t="shared" si="5"/>
        <v>OK</v>
      </c>
      <c r="L173" s="19"/>
      <c r="M173" s="19"/>
      <c r="N173" s="19"/>
      <c r="O173" s="19"/>
      <c r="P173" s="48"/>
      <c r="Q173" s="48"/>
      <c r="R173" s="48"/>
      <c r="S173" s="48"/>
      <c r="T173" s="48"/>
      <c r="U173" s="48"/>
      <c r="V173" s="19">
        <v>0</v>
      </c>
      <c r="W173" s="19">
        <v>20</v>
      </c>
      <c r="X173" s="19">
        <v>0</v>
      </c>
    </row>
    <row r="174" spans="1:24" ht="25.5" x14ac:dyDescent="0.25">
      <c r="A174" s="141"/>
      <c r="B174" s="144"/>
      <c r="C174" s="23">
        <v>172</v>
      </c>
      <c r="D174" s="36" t="s">
        <v>291</v>
      </c>
      <c r="E174" s="23" t="s">
        <v>40</v>
      </c>
      <c r="F174" s="32" t="s">
        <v>292</v>
      </c>
      <c r="G174" s="23" t="s">
        <v>47</v>
      </c>
      <c r="H174" s="29">
        <v>6.56</v>
      </c>
      <c r="I174" s="49">
        <v>10</v>
      </c>
      <c r="J174" s="84">
        <f t="shared" si="4"/>
        <v>10</v>
      </c>
      <c r="K174" s="85" t="str">
        <f t="shared" si="5"/>
        <v>OK</v>
      </c>
      <c r="L174" s="19"/>
      <c r="M174" s="19"/>
      <c r="N174" s="19"/>
      <c r="O174" s="19"/>
      <c r="P174" s="48"/>
      <c r="Q174" s="48"/>
      <c r="R174" s="48"/>
      <c r="S174" s="48"/>
      <c r="T174" s="48"/>
      <c r="U174" s="48"/>
      <c r="V174" s="19">
        <v>0</v>
      </c>
      <c r="W174" s="19">
        <v>0</v>
      </c>
      <c r="X174" s="19">
        <v>0</v>
      </c>
    </row>
    <row r="175" spans="1:24" ht="25.5" x14ac:dyDescent="0.25">
      <c r="A175" s="141"/>
      <c r="B175" s="144"/>
      <c r="C175" s="23">
        <v>173</v>
      </c>
      <c r="D175" s="36" t="s">
        <v>293</v>
      </c>
      <c r="E175" s="23" t="s">
        <v>40</v>
      </c>
      <c r="F175" s="32" t="s">
        <v>52</v>
      </c>
      <c r="G175" s="23" t="s">
        <v>47</v>
      </c>
      <c r="H175" s="29">
        <v>5</v>
      </c>
      <c r="I175" s="49">
        <v>20</v>
      </c>
      <c r="J175" s="84">
        <f t="shared" si="4"/>
        <v>20</v>
      </c>
      <c r="K175" s="85" t="str">
        <f t="shared" si="5"/>
        <v>OK</v>
      </c>
      <c r="L175" s="19"/>
      <c r="M175" s="19"/>
      <c r="N175" s="19"/>
      <c r="O175" s="19"/>
      <c r="P175" s="48"/>
      <c r="Q175" s="48"/>
      <c r="R175" s="48"/>
      <c r="S175" s="48"/>
      <c r="T175" s="48"/>
      <c r="U175" s="48"/>
      <c r="V175" s="19">
        <v>0</v>
      </c>
      <c r="W175" s="19">
        <v>0</v>
      </c>
      <c r="X175" s="19">
        <v>0</v>
      </c>
    </row>
    <row r="176" spans="1:24" ht="38.25" x14ac:dyDescent="0.25">
      <c r="A176" s="142"/>
      <c r="B176" s="145"/>
      <c r="C176" s="23">
        <v>174</v>
      </c>
      <c r="D176" s="21" t="s">
        <v>294</v>
      </c>
      <c r="E176" s="23" t="s">
        <v>40</v>
      </c>
      <c r="F176" s="32" t="s">
        <v>295</v>
      </c>
      <c r="G176" s="23" t="s">
        <v>47</v>
      </c>
      <c r="H176" s="29">
        <v>25.49</v>
      </c>
      <c r="I176" s="86">
        <v>10</v>
      </c>
      <c r="J176" s="84">
        <f t="shared" si="4"/>
        <v>10</v>
      </c>
      <c r="K176" s="85" t="str">
        <f t="shared" si="5"/>
        <v>OK</v>
      </c>
      <c r="L176" s="19"/>
      <c r="M176" s="19"/>
      <c r="N176" s="19"/>
      <c r="O176" s="19"/>
      <c r="P176" s="48"/>
      <c r="Q176" s="48"/>
      <c r="R176" s="48"/>
      <c r="S176" s="48"/>
      <c r="T176" s="48"/>
      <c r="U176" s="48"/>
      <c r="V176" s="19">
        <v>0</v>
      </c>
      <c r="W176" s="19">
        <v>0</v>
      </c>
      <c r="X176" s="19">
        <v>0</v>
      </c>
    </row>
    <row r="177" spans="1:24" ht="38.25" x14ac:dyDescent="0.25">
      <c r="A177" s="150" t="s">
        <v>379</v>
      </c>
      <c r="B177" s="151">
        <v>27</v>
      </c>
      <c r="C177" s="26">
        <v>175</v>
      </c>
      <c r="D177" s="39" t="s">
        <v>296</v>
      </c>
      <c r="E177" s="26" t="s">
        <v>40</v>
      </c>
      <c r="F177" s="27" t="s">
        <v>153</v>
      </c>
      <c r="G177" s="26" t="s">
        <v>47</v>
      </c>
      <c r="H177" s="30">
        <v>4.21</v>
      </c>
      <c r="I177" s="51">
        <v>30</v>
      </c>
      <c r="J177" s="84">
        <f t="shared" si="4"/>
        <v>0</v>
      </c>
      <c r="K177" s="85" t="str">
        <f t="shared" si="5"/>
        <v>OK</v>
      </c>
      <c r="L177" s="19"/>
      <c r="M177" s="19"/>
      <c r="N177" s="19">
        <v>10</v>
      </c>
      <c r="O177" s="19"/>
      <c r="P177" s="48"/>
      <c r="Q177" s="48"/>
      <c r="R177" s="48"/>
      <c r="S177" s="48"/>
      <c r="T177" s="48"/>
      <c r="U177" s="48"/>
      <c r="V177" s="19">
        <v>0</v>
      </c>
      <c r="W177" s="19">
        <v>20</v>
      </c>
      <c r="X177" s="19">
        <v>0</v>
      </c>
    </row>
    <row r="178" spans="1:24" ht="25.5" x14ac:dyDescent="0.25">
      <c r="A178" s="146"/>
      <c r="B178" s="148"/>
      <c r="C178" s="26">
        <v>176</v>
      </c>
      <c r="D178" s="39" t="s">
        <v>297</v>
      </c>
      <c r="E178" s="26" t="s">
        <v>40</v>
      </c>
      <c r="F178" s="27" t="s">
        <v>298</v>
      </c>
      <c r="G178" s="26" t="s">
        <v>47</v>
      </c>
      <c r="H178" s="30">
        <v>0.79</v>
      </c>
      <c r="I178" s="51">
        <v>20</v>
      </c>
      <c r="J178" s="84">
        <f t="shared" si="4"/>
        <v>20</v>
      </c>
      <c r="K178" s="85" t="str">
        <f t="shared" si="5"/>
        <v>OK</v>
      </c>
      <c r="L178" s="19"/>
      <c r="M178" s="19"/>
      <c r="N178" s="19"/>
      <c r="O178" s="19"/>
      <c r="P178" s="48"/>
      <c r="Q178" s="48"/>
      <c r="R178" s="48"/>
      <c r="S178" s="48"/>
      <c r="T178" s="48"/>
      <c r="U178" s="48"/>
      <c r="V178" s="19">
        <v>0</v>
      </c>
      <c r="W178" s="19">
        <v>0</v>
      </c>
      <c r="X178" s="19">
        <v>0</v>
      </c>
    </row>
    <row r="179" spans="1:24" ht="25.5" x14ac:dyDescent="0.25">
      <c r="A179" s="146"/>
      <c r="B179" s="148"/>
      <c r="C179" s="26">
        <v>177</v>
      </c>
      <c r="D179" s="39" t="s">
        <v>299</v>
      </c>
      <c r="E179" s="26" t="s">
        <v>40</v>
      </c>
      <c r="F179" s="27" t="s">
        <v>300</v>
      </c>
      <c r="G179" s="26" t="s">
        <v>47</v>
      </c>
      <c r="H179" s="30">
        <v>0.09</v>
      </c>
      <c r="I179" s="52"/>
      <c r="J179" s="84">
        <f t="shared" si="4"/>
        <v>0</v>
      </c>
      <c r="K179" s="85" t="str">
        <f t="shared" si="5"/>
        <v>OK</v>
      </c>
      <c r="L179" s="19"/>
      <c r="M179" s="19"/>
      <c r="N179" s="19"/>
      <c r="O179" s="19"/>
      <c r="P179" s="48"/>
      <c r="Q179" s="48"/>
      <c r="R179" s="48"/>
      <c r="S179" s="48"/>
      <c r="T179" s="48"/>
      <c r="U179" s="48"/>
      <c r="V179" s="19">
        <v>0</v>
      </c>
      <c r="W179" s="19">
        <v>0</v>
      </c>
      <c r="X179" s="19">
        <v>0</v>
      </c>
    </row>
    <row r="180" spans="1:24" ht="25.5" x14ac:dyDescent="0.25">
      <c r="A180" s="146"/>
      <c r="B180" s="148"/>
      <c r="C180" s="26">
        <v>178</v>
      </c>
      <c r="D180" s="39" t="s">
        <v>301</v>
      </c>
      <c r="E180" s="26" t="s">
        <v>40</v>
      </c>
      <c r="F180" s="27" t="s">
        <v>300</v>
      </c>
      <c r="G180" s="26" t="s">
        <v>47</v>
      </c>
      <c r="H180" s="30">
        <v>0.2</v>
      </c>
      <c r="I180" s="52"/>
      <c r="J180" s="84">
        <f t="shared" si="4"/>
        <v>0</v>
      </c>
      <c r="K180" s="85" t="str">
        <f t="shared" si="5"/>
        <v>OK</v>
      </c>
      <c r="L180" s="19"/>
      <c r="M180" s="19"/>
      <c r="N180" s="19"/>
      <c r="O180" s="19"/>
      <c r="P180" s="48"/>
      <c r="Q180" s="48"/>
      <c r="R180" s="48"/>
      <c r="S180" s="48"/>
      <c r="T180" s="48"/>
      <c r="U180" s="48"/>
      <c r="V180" s="19">
        <v>0</v>
      </c>
      <c r="W180" s="19">
        <v>0</v>
      </c>
      <c r="X180" s="19">
        <v>0</v>
      </c>
    </row>
    <row r="181" spans="1:24" ht="25.5" x14ac:dyDescent="0.25">
      <c r="A181" s="146"/>
      <c r="B181" s="148"/>
      <c r="C181" s="26">
        <v>179</v>
      </c>
      <c r="D181" s="39" t="s">
        <v>302</v>
      </c>
      <c r="E181" s="26" t="s">
        <v>40</v>
      </c>
      <c r="F181" s="27" t="s">
        <v>300</v>
      </c>
      <c r="G181" s="26" t="s">
        <v>47</v>
      </c>
      <c r="H181" s="30">
        <v>0.1</v>
      </c>
      <c r="I181" s="52"/>
      <c r="J181" s="84">
        <f t="shared" si="4"/>
        <v>0</v>
      </c>
      <c r="K181" s="85" t="str">
        <f t="shared" si="5"/>
        <v>OK</v>
      </c>
      <c r="L181" s="19"/>
      <c r="M181" s="19"/>
      <c r="N181" s="19"/>
      <c r="O181" s="19"/>
      <c r="P181" s="48"/>
      <c r="Q181" s="48"/>
      <c r="R181" s="48"/>
      <c r="S181" s="48"/>
      <c r="T181" s="48"/>
      <c r="U181" s="48"/>
      <c r="V181" s="19">
        <v>0</v>
      </c>
      <c r="W181" s="19">
        <v>0</v>
      </c>
      <c r="X181" s="19">
        <v>0</v>
      </c>
    </row>
    <row r="182" spans="1:24" ht="25.5" x14ac:dyDescent="0.25">
      <c r="A182" s="146"/>
      <c r="B182" s="148"/>
      <c r="C182" s="26">
        <v>180</v>
      </c>
      <c r="D182" s="39" t="s">
        <v>303</v>
      </c>
      <c r="E182" s="26" t="s">
        <v>40</v>
      </c>
      <c r="F182" s="27" t="s">
        <v>300</v>
      </c>
      <c r="G182" s="26" t="s">
        <v>47</v>
      </c>
      <c r="H182" s="30">
        <v>0.13</v>
      </c>
      <c r="I182" s="52"/>
      <c r="J182" s="84">
        <f t="shared" si="4"/>
        <v>0</v>
      </c>
      <c r="K182" s="85" t="str">
        <f t="shared" si="5"/>
        <v>OK</v>
      </c>
      <c r="L182" s="19"/>
      <c r="M182" s="19"/>
      <c r="N182" s="19"/>
      <c r="O182" s="19"/>
      <c r="P182" s="48"/>
      <c r="Q182" s="48"/>
      <c r="R182" s="48"/>
      <c r="S182" s="48"/>
      <c r="T182" s="48"/>
      <c r="U182" s="48"/>
      <c r="V182" s="19">
        <v>0</v>
      </c>
      <c r="W182" s="19">
        <v>0</v>
      </c>
      <c r="X182" s="19">
        <v>0</v>
      </c>
    </row>
    <row r="183" spans="1:24" ht="25.5" x14ac:dyDescent="0.25">
      <c r="A183" s="146"/>
      <c r="B183" s="148"/>
      <c r="C183" s="26">
        <v>181</v>
      </c>
      <c r="D183" s="39" t="s">
        <v>304</v>
      </c>
      <c r="E183" s="26" t="s">
        <v>40</v>
      </c>
      <c r="F183" s="27" t="s">
        <v>300</v>
      </c>
      <c r="G183" s="26" t="s">
        <v>47</v>
      </c>
      <c r="H183" s="30">
        <v>0.16</v>
      </c>
      <c r="I183" s="52"/>
      <c r="J183" s="84">
        <f t="shared" si="4"/>
        <v>0</v>
      </c>
      <c r="K183" s="85" t="str">
        <f t="shared" si="5"/>
        <v>OK</v>
      </c>
      <c r="L183" s="19"/>
      <c r="M183" s="19"/>
      <c r="N183" s="19"/>
      <c r="O183" s="19"/>
      <c r="P183" s="48"/>
      <c r="Q183" s="48"/>
      <c r="R183" s="48"/>
      <c r="S183" s="48"/>
      <c r="T183" s="48"/>
      <c r="U183" s="48"/>
      <c r="V183" s="19">
        <v>0</v>
      </c>
      <c r="W183" s="19">
        <v>0</v>
      </c>
      <c r="X183" s="19">
        <v>0</v>
      </c>
    </row>
    <row r="184" spans="1:24" ht="25.5" x14ac:dyDescent="0.25">
      <c r="A184" s="146"/>
      <c r="B184" s="148"/>
      <c r="C184" s="26">
        <v>182</v>
      </c>
      <c r="D184" s="39" t="s">
        <v>305</v>
      </c>
      <c r="E184" s="26" t="s">
        <v>40</v>
      </c>
      <c r="F184" s="27" t="s">
        <v>300</v>
      </c>
      <c r="G184" s="26" t="s">
        <v>47</v>
      </c>
      <c r="H184" s="30">
        <v>0.34</v>
      </c>
      <c r="I184" s="52"/>
      <c r="J184" s="84">
        <f t="shared" si="4"/>
        <v>0</v>
      </c>
      <c r="K184" s="85" t="str">
        <f t="shared" si="5"/>
        <v>OK</v>
      </c>
      <c r="L184" s="19"/>
      <c r="M184" s="19"/>
      <c r="N184" s="19"/>
      <c r="O184" s="19"/>
      <c r="P184" s="48"/>
      <c r="Q184" s="48"/>
      <c r="R184" s="48"/>
      <c r="S184" s="48"/>
      <c r="T184" s="48"/>
      <c r="U184" s="48"/>
      <c r="V184" s="19">
        <v>0</v>
      </c>
      <c r="W184" s="19">
        <v>0</v>
      </c>
      <c r="X184" s="19">
        <v>0</v>
      </c>
    </row>
    <row r="185" spans="1:24" x14ac:dyDescent="0.25">
      <c r="A185" s="146"/>
      <c r="B185" s="148"/>
      <c r="C185" s="26">
        <v>183</v>
      </c>
      <c r="D185" s="39" t="s">
        <v>306</v>
      </c>
      <c r="E185" s="26" t="s">
        <v>40</v>
      </c>
      <c r="F185" s="27" t="s">
        <v>300</v>
      </c>
      <c r="G185" s="26" t="s">
        <v>47</v>
      </c>
      <c r="H185" s="30">
        <v>0.04</v>
      </c>
      <c r="I185" s="51"/>
      <c r="J185" s="84">
        <f t="shared" si="4"/>
        <v>0</v>
      </c>
      <c r="K185" s="85" t="str">
        <f t="shared" si="5"/>
        <v>OK</v>
      </c>
      <c r="L185" s="19"/>
      <c r="M185" s="19"/>
      <c r="N185" s="19"/>
      <c r="O185" s="19"/>
      <c r="P185" s="48"/>
      <c r="Q185" s="48"/>
      <c r="R185" s="48"/>
      <c r="S185" s="48"/>
      <c r="T185" s="48"/>
      <c r="U185" s="48"/>
      <c r="V185" s="19">
        <v>0</v>
      </c>
      <c r="W185" s="19">
        <v>0</v>
      </c>
      <c r="X185" s="19">
        <v>0</v>
      </c>
    </row>
    <row r="186" spans="1:24" x14ac:dyDescent="0.25">
      <c r="A186" s="146"/>
      <c r="B186" s="148"/>
      <c r="C186" s="26">
        <v>184</v>
      </c>
      <c r="D186" s="39" t="s">
        <v>307</v>
      </c>
      <c r="E186" s="26" t="s">
        <v>40</v>
      </c>
      <c r="F186" s="27" t="s">
        <v>281</v>
      </c>
      <c r="G186" s="26" t="s">
        <v>47</v>
      </c>
      <c r="H186" s="30">
        <v>0.19</v>
      </c>
      <c r="I186" s="52"/>
      <c r="J186" s="84">
        <f t="shared" si="4"/>
        <v>0</v>
      </c>
      <c r="K186" s="85" t="str">
        <f t="shared" si="5"/>
        <v>OK</v>
      </c>
      <c r="L186" s="19"/>
      <c r="M186" s="19"/>
      <c r="N186" s="19"/>
      <c r="O186" s="19"/>
      <c r="P186" s="48"/>
      <c r="Q186" s="48"/>
      <c r="R186" s="48"/>
      <c r="S186" s="48"/>
      <c r="T186" s="48"/>
      <c r="U186" s="48"/>
      <c r="V186" s="19">
        <v>0</v>
      </c>
      <c r="W186" s="19">
        <v>0</v>
      </c>
      <c r="X186" s="19">
        <v>0</v>
      </c>
    </row>
    <row r="187" spans="1:24" ht="25.5" x14ac:dyDescent="0.25">
      <c r="A187" s="146"/>
      <c r="B187" s="148"/>
      <c r="C187" s="26">
        <v>185</v>
      </c>
      <c r="D187" s="39" t="s">
        <v>308</v>
      </c>
      <c r="E187" s="26" t="s">
        <v>40</v>
      </c>
      <c r="F187" s="27" t="s">
        <v>281</v>
      </c>
      <c r="G187" s="26" t="s">
        <v>47</v>
      </c>
      <c r="H187" s="30">
        <v>0.24</v>
      </c>
      <c r="I187" s="52"/>
      <c r="J187" s="84">
        <f t="shared" si="4"/>
        <v>0</v>
      </c>
      <c r="K187" s="85" t="str">
        <f t="shared" si="5"/>
        <v>OK</v>
      </c>
      <c r="L187" s="19"/>
      <c r="M187" s="19"/>
      <c r="N187" s="19"/>
      <c r="O187" s="19"/>
      <c r="P187" s="48"/>
      <c r="Q187" s="48"/>
      <c r="R187" s="48"/>
      <c r="S187" s="48"/>
      <c r="T187" s="48"/>
      <c r="U187" s="48"/>
      <c r="V187" s="19">
        <v>0</v>
      </c>
      <c r="W187" s="19">
        <v>0</v>
      </c>
      <c r="X187" s="19">
        <v>0</v>
      </c>
    </row>
    <row r="188" spans="1:24" ht="38.25" x14ac:dyDescent="0.25">
      <c r="A188" s="146"/>
      <c r="B188" s="148"/>
      <c r="C188" s="26">
        <v>186</v>
      </c>
      <c r="D188" s="35" t="s">
        <v>309</v>
      </c>
      <c r="E188" s="26" t="s">
        <v>40</v>
      </c>
      <c r="F188" s="27" t="s">
        <v>153</v>
      </c>
      <c r="G188" s="26" t="s">
        <v>47</v>
      </c>
      <c r="H188" s="30">
        <v>6.9</v>
      </c>
      <c r="I188" s="83">
        <v>50</v>
      </c>
      <c r="J188" s="84">
        <f t="shared" si="4"/>
        <v>20</v>
      </c>
      <c r="K188" s="85" t="str">
        <f t="shared" si="5"/>
        <v>OK</v>
      </c>
      <c r="L188" s="19"/>
      <c r="M188" s="19"/>
      <c r="N188" s="19">
        <v>10</v>
      </c>
      <c r="O188" s="19"/>
      <c r="P188" s="48"/>
      <c r="Q188" s="48"/>
      <c r="R188" s="48"/>
      <c r="S188" s="48"/>
      <c r="T188" s="48"/>
      <c r="U188" s="48"/>
      <c r="V188" s="19">
        <v>0</v>
      </c>
      <c r="W188" s="19">
        <v>20</v>
      </c>
      <c r="X188" s="19">
        <v>0</v>
      </c>
    </row>
    <row r="189" spans="1:24" ht="25.5" x14ac:dyDescent="0.25">
      <c r="A189" s="146"/>
      <c r="B189" s="148"/>
      <c r="C189" s="26">
        <v>187</v>
      </c>
      <c r="D189" s="35" t="s">
        <v>310</v>
      </c>
      <c r="E189" s="26" t="s">
        <v>40</v>
      </c>
      <c r="F189" s="27" t="s">
        <v>281</v>
      </c>
      <c r="G189" s="26" t="s">
        <v>47</v>
      </c>
      <c r="H189" s="30">
        <v>1.71</v>
      </c>
      <c r="I189" s="83">
        <v>10</v>
      </c>
      <c r="J189" s="84">
        <f t="shared" si="4"/>
        <v>0</v>
      </c>
      <c r="K189" s="85" t="str">
        <f t="shared" si="5"/>
        <v>OK</v>
      </c>
      <c r="L189" s="19"/>
      <c r="M189" s="19"/>
      <c r="N189" s="19"/>
      <c r="O189" s="19"/>
      <c r="P189" s="48"/>
      <c r="Q189" s="48"/>
      <c r="R189" s="48"/>
      <c r="S189" s="48"/>
      <c r="T189" s="48"/>
      <c r="U189" s="48"/>
      <c r="V189" s="19">
        <v>0</v>
      </c>
      <c r="W189" s="19">
        <v>10</v>
      </c>
      <c r="X189" s="19">
        <v>0</v>
      </c>
    </row>
    <row r="190" spans="1:24" ht="25.5" x14ac:dyDescent="0.25">
      <c r="A190" s="146"/>
      <c r="B190" s="148"/>
      <c r="C190" s="26">
        <v>188</v>
      </c>
      <c r="D190" s="35" t="s">
        <v>311</v>
      </c>
      <c r="E190" s="26" t="s">
        <v>40</v>
      </c>
      <c r="F190" s="27" t="s">
        <v>281</v>
      </c>
      <c r="G190" s="26" t="s">
        <v>47</v>
      </c>
      <c r="H190" s="30">
        <v>1.97</v>
      </c>
      <c r="I190" s="83">
        <v>10</v>
      </c>
      <c r="J190" s="84">
        <f t="shared" si="4"/>
        <v>0</v>
      </c>
      <c r="K190" s="85" t="str">
        <f t="shared" si="5"/>
        <v>OK</v>
      </c>
      <c r="L190" s="19"/>
      <c r="M190" s="19"/>
      <c r="N190" s="19"/>
      <c r="O190" s="19"/>
      <c r="P190" s="48"/>
      <c r="Q190" s="48"/>
      <c r="R190" s="48"/>
      <c r="S190" s="48"/>
      <c r="T190" s="48"/>
      <c r="U190" s="48"/>
      <c r="V190" s="19">
        <v>0</v>
      </c>
      <c r="W190" s="19">
        <v>10</v>
      </c>
      <c r="X190" s="19">
        <v>0</v>
      </c>
    </row>
    <row r="191" spans="1:24" ht="25.5" x14ac:dyDescent="0.25">
      <c r="A191" s="146"/>
      <c r="B191" s="148"/>
      <c r="C191" s="26">
        <v>189</v>
      </c>
      <c r="D191" s="35" t="s">
        <v>312</v>
      </c>
      <c r="E191" s="26" t="s">
        <v>40</v>
      </c>
      <c r="F191" s="27" t="s">
        <v>153</v>
      </c>
      <c r="G191" s="26" t="s">
        <v>47</v>
      </c>
      <c r="H191" s="30">
        <v>23.79</v>
      </c>
      <c r="I191" s="83">
        <v>5</v>
      </c>
      <c r="J191" s="84">
        <f t="shared" si="4"/>
        <v>0</v>
      </c>
      <c r="K191" s="85" t="str">
        <f t="shared" si="5"/>
        <v>OK</v>
      </c>
      <c r="L191" s="19"/>
      <c r="M191" s="19"/>
      <c r="N191" s="19">
        <v>5</v>
      </c>
      <c r="O191" s="19"/>
      <c r="P191" s="48"/>
      <c r="Q191" s="48"/>
      <c r="R191" s="48"/>
      <c r="S191" s="48"/>
      <c r="T191" s="48"/>
      <c r="U191" s="48"/>
      <c r="V191" s="19">
        <v>0</v>
      </c>
      <c r="W191" s="19">
        <v>0</v>
      </c>
      <c r="X191" s="19">
        <v>0</v>
      </c>
    </row>
    <row r="192" spans="1:24" ht="76.5" x14ac:dyDescent="0.25">
      <c r="A192" s="146"/>
      <c r="B192" s="148"/>
      <c r="C192" s="26">
        <v>190</v>
      </c>
      <c r="D192" s="35" t="s">
        <v>313</v>
      </c>
      <c r="E192" s="26" t="s">
        <v>40</v>
      </c>
      <c r="F192" s="27" t="s">
        <v>218</v>
      </c>
      <c r="G192" s="26" t="s">
        <v>47</v>
      </c>
      <c r="H192" s="30">
        <v>2.14</v>
      </c>
      <c r="I192" s="83"/>
      <c r="J192" s="84">
        <f t="shared" si="4"/>
        <v>0</v>
      </c>
      <c r="K192" s="85" t="str">
        <f t="shared" si="5"/>
        <v>OK</v>
      </c>
      <c r="L192" s="19"/>
      <c r="M192" s="19"/>
      <c r="N192" s="19"/>
      <c r="O192" s="19"/>
      <c r="P192" s="48"/>
      <c r="Q192" s="48"/>
      <c r="R192" s="48"/>
      <c r="S192" s="48"/>
      <c r="T192" s="48"/>
      <c r="U192" s="48"/>
      <c r="V192" s="19">
        <v>0</v>
      </c>
      <c r="W192" s="19">
        <v>0</v>
      </c>
      <c r="X192" s="19">
        <v>0</v>
      </c>
    </row>
    <row r="193" spans="1:24" ht="25.5" x14ac:dyDescent="0.25">
      <c r="A193" s="147"/>
      <c r="B193" s="149"/>
      <c r="C193" s="26">
        <v>191</v>
      </c>
      <c r="D193" s="35" t="s">
        <v>314</v>
      </c>
      <c r="E193" s="26" t="s">
        <v>40</v>
      </c>
      <c r="F193" s="27" t="s">
        <v>281</v>
      </c>
      <c r="G193" s="26" t="s">
        <v>47</v>
      </c>
      <c r="H193" s="30">
        <v>1.1000000000000001</v>
      </c>
      <c r="I193" s="83">
        <v>50</v>
      </c>
      <c r="J193" s="84">
        <f t="shared" si="4"/>
        <v>50</v>
      </c>
      <c r="K193" s="85" t="str">
        <f t="shared" si="5"/>
        <v>OK</v>
      </c>
      <c r="L193" s="19"/>
      <c r="M193" s="19"/>
      <c r="N193" s="19"/>
      <c r="O193" s="19"/>
      <c r="P193" s="48"/>
      <c r="Q193" s="48"/>
      <c r="R193" s="48"/>
      <c r="S193" s="48"/>
      <c r="T193" s="48"/>
      <c r="U193" s="48"/>
      <c r="V193" s="19">
        <v>0</v>
      </c>
      <c r="W193" s="19">
        <v>0</v>
      </c>
      <c r="X193" s="19">
        <v>0</v>
      </c>
    </row>
    <row r="194" spans="1:24" x14ac:dyDescent="0.25">
      <c r="A194" s="130" t="s">
        <v>378</v>
      </c>
      <c r="B194" s="133">
        <v>28</v>
      </c>
      <c r="C194" s="23">
        <v>192</v>
      </c>
      <c r="D194" s="21" t="s">
        <v>315</v>
      </c>
      <c r="E194" s="23" t="s">
        <v>68</v>
      </c>
      <c r="F194" s="23" t="s">
        <v>316</v>
      </c>
      <c r="G194" s="23" t="s">
        <v>47</v>
      </c>
      <c r="H194" s="29">
        <v>2.68</v>
      </c>
      <c r="I194" s="86">
        <v>10</v>
      </c>
      <c r="J194" s="84">
        <f t="shared" si="4"/>
        <v>0</v>
      </c>
      <c r="K194" s="85" t="str">
        <f t="shared" si="5"/>
        <v>OK</v>
      </c>
      <c r="L194" s="19"/>
      <c r="M194" s="19">
        <v>10</v>
      </c>
      <c r="N194" s="19"/>
      <c r="O194" s="19"/>
      <c r="P194" s="48"/>
      <c r="Q194" s="48"/>
      <c r="R194" s="48"/>
      <c r="S194" s="48"/>
      <c r="T194" s="48"/>
      <c r="U194" s="48"/>
      <c r="V194" s="19">
        <v>0</v>
      </c>
      <c r="W194" s="19">
        <v>0</v>
      </c>
      <c r="X194" s="19">
        <v>0</v>
      </c>
    </row>
    <row r="195" spans="1:24" ht="26.25" x14ac:dyDescent="0.25">
      <c r="A195" s="130"/>
      <c r="B195" s="133"/>
      <c r="C195" s="23">
        <v>193</v>
      </c>
      <c r="D195" s="37" t="s">
        <v>317</v>
      </c>
      <c r="E195" s="23" t="s">
        <v>68</v>
      </c>
      <c r="F195" s="23" t="s">
        <v>52</v>
      </c>
      <c r="G195" s="23" t="s">
        <v>47</v>
      </c>
      <c r="H195" s="29">
        <v>1.1100000000000001</v>
      </c>
      <c r="I195" s="86"/>
      <c r="J195" s="84">
        <f t="shared" si="4"/>
        <v>0</v>
      </c>
      <c r="K195" s="85" t="str">
        <f t="shared" si="5"/>
        <v>OK</v>
      </c>
      <c r="L195" s="19"/>
      <c r="M195" s="19"/>
      <c r="N195" s="19"/>
      <c r="O195" s="19"/>
      <c r="P195" s="48"/>
      <c r="Q195" s="48"/>
      <c r="R195" s="48"/>
      <c r="S195" s="48"/>
      <c r="T195" s="48"/>
      <c r="U195" s="48"/>
      <c r="V195" s="19">
        <v>0</v>
      </c>
      <c r="W195" s="19">
        <v>0</v>
      </c>
      <c r="X195" s="19">
        <v>0</v>
      </c>
    </row>
    <row r="196" spans="1:24" ht="38.25" x14ac:dyDescent="0.25">
      <c r="A196" s="130"/>
      <c r="B196" s="133"/>
      <c r="C196" s="23">
        <v>194</v>
      </c>
      <c r="D196" s="21" t="s">
        <v>318</v>
      </c>
      <c r="E196" s="23" t="s">
        <v>40</v>
      </c>
      <c r="F196" s="23" t="s">
        <v>319</v>
      </c>
      <c r="G196" s="23" t="s">
        <v>47</v>
      </c>
      <c r="H196" s="29">
        <v>10.09</v>
      </c>
      <c r="I196" s="86">
        <v>20</v>
      </c>
      <c r="J196" s="84">
        <f t="shared" si="4"/>
        <v>20</v>
      </c>
      <c r="K196" s="85" t="str">
        <f t="shared" si="5"/>
        <v>OK</v>
      </c>
      <c r="L196" s="19"/>
      <c r="M196" s="19"/>
      <c r="N196" s="19"/>
      <c r="O196" s="19"/>
      <c r="P196" s="48"/>
      <c r="Q196" s="48"/>
      <c r="R196" s="48"/>
      <c r="S196" s="48"/>
      <c r="T196" s="48"/>
      <c r="U196" s="48"/>
      <c r="V196" s="19">
        <v>0</v>
      </c>
      <c r="W196" s="19">
        <v>0</v>
      </c>
      <c r="X196" s="19">
        <v>0</v>
      </c>
    </row>
    <row r="197" spans="1:24" ht="38.25" x14ac:dyDescent="0.25">
      <c r="A197" s="130"/>
      <c r="B197" s="133"/>
      <c r="C197" s="23">
        <v>195</v>
      </c>
      <c r="D197" s="21" t="s">
        <v>320</v>
      </c>
      <c r="E197" s="23" t="s">
        <v>40</v>
      </c>
      <c r="F197" s="23" t="s">
        <v>321</v>
      </c>
      <c r="G197" s="23" t="s">
        <v>47</v>
      </c>
      <c r="H197" s="29">
        <v>27.37</v>
      </c>
      <c r="I197" s="86">
        <v>20</v>
      </c>
      <c r="J197" s="84">
        <f t="shared" ref="J197:J240" si="6">I197-(SUM(L197:X197))</f>
        <v>20</v>
      </c>
      <c r="K197" s="85" t="str">
        <f t="shared" ref="K197:K240" si="7">IF(J197&lt;0,"ATENÇÃO","OK")</f>
        <v>OK</v>
      </c>
      <c r="L197" s="19"/>
      <c r="M197" s="19"/>
      <c r="N197" s="19"/>
      <c r="O197" s="19"/>
      <c r="P197" s="48"/>
      <c r="Q197" s="48"/>
      <c r="R197" s="48"/>
      <c r="S197" s="48"/>
      <c r="T197" s="48"/>
      <c r="U197" s="48"/>
      <c r="V197" s="19">
        <v>0</v>
      </c>
      <c r="W197" s="19">
        <v>0</v>
      </c>
      <c r="X197" s="19">
        <v>0</v>
      </c>
    </row>
    <row r="198" spans="1:24" ht="38.25" x14ac:dyDescent="0.25">
      <c r="A198" s="130"/>
      <c r="B198" s="133"/>
      <c r="C198" s="23">
        <v>196</v>
      </c>
      <c r="D198" s="21" t="s">
        <v>322</v>
      </c>
      <c r="E198" s="23" t="s">
        <v>40</v>
      </c>
      <c r="F198" s="23" t="s">
        <v>319</v>
      </c>
      <c r="G198" s="23" t="s">
        <v>47</v>
      </c>
      <c r="H198" s="29">
        <v>8.91</v>
      </c>
      <c r="I198" s="86">
        <v>20</v>
      </c>
      <c r="J198" s="84">
        <f t="shared" si="6"/>
        <v>20</v>
      </c>
      <c r="K198" s="85" t="str">
        <f t="shared" si="7"/>
        <v>OK</v>
      </c>
      <c r="L198" s="19"/>
      <c r="M198" s="19"/>
      <c r="N198" s="19"/>
      <c r="O198" s="19"/>
      <c r="P198" s="48"/>
      <c r="Q198" s="48"/>
      <c r="R198" s="48"/>
      <c r="S198" s="48"/>
      <c r="T198" s="48"/>
      <c r="U198" s="48"/>
      <c r="V198" s="19">
        <v>0</v>
      </c>
      <c r="W198" s="19">
        <v>0</v>
      </c>
      <c r="X198" s="19">
        <v>0</v>
      </c>
    </row>
    <row r="199" spans="1:24" x14ac:dyDescent="0.25">
      <c r="A199" s="130"/>
      <c r="B199" s="133"/>
      <c r="C199" s="23">
        <v>197</v>
      </c>
      <c r="D199" s="21" t="s">
        <v>323</v>
      </c>
      <c r="E199" s="23" t="s">
        <v>40</v>
      </c>
      <c r="F199" s="23" t="s">
        <v>319</v>
      </c>
      <c r="G199" s="23" t="s">
        <v>47</v>
      </c>
      <c r="H199" s="29">
        <v>1.32</v>
      </c>
      <c r="I199" s="86">
        <v>20</v>
      </c>
      <c r="J199" s="84">
        <f t="shared" si="6"/>
        <v>20</v>
      </c>
      <c r="K199" s="85" t="str">
        <f t="shared" si="7"/>
        <v>OK</v>
      </c>
      <c r="L199" s="19"/>
      <c r="M199" s="19"/>
      <c r="N199" s="19"/>
      <c r="O199" s="19"/>
      <c r="P199" s="48"/>
      <c r="Q199" s="48"/>
      <c r="R199" s="48"/>
      <c r="S199" s="48"/>
      <c r="T199" s="48"/>
      <c r="U199" s="48"/>
      <c r="V199" s="19">
        <v>0</v>
      </c>
      <c r="W199" s="19">
        <v>0</v>
      </c>
      <c r="X199" s="19">
        <v>0</v>
      </c>
    </row>
    <row r="200" spans="1:24" ht="25.5" x14ac:dyDescent="0.25">
      <c r="A200" s="130"/>
      <c r="B200" s="133"/>
      <c r="C200" s="23">
        <v>198</v>
      </c>
      <c r="D200" s="21" t="s">
        <v>324</v>
      </c>
      <c r="E200" s="23" t="s">
        <v>40</v>
      </c>
      <c r="F200" s="23" t="s">
        <v>325</v>
      </c>
      <c r="G200" s="23" t="s">
        <v>47</v>
      </c>
      <c r="H200" s="29">
        <v>4.8600000000000003</v>
      </c>
      <c r="I200" s="86">
        <v>40</v>
      </c>
      <c r="J200" s="84">
        <f t="shared" si="6"/>
        <v>30</v>
      </c>
      <c r="K200" s="85" t="str">
        <f t="shared" si="7"/>
        <v>OK</v>
      </c>
      <c r="L200" s="19"/>
      <c r="M200" s="19">
        <v>10</v>
      </c>
      <c r="N200" s="19"/>
      <c r="O200" s="19"/>
      <c r="P200" s="48"/>
      <c r="Q200" s="48"/>
      <c r="R200" s="48"/>
      <c r="S200" s="48"/>
      <c r="T200" s="48"/>
      <c r="U200" s="48"/>
      <c r="V200" s="19">
        <v>0</v>
      </c>
      <c r="W200" s="19">
        <v>0</v>
      </c>
      <c r="X200" s="19">
        <v>0</v>
      </c>
    </row>
    <row r="201" spans="1:24" ht="51" x14ac:dyDescent="0.25">
      <c r="A201" s="130"/>
      <c r="B201" s="133"/>
      <c r="C201" s="23">
        <v>199</v>
      </c>
      <c r="D201" s="21" t="s">
        <v>326</v>
      </c>
      <c r="E201" s="23" t="s">
        <v>40</v>
      </c>
      <c r="F201" s="23" t="s">
        <v>327</v>
      </c>
      <c r="G201" s="23" t="s">
        <v>47</v>
      </c>
      <c r="H201" s="29">
        <v>32</v>
      </c>
      <c r="I201" s="86">
        <v>3</v>
      </c>
      <c r="J201" s="84">
        <f t="shared" si="6"/>
        <v>3</v>
      </c>
      <c r="K201" s="85" t="str">
        <f t="shared" si="7"/>
        <v>OK</v>
      </c>
      <c r="L201" s="19"/>
      <c r="M201" s="19"/>
      <c r="N201" s="19"/>
      <c r="O201" s="19"/>
      <c r="P201" s="48"/>
      <c r="Q201" s="48"/>
      <c r="R201" s="48"/>
      <c r="S201" s="48"/>
      <c r="T201" s="48"/>
      <c r="U201" s="48"/>
      <c r="V201" s="19">
        <v>0</v>
      </c>
      <c r="W201" s="19">
        <v>0</v>
      </c>
      <c r="X201" s="19">
        <v>0</v>
      </c>
    </row>
    <row r="202" spans="1:24" ht="25.5" x14ac:dyDescent="0.25">
      <c r="A202" s="130"/>
      <c r="B202" s="133"/>
      <c r="C202" s="23">
        <v>200</v>
      </c>
      <c r="D202" s="21" t="s">
        <v>328</v>
      </c>
      <c r="E202" s="23" t="s">
        <v>40</v>
      </c>
      <c r="F202" s="23" t="s">
        <v>325</v>
      </c>
      <c r="G202" s="23" t="s">
        <v>47</v>
      </c>
      <c r="H202" s="29">
        <v>12.57</v>
      </c>
      <c r="I202" s="86"/>
      <c r="J202" s="84">
        <f t="shared" si="6"/>
        <v>0</v>
      </c>
      <c r="K202" s="85" t="str">
        <f t="shared" si="7"/>
        <v>OK</v>
      </c>
      <c r="L202" s="19"/>
      <c r="M202" s="19"/>
      <c r="N202" s="19"/>
      <c r="O202" s="19"/>
      <c r="P202" s="48"/>
      <c r="Q202" s="48"/>
      <c r="R202" s="48"/>
      <c r="S202" s="48"/>
      <c r="T202" s="48"/>
      <c r="U202" s="48"/>
      <c r="V202" s="19">
        <v>0</v>
      </c>
      <c r="W202" s="19">
        <v>0</v>
      </c>
      <c r="X202" s="19">
        <v>0</v>
      </c>
    </row>
    <row r="203" spans="1:24" ht="25.5" x14ac:dyDescent="0.25">
      <c r="A203" s="130"/>
      <c r="B203" s="133"/>
      <c r="C203" s="23">
        <v>201</v>
      </c>
      <c r="D203" s="21" t="s">
        <v>329</v>
      </c>
      <c r="E203" s="23" t="s">
        <v>40</v>
      </c>
      <c r="F203" s="23" t="s">
        <v>60</v>
      </c>
      <c r="G203" s="23" t="s">
        <v>47</v>
      </c>
      <c r="H203" s="29">
        <v>5.94</v>
      </c>
      <c r="I203" s="86">
        <v>40</v>
      </c>
      <c r="J203" s="84">
        <f t="shared" si="6"/>
        <v>40</v>
      </c>
      <c r="K203" s="85" t="str">
        <f t="shared" si="7"/>
        <v>OK</v>
      </c>
      <c r="L203" s="19"/>
      <c r="M203" s="19"/>
      <c r="N203" s="19"/>
      <c r="O203" s="19"/>
      <c r="P203" s="48"/>
      <c r="Q203" s="48"/>
      <c r="R203" s="48"/>
      <c r="S203" s="48"/>
      <c r="T203" s="48"/>
      <c r="U203" s="48"/>
      <c r="V203" s="19">
        <v>0</v>
      </c>
      <c r="W203" s="19">
        <v>0</v>
      </c>
      <c r="X203" s="19">
        <v>0</v>
      </c>
    </row>
    <row r="204" spans="1:24" ht="25.5" x14ac:dyDescent="0.25">
      <c r="A204" s="131" t="s">
        <v>378</v>
      </c>
      <c r="B204" s="132">
        <v>29</v>
      </c>
      <c r="C204" s="26">
        <v>202</v>
      </c>
      <c r="D204" s="35" t="s">
        <v>330</v>
      </c>
      <c r="E204" s="26" t="s">
        <v>40</v>
      </c>
      <c r="F204" s="26" t="s">
        <v>331</v>
      </c>
      <c r="G204" s="26" t="s">
        <v>47</v>
      </c>
      <c r="H204" s="28">
        <v>68.31</v>
      </c>
      <c r="I204" s="83">
        <v>2</v>
      </c>
      <c r="J204" s="84">
        <f t="shared" si="6"/>
        <v>0</v>
      </c>
      <c r="K204" s="85" t="str">
        <f t="shared" si="7"/>
        <v>OK</v>
      </c>
      <c r="L204" s="19"/>
      <c r="M204" s="19">
        <v>2</v>
      </c>
      <c r="N204" s="19"/>
      <c r="O204" s="19"/>
      <c r="P204" s="48"/>
      <c r="Q204" s="48"/>
      <c r="R204" s="48"/>
      <c r="S204" s="48"/>
      <c r="T204" s="48"/>
      <c r="U204" s="48"/>
      <c r="V204" s="19">
        <v>0</v>
      </c>
      <c r="W204" s="19">
        <v>0</v>
      </c>
      <c r="X204" s="19">
        <v>0</v>
      </c>
    </row>
    <row r="205" spans="1:24" ht="25.5" x14ac:dyDescent="0.25">
      <c r="A205" s="131"/>
      <c r="B205" s="132"/>
      <c r="C205" s="26">
        <v>203</v>
      </c>
      <c r="D205" s="35" t="s">
        <v>332</v>
      </c>
      <c r="E205" s="26" t="s">
        <v>40</v>
      </c>
      <c r="F205" s="26" t="s">
        <v>331</v>
      </c>
      <c r="G205" s="26" t="s">
        <v>47</v>
      </c>
      <c r="H205" s="28">
        <v>43.07</v>
      </c>
      <c r="I205" s="83"/>
      <c r="J205" s="84">
        <f t="shared" si="6"/>
        <v>0</v>
      </c>
      <c r="K205" s="85" t="str">
        <f t="shared" si="7"/>
        <v>OK</v>
      </c>
      <c r="L205" s="19"/>
      <c r="M205" s="19"/>
      <c r="N205" s="19"/>
      <c r="O205" s="19"/>
      <c r="P205" s="48"/>
      <c r="Q205" s="48"/>
      <c r="R205" s="48"/>
      <c r="S205" s="48"/>
      <c r="T205" s="48"/>
      <c r="U205" s="48"/>
      <c r="V205" s="19">
        <v>0</v>
      </c>
      <c r="W205" s="19">
        <v>0</v>
      </c>
      <c r="X205" s="19">
        <v>0</v>
      </c>
    </row>
    <row r="206" spans="1:24" ht="38.25" x14ac:dyDescent="0.25">
      <c r="A206" s="140" t="s">
        <v>377</v>
      </c>
      <c r="B206" s="143">
        <v>30</v>
      </c>
      <c r="C206" s="23">
        <v>204</v>
      </c>
      <c r="D206" s="21" t="s">
        <v>333</v>
      </c>
      <c r="E206" s="23" t="s">
        <v>9</v>
      </c>
      <c r="F206" s="32" t="s">
        <v>334</v>
      </c>
      <c r="G206" s="23" t="s">
        <v>47</v>
      </c>
      <c r="H206" s="29">
        <v>1.04</v>
      </c>
      <c r="I206" s="49">
        <v>20</v>
      </c>
      <c r="J206" s="84">
        <f t="shared" si="6"/>
        <v>0</v>
      </c>
      <c r="K206" s="85" t="str">
        <f t="shared" si="7"/>
        <v>OK</v>
      </c>
      <c r="L206" s="19">
        <v>20</v>
      </c>
      <c r="M206" s="19"/>
      <c r="N206" s="19"/>
      <c r="O206" s="19"/>
      <c r="P206" s="48"/>
      <c r="Q206" s="48"/>
      <c r="R206" s="48"/>
      <c r="S206" s="48"/>
      <c r="T206" s="48"/>
      <c r="U206" s="48"/>
      <c r="V206" s="19">
        <v>0</v>
      </c>
      <c r="W206" s="19">
        <v>0</v>
      </c>
      <c r="X206" s="19">
        <v>0</v>
      </c>
    </row>
    <row r="207" spans="1:24" ht="38.25" x14ac:dyDescent="0.25">
      <c r="A207" s="141"/>
      <c r="B207" s="144"/>
      <c r="C207" s="23">
        <v>205</v>
      </c>
      <c r="D207" s="21" t="s">
        <v>335</v>
      </c>
      <c r="E207" s="23" t="s">
        <v>40</v>
      </c>
      <c r="F207" s="32" t="s">
        <v>334</v>
      </c>
      <c r="G207" s="23" t="s">
        <v>47</v>
      </c>
      <c r="H207" s="29">
        <v>0.73</v>
      </c>
      <c r="I207" s="86">
        <v>20</v>
      </c>
      <c r="J207" s="84">
        <f t="shared" si="6"/>
        <v>0</v>
      </c>
      <c r="K207" s="85" t="str">
        <f t="shared" si="7"/>
        <v>OK</v>
      </c>
      <c r="L207" s="19">
        <v>20</v>
      </c>
      <c r="M207" s="19"/>
      <c r="N207" s="19"/>
      <c r="O207" s="19"/>
      <c r="P207" s="48"/>
      <c r="Q207" s="48"/>
      <c r="R207" s="48"/>
      <c r="S207" s="48"/>
      <c r="T207" s="48"/>
      <c r="U207" s="48"/>
      <c r="V207" s="19">
        <v>0</v>
      </c>
      <c r="W207" s="19">
        <v>0</v>
      </c>
      <c r="X207" s="19">
        <v>0</v>
      </c>
    </row>
    <row r="208" spans="1:24" ht="38.25" x14ac:dyDescent="0.25">
      <c r="A208" s="141"/>
      <c r="B208" s="144"/>
      <c r="C208" s="23">
        <v>206</v>
      </c>
      <c r="D208" s="21" t="s">
        <v>336</v>
      </c>
      <c r="E208" s="23" t="s">
        <v>40</v>
      </c>
      <c r="F208" s="32" t="s">
        <v>334</v>
      </c>
      <c r="G208" s="23" t="s">
        <v>47</v>
      </c>
      <c r="H208" s="29">
        <v>1.75</v>
      </c>
      <c r="I208" s="86">
        <v>10</v>
      </c>
      <c r="J208" s="84">
        <f t="shared" si="6"/>
        <v>0</v>
      </c>
      <c r="K208" s="85" t="str">
        <f t="shared" si="7"/>
        <v>OK</v>
      </c>
      <c r="L208" s="19">
        <v>10</v>
      </c>
      <c r="M208" s="19"/>
      <c r="N208" s="19"/>
      <c r="O208" s="19"/>
      <c r="P208" s="48"/>
      <c r="Q208" s="48"/>
      <c r="R208" s="48"/>
      <c r="S208" s="48"/>
      <c r="T208" s="48"/>
      <c r="U208" s="48"/>
      <c r="V208" s="19">
        <v>0</v>
      </c>
      <c r="W208" s="19">
        <v>0</v>
      </c>
      <c r="X208" s="19">
        <v>0</v>
      </c>
    </row>
    <row r="209" spans="1:24" ht="25.5" x14ac:dyDescent="0.25">
      <c r="A209" s="141"/>
      <c r="B209" s="144"/>
      <c r="C209" s="23">
        <v>207</v>
      </c>
      <c r="D209" s="21" t="s">
        <v>337</v>
      </c>
      <c r="E209" s="23" t="s">
        <v>40</v>
      </c>
      <c r="F209" s="32" t="s">
        <v>338</v>
      </c>
      <c r="G209" s="23" t="s">
        <v>47</v>
      </c>
      <c r="H209" s="29">
        <v>9</v>
      </c>
      <c r="I209" s="86">
        <v>5</v>
      </c>
      <c r="J209" s="84">
        <f t="shared" si="6"/>
        <v>0</v>
      </c>
      <c r="K209" s="85" t="str">
        <f t="shared" si="7"/>
        <v>OK</v>
      </c>
      <c r="L209" s="19">
        <v>5</v>
      </c>
      <c r="M209" s="19"/>
      <c r="N209" s="19"/>
      <c r="O209" s="19"/>
      <c r="P209" s="48"/>
      <c r="Q209" s="48"/>
      <c r="R209" s="48"/>
      <c r="S209" s="48"/>
      <c r="T209" s="48"/>
      <c r="U209" s="48"/>
      <c r="V209" s="19">
        <v>0</v>
      </c>
      <c r="W209" s="19">
        <v>0</v>
      </c>
      <c r="X209" s="19">
        <v>0</v>
      </c>
    </row>
    <row r="210" spans="1:24" ht="63.75" x14ac:dyDescent="0.25">
      <c r="A210" s="141"/>
      <c r="B210" s="144"/>
      <c r="C210" s="23">
        <v>208</v>
      </c>
      <c r="D210" s="21" t="s">
        <v>339</v>
      </c>
      <c r="E210" s="23" t="s">
        <v>51</v>
      </c>
      <c r="F210" s="32" t="s">
        <v>340</v>
      </c>
      <c r="G210" s="23" t="s">
        <v>47</v>
      </c>
      <c r="H210" s="29">
        <v>8.01</v>
      </c>
      <c r="I210" s="86">
        <v>300</v>
      </c>
      <c r="J210" s="84">
        <f t="shared" si="6"/>
        <v>300</v>
      </c>
      <c r="K210" s="85" t="str">
        <f t="shared" si="7"/>
        <v>OK</v>
      </c>
      <c r="L210" s="19"/>
      <c r="M210" s="19"/>
      <c r="N210" s="19"/>
      <c r="O210" s="19"/>
      <c r="P210" s="48"/>
      <c r="Q210" s="48"/>
      <c r="R210" s="48"/>
      <c r="S210" s="48"/>
      <c r="T210" s="48"/>
      <c r="U210" s="48"/>
      <c r="V210" s="19">
        <v>0</v>
      </c>
      <c r="W210" s="19">
        <v>0</v>
      </c>
      <c r="X210" s="19">
        <v>0</v>
      </c>
    </row>
    <row r="211" spans="1:24" ht="25.5" x14ac:dyDescent="0.25">
      <c r="A211" s="141"/>
      <c r="B211" s="144"/>
      <c r="C211" s="23">
        <v>209</v>
      </c>
      <c r="D211" s="21" t="s">
        <v>341</v>
      </c>
      <c r="E211" s="23" t="s">
        <v>40</v>
      </c>
      <c r="F211" s="32" t="s">
        <v>52</v>
      </c>
      <c r="G211" s="23" t="s">
        <v>47</v>
      </c>
      <c r="H211" s="29">
        <v>1.48</v>
      </c>
      <c r="I211" s="86">
        <v>30</v>
      </c>
      <c r="J211" s="84">
        <f t="shared" si="6"/>
        <v>0</v>
      </c>
      <c r="K211" s="85" t="str">
        <f t="shared" si="7"/>
        <v>OK</v>
      </c>
      <c r="L211" s="19">
        <v>15</v>
      </c>
      <c r="M211" s="19"/>
      <c r="N211" s="19"/>
      <c r="O211" s="19"/>
      <c r="P211" s="48"/>
      <c r="Q211" s="48"/>
      <c r="R211" s="48"/>
      <c r="S211" s="48"/>
      <c r="T211" s="48"/>
      <c r="U211" s="48"/>
      <c r="V211" s="19">
        <v>0</v>
      </c>
      <c r="W211" s="19">
        <v>0</v>
      </c>
      <c r="X211" s="19">
        <v>15</v>
      </c>
    </row>
    <row r="212" spans="1:24" ht="25.5" x14ac:dyDescent="0.25">
      <c r="A212" s="141"/>
      <c r="B212" s="144"/>
      <c r="C212" s="23">
        <v>210</v>
      </c>
      <c r="D212" s="21" t="s">
        <v>342</v>
      </c>
      <c r="E212" s="23" t="s">
        <v>40</v>
      </c>
      <c r="F212" s="32" t="s">
        <v>52</v>
      </c>
      <c r="G212" s="23" t="s">
        <v>47</v>
      </c>
      <c r="H212" s="29">
        <v>3.6</v>
      </c>
      <c r="I212" s="86">
        <v>20</v>
      </c>
      <c r="J212" s="84">
        <f t="shared" si="6"/>
        <v>0</v>
      </c>
      <c r="K212" s="85" t="str">
        <f t="shared" si="7"/>
        <v>OK</v>
      </c>
      <c r="L212" s="19">
        <v>10</v>
      </c>
      <c r="M212" s="19"/>
      <c r="N212" s="19"/>
      <c r="O212" s="19"/>
      <c r="P212" s="48"/>
      <c r="Q212" s="48"/>
      <c r="R212" s="48"/>
      <c r="S212" s="48"/>
      <c r="T212" s="48"/>
      <c r="U212" s="48"/>
      <c r="V212" s="19">
        <v>0</v>
      </c>
      <c r="W212" s="19">
        <v>0</v>
      </c>
      <c r="X212" s="19">
        <v>10</v>
      </c>
    </row>
    <row r="213" spans="1:24" ht="51.75" x14ac:dyDescent="0.25">
      <c r="A213" s="142"/>
      <c r="B213" s="145"/>
      <c r="C213" s="23">
        <v>211</v>
      </c>
      <c r="D213" s="37" t="s">
        <v>343</v>
      </c>
      <c r="E213" s="23" t="s">
        <v>40</v>
      </c>
      <c r="F213" s="32" t="s">
        <v>344</v>
      </c>
      <c r="G213" s="23" t="s">
        <v>47</v>
      </c>
      <c r="H213" s="29">
        <v>54.78</v>
      </c>
      <c r="I213" s="86"/>
      <c r="J213" s="84">
        <f t="shared" si="6"/>
        <v>0</v>
      </c>
      <c r="K213" s="85" t="str">
        <f t="shared" si="7"/>
        <v>OK</v>
      </c>
      <c r="L213" s="19"/>
      <c r="M213" s="19"/>
      <c r="N213" s="19"/>
      <c r="O213" s="19"/>
      <c r="P213" s="48"/>
      <c r="Q213" s="48"/>
      <c r="R213" s="48"/>
      <c r="S213" s="48"/>
      <c r="T213" s="48"/>
      <c r="U213" s="48"/>
      <c r="V213" s="19">
        <v>0</v>
      </c>
      <c r="W213" s="19">
        <v>0</v>
      </c>
      <c r="X213" s="19">
        <v>0</v>
      </c>
    </row>
    <row r="214" spans="1:24" ht="25.5" x14ac:dyDescent="0.25">
      <c r="A214" s="146" t="s">
        <v>379</v>
      </c>
      <c r="B214" s="148">
        <v>31</v>
      </c>
      <c r="C214" s="26">
        <v>212</v>
      </c>
      <c r="D214" s="35" t="s">
        <v>345</v>
      </c>
      <c r="E214" s="26" t="s">
        <v>40</v>
      </c>
      <c r="F214" s="27" t="s">
        <v>128</v>
      </c>
      <c r="G214" s="26" t="s">
        <v>47</v>
      </c>
      <c r="H214" s="28">
        <v>0.28999999999999998</v>
      </c>
      <c r="I214" s="83">
        <v>20</v>
      </c>
      <c r="J214" s="84">
        <f t="shared" si="6"/>
        <v>20</v>
      </c>
      <c r="K214" s="85" t="str">
        <f t="shared" si="7"/>
        <v>OK</v>
      </c>
      <c r="L214" s="19"/>
      <c r="M214" s="19"/>
      <c r="N214" s="19"/>
      <c r="O214" s="19"/>
      <c r="P214" s="48"/>
      <c r="Q214" s="48"/>
      <c r="R214" s="48"/>
      <c r="S214" s="48"/>
      <c r="T214" s="48"/>
      <c r="U214" s="48"/>
      <c r="V214" s="19">
        <v>0</v>
      </c>
      <c r="W214" s="19">
        <v>0</v>
      </c>
      <c r="X214" s="19">
        <v>0</v>
      </c>
    </row>
    <row r="215" spans="1:24" ht="25.5" x14ac:dyDescent="0.25">
      <c r="A215" s="146"/>
      <c r="B215" s="148"/>
      <c r="C215" s="26">
        <v>213</v>
      </c>
      <c r="D215" s="35" t="s">
        <v>346</v>
      </c>
      <c r="E215" s="26" t="s">
        <v>40</v>
      </c>
      <c r="F215" s="27" t="s">
        <v>128</v>
      </c>
      <c r="G215" s="26" t="s">
        <v>47</v>
      </c>
      <c r="H215" s="28">
        <v>0.28999999999999998</v>
      </c>
      <c r="I215" s="83">
        <v>20</v>
      </c>
      <c r="J215" s="84">
        <f t="shared" si="6"/>
        <v>20</v>
      </c>
      <c r="K215" s="85" t="str">
        <f t="shared" si="7"/>
        <v>OK</v>
      </c>
      <c r="L215" s="19"/>
      <c r="M215" s="19"/>
      <c r="N215" s="19"/>
      <c r="O215" s="19"/>
      <c r="P215" s="48"/>
      <c r="Q215" s="48"/>
      <c r="R215" s="48"/>
      <c r="S215" s="48"/>
      <c r="T215" s="48"/>
      <c r="U215" s="48"/>
      <c r="V215" s="19">
        <v>0</v>
      </c>
      <c r="W215" s="19">
        <v>0</v>
      </c>
      <c r="X215" s="19">
        <v>0</v>
      </c>
    </row>
    <row r="216" spans="1:24" ht="25.5" x14ac:dyDescent="0.25">
      <c r="A216" s="146"/>
      <c r="B216" s="148"/>
      <c r="C216" s="26">
        <v>214</v>
      </c>
      <c r="D216" s="35" t="s">
        <v>347</v>
      </c>
      <c r="E216" s="26" t="s">
        <v>40</v>
      </c>
      <c r="F216" s="27" t="s">
        <v>128</v>
      </c>
      <c r="G216" s="26" t="s">
        <v>47</v>
      </c>
      <c r="H216" s="28">
        <v>0.28999999999999998</v>
      </c>
      <c r="I216" s="83">
        <v>20</v>
      </c>
      <c r="J216" s="84">
        <f t="shared" si="6"/>
        <v>20</v>
      </c>
      <c r="K216" s="85" t="str">
        <f t="shared" si="7"/>
        <v>OK</v>
      </c>
      <c r="L216" s="19"/>
      <c r="M216" s="19"/>
      <c r="N216" s="19"/>
      <c r="O216" s="19"/>
      <c r="P216" s="48"/>
      <c r="Q216" s="48"/>
      <c r="R216" s="48"/>
      <c r="S216" s="48"/>
      <c r="T216" s="48"/>
      <c r="U216" s="48"/>
      <c r="V216" s="19">
        <v>0</v>
      </c>
      <c r="W216" s="19">
        <v>0</v>
      </c>
      <c r="X216" s="19">
        <v>0</v>
      </c>
    </row>
    <row r="217" spans="1:24" ht="25.5" x14ac:dyDescent="0.25">
      <c r="A217" s="146"/>
      <c r="B217" s="148"/>
      <c r="C217" s="26">
        <v>215</v>
      </c>
      <c r="D217" s="35" t="s">
        <v>348</v>
      </c>
      <c r="E217" s="26" t="s">
        <v>40</v>
      </c>
      <c r="F217" s="27" t="s">
        <v>128</v>
      </c>
      <c r="G217" s="26" t="s">
        <v>47</v>
      </c>
      <c r="H217" s="28">
        <v>0.28999999999999998</v>
      </c>
      <c r="I217" s="83">
        <v>20</v>
      </c>
      <c r="J217" s="84">
        <f t="shared" si="6"/>
        <v>20</v>
      </c>
      <c r="K217" s="85" t="str">
        <f t="shared" si="7"/>
        <v>OK</v>
      </c>
      <c r="L217" s="19"/>
      <c r="M217" s="19"/>
      <c r="N217" s="19"/>
      <c r="O217" s="19"/>
      <c r="P217" s="48"/>
      <c r="Q217" s="48"/>
      <c r="R217" s="48"/>
      <c r="S217" s="48"/>
      <c r="T217" s="48"/>
      <c r="U217" s="48"/>
      <c r="V217" s="19">
        <v>0</v>
      </c>
      <c r="W217" s="19">
        <v>0</v>
      </c>
      <c r="X217" s="19">
        <v>0</v>
      </c>
    </row>
    <row r="218" spans="1:24" ht="25.5" x14ac:dyDescent="0.25">
      <c r="A218" s="146"/>
      <c r="B218" s="148"/>
      <c r="C218" s="26">
        <v>216</v>
      </c>
      <c r="D218" s="35" t="s">
        <v>349</v>
      </c>
      <c r="E218" s="26" t="s">
        <v>40</v>
      </c>
      <c r="F218" s="27" t="s">
        <v>128</v>
      </c>
      <c r="G218" s="26" t="s">
        <v>47</v>
      </c>
      <c r="H218" s="28">
        <v>0.28999999999999998</v>
      </c>
      <c r="I218" s="83">
        <v>20</v>
      </c>
      <c r="J218" s="84">
        <f t="shared" si="6"/>
        <v>20</v>
      </c>
      <c r="K218" s="85" t="str">
        <f t="shared" si="7"/>
        <v>OK</v>
      </c>
      <c r="L218" s="19"/>
      <c r="M218" s="19"/>
      <c r="N218" s="19"/>
      <c r="O218" s="19"/>
      <c r="P218" s="48"/>
      <c r="Q218" s="48"/>
      <c r="R218" s="48"/>
      <c r="S218" s="48"/>
      <c r="T218" s="48"/>
      <c r="U218" s="48"/>
      <c r="V218" s="19">
        <v>0</v>
      </c>
      <c r="W218" s="19">
        <v>0</v>
      </c>
      <c r="X218" s="19">
        <v>0</v>
      </c>
    </row>
    <row r="219" spans="1:24" ht="25.5" x14ac:dyDescent="0.25">
      <c r="A219" s="146"/>
      <c r="B219" s="148"/>
      <c r="C219" s="26">
        <v>217</v>
      </c>
      <c r="D219" s="35" t="s">
        <v>350</v>
      </c>
      <c r="E219" s="26" t="s">
        <v>40</v>
      </c>
      <c r="F219" s="27" t="s">
        <v>128</v>
      </c>
      <c r="G219" s="26" t="s">
        <v>47</v>
      </c>
      <c r="H219" s="28">
        <v>0.28999999999999998</v>
      </c>
      <c r="I219" s="83">
        <v>20</v>
      </c>
      <c r="J219" s="84">
        <f t="shared" si="6"/>
        <v>20</v>
      </c>
      <c r="K219" s="85" t="str">
        <f t="shared" si="7"/>
        <v>OK</v>
      </c>
      <c r="L219" s="19"/>
      <c r="M219" s="19"/>
      <c r="N219" s="19"/>
      <c r="O219" s="19"/>
      <c r="P219" s="48"/>
      <c r="Q219" s="48"/>
      <c r="R219" s="48"/>
      <c r="S219" s="48"/>
      <c r="T219" s="48"/>
      <c r="U219" s="48"/>
      <c r="V219" s="19">
        <v>0</v>
      </c>
      <c r="W219" s="19">
        <v>0</v>
      </c>
      <c r="X219" s="19">
        <v>0</v>
      </c>
    </row>
    <row r="220" spans="1:24" x14ac:dyDescent="0.25">
      <c r="A220" s="146"/>
      <c r="B220" s="148"/>
      <c r="C220" s="26">
        <v>218</v>
      </c>
      <c r="D220" s="35" t="s">
        <v>351</v>
      </c>
      <c r="E220" s="26" t="s">
        <v>40</v>
      </c>
      <c r="F220" s="27" t="s">
        <v>118</v>
      </c>
      <c r="G220" s="26" t="s">
        <v>47</v>
      </c>
      <c r="H220" s="28">
        <v>2.2000000000000002</v>
      </c>
      <c r="I220" s="83">
        <v>40</v>
      </c>
      <c r="J220" s="84">
        <f t="shared" si="6"/>
        <v>30</v>
      </c>
      <c r="K220" s="85" t="str">
        <f t="shared" si="7"/>
        <v>OK</v>
      </c>
      <c r="L220" s="19"/>
      <c r="M220" s="19"/>
      <c r="N220" s="19">
        <v>10</v>
      </c>
      <c r="O220" s="19"/>
      <c r="P220" s="48"/>
      <c r="Q220" s="48"/>
      <c r="R220" s="48"/>
      <c r="S220" s="48"/>
      <c r="T220" s="48"/>
      <c r="U220" s="48"/>
      <c r="V220" s="19">
        <v>0</v>
      </c>
      <c r="W220" s="19">
        <v>0</v>
      </c>
      <c r="X220" s="19">
        <v>0</v>
      </c>
    </row>
    <row r="221" spans="1:24" x14ac:dyDescent="0.25">
      <c r="A221" s="146"/>
      <c r="B221" s="148"/>
      <c r="C221" s="26">
        <v>219</v>
      </c>
      <c r="D221" s="35" t="s">
        <v>352</v>
      </c>
      <c r="E221" s="26" t="s">
        <v>147</v>
      </c>
      <c r="F221" s="27" t="s">
        <v>118</v>
      </c>
      <c r="G221" s="26" t="s">
        <v>47</v>
      </c>
      <c r="H221" s="28">
        <v>2.2000000000000002</v>
      </c>
      <c r="I221" s="83">
        <v>5</v>
      </c>
      <c r="J221" s="84">
        <f t="shared" si="6"/>
        <v>4</v>
      </c>
      <c r="K221" s="85" t="str">
        <f t="shared" si="7"/>
        <v>OK</v>
      </c>
      <c r="L221" s="19"/>
      <c r="M221" s="19"/>
      <c r="N221" s="19">
        <v>1</v>
      </c>
      <c r="O221" s="19"/>
      <c r="P221" s="48"/>
      <c r="Q221" s="48"/>
      <c r="R221" s="48"/>
      <c r="S221" s="48"/>
      <c r="T221" s="48"/>
      <c r="U221" s="48"/>
      <c r="V221" s="19">
        <v>0</v>
      </c>
      <c r="W221" s="19">
        <v>0</v>
      </c>
      <c r="X221" s="19">
        <v>0</v>
      </c>
    </row>
    <row r="222" spans="1:24" ht="38.25" x14ac:dyDescent="0.25">
      <c r="A222" s="146"/>
      <c r="B222" s="148"/>
      <c r="C222" s="26">
        <v>220</v>
      </c>
      <c r="D222" s="35" t="s">
        <v>353</v>
      </c>
      <c r="E222" s="26" t="s">
        <v>40</v>
      </c>
      <c r="F222" s="27" t="s">
        <v>354</v>
      </c>
      <c r="G222" s="26" t="s">
        <v>47</v>
      </c>
      <c r="H222" s="28">
        <v>1.57</v>
      </c>
      <c r="I222" s="83">
        <v>10</v>
      </c>
      <c r="J222" s="84">
        <f t="shared" si="6"/>
        <v>0</v>
      </c>
      <c r="K222" s="85" t="str">
        <f t="shared" si="7"/>
        <v>OK</v>
      </c>
      <c r="L222" s="19"/>
      <c r="M222" s="19"/>
      <c r="N222" s="19">
        <v>10</v>
      </c>
      <c r="O222" s="19"/>
      <c r="P222" s="48"/>
      <c r="Q222" s="48"/>
      <c r="R222" s="48"/>
      <c r="S222" s="48"/>
      <c r="T222" s="48"/>
      <c r="U222" s="48"/>
      <c r="V222" s="19">
        <v>0</v>
      </c>
      <c r="W222" s="19">
        <v>0</v>
      </c>
      <c r="X222" s="19">
        <v>0</v>
      </c>
    </row>
    <row r="223" spans="1:24" ht="25.5" x14ac:dyDescent="0.25">
      <c r="A223" s="146"/>
      <c r="B223" s="148"/>
      <c r="C223" s="26">
        <v>221</v>
      </c>
      <c r="D223" s="35" t="s">
        <v>355</v>
      </c>
      <c r="E223" s="26" t="s">
        <v>68</v>
      </c>
      <c r="F223" s="27" t="s">
        <v>218</v>
      </c>
      <c r="G223" s="26" t="s">
        <v>47</v>
      </c>
      <c r="H223" s="28">
        <v>5.71</v>
      </c>
      <c r="I223" s="83"/>
      <c r="J223" s="84">
        <f t="shared" si="6"/>
        <v>0</v>
      </c>
      <c r="K223" s="85" t="str">
        <f t="shared" si="7"/>
        <v>OK</v>
      </c>
      <c r="L223" s="19"/>
      <c r="M223" s="19"/>
      <c r="N223" s="19"/>
      <c r="O223" s="19"/>
      <c r="P223" s="48"/>
      <c r="Q223" s="48"/>
      <c r="R223" s="48"/>
      <c r="S223" s="48"/>
      <c r="T223" s="48"/>
      <c r="U223" s="48"/>
      <c r="V223" s="19">
        <v>0</v>
      </c>
      <c r="W223" s="19">
        <v>0</v>
      </c>
      <c r="X223" s="19">
        <v>0</v>
      </c>
    </row>
    <row r="224" spans="1:24" ht="25.5" x14ac:dyDescent="0.25">
      <c r="A224" s="146"/>
      <c r="B224" s="148"/>
      <c r="C224" s="26">
        <v>222</v>
      </c>
      <c r="D224" s="35" t="s">
        <v>356</v>
      </c>
      <c r="E224" s="26" t="s">
        <v>40</v>
      </c>
      <c r="F224" s="27" t="s">
        <v>153</v>
      </c>
      <c r="G224" s="26" t="s">
        <v>47</v>
      </c>
      <c r="H224" s="28">
        <v>0.26</v>
      </c>
      <c r="I224" s="83">
        <v>3000</v>
      </c>
      <c r="J224" s="84">
        <f t="shared" si="6"/>
        <v>0</v>
      </c>
      <c r="K224" s="85" t="str">
        <f t="shared" si="7"/>
        <v>OK</v>
      </c>
      <c r="L224" s="19"/>
      <c r="M224" s="19"/>
      <c r="N224" s="19">
        <v>3000</v>
      </c>
      <c r="O224" s="19"/>
      <c r="P224" s="48"/>
      <c r="Q224" s="48"/>
      <c r="R224" s="48"/>
      <c r="S224" s="48"/>
      <c r="T224" s="48"/>
      <c r="U224" s="48"/>
      <c r="V224" s="19">
        <v>0</v>
      </c>
      <c r="W224" s="19">
        <v>0</v>
      </c>
      <c r="X224" s="19">
        <v>0</v>
      </c>
    </row>
    <row r="225" spans="1:24" x14ac:dyDescent="0.25">
      <c r="A225" s="146"/>
      <c r="B225" s="148"/>
      <c r="C225" s="26">
        <v>223</v>
      </c>
      <c r="D225" s="35" t="s">
        <v>357</v>
      </c>
      <c r="E225" s="26" t="s">
        <v>40</v>
      </c>
      <c r="F225" s="27" t="s">
        <v>325</v>
      </c>
      <c r="G225" s="26" t="s">
        <v>47</v>
      </c>
      <c r="H225" s="28">
        <v>0.43</v>
      </c>
      <c r="I225" s="83">
        <v>250</v>
      </c>
      <c r="J225" s="84">
        <f t="shared" si="6"/>
        <v>50</v>
      </c>
      <c r="K225" s="85" t="str">
        <f t="shared" si="7"/>
        <v>OK</v>
      </c>
      <c r="L225" s="19"/>
      <c r="M225" s="19"/>
      <c r="N225" s="19"/>
      <c r="O225" s="19"/>
      <c r="P225" s="48"/>
      <c r="Q225" s="48"/>
      <c r="R225" s="48"/>
      <c r="S225" s="48"/>
      <c r="T225" s="48"/>
      <c r="U225" s="48"/>
      <c r="V225" s="19">
        <v>0</v>
      </c>
      <c r="W225" s="19">
        <v>200</v>
      </c>
      <c r="X225" s="19">
        <v>0</v>
      </c>
    </row>
    <row r="226" spans="1:24" x14ac:dyDescent="0.25">
      <c r="A226" s="146"/>
      <c r="B226" s="148"/>
      <c r="C226" s="26">
        <v>224</v>
      </c>
      <c r="D226" s="40" t="s">
        <v>358</v>
      </c>
      <c r="E226" s="31" t="s">
        <v>40</v>
      </c>
      <c r="F226" s="33" t="s">
        <v>359</v>
      </c>
      <c r="G226" s="31" t="s">
        <v>47</v>
      </c>
      <c r="H226" s="28">
        <v>0.21</v>
      </c>
      <c r="I226" s="88"/>
      <c r="J226" s="84">
        <f t="shared" si="6"/>
        <v>0</v>
      </c>
      <c r="K226" s="85" t="str">
        <f t="shared" si="7"/>
        <v>OK</v>
      </c>
      <c r="L226" s="19"/>
      <c r="M226" s="19"/>
      <c r="N226" s="19"/>
      <c r="O226" s="19"/>
      <c r="P226" s="48"/>
      <c r="Q226" s="48"/>
      <c r="R226" s="48"/>
      <c r="S226" s="48"/>
      <c r="T226" s="48"/>
      <c r="U226" s="48"/>
      <c r="V226" s="19">
        <v>0</v>
      </c>
      <c r="W226" s="19">
        <v>0</v>
      </c>
      <c r="X226" s="19">
        <v>0</v>
      </c>
    </row>
    <row r="227" spans="1:24" x14ac:dyDescent="0.25">
      <c r="A227" s="146"/>
      <c r="B227" s="148"/>
      <c r="C227" s="26">
        <v>225</v>
      </c>
      <c r="D227" s="40" t="s">
        <v>360</v>
      </c>
      <c r="E227" s="31" t="s">
        <v>40</v>
      </c>
      <c r="F227" s="33" t="s">
        <v>359</v>
      </c>
      <c r="G227" s="31" t="s">
        <v>47</v>
      </c>
      <c r="H227" s="28">
        <v>0.14000000000000001</v>
      </c>
      <c r="I227" s="88"/>
      <c r="J227" s="84">
        <f t="shared" si="6"/>
        <v>0</v>
      </c>
      <c r="K227" s="85" t="str">
        <f t="shared" si="7"/>
        <v>OK</v>
      </c>
      <c r="L227" s="19"/>
      <c r="M227" s="19"/>
      <c r="N227" s="19"/>
      <c r="O227" s="19"/>
      <c r="P227" s="48"/>
      <c r="Q227" s="48"/>
      <c r="R227" s="48"/>
      <c r="S227" s="48"/>
      <c r="T227" s="48"/>
      <c r="U227" s="48"/>
      <c r="V227" s="19">
        <v>0</v>
      </c>
      <c r="W227" s="19">
        <v>0</v>
      </c>
      <c r="X227" s="19">
        <v>0</v>
      </c>
    </row>
    <row r="228" spans="1:24" x14ac:dyDescent="0.25">
      <c r="A228" s="146"/>
      <c r="B228" s="148"/>
      <c r="C228" s="26">
        <v>226</v>
      </c>
      <c r="D228" s="40" t="s">
        <v>361</v>
      </c>
      <c r="E228" s="31" t="s">
        <v>40</v>
      </c>
      <c r="F228" s="33" t="s">
        <v>359</v>
      </c>
      <c r="G228" s="31" t="s">
        <v>47</v>
      </c>
      <c r="H228" s="28">
        <v>0.1</v>
      </c>
      <c r="I228" s="88"/>
      <c r="J228" s="84">
        <f t="shared" si="6"/>
        <v>0</v>
      </c>
      <c r="K228" s="85" t="str">
        <f t="shared" si="7"/>
        <v>OK</v>
      </c>
      <c r="L228" s="19"/>
      <c r="M228" s="19"/>
      <c r="N228" s="19"/>
      <c r="O228" s="19"/>
      <c r="P228" s="48"/>
      <c r="Q228" s="48"/>
      <c r="R228" s="48"/>
      <c r="S228" s="48"/>
      <c r="T228" s="48"/>
      <c r="U228" s="48"/>
      <c r="V228" s="19">
        <v>0</v>
      </c>
      <c r="W228" s="19">
        <v>0</v>
      </c>
      <c r="X228" s="19">
        <v>0</v>
      </c>
    </row>
    <row r="229" spans="1:24" x14ac:dyDescent="0.25">
      <c r="A229" s="146"/>
      <c r="B229" s="148"/>
      <c r="C229" s="26">
        <v>227</v>
      </c>
      <c r="D229" s="41" t="s">
        <v>362</v>
      </c>
      <c r="E229" s="31" t="s">
        <v>40</v>
      </c>
      <c r="F229" s="33" t="s">
        <v>359</v>
      </c>
      <c r="G229" s="31" t="s">
        <v>47</v>
      </c>
      <c r="H229" s="28">
        <v>0.33</v>
      </c>
      <c r="I229" s="88"/>
      <c r="J229" s="84">
        <f t="shared" si="6"/>
        <v>0</v>
      </c>
      <c r="K229" s="85" t="str">
        <f t="shared" si="7"/>
        <v>OK</v>
      </c>
      <c r="L229" s="19"/>
      <c r="M229" s="19"/>
      <c r="N229" s="19"/>
      <c r="O229" s="19"/>
      <c r="P229" s="48"/>
      <c r="Q229" s="48"/>
      <c r="R229" s="48"/>
      <c r="S229" s="48"/>
      <c r="T229" s="48"/>
      <c r="U229" s="48"/>
      <c r="V229" s="19">
        <v>0</v>
      </c>
      <c r="W229" s="19">
        <v>0</v>
      </c>
      <c r="X229" s="19">
        <v>0</v>
      </c>
    </row>
    <row r="230" spans="1:24" x14ac:dyDescent="0.25">
      <c r="A230" s="146"/>
      <c r="B230" s="148"/>
      <c r="C230" s="26">
        <v>228</v>
      </c>
      <c r="D230" s="40" t="s">
        <v>363</v>
      </c>
      <c r="E230" s="31" t="s">
        <v>40</v>
      </c>
      <c r="F230" s="33" t="s">
        <v>359</v>
      </c>
      <c r="G230" s="31" t="s">
        <v>47</v>
      </c>
      <c r="H230" s="28">
        <v>0.21</v>
      </c>
      <c r="I230" s="88"/>
      <c r="J230" s="84">
        <f t="shared" si="6"/>
        <v>0</v>
      </c>
      <c r="K230" s="85" t="str">
        <f t="shared" si="7"/>
        <v>OK</v>
      </c>
      <c r="L230" s="19"/>
      <c r="M230" s="19"/>
      <c r="N230" s="19"/>
      <c r="O230" s="19"/>
      <c r="P230" s="48"/>
      <c r="Q230" s="48"/>
      <c r="R230" s="48"/>
      <c r="S230" s="48"/>
      <c r="T230" s="48"/>
      <c r="U230" s="48"/>
      <c r="V230" s="19">
        <v>0</v>
      </c>
      <c r="W230" s="19">
        <v>0</v>
      </c>
      <c r="X230" s="19">
        <v>0</v>
      </c>
    </row>
    <row r="231" spans="1:24" x14ac:dyDescent="0.25">
      <c r="A231" s="146"/>
      <c r="B231" s="148"/>
      <c r="C231" s="26">
        <v>229</v>
      </c>
      <c r="D231" s="40" t="s">
        <v>364</v>
      </c>
      <c r="E231" s="31" t="s">
        <v>40</v>
      </c>
      <c r="F231" s="33" t="s">
        <v>359</v>
      </c>
      <c r="G231" s="31" t="s">
        <v>47</v>
      </c>
      <c r="H231" s="28">
        <v>0.16</v>
      </c>
      <c r="I231" s="88"/>
      <c r="J231" s="84">
        <f t="shared" si="6"/>
        <v>0</v>
      </c>
      <c r="K231" s="85" t="str">
        <f t="shared" si="7"/>
        <v>OK</v>
      </c>
      <c r="L231" s="19"/>
      <c r="M231" s="19"/>
      <c r="N231" s="19"/>
      <c r="O231" s="19"/>
      <c r="P231" s="48"/>
      <c r="Q231" s="48"/>
      <c r="R231" s="48"/>
      <c r="S231" s="48"/>
      <c r="T231" s="48"/>
      <c r="U231" s="48"/>
      <c r="V231" s="19">
        <v>0</v>
      </c>
      <c r="W231" s="19">
        <v>0</v>
      </c>
      <c r="X231" s="19">
        <v>0</v>
      </c>
    </row>
    <row r="232" spans="1:24" x14ac:dyDescent="0.25">
      <c r="A232" s="147"/>
      <c r="B232" s="149"/>
      <c r="C232" s="26">
        <v>230</v>
      </c>
      <c r="D232" s="40" t="s">
        <v>365</v>
      </c>
      <c r="E232" s="31" t="s">
        <v>40</v>
      </c>
      <c r="F232" s="33" t="s">
        <v>359</v>
      </c>
      <c r="G232" s="31" t="s">
        <v>47</v>
      </c>
      <c r="H232" s="28">
        <v>7.0000000000000007E-2</v>
      </c>
      <c r="I232" s="88"/>
      <c r="J232" s="84">
        <f t="shared" si="6"/>
        <v>0</v>
      </c>
      <c r="K232" s="85" t="str">
        <f t="shared" si="7"/>
        <v>OK</v>
      </c>
      <c r="L232" s="19"/>
      <c r="M232" s="19"/>
      <c r="N232" s="19"/>
      <c r="O232" s="19"/>
      <c r="P232" s="48"/>
      <c r="Q232" s="48"/>
      <c r="R232" s="48"/>
      <c r="S232" s="48"/>
      <c r="T232" s="48"/>
      <c r="U232" s="48"/>
      <c r="V232" s="19">
        <v>0</v>
      </c>
      <c r="W232" s="19">
        <v>0</v>
      </c>
      <c r="X232" s="19">
        <v>0</v>
      </c>
    </row>
    <row r="233" spans="1:24" ht="76.5" x14ac:dyDescent="0.25">
      <c r="A233" s="56" t="s">
        <v>382</v>
      </c>
      <c r="B233" s="54">
        <v>32</v>
      </c>
      <c r="C233" s="23">
        <v>231</v>
      </c>
      <c r="D233" s="21" t="s">
        <v>366</v>
      </c>
      <c r="E233" s="23" t="s">
        <v>68</v>
      </c>
      <c r="F233" s="32" t="s">
        <v>180</v>
      </c>
      <c r="G233" s="23" t="s">
        <v>47</v>
      </c>
      <c r="H233" s="29">
        <v>260</v>
      </c>
      <c r="I233" s="86"/>
      <c r="J233" s="84">
        <f t="shared" si="6"/>
        <v>0</v>
      </c>
      <c r="K233" s="85" t="str">
        <f t="shared" si="7"/>
        <v>OK</v>
      </c>
      <c r="L233" s="19"/>
      <c r="M233" s="19"/>
      <c r="N233" s="19"/>
      <c r="O233" s="19"/>
      <c r="P233" s="48"/>
      <c r="Q233" s="48"/>
      <c r="R233" s="48"/>
      <c r="S233" s="48"/>
      <c r="T233" s="48"/>
      <c r="U233" s="48"/>
      <c r="V233" s="19">
        <v>0</v>
      </c>
      <c r="W233" s="19">
        <v>0</v>
      </c>
      <c r="X233" s="19">
        <v>0</v>
      </c>
    </row>
    <row r="234" spans="1:24" ht="37.5" customHeight="1" x14ac:dyDescent="0.25">
      <c r="A234" s="47" t="s">
        <v>387</v>
      </c>
      <c r="B234" s="54">
        <v>33</v>
      </c>
      <c r="C234" s="23"/>
      <c r="D234" s="21" t="s">
        <v>388</v>
      </c>
      <c r="E234" s="23" t="s">
        <v>389</v>
      </c>
      <c r="F234" s="32"/>
      <c r="G234" s="23" t="s">
        <v>47</v>
      </c>
      <c r="H234" s="29"/>
      <c r="I234" s="83"/>
      <c r="J234" s="84">
        <f t="shared" si="6"/>
        <v>0</v>
      </c>
      <c r="K234" s="85"/>
      <c r="L234" s="19"/>
      <c r="M234" s="19"/>
      <c r="N234" s="19"/>
      <c r="O234" s="19"/>
      <c r="P234" s="48"/>
      <c r="Q234" s="48"/>
      <c r="R234" s="48"/>
      <c r="S234" s="48"/>
      <c r="T234" s="48"/>
      <c r="U234" s="48"/>
      <c r="V234" s="19">
        <v>0</v>
      </c>
      <c r="W234" s="19">
        <v>0</v>
      </c>
      <c r="X234" s="19">
        <v>0</v>
      </c>
    </row>
    <row r="235" spans="1:24" ht="38.25" x14ac:dyDescent="0.25">
      <c r="A235" s="56" t="s">
        <v>380</v>
      </c>
      <c r="B235" s="54">
        <v>34</v>
      </c>
      <c r="C235" s="23">
        <v>161</v>
      </c>
      <c r="D235" s="21" t="s">
        <v>367</v>
      </c>
      <c r="E235" s="23" t="s">
        <v>9</v>
      </c>
      <c r="F235" s="32" t="s">
        <v>77</v>
      </c>
      <c r="G235" s="23" t="s">
        <v>47</v>
      </c>
      <c r="H235" s="29">
        <v>0.05</v>
      </c>
      <c r="I235" s="49">
        <v>4000</v>
      </c>
      <c r="J235" s="84">
        <f t="shared" si="6"/>
        <v>0</v>
      </c>
      <c r="K235" s="85" t="str">
        <f t="shared" si="7"/>
        <v>OK</v>
      </c>
      <c r="L235" s="19"/>
      <c r="M235" s="19"/>
      <c r="N235" s="19"/>
      <c r="O235" s="19">
        <v>4000</v>
      </c>
      <c r="P235" s="98"/>
      <c r="Q235" s="48"/>
      <c r="R235" s="48"/>
      <c r="S235" s="48"/>
      <c r="T235" s="48"/>
      <c r="U235" s="48"/>
      <c r="V235" s="19">
        <v>0</v>
      </c>
      <c r="W235" s="19">
        <v>0</v>
      </c>
      <c r="X235" s="19">
        <v>0</v>
      </c>
    </row>
    <row r="236" spans="1:24" ht="63.75" x14ac:dyDescent="0.25">
      <c r="A236" s="55" t="s">
        <v>382</v>
      </c>
      <c r="B236" s="53">
        <v>35</v>
      </c>
      <c r="C236" s="26">
        <v>233</v>
      </c>
      <c r="D236" s="35" t="s">
        <v>368</v>
      </c>
      <c r="E236" s="26" t="s">
        <v>40</v>
      </c>
      <c r="F236" s="27" t="s">
        <v>369</v>
      </c>
      <c r="G236" s="26" t="s">
        <v>370</v>
      </c>
      <c r="H236" s="30">
        <v>2200</v>
      </c>
      <c r="I236" s="83"/>
      <c r="J236" s="84">
        <f t="shared" si="6"/>
        <v>0</v>
      </c>
      <c r="K236" s="85" t="str">
        <f t="shared" si="7"/>
        <v>OK</v>
      </c>
      <c r="L236" s="19"/>
      <c r="M236" s="19"/>
      <c r="N236" s="19"/>
      <c r="O236" s="19"/>
      <c r="P236" s="48"/>
      <c r="Q236" s="48"/>
      <c r="R236" s="48"/>
      <c r="S236" s="48"/>
      <c r="T236" s="48"/>
      <c r="U236" s="48"/>
      <c r="V236" s="19">
        <v>0</v>
      </c>
      <c r="W236" s="19">
        <v>0</v>
      </c>
      <c r="X236" s="19">
        <v>0</v>
      </c>
    </row>
    <row r="237" spans="1:24" ht="102" x14ac:dyDescent="0.25">
      <c r="A237" s="140" t="s">
        <v>382</v>
      </c>
      <c r="B237" s="143">
        <v>36</v>
      </c>
      <c r="C237" s="23">
        <v>234</v>
      </c>
      <c r="D237" s="21" t="s">
        <v>371</v>
      </c>
      <c r="E237" s="23" t="s">
        <v>40</v>
      </c>
      <c r="F237" s="32" t="s">
        <v>372</v>
      </c>
      <c r="G237" s="23" t="s">
        <v>47</v>
      </c>
      <c r="H237" s="29">
        <v>132.5</v>
      </c>
      <c r="I237" s="86"/>
      <c r="J237" s="84">
        <f t="shared" si="6"/>
        <v>0</v>
      </c>
      <c r="K237" s="85" t="str">
        <f t="shared" si="7"/>
        <v>OK</v>
      </c>
      <c r="L237" s="19"/>
      <c r="M237" s="19"/>
      <c r="N237" s="19"/>
      <c r="O237" s="19"/>
      <c r="P237" s="48"/>
      <c r="Q237" s="48"/>
      <c r="R237" s="48"/>
      <c r="S237" s="48"/>
      <c r="T237" s="48"/>
      <c r="U237" s="48"/>
      <c r="V237" s="19">
        <v>0</v>
      </c>
      <c r="W237" s="19">
        <v>0</v>
      </c>
      <c r="X237" s="19">
        <v>0</v>
      </c>
    </row>
    <row r="238" spans="1:24" ht="102" x14ac:dyDescent="0.25">
      <c r="A238" s="141"/>
      <c r="B238" s="144"/>
      <c r="C238" s="23">
        <v>235</v>
      </c>
      <c r="D238" s="21" t="s">
        <v>373</v>
      </c>
      <c r="E238" s="23" t="s">
        <v>40</v>
      </c>
      <c r="F238" s="32" t="s">
        <v>372</v>
      </c>
      <c r="G238" s="23" t="s">
        <v>47</v>
      </c>
      <c r="H238" s="29">
        <v>92</v>
      </c>
      <c r="I238" s="86"/>
      <c r="J238" s="84">
        <f t="shared" si="6"/>
        <v>0</v>
      </c>
      <c r="K238" s="85" t="str">
        <f t="shared" si="7"/>
        <v>OK</v>
      </c>
      <c r="L238" s="19"/>
      <c r="M238" s="19"/>
      <c r="N238" s="19"/>
      <c r="O238" s="19"/>
      <c r="P238" s="48"/>
      <c r="Q238" s="48"/>
      <c r="R238" s="48"/>
      <c r="S238" s="48"/>
      <c r="T238" s="48"/>
      <c r="U238" s="48"/>
      <c r="V238" s="19">
        <v>0</v>
      </c>
      <c r="W238" s="19">
        <v>0</v>
      </c>
      <c r="X238" s="19">
        <v>0</v>
      </c>
    </row>
    <row r="239" spans="1:24" ht="25.5" x14ac:dyDescent="0.25">
      <c r="A239" s="141"/>
      <c r="B239" s="144"/>
      <c r="C239" s="23">
        <v>236</v>
      </c>
      <c r="D239" s="21" t="s">
        <v>374</v>
      </c>
      <c r="E239" s="23" t="s">
        <v>375</v>
      </c>
      <c r="F239" s="32" t="s">
        <v>372</v>
      </c>
      <c r="G239" s="23" t="s">
        <v>47</v>
      </c>
      <c r="H239" s="29">
        <v>34.799999999999997</v>
      </c>
      <c r="I239" s="86"/>
      <c r="J239" s="84">
        <f t="shared" si="6"/>
        <v>0</v>
      </c>
      <c r="K239" s="85" t="str">
        <f t="shared" si="7"/>
        <v>OK</v>
      </c>
      <c r="L239" s="19"/>
      <c r="M239" s="19"/>
      <c r="N239" s="19"/>
      <c r="O239" s="19"/>
      <c r="P239" s="48"/>
      <c r="Q239" s="48"/>
      <c r="R239" s="48"/>
      <c r="S239" s="48"/>
      <c r="T239" s="48"/>
      <c r="U239" s="48"/>
      <c r="V239" s="19">
        <v>0</v>
      </c>
      <c r="W239" s="19">
        <v>0</v>
      </c>
      <c r="X239" s="19">
        <v>0</v>
      </c>
    </row>
    <row r="240" spans="1:24" ht="63.75" x14ac:dyDescent="0.25">
      <c r="A240" s="142"/>
      <c r="B240" s="145"/>
      <c r="C240" s="23">
        <v>237</v>
      </c>
      <c r="D240" s="21" t="s">
        <v>376</v>
      </c>
      <c r="E240" s="23" t="s">
        <v>40</v>
      </c>
      <c r="F240" s="32" t="s">
        <v>372</v>
      </c>
      <c r="G240" s="23" t="s">
        <v>47</v>
      </c>
      <c r="H240" s="29">
        <v>202</v>
      </c>
      <c r="I240" s="86"/>
      <c r="J240" s="84">
        <f t="shared" si="6"/>
        <v>0</v>
      </c>
      <c r="K240" s="85" t="str">
        <f t="shared" si="7"/>
        <v>OK</v>
      </c>
      <c r="L240" s="19"/>
      <c r="M240" s="19"/>
      <c r="N240" s="19"/>
      <c r="O240" s="19"/>
      <c r="P240" s="48"/>
      <c r="Q240" s="48"/>
      <c r="R240" s="48"/>
      <c r="S240" s="48"/>
      <c r="T240" s="48"/>
      <c r="U240" s="48"/>
      <c r="V240" s="19">
        <v>0</v>
      </c>
      <c r="W240" s="19">
        <v>0</v>
      </c>
      <c r="X240" s="19">
        <v>0</v>
      </c>
    </row>
    <row r="241" spans="12:15" x14ac:dyDescent="0.25">
      <c r="L241" s="99"/>
    </row>
    <row r="242" spans="12:15" x14ac:dyDescent="0.25">
      <c r="N242" s="17"/>
      <c r="O242" s="17"/>
    </row>
  </sheetData>
  <mergeCells count="67">
    <mergeCell ref="U1:U2"/>
    <mergeCell ref="V1:V2"/>
    <mergeCell ref="W1:W2"/>
    <mergeCell ref="Q1:Q2"/>
    <mergeCell ref="R1:R2"/>
    <mergeCell ref="S1:S2"/>
    <mergeCell ref="T1:T2"/>
    <mergeCell ref="A2:K2"/>
    <mergeCell ref="A4:A5"/>
    <mergeCell ref="B4:B5"/>
    <mergeCell ref="O1:O2"/>
    <mergeCell ref="P1:P2"/>
    <mergeCell ref="A1:C1"/>
    <mergeCell ref="D1:H1"/>
    <mergeCell ref="I1:K1"/>
    <mergeCell ref="L1:L2"/>
    <mergeCell ref="M1:M2"/>
    <mergeCell ref="N1:N2"/>
    <mergeCell ref="A6:A13"/>
    <mergeCell ref="B6:B13"/>
    <mergeCell ref="A14:A15"/>
    <mergeCell ref="B14:B15"/>
    <mergeCell ref="A16:A23"/>
    <mergeCell ref="B16:B23"/>
    <mergeCell ref="A24:A27"/>
    <mergeCell ref="B24:B27"/>
    <mergeCell ref="A28:A49"/>
    <mergeCell ref="B28:B49"/>
    <mergeCell ref="A50:A54"/>
    <mergeCell ref="B50:B54"/>
    <mergeCell ref="A55:A60"/>
    <mergeCell ref="B55:B60"/>
    <mergeCell ref="A61:A80"/>
    <mergeCell ref="B61:B80"/>
    <mergeCell ref="A81:A82"/>
    <mergeCell ref="B81:B82"/>
    <mergeCell ref="B129:B138"/>
    <mergeCell ref="A83:A84"/>
    <mergeCell ref="B83:B84"/>
    <mergeCell ref="A85:A100"/>
    <mergeCell ref="B85:B100"/>
    <mergeCell ref="A102:A112"/>
    <mergeCell ref="B102:B112"/>
    <mergeCell ref="A237:A240"/>
    <mergeCell ref="B237:B240"/>
    <mergeCell ref="A177:A193"/>
    <mergeCell ref="B177:B193"/>
    <mergeCell ref="A194:A203"/>
    <mergeCell ref="B194:B203"/>
    <mergeCell ref="A204:A205"/>
    <mergeCell ref="B204:B205"/>
    <mergeCell ref="X1:X2"/>
    <mergeCell ref="A206:A213"/>
    <mergeCell ref="B206:B213"/>
    <mergeCell ref="A214:A232"/>
    <mergeCell ref="B214:B232"/>
    <mergeCell ref="A141:A163"/>
    <mergeCell ref="B141:B163"/>
    <mergeCell ref="A165:A166"/>
    <mergeCell ref="B165:B166"/>
    <mergeCell ref="A167:A176"/>
    <mergeCell ref="B167:B176"/>
    <mergeCell ref="A115:A121"/>
    <mergeCell ref="B115:B121"/>
    <mergeCell ref="A122:A127"/>
    <mergeCell ref="B122:B127"/>
    <mergeCell ref="A129:A138"/>
  </mergeCells>
  <conditionalFormatting sqref="L4 U4:V28 S4:S29 U81 S81 U29 W27:X28 V29:X240">
    <cfRule type="cellIs" dxfId="323" priority="40" stopIfTrue="1" operator="greaterThan">
      <formula>0</formula>
    </cfRule>
    <cfRule type="cellIs" dxfId="322" priority="41" stopIfTrue="1" operator="greaterThan">
      <formula>0</formula>
    </cfRule>
    <cfRule type="cellIs" dxfId="321" priority="42" stopIfTrue="1" operator="greaterThan">
      <formula>0</formula>
    </cfRule>
  </conditionalFormatting>
  <conditionalFormatting sqref="M4:R4 T4">
    <cfRule type="cellIs" dxfId="320" priority="37" stopIfTrue="1" operator="greaterThan">
      <formula>0</formula>
    </cfRule>
    <cfRule type="cellIs" dxfId="319" priority="38" stopIfTrue="1" operator="greaterThan">
      <formula>0</formula>
    </cfRule>
    <cfRule type="cellIs" dxfId="318" priority="39" stopIfTrue="1" operator="greaterThan">
      <formula>0</formula>
    </cfRule>
  </conditionalFormatting>
  <conditionalFormatting sqref="M5:R28 T5:T28">
    <cfRule type="cellIs" dxfId="317" priority="34" stopIfTrue="1" operator="greaterThan">
      <formula>0</formula>
    </cfRule>
    <cfRule type="cellIs" dxfId="316" priority="35" stopIfTrue="1" operator="greaterThan">
      <formula>0</formula>
    </cfRule>
    <cfRule type="cellIs" dxfId="315" priority="36" stopIfTrue="1" operator="greaterThan">
      <formula>0</formula>
    </cfRule>
  </conditionalFormatting>
  <conditionalFormatting sqref="M30">
    <cfRule type="cellIs" dxfId="314" priority="31" stopIfTrue="1" operator="greaterThan">
      <formula>0</formula>
    </cfRule>
    <cfRule type="cellIs" dxfId="313" priority="32" stopIfTrue="1" operator="greaterThan">
      <formula>0</formula>
    </cfRule>
    <cfRule type="cellIs" dxfId="312" priority="33" stopIfTrue="1" operator="greaterThan">
      <formula>0</formula>
    </cfRule>
  </conditionalFormatting>
  <conditionalFormatting sqref="M29:R29 T29">
    <cfRule type="cellIs" dxfId="311" priority="28" stopIfTrue="1" operator="greaterThan">
      <formula>0</formula>
    </cfRule>
    <cfRule type="cellIs" dxfId="310" priority="29" stopIfTrue="1" operator="greaterThan">
      <formula>0</formula>
    </cfRule>
    <cfRule type="cellIs" dxfId="309" priority="30" stopIfTrue="1" operator="greaterThan">
      <formula>0</formula>
    </cfRule>
  </conditionalFormatting>
  <conditionalFormatting sqref="M31:M45">
    <cfRule type="cellIs" dxfId="308" priority="25" stopIfTrue="1" operator="greaterThan">
      <formula>0</formula>
    </cfRule>
    <cfRule type="cellIs" dxfId="307" priority="26" stopIfTrue="1" operator="greaterThan">
      <formula>0</formula>
    </cfRule>
    <cfRule type="cellIs" dxfId="306" priority="27" stopIfTrue="1" operator="greaterThan">
      <formula>0</formula>
    </cfRule>
  </conditionalFormatting>
  <conditionalFormatting sqref="M46:M80 M82:M240">
    <cfRule type="cellIs" dxfId="305" priority="22" stopIfTrue="1" operator="greaterThan">
      <formula>0</formula>
    </cfRule>
    <cfRule type="cellIs" dxfId="304" priority="23" stopIfTrue="1" operator="greaterThan">
      <formula>0</formula>
    </cfRule>
    <cfRule type="cellIs" dxfId="303" priority="24" stopIfTrue="1" operator="greaterThan">
      <formula>0</formula>
    </cfRule>
  </conditionalFormatting>
  <conditionalFormatting sqref="N112:N240">
    <cfRule type="cellIs" dxfId="302" priority="19" stopIfTrue="1" operator="greaterThan">
      <formula>0</formula>
    </cfRule>
    <cfRule type="cellIs" dxfId="301" priority="20" stopIfTrue="1" operator="greaterThan">
      <formula>0</formula>
    </cfRule>
    <cfRule type="cellIs" dxfId="300" priority="21" stopIfTrue="1" operator="greaterThan">
      <formula>0</formula>
    </cfRule>
  </conditionalFormatting>
  <conditionalFormatting sqref="O50:O52 O54:O80 O82:O240">
    <cfRule type="cellIs" dxfId="299" priority="16" stopIfTrue="1" operator="greaterThan">
      <formula>0</formula>
    </cfRule>
    <cfRule type="cellIs" dxfId="298" priority="17" stopIfTrue="1" operator="greaterThan">
      <formula>0</formula>
    </cfRule>
    <cfRule type="cellIs" dxfId="297" priority="18" stopIfTrue="1" operator="greaterThan">
      <formula>0</formula>
    </cfRule>
  </conditionalFormatting>
  <conditionalFormatting sqref="O53">
    <cfRule type="cellIs" dxfId="296" priority="13" stopIfTrue="1" operator="greaterThan">
      <formula>0</formula>
    </cfRule>
    <cfRule type="cellIs" dxfId="295" priority="14" stopIfTrue="1" operator="greaterThan">
      <formula>0</formula>
    </cfRule>
    <cfRule type="cellIs" dxfId="294" priority="15" stopIfTrue="1" operator="greaterThan">
      <formula>0</formula>
    </cfRule>
  </conditionalFormatting>
  <conditionalFormatting sqref="L5:L240 M81:R81 T81">
    <cfRule type="cellIs" dxfId="293" priority="10" stopIfTrue="1" operator="greaterThan">
      <formula>0</formula>
    </cfRule>
    <cfRule type="cellIs" dxfId="292" priority="11" stopIfTrue="1" operator="greaterThan">
      <formula>0</formula>
    </cfRule>
    <cfRule type="cellIs" dxfId="291" priority="12" stopIfTrue="1" operator="greaterThan">
      <formula>0</formula>
    </cfRule>
  </conditionalFormatting>
  <conditionalFormatting sqref="P83">
    <cfRule type="cellIs" dxfId="290" priority="7" stopIfTrue="1" operator="greaterThan">
      <formula>0</formula>
    </cfRule>
    <cfRule type="cellIs" dxfId="289" priority="8" stopIfTrue="1" operator="greaterThan">
      <formula>0</formula>
    </cfRule>
    <cfRule type="cellIs" dxfId="288" priority="9" stopIfTrue="1" operator="greaterThan">
      <formula>0</formula>
    </cfRule>
  </conditionalFormatting>
  <conditionalFormatting sqref="U169">
    <cfRule type="cellIs" dxfId="287" priority="4" stopIfTrue="1" operator="greaterThan">
      <formula>0</formula>
    </cfRule>
    <cfRule type="cellIs" dxfId="286" priority="5" stopIfTrue="1" operator="greaterThan">
      <formula>0</formula>
    </cfRule>
    <cfRule type="cellIs" dxfId="285" priority="6" stopIfTrue="1" operator="greaterThan">
      <formula>0</formula>
    </cfRule>
  </conditionalFormatting>
  <conditionalFormatting sqref="W4:X26">
    <cfRule type="cellIs" dxfId="284" priority="1" stopIfTrue="1" operator="greaterThan">
      <formula>0</formula>
    </cfRule>
    <cfRule type="cellIs" dxfId="283" priority="2" stopIfTrue="1" operator="greaterThan">
      <formula>0</formula>
    </cfRule>
    <cfRule type="cellIs" dxfId="282"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240"/>
  <sheetViews>
    <sheetView zoomScale="80" zoomScaleNormal="80" workbookViewId="0">
      <selection activeCell="J5" sqref="J5"/>
    </sheetView>
  </sheetViews>
  <sheetFormatPr defaultColWidth="9.7109375" defaultRowHeight="15" x14ac:dyDescent="0.25"/>
  <cols>
    <col min="1" max="1" width="14.5703125" style="1" customWidth="1"/>
    <col min="2" max="2" width="5.5703125" style="1" bestFit="1" customWidth="1"/>
    <col min="3" max="3" width="6" style="89" bestFit="1" customWidth="1"/>
    <col min="4" max="4" width="53.85546875" style="1" bestFit="1" customWidth="1"/>
    <col min="5" max="5" width="9.85546875" style="1" bestFit="1" customWidth="1"/>
    <col min="6" max="6" width="13.140625" style="1" customWidth="1"/>
    <col min="7" max="7" width="11.28515625" style="1" customWidth="1"/>
    <col min="8" max="8" width="12.7109375" style="1" bestFit="1" customWidth="1"/>
    <col min="9" max="9" width="11.28515625" style="46" customWidth="1"/>
    <col min="10" max="10" width="13.28515625" style="90" customWidth="1"/>
    <col min="11" max="11" width="12.5703125" style="17" customWidth="1"/>
    <col min="12" max="16" width="12" style="18" customWidth="1"/>
    <col min="17" max="16384" width="9.7109375" style="15"/>
  </cols>
  <sheetData>
    <row r="1" spans="1:16" ht="33" customHeight="1" x14ac:dyDescent="0.25">
      <c r="A1" s="134" t="s">
        <v>42</v>
      </c>
      <c r="B1" s="134"/>
      <c r="C1" s="134"/>
      <c r="D1" s="134" t="s">
        <v>43</v>
      </c>
      <c r="E1" s="134"/>
      <c r="F1" s="134"/>
      <c r="G1" s="134"/>
      <c r="H1" s="134"/>
      <c r="I1" s="134" t="s">
        <v>44</v>
      </c>
      <c r="J1" s="134"/>
      <c r="K1" s="134"/>
      <c r="L1" s="129" t="s">
        <v>409</v>
      </c>
      <c r="M1" s="129" t="s">
        <v>410</v>
      </c>
      <c r="N1" s="129" t="s">
        <v>411</v>
      </c>
      <c r="O1" s="129" t="s">
        <v>412</v>
      </c>
      <c r="P1" s="129" t="s">
        <v>563</v>
      </c>
    </row>
    <row r="2" spans="1:16" ht="21.75" customHeight="1" x14ac:dyDescent="0.25">
      <c r="A2" s="134" t="s">
        <v>30</v>
      </c>
      <c r="B2" s="134"/>
      <c r="C2" s="134"/>
      <c r="D2" s="134"/>
      <c r="E2" s="134"/>
      <c r="F2" s="134"/>
      <c r="G2" s="134"/>
      <c r="H2" s="134"/>
      <c r="I2" s="134"/>
      <c r="J2" s="134"/>
      <c r="K2" s="134"/>
      <c r="L2" s="129"/>
      <c r="M2" s="129"/>
      <c r="N2" s="129"/>
      <c r="O2" s="129"/>
      <c r="P2" s="129"/>
    </row>
    <row r="3" spans="1:16" s="16" customFormat="1" ht="45" x14ac:dyDescent="0.2">
      <c r="A3" s="76" t="s">
        <v>3</v>
      </c>
      <c r="B3" s="76" t="s">
        <v>1</v>
      </c>
      <c r="C3" s="77" t="s">
        <v>4</v>
      </c>
      <c r="D3" s="77" t="s">
        <v>6</v>
      </c>
      <c r="E3" s="77" t="s">
        <v>37</v>
      </c>
      <c r="F3" s="77" t="s">
        <v>38</v>
      </c>
      <c r="G3" s="77" t="s">
        <v>386</v>
      </c>
      <c r="H3" s="78" t="s">
        <v>5</v>
      </c>
      <c r="I3" s="79" t="s">
        <v>28</v>
      </c>
      <c r="J3" s="80" t="s">
        <v>0</v>
      </c>
      <c r="K3" s="76" t="s">
        <v>7</v>
      </c>
      <c r="L3" s="81">
        <v>42166</v>
      </c>
      <c r="M3" s="81">
        <v>42164</v>
      </c>
      <c r="N3" s="81">
        <v>42152</v>
      </c>
      <c r="O3" s="81">
        <v>42152</v>
      </c>
      <c r="P3" s="81">
        <v>42314</v>
      </c>
    </row>
    <row r="4" spans="1:16" ht="38.25" x14ac:dyDescent="0.25">
      <c r="A4" s="131" t="s">
        <v>377</v>
      </c>
      <c r="B4" s="132">
        <v>1</v>
      </c>
      <c r="C4" s="26">
        <v>1</v>
      </c>
      <c r="D4" s="35" t="s">
        <v>45</v>
      </c>
      <c r="E4" s="26" t="s">
        <v>40</v>
      </c>
      <c r="F4" s="27" t="s">
        <v>46</v>
      </c>
      <c r="G4" s="26" t="s">
        <v>47</v>
      </c>
      <c r="H4" s="28">
        <v>18.920000000000002</v>
      </c>
      <c r="I4" s="42">
        <v>50</v>
      </c>
      <c r="J4" s="84">
        <f>I4-(SUM(L4:P4))</f>
        <v>0</v>
      </c>
      <c r="K4" s="85" t="str">
        <f>IF(J4&lt;0,"ATENÇÃO","OK")</f>
        <v>OK</v>
      </c>
      <c r="L4" s="128">
        <v>0</v>
      </c>
      <c r="M4" s="128">
        <v>0</v>
      </c>
      <c r="N4" s="128">
        <v>0</v>
      </c>
      <c r="O4" s="128">
        <v>50</v>
      </c>
      <c r="P4" s="128">
        <v>0</v>
      </c>
    </row>
    <row r="5" spans="1:16" ht="63.75" x14ac:dyDescent="0.25">
      <c r="A5" s="131"/>
      <c r="B5" s="132"/>
      <c r="C5" s="26">
        <v>2</v>
      </c>
      <c r="D5" s="35" t="s">
        <v>48</v>
      </c>
      <c r="E5" s="26" t="s">
        <v>40</v>
      </c>
      <c r="F5" s="27" t="s">
        <v>49</v>
      </c>
      <c r="G5" s="26" t="s">
        <v>47</v>
      </c>
      <c r="H5" s="28">
        <v>5.3</v>
      </c>
      <c r="I5" s="42"/>
      <c r="J5" s="84">
        <f>I5-(SUM(L5:P5))</f>
        <v>0</v>
      </c>
      <c r="K5" s="85" t="str">
        <f t="shared" ref="K5:K68" si="0">IF(J5&lt;0,"ATENÇÃO","OK")</f>
        <v>OK</v>
      </c>
      <c r="L5" s="128">
        <v>0</v>
      </c>
      <c r="M5" s="128">
        <v>0</v>
      </c>
      <c r="N5" s="128">
        <v>0</v>
      </c>
      <c r="O5" s="128">
        <v>0</v>
      </c>
      <c r="P5" s="128">
        <v>0</v>
      </c>
    </row>
    <row r="6" spans="1:16" ht="25.5" customHeight="1" x14ac:dyDescent="0.25">
      <c r="A6" s="130" t="s">
        <v>378</v>
      </c>
      <c r="B6" s="133">
        <v>2</v>
      </c>
      <c r="C6" s="23">
        <v>3</v>
      </c>
      <c r="D6" s="21" t="s">
        <v>50</v>
      </c>
      <c r="E6" s="23" t="s">
        <v>51</v>
      </c>
      <c r="F6" s="23" t="s">
        <v>52</v>
      </c>
      <c r="G6" s="23" t="s">
        <v>47</v>
      </c>
      <c r="H6" s="29">
        <v>13.68</v>
      </c>
      <c r="I6" s="43">
        <v>30</v>
      </c>
      <c r="J6" s="84">
        <f>I6-(SUM(L6:P6))</f>
        <v>0</v>
      </c>
      <c r="K6" s="85" t="str">
        <f t="shared" si="0"/>
        <v>OK</v>
      </c>
      <c r="L6" s="128">
        <v>0</v>
      </c>
      <c r="M6" s="128">
        <v>30</v>
      </c>
      <c r="N6" s="128">
        <v>0</v>
      </c>
      <c r="O6" s="128">
        <v>0</v>
      </c>
      <c r="P6" s="128">
        <v>0</v>
      </c>
    </row>
    <row r="7" spans="1:16" ht="25.5" x14ac:dyDescent="0.25">
      <c r="A7" s="130"/>
      <c r="B7" s="133"/>
      <c r="C7" s="23">
        <v>4</v>
      </c>
      <c r="D7" s="36" t="s">
        <v>53</v>
      </c>
      <c r="E7" s="23" t="s">
        <v>51</v>
      </c>
      <c r="F7" s="22" t="s">
        <v>54</v>
      </c>
      <c r="G7" s="23" t="s">
        <v>47</v>
      </c>
      <c r="H7" s="29">
        <v>7.0000000000000007E-2</v>
      </c>
      <c r="I7" s="43">
        <v>30</v>
      </c>
      <c r="J7" s="84">
        <f>I7-(SUM(L7:P7))</f>
        <v>0</v>
      </c>
      <c r="K7" s="85" t="str">
        <f t="shared" si="0"/>
        <v>OK</v>
      </c>
      <c r="L7" s="128">
        <v>0</v>
      </c>
      <c r="M7" s="128">
        <v>30</v>
      </c>
      <c r="N7" s="128">
        <v>0</v>
      </c>
      <c r="O7" s="128">
        <v>0</v>
      </c>
      <c r="P7" s="128">
        <v>0</v>
      </c>
    </row>
    <row r="8" spans="1:16" ht="22.5" customHeight="1" x14ac:dyDescent="0.25">
      <c r="A8" s="130"/>
      <c r="B8" s="133"/>
      <c r="C8" s="23">
        <v>5</v>
      </c>
      <c r="D8" s="36" t="s">
        <v>55</v>
      </c>
      <c r="E8" s="23" t="s">
        <v>51</v>
      </c>
      <c r="F8" s="22" t="s">
        <v>54</v>
      </c>
      <c r="G8" s="23" t="s">
        <v>47</v>
      </c>
      <c r="H8" s="29">
        <v>0.7</v>
      </c>
      <c r="I8" s="43"/>
      <c r="J8" s="84">
        <f>I8-(SUM(L8:P8))</f>
        <v>0</v>
      </c>
      <c r="K8" s="85" t="str">
        <f t="shared" si="0"/>
        <v>OK</v>
      </c>
      <c r="L8" s="128">
        <v>0</v>
      </c>
      <c r="M8" s="128">
        <v>0</v>
      </c>
      <c r="N8" s="128">
        <v>0</v>
      </c>
      <c r="O8" s="128">
        <v>0</v>
      </c>
      <c r="P8" s="128">
        <v>0</v>
      </c>
    </row>
    <row r="9" spans="1:16" ht="25.5" customHeight="1" x14ac:dyDescent="0.25">
      <c r="A9" s="130"/>
      <c r="B9" s="133"/>
      <c r="C9" s="23">
        <v>6</v>
      </c>
      <c r="D9" s="36" t="s">
        <v>56</v>
      </c>
      <c r="E9" s="23" t="s">
        <v>51</v>
      </c>
      <c r="F9" s="22" t="s">
        <v>57</v>
      </c>
      <c r="G9" s="23" t="s">
        <v>47</v>
      </c>
      <c r="H9" s="29">
        <v>5.74</v>
      </c>
      <c r="I9" s="43">
        <v>15</v>
      </c>
      <c r="J9" s="84">
        <f>I9-(SUM(L9:P9))</f>
        <v>0</v>
      </c>
      <c r="K9" s="85" t="str">
        <f t="shared" si="0"/>
        <v>OK</v>
      </c>
      <c r="L9" s="128">
        <v>0</v>
      </c>
      <c r="M9" s="128">
        <v>15</v>
      </c>
      <c r="N9" s="128">
        <v>0</v>
      </c>
      <c r="O9" s="128">
        <v>0</v>
      </c>
      <c r="P9" s="128">
        <v>0</v>
      </c>
    </row>
    <row r="10" spans="1:16" ht="38.25" x14ac:dyDescent="0.25">
      <c r="A10" s="130"/>
      <c r="B10" s="133"/>
      <c r="C10" s="23">
        <v>7</v>
      </c>
      <c r="D10" s="21" t="s">
        <v>58</v>
      </c>
      <c r="E10" s="23" t="s">
        <v>40</v>
      </c>
      <c r="F10" s="23" t="s">
        <v>54</v>
      </c>
      <c r="G10" s="23" t="s">
        <v>47</v>
      </c>
      <c r="H10" s="29">
        <v>0.45</v>
      </c>
      <c r="I10" s="43">
        <v>10</v>
      </c>
      <c r="J10" s="84">
        <f>I10-(SUM(L10:P10))</f>
        <v>0</v>
      </c>
      <c r="K10" s="85" t="str">
        <f t="shared" si="0"/>
        <v>OK</v>
      </c>
      <c r="L10" s="128">
        <v>0</v>
      </c>
      <c r="M10" s="128">
        <v>10</v>
      </c>
      <c r="N10" s="128">
        <v>0</v>
      </c>
      <c r="O10" s="128">
        <v>0</v>
      </c>
      <c r="P10" s="128">
        <v>0</v>
      </c>
    </row>
    <row r="11" spans="1:16" ht="25.5" customHeight="1" x14ac:dyDescent="0.25">
      <c r="A11" s="130"/>
      <c r="B11" s="133"/>
      <c r="C11" s="23">
        <v>8</v>
      </c>
      <c r="D11" s="21" t="s">
        <v>59</v>
      </c>
      <c r="E11" s="23" t="s">
        <v>40</v>
      </c>
      <c r="F11" s="23" t="s">
        <v>60</v>
      </c>
      <c r="G11" s="23" t="s">
        <v>47</v>
      </c>
      <c r="H11" s="29">
        <v>9.32</v>
      </c>
      <c r="I11" s="43">
        <v>10</v>
      </c>
      <c r="J11" s="84">
        <f>I11-(SUM(L11:P11))</f>
        <v>0</v>
      </c>
      <c r="K11" s="85" t="str">
        <f t="shared" si="0"/>
        <v>OK</v>
      </c>
      <c r="L11" s="128">
        <v>0</v>
      </c>
      <c r="M11" s="128">
        <v>10</v>
      </c>
      <c r="N11" s="128">
        <v>0</v>
      </c>
      <c r="O11" s="128">
        <v>0</v>
      </c>
      <c r="P11" s="128">
        <v>0</v>
      </c>
    </row>
    <row r="12" spans="1:16" ht="25.5" customHeight="1" x14ac:dyDescent="0.25">
      <c r="A12" s="130"/>
      <c r="B12" s="133"/>
      <c r="C12" s="23">
        <v>9</v>
      </c>
      <c r="D12" s="21" t="s">
        <v>61</v>
      </c>
      <c r="E12" s="23" t="s">
        <v>40</v>
      </c>
      <c r="F12" s="23" t="s">
        <v>60</v>
      </c>
      <c r="G12" s="23" t="s">
        <v>47</v>
      </c>
      <c r="H12" s="29">
        <v>18.23</v>
      </c>
      <c r="I12" s="43">
        <v>10</v>
      </c>
      <c r="J12" s="84">
        <f>I12-(SUM(L12:P12))</f>
        <v>0</v>
      </c>
      <c r="K12" s="85" t="str">
        <f t="shared" si="0"/>
        <v>OK</v>
      </c>
      <c r="L12" s="128">
        <v>0</v>
      </c>
      <c r="M12" s="128">
        <v>10</v>
      </c>
      <c r="N12" s="128">
        <v>0</v>
      </c>
      <c r="O12" s="128">
        <v>0</v>
      </c>
      <c r="P12" s="128">
        <v>0</v>
      </c>
    </row>
    <row r="13" spans="1:16" ht="25.5" customHeight="1" x14ac:dyDescent="0.25">
      <c r="A13" s="130"/>
      <c r="B13" s="133"/>
      <c r="C13" s="23">
        <v>10</v>
      </c>
      <c r="D13" s="21" t="s">
        <v>62</v>
      </c>
      <c r="E13" s="23" t="s">
        <v>40</v>
      </c>
      <c r="F13" s="23" t="s">
        <v>60</v>
      </c>
      <c r="G13" s="23" t="s">
        <v>47</v>
      </c>
      <c r="H13" s="29">
        <v>28.08</v>
      </c>
      <c r="I13" s="43"/>
      <c r="J13" s="84">
        <f>I13-(SUM(L13:P13))</f>
        <v>0</v>
      </c>
      <c r="K13" s="85" t="str">
        <f t="shared" si="0"/>
        <v>OK</v>
      </c>
      <c r="L13" s="128">
        <v>0</v>
      </c>
      <c r="M13" s="128">
        <v>0</v>
      </c>
      <c r="N13" s="128">
        <v>0</v>
      </c>
      <c r="O13" s="128">
        <v>0</v>
      </c>
      <c r="P13" s="128">
        <v>0</v>
      </c>
    </row>
    <row r="14" spans="1:16" ht="38.25" x14ac:dyDescent="0.25">
      <c r="A14" s="131" t="s">
        <v>379</v>
      </c>
      <c r="B14" s="132">
        <v>3</v>
      </c>
      <c r="C14" s="26">
        <v>11</v>
      </c>
      <c r="D14" s="35" t="s">
        <v>63</v>
      </c>
      <c r="E14" s="26" t="s">
        <v>64</v>
      </c>
      <c r="F14" s="27" t="s">
        <v>65</v>
      </c>
      <c r="G14" s="26" t="s">
        <v>47</v>
      </c>
      <c r="H14" s="28">
        <v>2.06</v>
      </c>
      <c r="I14" s="42">
        <v>15</v>
      </c>
      <c r="J14" s="84">
        <f>I14-(SUM(L14:P14))</f>
        <v>0</v>
      </c>
      <c r="K14" s="85" t="str">
        <f t="shared" si="0"/>
        <v>OK</v>
      </c>
      <c r="L14" s="128">
        <v>15</v>
      </c>
      <c r="M14" s="128">
        <v>0</v>
      </c>
      <c r="N14" s="128">
        <v>0</v>
      </c>
      <c r="O14" s="128">
        <v>0</v>
      </c>
      <c r="P14" s="128">
        <v>0</v>
      </c>
    </row>
    <row r="15" spans="1:16" ht="38.25" x14ac:dyDescent="0.25">
      <c r="A15" s="131"/>
      <c r="B15" s="132"/>
      <c r="C15" s="26">
        <v>12</v>
      </c>
      <c r="D15" s="35" t="s">
        <v>66</v>
      </c>
      <c r="E15" s="26" t="s">
        <v>40</v>
      </c>
      <c r="F15" s="27" t="s">
        <v>52</v>
      </c>
      <c r="G15" s="26" t="s">
        <v>47</v>
      </c>
      <c r="H15" s="28">
        <v>1.1399999999999999</v>
      </c>
      <c r="I15" s="42"/>
      <c r="J15" s="84">
        <f>I15-(SUM(L15:P15))</f>
        <v>0</v>
      </c>
      <c r="K15" s="85" t="str">
        <f t="shared" si="0"/>
        <v>OK</v>
      </c>
      <c r="L15" s="128">
        <v>0</v>
      </c>
      <c r="M15" s="128">
        <v>0</v>
      </c>
      <c r="N15" s="128">
        <v>0</v>
      </c>
      <c r="O15" s="128">
        <v>0</v>
      </c>
      <c r="P15" s="128">
        <v>0</v>
      </c>
    </row>
    <row r="16" spans="1:16" ht="25.5" customHeight="1" x14ac:dyDescent="0.25">
      <c r="A16" s="130" t="s">
        <v>378</v>
      </c>
      <c r="B16" s="133">
        <v>4</v>
      </c>
      <c r="C16" s="23">
        <v>13</v>
      </c>
      <c r="D16" s="21" t="s">
        <v>67</v>
      </c>
      <c r="E16" s="23" t="s">
        <v>68</v>
      </c>
      <c r="F16" s="23" t="s">
        <v>52</v>
      </c>
      <c r="G16" s="23" t="s">
        <v>47</v>
      </c>
      <c r="H16" s="29">
        <v>1.46</v>
      </c>
      <c r="I16" s="43"/>
      <c r="J16" s="84">
        <f>I16-(SUM(L16:P16))</f>
        <v>0</v>
      </c>
      <c r="K16" s="85" t="str">
        <f t="shared" si="0"/>
        <v>OK</v>
      </c>
      <c r="L16" s="128">
        <v>0</v>
      </c>
      <c r="M16" s="128">
        <v>0</v>
      </c>
      <c r="N16" s="128">
        <v>0</v>
      </c>
      <c r="O16" s="128">
        <v>0</v>
      </c>
      <c r="P16" s="128">
        <v>0</v>
      </c>
    </row>
    <row r="17" spans="1:16" ht="25.5" customHeight="1" x14ac:dyDescent="0.25">
      <c r="A17" s="130"/>
      <c r="B17" s="133"/>
      <c r="C17" s="23">
        <v>14</v>
      </c>
      <c r="D17" s="21" t="s">
        <v>69</v>
      </c>
      <c r="E17" s="23" t="s">
        <v>40</v>
      </c>
      <c r="F17" s="23" t="s">
        <v>70</v>
      </c>
      <c r="G17" s="23" t="s">
        <v>47</v>
      </c>
      <c r="H17" s="29">
        <v>1.59</v>
      </c>
      <c r="I17" s="43">
        <v>10</v>
      </c>
      <c r="J17" s="84">
        <f>I17-(SUM(L17:P17))</f>
        <v>0</v>
      </c>
      <c r="K17" s="85" t="str">
        <f t="shared" si="0"/>
        <v>OK</v>
      </c>
      <c r="L17" s="128">
        <v>0</v>
      </c>
      <c r="M17" s="128">
        <v>10</v>
      </c>
      <c r="N17" s="128">
        <v>0</v>
      </c>
      <c r="O17" s="128">
        <v>0</v>
      </c>
      <c r="P17" s="128">
        <v>0</v>
      </c>
    </row>
    <row r="18" spans="1:16" ht="25.5" customHeight="1" x14ac:dyDescent="0.25">
      <c r="A18" s="130"/>
      <c r="B18" s="133"/>
      <c r="C18" s="23">
        <v>15</v>
      </c>
      <c r="D18" s="21" t="s">
        <v>71</v>
      </c>
      <c r="E18" s="23" t="s">
        <v>68</v>
      </c>
      <c r="F18" s="23" t="s">
        <v>72</v>
      </c>
      <c r="G18" s="23" t="s">
        <v>47</v>
      </c>
      <c r="H18" s="29">
        <v>19.98</v>
      </c>
      <c r="I18" s="43"/>
      <c r="J18" s="84">
        <f>I18-(SUM(L18:P18))</f>
        <v>0</v>
      </c>
      <c r="K18" s="85" t="str">
        <f t="shared" si="0"/>
        <v>OK</v>
      </c>
      <c r="L18" s="128">
        <v>0</v>
      </c>
      <c r="M18" s="128">
        <v>0</v>
      </c>
      <c r="N18" s="128">
        <v>0</v>
      </c>
      <c r="O18" s="128">
        <v>0</v>
      </c>
      <c r="P18" s="128">
        <v>0</v>
      </c>
    </row>
    <row r="19" spans="1:16" ht="25.5" customHeight="1" x14ac:dyDescent="0.25">
      <c r="A19" s="130"/>
      <c r="B19" s="133"/>
      <c r="C19" s="23">
        <v>16</v>
      </c>
      <c r="D19" s="21" t="s">
        <v>73</v>
      </c>
      <c r="E19" s="23" t="s">
        <v>40</v>
      </c>
      <c r="F19" s="23" t="s">
        <v>74</v>
      </c>
      <c r="G19" s="23" t="s">
        <v>47</v>
      </c>
      <c r="H19" s="29">
        <v>14.85</v>
      </c>
      <c r="I19" s="43">
        <v>50</v>
      </c>
      <c r="J19" s="84">
        <f>I19-(SUM(L19:P19))</f>
        <v>0</v>
      </c>
      <c r="K19" s="85" t="str">
        <f t="shared" si="0"/>
        <v>OK</v>
      </c>
      <c r="L19" s="128">
        <v>0</v>
      </c>
      <c r="M19" s="128">
        <v>50</v>
      </c>
      <c r="N19" s="128">
        <v>0</v>
      </c>
      <c r="O19" s="128">
        <v>0</v>
      </c>
      <c r="P19" s="128">
        <v>0</v>
      </c>
    </row>
    <row r="20" spans="1:16" ht="25.5" customHeight="1" x14ac:dyDescent="0.25">
      <c r="A20" s="130"/>
      <c r="B20" s="133"/>
      <c r="C20" s="23">
        <v>17</v>
      </c>
      <c r="D20" s="21" t="s">
        <v>75</v>
      </c>
      <c r="E20" s="23" t="s">
        <v>40</v>
      </c>
      <c r="F20" s="23" t="s">
        <v>72</v>
      </c>
      <c r="G20" s="23" t="s">
        <v>47</v>
      </c>
      <c r="H20" s="29">
        <v>3.11</v>
      </c>
      <c r="I20" s="43">
        <v>30</v>
      </c>
      <c r="J20" s="84">
        <f>I20-(SUM(L20:P20))</f>
        <v>0</v>
      </c>
      <c r="K20" s="85" t="str">
        <f t="shared" si="0"/>
        <v>OK</v>
      </c>
      <c r="L20" s="128">
        <v>0</v>
      </c>
      <c r="M20" s="128">
        <v>30</v>
      </c>
      <c r="N20" s="128">
        <v>0</v>
      </c>
      <c r="O20" s="128">
        <v>0</v>
      </c>
      <c r="P20" s="128">
        <v>0</v>
      </c>
    </row>
    <row r="21" spans="1:16" ht="25.5" customHeight="1" x14ac:dyDescent="0.25">
      <c r="A21" s="130"/>
      <c r="B21" s="133"/>
      <c r="C21" s="23">
        <v>18</v>
      </c>
      <c r="D21" s="21" t="s">
        <v>76</v>
      </c>
      <c r="E21" s="23" t="s">
        <v>40</v>
      </c>
      <c r="F21" s="23" t="s">
        <v>77</v>
      </c>
      <c r="G21" s="23" t="s">
        <v>47</v>
      </c>
      <c r="H21" s="29">
        <v>4.58</v>
      </c>
      <c r="I21" s="43">
        <v>15</v>
      </c>
      <c r="J21" s="84">
        <f>I21-(SUM(L21:P21))</f>
        <v>0</v>
      </c>
      <c r="K21" s="85" t="str">
        <f t="shared" si="0"/>
        <v>OK</v>
      </c>
      <c r="L21" s="128">
        <v>0</v>
      </c>
      <c r="M21" s="128">
        <v>15</v>
      </c>
      <c r="N21" s="128">
        <v>0</v>
      </c>
      <c r="O21" s="128">
        <v>0</v>
      </c>
      <c r="P21" s="128">
        <v>0</v>
      </c>
    </row>
    <row r="22" spans="1:16" ht="25.5" customHeight="1" x14ac:dyDescent="0.25">
      <c r="A22" s="130"/>
      <c r="B22" s="133"/>
      <c r="C22" s="23">
        <v>19</v>
      </c>
      <c r="D22" s="21" t="s">
        <v>78</v>
      </c>
      <c r="E22" s="23" t="s">
        <v>40</v>
      </c>
      <c r="F22" s="23" t="s">
        <v>77</v>
      </c>
      <c r="G22" s="23" t="s">
        <v>47</v>
      </c>
      <c r="H22" s="29">
        <v>1.47</v>
      </c>
      <c r="I22" s="43">
        <v>20</v>
      </c>
      <c r="J22" s="84">
        <f>I22-(SUM(L22:P22))</f>
        <v>0</v>
      </c>
      <c r="K22" s="85" t="str">
        <f t="shared" si="0"/>
        <v>OK</v>
      </c>
      <c r="L22" s="128">
        <v>0</v>
      </c>
      <c r="M22" s="128">
        <v>20</v>
      </c>
      <c r="N22" s="128">
        <v>0</v>
      </c>
      <c r="O22" s="128">
        <v>0</v>
      </c>
      <c r="P22" s="128">
        <v>0</v>
      </c>
    </row>
    <row r="23" spans="1:16" ht="51" x14ac:dyDescent="0.25">
      <c r="A23" s="130"/>
      <c r="B23" s="133"/>
      <c r="C23" s="23">
        <v>20</v>
      </c>
      <c r="D23" s="21" t="s">
        <v>79</v>
      </c>
      <c r="E23" s="23" t="s">
        <v>40</v>
      </c>
      <c r="F23" s="23" t="s">
        <v>80</v>
      </c>
      <c r="G23" s="23" t="s">
        <v>47</v>
      </c>
      <c r="H23" s="29">
        <v>10.130000000000001</v>
      </c>
      <c r="I23" s="43">
        <v>12</v>
      </c>
      <c r="J23" s="84">
        <f>I23-(SUM(L23:P23))</f>
        <v>0</v>
      </c>
      <c r="K23" s="85" t="str">
        <f t="shared" si="0"/>
        <v>OK</v>
      </c>
      <c r="L23" s="128">
        <v>0</v>
      </c>
      <c r="M23" s="128">
        <v>12</v>
      </c>
      <c r="N23" s="128">
        <v>0</v>
      </c>
      <c r="O23" s="128">
        <v>0</v>
      </c>
      <c r="P23" s="128">
        <v>0</v>
      </c>
    </row>
    <row r="24" spans="1:16" ht="89.25" x14ac:dyDescent="0.25">
      <c r="A24" s="131" t="s">
        <v>379</v>
      </c>
      <c r="B24" s="132">
        <v>5</v>
      </c>
      <c r="C24" s="26">
        <v>21</v>
      </c>
      <c r="D24" s="35" t="s">
        <v>487</v>
      </c>
      <c r="E24" s="26" t="s">
        <v>40</v>
      </c>
      <c r="F24" s="27" t="s">
        <v>81</v>
      </c>
      <c r="G24" s="26" t="s">
        <v>47</v>
      </c>
      <c r="H24" s="28">
        <v>0.39</v>
      </c>
      <c r="I24" s="42">
        <v>5</v>
      </c>
      <c r="J24" s="84">
        <f>I24-(SUM(L24:P24))</f>
        <v>0</v>
      </c>
      <c r="K24" s="85" t="str">
        <f t="shared" si="0"/>
        <v>OK</v>
      </c>
      <c r="L24" s="128">
        <v>5</v>
      </c>
      <c r="M24" s="128">
        <v>0</v>
      </c>
      <c r="N24" s="128">
        <v>0</v>
      </c>
      <c r="O24" s="128">
        <v>0</v>
      </c>
      <c r="P24" s="128">
        <v>0</v>
      </c>
    </row>
    <row r="25" spans="1:16" ht="76.5" x14ac:dyDescent="0.25">
      <c r="A25" s="131"/>
      <c r="B25" s="132"/>
      <c r="C25" s="26">
        <v>22</v>
      </c>
      <c r="D25" s="35" t="s">
        <v>488</v>
      </c>
      <c r="E25" s="26" t="s">
        <v>40</v>
      </c>
      <c r="F25" s="27" t="s">
        <v>81</v>
      </c>
      <c r="G25" s="26" t="s">
        <v>47</v>
      </c>
      <c r="H25" s="28">
        <v>0.39</v>
      </c>
      <c r="I25" s="42"/>
      <c r="J25" s="84">
        <f>I25-(SUM(L25:P25))</f>
        <v>0</v>
      </c>
      <c r="K25" s="85" t="str">
        <f t="shared" si="0"/>
        <v>OK</v>
      </c>
      <c r="L25" s="128">
        <v>0</v>
      </c>
      <c r="M25" s="128">
        <v>0</v>
      </c>
      <c r="N25" s="128">
        <v>0</v>
      </c>
      <c r="O25" s="128">
        <v>0</v>
      </c>
      <c r="P25" s="128">
        <v>0</v>
      </c>
    </row>
    <row r="26" spans="1:16" ht="89.25" x14ac:dyDescent="0.25">
      <c r="A26" s="131"/>
      <c r="B26" s="132"/>
      <c r="C26" s="26">
        <v>23</v>
      </c>
      <c r="D26" s="35" t="s">
        <v>489</v>
      </c>
      <c r="E26" s="26" t="s">
        <v>40</v>
      </c>
      <c r="F26" s="27" t="s">
        <v>81</v>
      </c>
      <c r="G26" s="26" t="s">
        <v>47</v>
      </c>
      <c r="H26" s="28">
        <v>0.33</v>
      </c>
      <c r="I26" s="42">
        <v>5</v>
      </c>
      <c r="J26" s="84">
        <f>I26-(SUM(L26:P26))</f>
        <v>0</v>
      </c>
      <c r="K26" s="85" t="str">
        <f t="shared" si="0"/>
        <v>OK</v>
      </c>
      <c r="L26" s="128">
        <v>5</v>
      </c>
      <c r="M26" s="128">
        <v>0</v>
      </c>
      <c r="N26" s="128">
        <v>0</v>
      </c>
      <c r="O26" s="128">
        <v>0</v>
      </c>
      <c r="P26" s="128">
        <v>0</v>
      </c>
    </row>
    <row r="27" spans="1:16" ht="89.25" x14ac:dyDescent="0.25">
      <c r="A27" s="131"/>
      <c r="B27" s="132"/>
      <c r="C27" s="26">
        <v>24</v>
      </c>
      <c r="D27" s="35" t="s">
        <v>490</v>
      </c>
      <c r="E27" s="26" t="s">
        <v>40</v>
      </c>
      <c r="F27" s="27" t="s">
        <v>81</v>
      </c>
      <c r="G27" s="26" t="s">
        <v>47</v>
      </c>
      <c r="H27" s="28">
        <v>0.33</v>
      </c>
      <c r="I27" s="42">
        <v>5</v>
      </c>
      <c r="J27" s="84">
        <f>I27-(SUM(L27:P27))</f>
        <v>0</v>
      </c>
      <c r="K27" s="85" t="str">
        <f t="shared" si="0"/>
        <v>OK</v>
      </c>
      <c r="L27" s="128">
        <v>5</v>
      </c>
      <c r="M27" s="128">
        <v>0</v>
      </c>
      <c r="N27" s="128">
        <v>0</v>
      </c>
      <c r="O27" s="128">
        <v>0</v>
      </c>
      <c r="P27" s="128">
        <v>0</v>
      </c>
    </row>
    <row r="28" spans="1:16" ht="25.5" customHeight="1" x14ac:dyDescent="0.25">
      <c r="A28" s="130" t="s">
        <v>378</v>
      </c>
      <c r="B28" s="133">
        <v>6</v>
      </c>
      <c r="C28" s="23">
        <v>25</v>
      </c>
      <c r="D28" s="21" t="s">
        <v>82</v>
      </c>
      <c r="E28" s="23" t="s">
        <v>40</v>
      </c>
      <c r="F28" s="23" t="s">
        <v>83</v>
      </c>
      <c r="G28" s="23" t="s">
        <v>47</v>
      </c>
      <c r="H28" s="29">
        <v>0.82</v>
      </c>
      <c r="I28" s="43">
        <v>24</v>
      </c>
      <c r="J28" s="84">
        <f>I28-(SUM(L28:P28))</f>
        <v>0</v>
      </c>
      <c r="K28" s="85" t="str">
        <f t="shared" si="0"/>
        <v>OK</v>
      </c>
      <c r="L28" s="128">
        <v>0</v>
      </c>
      <c r="M28" s="128">
        <v>24</v>
      </c>
      <c r="N28" s="128">
        <v>0</v>
      </c>
      <c r="O28" s="128">
        <v>0</v>
      </c>
      <c r="P28" s="128">
        <v>0</v>
      </c>
    </row>
    <row r="29" spans="1:16" ht="25.5" x14ac:dyDescent="0.25">
      <c r="A29" s="130"/>
      <c r="B29" s="133"/>
      <c r="C29" s="23">
        <v>26</v>
      </c>
      <c r="D29" s="21" t="s">
        <v>84</v>
      </c>
      <c r="E29" s="23" t="s">
        <v>40</v>
      </c>
      <c r="F29" s="23" t="s">
        <v>83</v>
      </c>
      <c r="G29" s="23" t="s">
        <v>47</v>
      </c>
      <c r="H29" s="29">
        <v>0.82</v>
      </c>
      <c r="I29" s="43">
        <v>48</v>
      </c>
      <c r="J29" s="84">
        <f>I29-(SUM(L29:P29))</f>
        <v>0</v>
      </c>
      <c r="K29" s="85" t="str">
        <f t="shared" si="0"/>
        <v>OK</v>
      </c>
      <c r="L29" s="128">
        <v>0</v>
      </c>
      <c r="M29" s="128">
        <v>48</v>
      </c>
      <c r="N29" s="48"/>
      <c r="O29" s="48"/>
      <c r="P29" s="48"/>
    </row>
    <row r="30" spans="1:16" ht="25.5" x14ac:dyDescent="0.25">
      <c r="A30" s="130"/>
      <c r="B30" s="133"/>
      <c r="C30" s="23">
        <v>27</v>
      </c>
      <c r="D30" s="21" t="s">
        <v>85</v>
      </c>
      <c r="E30" s="23" t="s">
        <v>40</v>
      </c>
      <c r="F30" s="23" t="s">
        <v>83</v>
      </c>
      <c r="G30" s="23" t="s">
        <v>47</v>
      </c>
      <c r="H30" s="29">
        <v>0.82</v>
      </c>
      <c r="I30" s="43">
        <v>24</v>
      </c>
      <c r="J30" s="84">
        <f>I30-(SUM(L30:P30))</f>
        <v>0</v>
      </c>
      <c r="K30" s="85" t="str">
        <f t="shared" si="0"/>
        <v>OK</v>
      </c>
      <c r="L30" s="128">
        <v>0</v>
      </c>
      <c r="M30" s="128">
        <v>24</v>
      </c>
      <c r="N30" s="48"/>
      <c r="O30" s="48"/>
      <c r="P30" s="48"/>
    </row>
    <row r="31" spans="1:16" ht="25.5" x14ac:dyDescent="0.25">
      <c r="A31" s="130"/>
      <c r="B31" s="133"/>
      <c r="C31" s="23">
        <v>28</v>
      </c>
      <c r="D31" s="21" t="s">
        <v>86</v>
      </c>
      <c r="E31" s="23" t="s">
        <v>40</v>
      </c>
      <c r="F31" s="23" t="s">
        <v>83</v>
      </c>
      <c r="G31" s="23" t="s">
        <v>47</v>
      </c>
      <c r="H31" s="29">
        <v>0.82</v>
      </c>
      <c r="I31" s="43">
        <v>12</v>
      </c>
      <c r="J31" s="84">
        <f>I31-(SUM(L31:P31))</f>
        <v>0</v>
      </c>
      <c r="K31" s="85" t="str">
        <f t="shared" si="0"/>
        <v>OK</v>
      </c>
      <c r="L31" s="128">
        <v>0</v>
      </c>
      <c r="M31" s="128">
        <v>12</v>
      </c>
      <c r="N31" s="48"/>
      <c r="O31" s="48"/>
      <c r="P31" s="48"/>
    </row>
    <row r="32" spans="1:16" ht="38.25" x14ac:dyDescent="0.25">
      <c r="A32" s="130"/>
      <c r="B32" s="133"/>
      <c r="C32" s="23">
        <v>29</v>
      </c>
      <c r="D32" s="21" t="s">
        <v>87</v>
      </c>
      <c r="E32" s="23" t="s">
        <v>40</v>
      </c>
      <c r="F32" s="23" t="s">
        <v>52</v>
      </c>
      <c r="G32" s="23" t="s">
        <v>47</v>
      </c>
      <c r="H32" s="29">
        <v>0.63</v>
      </c>
      <c r="I32" s="43">
        <v>50</v>
      </c>
      <c r="J32" s="84">
        <f>I32-(SUM(L32:P32))</f>
        <v>0</v>
      </c>
      <c r="K32" s="85" t="str">
        <f t="shared" si="0"/>
        <v>OK</v>
      </c>
      <c r="L32" s="128">
        <v>0</v>
      </c>
      <c r="M32" s="128">
        <v>50</v>
      </c>
      <c r="N32" s="48"/>
      <c r="O32" s="48"/>
      <c r="P32" s="48"/>
    </row>
    <row r="33" spans="1:16" ht="38.25" x14ac:dyDescent="0.25">
      <c r="A33" s="130"/>
      <c r="B33" s="133"/>
      <c r="C33" s="23">
        <v>30</v>
      </c>
      <c r="D33" s="21" t="s">
        <v>88</v>
      </c>
      <c r="E33" s="23" t="s">
        <v>40</v>
      </c>
      <c r="F33" s="23" t="s">
        <v>52</v>
      </c>
      <c r="G33" s="23" t="s">
        <v>47</v>
      </c>
      <c r="H33" s="29">
        <v>0.63</v>
      </c>
      <c r="I33" s="43">
        <v>20</v>
      </c>
      <c r="J33" s="84">
        <f>I33-(SUM(L33:P33))</f>
        <v>0</v>
      </c>
      <c r="K33" s="85" t="str">
        <f t="shared" si="0"/>
        <v>OK</v>
      </c>
      <c r="L33" s="128">
        <v>0</v>
      </c>
      <c r="M33" s="128">
        <v>20</v>
      </c>
      <c r="N33" s="48"/>
      <c r="O33" s="48"/>
      <c r="P33" s="48"/>
    </row>
    <row r="34" spans="1:16" ht="63.75" x14ac:dyDescent="0.25">
      <c r="A34" s="130"/>
      <c r="B34" s="133"/>
      <c r="C34" s="23">
        <v>31</v>
      </c>
      <c r="D34" s="21" t="s">
        <v>89</v>
      </c>
      <c r="E34" s="23" t="s">
        <v>40</v>
      </c>
      <c r="F34" s="23" t="s">
        <v>90</v>
      </c>
      <c r="G34" s="23" t="s">
        <v>47</v>
      </c>
      <c r="H34" s="29">
        <v>5.51</v>
      </c>
      <c r="I34" s="43">
        <v>10</v>
      </c>
      <c r="J34" s="84">
        <f>I34-(SUM(L34:P34))</f>
        <v>0</v>
      </c>
      <c r="K34" s="85" t="str">
        <f t="shared" si="0"/>
        <v>OK</v>
      </c>
      <c r="L34" s="128">
        <v>0</v>
      </c>
      <c r="M34" s="128">
        <v>10</v>
      </c>
      <c r="N34" s="48"/>
      <c r="O34" s="48"/>
      <c r="P34" s="48"/>
    </row>
    <row r="35" spans="1:16" x14ac:dyDescent="0.25">
      <c r="A35" s="130"/>
      <c r="B35" s="133"/>
      <c r="C35" s="23">
        <v>32</v>
      </c>
      <c r="D35" s="21" t="s">
        <v>91</v>
      </c>
      <c r="E35" s="23" t="s">
        <v>40</v>
      </c>
      <c r="F35" s="23" t="s">
        <v>92</v>
      </c>
      <c r="G35" s="23" t="s">
        <v>47</v>
      </c>
      <c r="H35" s="29">
        <v>0.56999999999999995</v>
      </c>
      <c r="I35" s="43">
        <v>5</v>
      </c>
      <c r="J35" s="84">
        <f>I35-(SUM(L35:P35))</f>
        <v>0</v>
      </c>
      <c r="K35" s="85" t="str">
        <f t="shared" si="0"/>
        <v>OK</v>
      </c>
      <c r="L35" s="128">
        <v>0</v>
      </c>
      <c r="M35" s="128">
        <v>5</v>
      </c>
      <c r="N35" s="48"/>
      <c r="O35" s="48"/>
      <c r="P35" s="48"/>
    </row>
    <row r="36" spans="1:16" x14ac:dyDescent="0.25">
      <c r="A36" s="130"/>
      <c r="B36" s="133"/>
      <c r="C36" s="23">
        <v>33</v>
      </c>
      <c r="D36" s="21" t="s">
        <v>93</v>
      </c>
      <c r="E36" s="23" t="s">
        <v>40</v>
      </c>
      <c r="F36" s="23" t="s">
        <v>92</v>
      </c>
      <c r="G36" s="23" t="s">
        <v>47</v>
      </c>
      <c r="H36" s="29">
        <v>0.56999999999999995</v>
      </c>
      <c r="I36" s="43">
        <v>5</v>
      </c>
      <c r="J36" s="84">
        <f>I36-(SUM(L36:P36))</f>
        <v>0</v>
      </c>
      <c r="K36" s="85" t="str">
        <f t="shared" si="0"/>
        <v>OK</v>
      </c>
      <c r="L36" s="128">
        <v>0</v>
      </c>
      <c r="M36" s="128">
        <v>5</v>
      </c>
      <c r="N36" s="48"/>
      <c r="O36" s="48"/>
      <c r="P36" s="48"/>
    </row>
    <row r="37" spans="1:16" x14ac:dyDescent="0.25">
      <c r="A37" s="130"/>
      <c r="B37" s="133"/>
      <c r="C37" s="23">
        <v>34</v>
      </c>
      <c r="D37" s="21" t="s">
        <v>94</v>
      </c>
      <c r="E37" s="23" t="s">
        <v>40</v>
      </c>
      <c r="F37" s="23" t="s">
        <v>92</v>
      </c>
      <c r="G37" s="23" t="s">
        <v>47</v>
      </c>
      <c r="H37" s="29">
        <v>0.56999999999999995</v>
      </c>
      <c r="I37" s="43">
        <v>5</v>
      </c>
      <c r="J37" s="84">
        <f>I37-(SUM(L37:P37))</f>
        <v>0</v>
      </c>
      <c r="K37" s="85" t="str">
        <f t="shared" si="0"/>
        <v>OK</v>
      </c>
      <c r="L37" s="128">
        <v>0</v>
      </c>
      <c r="M37" s="128">
        <v>5</v>
      </c>
      <c r="N37" s="48"/>
      <c r="O37" s="48"/>
      <c r="P37" s="48"/>
    </row>
    <row r="38" spans="1:16" x14ac:dyDescent="0.25">
      <c r="A38" s="130"/>
      <c r="B38" s="133"/>
      <c r="C38" s="23">
        <v>35</v>
      </c>
      <c r="D38" s="21" t="s">
        <v>95</v>
      </c>
      <c r="E38" s="23" t="s">
        <v>40</v>
      </c>
      <c r="F38" s="23" t="s">
        <v>92</v>
      </c>
      <c r="G38" s="23" t="s">
        <v>47</v>
      </c>
      <c r="H38" s="29">
        <v>0.56999999999999995</v>
      </c>
      <c r="I38" s="43">
        <v>2</v>
      </c>
      <c r="J38" s="84">
        <f>I38-(SUM(L38:P38))</f>
        <v>0</v>
      </c>
      <c r="K38" s="85" t="str">
        <f t="shared" si="0"/>
        <v>OK</v>
      </c>
      <c r="L38" s="128">
        <v>0</v>
      </c>
      <c r="M38" s="128">
        <v>2</v>
      </c>
      <c r="N38" s="48"/>
      <c r="O38" s="48"/>
      <c r="P38" s="48"/>
    </row>
    <row r="39" spans="1:16" x14ac:dyDescent="0.25">
      <c r="A39" s="130"/>
      <c r="B39" s="133"/>
      <c r="C39" s="23">
        <v>36</v>
      </c>
      <c r="D39" s="21" t="s">
        <v>96</v>
      </c>
      <c r="E39" s="23" t="s">
        <v>40</v>
      </c>
      <c r="F39" s="23" t="s">
        <v>92</v>
      </c>
      <c r="G39" s="23" t="s">
        <v>47</v>
      </c>
      <c r="H39" s="29">
        <v>0.56999999999999995</v>
      </c>
      <c r="I39" s="43">
        <v>12</v>
      </c>
      <c r="J39" s="84">
        <f>I39-(SUM(L39:P39))</f>
        <v>0</v>
      </c>
      <c r="K39" s="85" t="str">
        <f t="shared" si="0"/>
        <v>OK</v>
      </c>
      <c r="L39" s="128">
        <v>0</v>
      </c>
      <c r="M39" s="128">
        <v>12</v>
      </c>
      <c r="N39" s="48"/>
      <c r="O39" s="48"/>
      <c r="P39" s="48"/>
    </row>
    <row r="40" spans="1:16" ht="25.5" x14ac:dyDescent="0.25">
      <c r="A40" s="130"/>
      <c r="B40" s="133"/>
      <c r="C40" s="23">
        <v>37</v>
      </c>
      <c r="D40" s="21" t="s">
        <v>97</v>
      </c>
      <c r="E40" s="23" t="s">
        <v>98</v>
      </c>
      <c r="F40" s="23" t="s">
        <v>54</v>
      </c>
      <c r="G40" s="23" t="s">
        <v>47</v>
      </c>
      <c r="H40" s="29">
        <v>2.21</v>
      </c>
      <c r="I40" s="43">
        <v>5</v>
      </c>
      <c r="J40" s="84">
        <f>I40-(SUM(L40:P40))</f>
        <v>0</v>
      </c>
      <c r="K40" s="85" t="str">
        <f t="shared" si="0"/>
        <v>OK</v>
      </c>
      <c r="L40" s="128">
        <v>0</v>
      </c>
      <c r="M40" s="128">
        <v>5</v>
      </c>
      <c r="N40" s="48"/>
      <c r="O40" s="48"/>
      <c r="P40" s="48"/>
    </row>
    <row r="41" spans="1:16" ht="39" x14ac:dyDescent="0.25">
      <c r="A41" s="130"/>
      <c r="B41" s="133"/>
      <c r="C41" s="23">
        <v>38</v>
      </c>
      <c r="D41" s="37" t="s">
        <v>99</v>
      </c>
      <c r="E41" s="23" t="s">
        <v>9</v>
      </c>
      <c r="F41" s="23" t="s">
        <v>90</v>
      </c>
      <c r="G41" s="23" t="s">
        <v>47</v>
      </c>
      <c r="H41" s="29">
        <v>7.03</v>
      </c>
      <c r="I41" s="43"/>
      <c r="J41" s="84">
        <f>I41-(SUM(L41:P41))</f>
        <v>0</v>
      </c>
      <c r="K41" s="85" t="str">
        <f t="shared" si="0"/>
        <v>OK</v>
      </c>
      <c r="L41" s="128">
        <v>0</v>
      </c>
      <c r="M41" s="128">
        <v>0</v>
      </c>
      <c r="N41" s="48"/>
      <c r="O41" s="48"/>
      <c r="P41" s="48"/>
    </row>
    <row r="42" spans="1:16" ht="26.25" x14ac:dyDescent="0.25">
      <c r="A42" s="130"/>
      <c r="B42" s="133"/>
      <c r="C42" s="23">
        <v>39</v>
      </c>
      <c r="D42" s="37" t="s">
        <v>100</v>
      </c>
      <c r="E42" s="23" t="s">
        <v>101</v>
      </c>
      <c r="F42" s="23" t="s">
        <v>102</v>
      </c>
      <c r="G42" s="23" t="s">
        <v>47</v>
      </c>
      <c r="H42" s="29">
        <v>183.5</v>
      </c>
      <c r="I42" s="43"/>
      <c r="J42" s="84">
        <f>I42-(SUM(L42:P42))</f>
        <v>0</v>
      </c>
      <c r="K42" s="85" t="str">
        <f t="shared" si="0"/>
        <v>OK</v>
      </c>
      <c r="L42" s="128">
        <v>0</v>
      </c>
      <c r="M42" s="128">
        <v>0</v>
      </c>
      <c r="N42" s="48"/>
      <c r="O42" s="48"/>
      <c r="P42" s="48"/>
    </row>
    <row r="43" spans="1:16" ht="25.5" x14ac:dyDescent="0.25">
      <c r="A43" s="130"/>
      <c r="B43" s="133"/>
      <c r="C43" s="23">
        <v>40</v>
      </c>
      <c r="D43" s="21" t="s">
        <v>103</v>
      </c>
      <c r="E43" s="23" t="s">
        <v>40</v>
      </c>
      <c r="F43" s="23" t="s">
        <v>52</v>
      </c>
      <c r="G43" s="23" t="s">
        <v>47</v>
      </c>
      <c r="H43" s="29">
        <v>0.63</v>
      </c>
      <c r="I43" s="43">
        <v>5</v>
      </c>
      <c r="J43" s="84">
        <f>I43-(SUM(L43:P43))</f>
        <v>0</v>
      </c>
      <c r="K43" s="85" t="str">
        <f t="shared" si="0"/>
        <v>OK</v>
      </c>
      <c r="L43" s="128">
        <v>0</v>
      </c>
      <c r="M43" s="128">
        <v>5</v>
      </c>
      <c r="N43" s="48"/>
      <c r="O43" s="48"/>
      <c r="P43" s="48"/>
    </row>
    <row r="44" spans="1:16" ht="25.5" x14ac:dyDescent="0.25">
      <c r="A44" s="130"/>
      <c r="B44" s="133"/>
      <c r="C44" s="23">
        <v>41</v>
      </c>
      <c r="D44" s="21" t="s">
        <v>104</v>
      </c>
      <c r="E44" s="23" t="s">
        <v>40</v>
      </c>
      <c r="F44" s="23" t="s">
        <v>52</v>
      </c>
      <c r="G44" s="23" t="s">
        <v>47</v>
      </c>
      <c r="H44" s="29">
        <v>0.63</v>
      </c>
      <c r="I44" s="43">
        <v>5</v>
      </c>
      <c r="J44" s="84">
        <f>I44-(SUM(L44:P44))</f>
        <v>0</v>
      </c>
      <c r="K44" s="85" t="str">
        <f t="shared" si="0"/>
        <v>OK</v>
      </c>
      <c r="L44" s="128">
        <v>0</v>
      </c>
      <c r="M44" s="128">
        <v>5</v>
      </c>
      <c r="N44" s="48"/>
      <c r="O44" s="48"/>
      <c r="P44" s="48"/>
    </row>
    <row r="45" spans="1:16" ht="25.5" x14ac:dyDescent="0.25">
      <c r="A45" s="130"/>
      <c r="B45" s="133"/>
      <c r="C45" s="23">
        <v>42</v>
      </c>
      <c r="D45" s="21" t="s">
        <v>105</v>
      </c>
      <c r="E45" s="23" t="s">
        <v>40</v>
      </c>
      <c r="F45" s="23" t="s">
        <v>52</v>
      </c>
      <c r="G45" s="23" t="s">
        <v>47</v>
      </c>
      <c r="H45" s="29">
        <v>0.63</v>
      </c>
      <c r="I45" s="43">
        <v>5</v>
      </c>
      <c r="J45" s="84">
        <f>I45-(SUM(L45:P45))</f>
        <v>0</v>
      </c>
      <c r="K45" s="85" t="str">
        <f t="shared" si="0"/>
        <v>OK</v>
      </c>
      <c r="L45" s="128">
        <v>0</v>
      </c>
      <c r="M45" s="128">
        <v>5</v>
      </c>
      <c r="N45" s="48"/>
      <c r="O45" s="48"/>
      <c r="P45" s="48"/>
    </row>
    <row r="46" spans="1:16" ht="25.5" x14ac:dyDescent="0.25">
      <c r="A46" s="130"/>
      <c r="B46" s="133"/>
      <c r="C46" s="23">
        <v>43</v>
      </c>
      <c r="D46" s="21" t="s">
        <v>106</v>
      </c>
      <c r="E46" s="23" t="s">
        <v>40</v>
      </c>
      <c r="F46" s="23" t="s">
        <v>52</v>
      </c>
      <c r="G46" s="23" t="s">
        <v>47</v>
      </c>
      <c r="H46" s="29">
        <v>0.93</v>
      </c>
      <c r="I46" s="43">
        <v>3</v>
      </c>
      <c r="J46" s="84">
        <f>I46-(SUM(L46:P46))</f>
        <v>0</v>
      </c>
      <c r="K46" s="85" t="str">
        <f t="shared" si="0"/>
        <v>OK</v>
      </c>
      <c r="L46" s="128">
        <v>0</v>
      </c>
      <c r="M46" s="128">
        <v>3</v>
      </c>
      <c r="N46" s="48"/>
      <c r="O46" s="48"/>
      <c r="P46" s="48"/>
    </row>
    <row r="47" spans="1:16" ht="25.5" x14ac:dyDescent="0.25">
      <c r="A47" s="130"/>
      <c r="B47" s="133"/>
      <c r="C47" s="23">
        <v>44</v>
      </c>
      <c r="D47" s="21" t="s">
        <v>107</v>
      </c>
      <c r="E47" s="23" t="s">
        <v>40</v>
      </c>
      <c r="F47" s="23" t="s">
        <v>52</v>
      </c>
      <c r="G47" s="23" t="s">
        <v>108</v>
      </c>
      <c r="H47" s="29">
        <v>0.93</v>
      </c>
      <c r="I47" s="43">
        <v>3</v>
      </c>
      <c r="J47" s="84">
        <f>I47-(SUM(L47:P47))</f>
        <v>0</v>
      </c>
      <c r="K47" s="85" t="str">
        <f t="shared" si="0"/>
        <v>OK</v>
      </c>
      <c r="L47" s="128">
        <v>0</v>
      </c>
      <c r="M47" s="128">
        <v>3</v>
      </c>
      <c r="N47" s="48"/>
      <c r="O47" s="48"/>
      <c r="P47" s="48"/>
    </row>
    <row r="48" spans="1:16" ht="25.5" x14ac:dyDescent="0.25">
      <c r="A48" s="130"/>
      <c r="B48" s="133"/>
      <c r="C48" s="23">
        <v>45</v>
      </c>
      <c r="D48" s="21" t="s">
        <v>109</v>
      </c>
      <c r="E48" s="23" t="s">
        <v>40</v>
      </c>
      <c r="F48" s="23" t="s">
        <v>110</v>
      </c>
      <c r="G48" s="23" t="s">
        <v>47</v>
      </c>
      <c r="H48" s="29">
        <v>1.23</v>
      </c>
      <c r="I48" s="43">
        <v>2</v>
      </c>
      <c r="J48" s="84">
        <f>I48-(SUM(L48:P48))</f>
        <v>0</v>
      </c>
      <c r="K48" s="85" t="str">
        <f t="shared" si="0"/>
        <v>OK</v>
      </c>
      <c r="L48" s="128">
        <v>0</v>
      </c>
      <c r="M48" s="128">
        <v>2</v>
      </c>
      <c r="N48" s="48"/>
      <c r="O48" s="48"/>
      <c r="P48" s="48"/>
    </row>
    <row r="49" spans="1:16" ht="25.5" x14ac:dyDescent="0.25">
      <c r="A49" s="130"/>
      <c r="B49" s="133"/>
      <c r="C49" s="23">
        <v>46</v>
      </c>
      <c r="D49" s="21" t="s">
        <v>111</v>
      </c>
      <c r="E49" s="23" t="s">
        <v>40</v>
      </c>
      <c r="F49" s="23" t="s">
        <v>52</v>
      </c>
      <c r="G49" s="23" t="s">
        <v>47</v>
      </c>
      <c r="H49" s="29">
        <v>0.93</v>
      </c>
      <c r="I49" s="43">
        <v>2</v>
      </c>
      <c r="J49" s="84">
        <f>I49-(SUM(L49:P49))</f>
        <v>0</v>
      </c>
      <c r="K49" s="85" t="str">
        <f t="shared" si="0"/>
        <v>OK</v>
      </c>
      <c r="L49" s="128">
        <v>0</v>
      </c>
      <c r="M49" s="128">
        <v>2</v>
      </c>
      <c r="N49" s="48"/>
      <c r="O49" s="48"/>
      <c r="P49" s="48"/>
    </row>
    <row r="50" spans="1:16" ht="38.25" x14ac:dyDescent="0.25">
      <c r="A50" s="131" t="s">
        <v>380</v>
      </c>
      <c r="B50" s="132">
        <v>7</v>
      </c>
      <c r="C50" s="26">
        <v>47</v>
      </c>
      <c r="D50" s="35" t="s">
        <v>112</v>
      </c>
      <c r="E50" s="26" t="s">
        <v>40</v>
      </c>
      <c r="F50" s="27" t="s">
        <v>113</v>
      </c>
      <c r="G50" s="26" t="s">
        <v>47</v>
      </c>
      <c r="H50" s="28">
        <v>1.97</v>
      </c>
      <c r="I50" s="42">
        <v>3</v>
      </c>
      <c r="J50" s="84">
        <f>I50-(SUM(L50:P50))</f>
        <v>0</v>
      </c>
      <c r="K50" s="85" t="str">
        <f t="shared" si="0"/>
        <v>OK</v>
      </c>
      <c r="L50" s="128">
        <v>0</v>
      </c>
      <c r="M50" s="128">
        <v>0</v>
      </c>
      <c r="N50" s="128">
        <v>3</v>
      </c>
      <c r="O50" s="48"/>
      <c r="P50" s="48"/>
    </row>
    <row r="51" spans="1:16" ht="38.25" x14ac:dyDescent="0.25">
      <c r="A51" s="131"/>
      <c r="B51" s="132"/>
      <c r="C51" s="26">
        <v>48</v>
      </c>
      <c r="D51" s="35" t="s">
        <v>114</v>
      </c>
      <c r="E51" s="26" t="s">
        <v>40</v>
      </c>
      <c r="F51" s="27" t="s">
        <v>113</v>
      </c>
      <c r="G51" s="26" t="s">
        <v>47</v>
      </c>
      <c r="H51" s="28">
        <v>1.97</v>
      </c>
      <c r="I51" s="42">
        <v>3</v>
      </c>
      <c r="J51" s="84">
        <f>I51-(SUM(L51:P51))</f>
        <v>0</v>
      </c>
      <c r="K51" s="85" t="str">
        <f t="shared" si="0"/>
        <v>OK</v>
      </c>
      <c r="L51" s="128">
        <v>0</v>
      </c>
      <c r="M51" s="128">
        <v>0</v>
      </c>
      <c r="N51" s="128">
        <v>3</v>
      </c>
      <c r="O51" s="48">
        <v>0</v>
      </c>
      <c r="P51" s="48"/>
    </row>
    <row r="52" spans="1:16" ht="38.25" x14ac:dyDescent="0.25">
      <c r="A52" s="131"/>
      <c r="B52" s="132"/>
      <c r="C52" s="26">
        <v>49</v>
      </c>
      <c r="D52" s="35" t="s">
        <v>115</v>
      </c>
      <c r="E52" s="26" t="s">
        <v>40</v>
      </c>
      <c r="F52" s="27" t="s">
        <v>113</v>
      </c>
      <c r="G52" s="26" t="s">
        <v>47</v>
      </c>
      <c r="H52" s="28">
        <v>1.97</v>
      </c>
      <c r="I52" s="42">
        <v>3</v>
      </c>
      <c r="J52" s="84">
        <f>I52-(SUM(L52:P52))</f>
        <v>0</v>
      </c>
      <c r="K52" s="85" t="str">
        <f t="shared" si="0"/>
        <v>OK</v>
      </c>
      <c r="L52" s="128">
        <v>0</v>
      </c>
      <c r="M52" s="128">
        <v>0</v>
      </c>
      <c r="N52" s="128">
        <v>3</v>
      </c>
      <c r="O52" s="48"/>
      <c r="P52" s="48"/>
    </row>
    <row r="53" spans="1:16" ht="38.25" x14ac:dyDescent="0.25">
      <c r="A53" s="131"/>
      <c r="B53" s="132"/>
      <c r="C53" s="26">
        <v>50</v>
      </c>
      <c r="D53" s="35" t="s">
        <v>116</v>
      </c>
      <c r="E53" s="26" t="s">
        <v>40</v>
      </c>
      <c r="F53" s="27" t="s">
        <v>113</v>
      </c>
      <c r="G53" s="26" t="s">
        <v>47</v>
      </c>
      <c r="H53" s="28">
        <v>1.97</v>
      </c>
      <c r="I53" s="42">
        <v>3</v>
      </c>
      <c r="J53" s="84">
        <f>I53-(SUM(L53:P53))</f>
        <v>0</v>
      </c>
      <c r="K53" s="85" t="str">
        <f t="shared" si="0"/>
        <v>OK</v>
      </c>
      <c r="L53" s="128">
        <v>0</v>
      </c>
      <c r="M53" s="128">
        <v>0</v>
      </c>
      <c r="N53" s="128">
        <v>3</v>
      </c>
      <c r="O53" s="48"/>
      <c r="P53" s="48"/>
    </row>
    <row r="54" spans="1:16" ht="39" x14ac:dyDescent="0.25">
      <c r="A54" s="131"/>
      <c r="B54" s="132"/>
      <c r="C54" s="26">
        <v>51</v>
      </c>
      <c r="D54" s="38" t="s">
        <v>117</v>
      </c>
      <c r="E54" s="26" t="s">
        <v>40</v>
      </c>
      <c r="F54" s="27" t="s">
        <v>118</v>
      </c>
      <c r="G54" s="26" t="s">
        <v>47</v>
      </c>
      <c r="H54" s="28">
        <v>6.47</v>
      </c>
      <c r="I54" s="42">
        <v>2</v>
      </c>
      <c r="J54" s="84">
        <f>I54-(SUM(L54:P54))</f>
        <v>0</v>
      </c>
      <c r="K54" s="85" t="str">
        <f t="shared" si="0"/>
        <v>OK</v>
      </c>
      <c r="L54" s="128">
        <v>0</v>
      </c>
      <c r="M54" s="128">
        <v>2</v>
      </c>
      <c r="N54" s="48"/>
      <c r="O54" s="48"/>
      <c r="P54" s="48"/>
    </row>
    <row r="55" spans="1:16" ht="25.5" x14ac:dyDescent="0.25">
      <c r="A55" s="130" t="s">
        <v>378</v>
      </c>
      <c r="B55" s="133">
        <v>8</v>
      </c>
      <c r="C55" s="23">
        <v>52</v>
      </c>
      <c r="D55" s="21" t="s">
        <v>119</v>
      </c>
      <c r="E55" s="23" t="s">
        <v>40</v>
      </c>
      <c r="F55" s="23" t="s">
        <v>120</v>
      </c>
      <c r="G55" s="23" t="s">
        <v>121</v>
      </c>
      <c r="H55" s="29">
        <v>1.44</v>
      </c>
      <c r="I55" s="43"/>
      <c r="J55" s="84">
        <f>I55-(SUM(L55:P55))</f>
        <v>0</v>
      </c>
      <c r="K55" s="85" t="str">
        <f t="shared" si="0"/>
        <v>OK</v>
      </c>
      <c r="L55" s="128">
        <v>0</v>
      </c>
      <c r="M55" s="128">
        <v>0</v>
      </c>
      <c r="N55" s="48"/>
      <c r="O55" s="48"/>
      <c r="P55" s="48"/>
    </row>
    <row r="56" spans="1:16" x14ac:dyDescent="0.25">
      <c r="A56" s="130"/>
      <c r="B56" s="133"/>
      <c r="C56" s="23">
        <v>53</v>
      </c>
      <c r="D56" s="21" t="s">
        <v>122</v>
      </c>
      <c r="E56" s="23" t="s">
        <v>40</v>
      </c>
      <c r="F56" s="23" t="s">
        <v>123</v>
      </c>
      <c r="G56" s="23" t="s">
        <v>121</v>
      </c>
      <c r="H56" s="29">
        <v>0.51</v>
      </c>
      <c r="I56" s="43"/>
      <c r="J56" s="84">
        <f>I56-(SUM(L56:P56))</f>
        <v>0</v>
      </c>
      <c r="K56" s="85" t="str">
        <f t="shared" si="0"/>
        <v>OK</v>
      </c>
      <c r="L56" s="128">
        <v>0</v>
      </c>
      <c r="M56" s="128">
        <v>0</v>
      </c>
      <c r="N56" s="48"/>
      <c r="O56" s="48"/>
      <c r="P56" s="48"/>
    </row>
    <row r="57" spans="1:16" x14ac:dyDescent="0.25">
      <c r="A57" s="130"/>
      <c r="B57" s="133"/>
      <c r="C57" s="23">
        <v>54</v>
      </c>
      <c r="D57" s="21" t="s">
        <v>124</v>
      </c>
      <c r="E57" s="23" t="s">
        <v>40</v>
      </c>
      <c r="F57" s="23" t="s">
        <v>123</v>
      </c>
      <c r="G57" s="23" t="s">
        <v>121</v>
      </c>
      <c r="H57" s="29">
        <v>1.94</v>
      </c>
      <c r="I57" s="43"/>
      <c r="J57" s="84">
        <f>I57-(SUM(L57:P57))</f>
        <v>0</v>
      </c>
      <c r="K57" s="85" t="str">
        <f t="shared" si="0"/>
        <v>OK</v>
      </c>
      <c r="L57" s="128">
        <v>0</v>
      </c>
      <c r="M57" s="128">
        <v>0</v>
      </c>
      <c r="N57" s="48"/>
      <c r="O57" s="48"/>
      <c r="P57" s="48"/>
    </row>
    <row r="58" spans="1:16" x14ac:dyDescent="0.25">
      <c r="A58" s="130"/>
      <c r="B58" s="133"/>
      <c r="C58" s="23">
        <v>55</v>
      </c>
      <c r="D58" s="21" t="s">
        <v>125</v>
      </c>
      <c r="E58" s="23" t="s">
        <v>40</v>
      </c>
      <c r="F58" s="23" t="s">
        <v>123</v>
      </c>
      <c r="G58" s="23" t="s">
        <v>121</v>
      </c>
      <c r="H58" s="29">
        <v>2.3199999999999998</v>
      </c>
      <c r="I58" s="43">
        <v>300</v>
      </c>
      <c r="J58" s="84">
        <f>I58-(SUM(L58:P58))</f>
        <v>0</v>
      </c>
      <c r="K58" s="85" t="str">
        <f t="shared" si="0"/>
        <v>OK</v>
      </c>
      <c r="L58" s="128">
        <v>0</v>
      </c>
      <c r="M58" s="128">
        <v>300</v>
      </c>
      <c r="N58" s="48"/>
      <c r="O58" s="48"/>
      <c r="P58" s="48"/>
    </row>
    <row r="59" spans="1:16" x14ac:dyDescent="0.25">
      <c r="A59" s="130"/>
      <c r="B59" s="133"/>
      <c r="C59" s="23">
        <v>56</v>
      </c>
      <c r="D59" s="21" t="s">
        <v>126</v>
      </c>
      <c r="E59" s="23" t="s">
        <v>40</v>
      </c>
      <c r="F59" s="23" t="s">
        <v>123</v>
      </c>
      <c r="G59" s="23" t="s">
        <v>121</v>
      </c>
      <c r="H59" s="29">
        <v>0.56999999999999995</v>
      </c>
      <c r="I59" s="43">
        <v>300</v>
      </c>
      <c r="J59" s="84">
        <f>I59-(SUM(L59:P59))</f>
        <v>0</v>
      </c>
      <c r="K59" s="85" t="str">
        <f t="shared" si="0"/>
        <v>OK</v>
      </c>
      <c r="L59" s="128">
        <v>0</v>
      </c>
      <c r="M59" s="128">
        <v>300</v>
      </c>
      <c r="N59" s="48"/>
      <c r="O59" s="48"/>
      <c r="P59" s="48"/>
    </row>
    <row r="60" spans="1:16" ht="26.25" x14ac:dyDescent="0.25">
      <c r="A60" s="130"/>
      <c r="B60" s="133"/>
      <c r="C60" s="23">
        <v>57</v>
      </c>
      <c r="D60" s="37" t="s">
        <v>127</v>
      </c>
      <c r="E60" s="23" t="s">
        <v>40</v>
      </c>
      <c r="F60" s="23" t="s">
        <v>120</v>
      </c>
      <c r="G60" s="23" t="s">
        <v>47</v>
      </c>
      <c r="H60" s="29">
        <v>2.25</v>
      </c>
      <c r="I60" s="43"/>
      <c r="J60" s="84">
        <f>I60-(SUM(L60:P60))</f>
        <v>0</v>
      </c>
      <c r="K60" s="85" t="str">
        <f t="shared" si="0"/>
        <v>OK</v>
      </c>
      <c r="L60" s="128">
        <v>0</v>
      </c>
      <c r="M60" s="128">
        <v>0</v>
      </c>
      <c r="N60" s="48"/>
      <c r="O60" s="48"/>
      <c r="P60" s="48"/>
    </row>
    <row r="61" spans="1:16" ht="25.5" x14ac:dyDescent="0.25">
      <c r="A61" s="131" t="s">
        <v>378</v>
      </c>
      <c r="B61" s="132">
        <v>9</v>
      </c>
      <c r="C61" s="26">
        <v>58</v>
      </c>
      <c r="D61" s="20" t="s">
        <v>491</v>
      </c>
      <c r="E61" s="26" t="s">
        <v>40</v>
      </c>
      <c r="F61" s="24" t="s">
        <v>128</v>
      </c>
      <c r="G61" s="26" t="s">
        <v>47</v>
      </c>
      <c r="H61" s="30">
        <v>0.66</v>
      </c>
      <c r="I61" s="44">
        <v>50</v>
      </c>
      <c r="J61" s="84">
        <f>I61-(SUM(L61:P61))</f>
        <v>0</v>
      </c>
      <c r="K61" s="85" t="str">
        <f t="shared" si="0"/>
        <v>OK</v>
      </c>
      <c r="L61" s="128">
        <v>0</v>
      </c>
      <c r="M61" s="128">
        <v>50</v>
      </c>
      <c r="N61" s="48"/>
      <c r="O61" s="48"/>
      <c r="P61" s="48"/>
    </row>
    <row r="62" spans="1:16" ht="38.25" x14ac:dyDescent="0.25">
      <c r="A62" s="131"/>
      <c r="B62" s="132"/>
      <c r="C62" s="26">
        <v>59</v>
      </c>
      <c r="D62" s="39" t="s">
        <v>492</v>
      </c>
      <c r="E62" s="26" t="s">
        <v>40</v>
      </c>
      <c r="F62" s="25" t="s">
        <v>54</v>
      </c>
      <c r="G62" s="26" t="s">
        <v>47</v>
      </c>
      <c r="H62" s="30">
        <v>0.42</v>
      </c>
      <c r="I62" s="44">
        <v>20</v>
      </c>
      <c r="J62" s="84">
        <f>I62-(SUM(L62:P62))</f>
        <v>0</v>
      </c>
      <c r="K62" s="85" t="str">
        <f t="shared" si="0"/>
        <v>OK</v>
      </c>
      <c r="L62" s="128">
        <v>0</v>
      </c>
      <c r="M62" s="128">
        <v>20</v>
      </c>
      <c r="N62" s="48"/>
      <c r="O62" s="48"/>
      <c r="P62" s="48"/>
    </row>
    <row r="63" spans="1:16" ht="25.5" x14ac:dyDescent="0.25">
      <c r="A63" s="131"/>
      <c r="B63" s="132"/>
      <c r="C63" s="26">
        <v>60</v>
      </c>
      <c r="D63" s="39" t="s">
        <v>129</v>
      </c>
      <c r="E63" s="26" t="s">
        <v>40</v>
      </c>
      <c r="F63" s="25" t="s">
        <v>130</v>
      </c>
      <c r="G63" s="26" t="s">
        <v>47</v>
      </c>
      <c r="H63" s="30">
        <v>1.19</v>
      </c>
      <c r="I63" s="44"/>
      <c r="J63" s="84">
        <f>I63-(SUM(L63:P63))</f>
        <v>0</v>
      </c>
      <c r="K63" s="85" t="str">
        <f t="shared" si="0"/>
        <v>OK</v>
      </c>
      <c r="L63" s="128">
        <v>0</v>
      </c>
      <c r="M63" s="128">
        <v>0</v>
      </c>
      <c r="N63" s="48"/>
      <c r="O63" s="48"/>
      <c r="P63" s="48"/>
    </row>
    <row r="64" spans="1:16" ht="25.5" x14ac:dyDescent="0.25">
      <c r="A64" s="131"/>
      <c r="B64" s="132"/>
      <c r="C64" s="26">
        <v>61</v>
      </c>
      <c r="D64" s="39" t="s">
        <v>385</v>
      </c>
      <c r="E64" s="26" t="s">
        <v>40</v>
      </c>
      <c r="F64" s="25" t="s">
        <v>130</v>
      </c>
      <c r="G64" s="26" t="s">
        <v>47</v>
      </c>
      <c r="H64" s="30">
        <v>1.36</v>
      </c>
      <c r="I64" s="44"/>
      <c r="J64" s="84">
        <f>I64-(SUM(L64:P64))</f>
        <v>0</v>
      </c>
      <c r="K64" s="85" t="str">
        <f t="shared" si="0"/>
        <v>OK</v>
      </c>
      <c r="L64" s="128">
        <v>0</v>
      </c>
      <c r="M64" s="128">
        <v>0</v>
      </c>
      <c r="N64" s="48"/>
      <c r="O64" s="48"/>
      <c r="P64" s="48"/>
    </row>
    <row r="65" spans="1:16" ht="25.5" x14ac:dyDescent="0.25">
      <c r="A65" s="131"/>
      <c r="B65" s="132"/>
      <c r="C65" s="26">
        <v>62</v>
      </c>
      <c r="D65" s="39" t="s">
        <v>131</v>
      </c>
      <c r="E65" s="26" t="s">
        <v>40</v>
      </c>
      <c r="F65" s="25" t="s">
        <v>130</v>
      </c>
      <c r="G65" s="26" t="s">
        <v>47</v>
      </c>
      <c r="H65" s="30">
        <v>1.19</v>
      </c>
      <c r="I65" s="44"/>
      <c r="J65" s="84">
        <f>I65-(SUM(L65:P65))</f>
        <v>0</v>
      </c>
      <c r="K65" s="85" t="str">
        <f t="shared" si="0"/>
        <v>OK</v>
      </c>
      <c r="L65" s="128">
        <v>0</v>
      </c>
      <c r="M65" s="128">
        <v>0</v>
      </c>
      <c r="N65" s="48"/>
      <c r="O65" s="48"/>
      <c r="P65" s="48"/>
    </row>
    <row r="66" spans="1:16" ht="25.5" x14ac:dyDescent="0.25">
      <c r="A66" s="131"/>
      <c r="B66" s="132"/>
      <c r="C66" s="26">
        <v>63</v>
      </c>
      <c r="D66" s="39" t="s">
        <v>132</v>
      </c>
      <c r="E66" s="26" t="s">
        <v>40</v>
      </c>
      <c r="F66" s="25" t="s">
        <v>130</v>
      </c>
      <c r="G66" s="26" t="s">
        <v>47</v>
      </c>
      <c r="H66" s="30">
        <v>1.74</v>
      </c>
      <c r="I66" s="44">
        <v>1</v>
      </c>
      <c r="J66" s="84">
        <f>I66-(SUM(L66:P66))</f>
        <v>0</v>
      </c>
      <c r="K66" s="85" t="str">
        <f t="shared" si="0"/>
        <v>OK</v>
      </c>
      <c r="L66" s="128">
        <v>0</v>
      </c>
      <c r="M66" s="128">
        <v>1</v>
      </c>
      <c r="N66" s="48"/>
      <c r="O66" s="48"/>
      <c r="P66" s="48"/>
    </row>
    <row r="67" spans="1:16" ht="25.5" x14ac:dyDescent="0.25">
      <c r="A67" s="131"/>
      <c r="B67" s="132"/>
      <c r="C67" s="26">
        <v>64</v>
      </c>
      <c r="D67" s="39" t="s">
        <v>133</v>
      </c>
      <c r="E67" s="26" t="s">
        <v>40</v>
      </c>
      <c r="F67" s="25" t="s">
        <v>130</v>
      </c>
      <c r="G67" s="26" t="s">
        <v>47</v>
      </c>
      <c r="H67" s="30">
        <v>2.5499999999999998</v>
      </c>
      <c r="I67" s="44">
        <v>1</v>
      </c>
      <c r="J67" s="84">
        <f>I67-(SUM(L67:P67))</f>
        <v>0</v>
      </c>
      <c r="K67" s="85" t="str">
        <f t="shared" si="0"/>
        <v>OK</v>
      </c>
      <c r="L67" s="128">
        <v>0</v>
      </c>
      <c r="M67" s="128">
        <v>1</v>
      </c>
      <c r="N67" s="48"/>
      <c r="O67" s="48"/>
      <c r="P67" s="48"/>
    </row>
    <row r="68" spans="1:16" x14ac:dyDescent="0.25">
      <c r="A68" s="131"/>
      <c r="B68" s="132"/>
      <c r="C68" s="26">
        <v>65</v>
      </c>
      <c r="D68" s="39" t="s">
        <v>134</v>
      </c>
      <c r="E68" s="26" t="s">
        <v>40</v>
      </c>
      <c r="F68" s="25" t="s">
        <v>135</v>
      </c>
      <c r="G68" s="26" t="s">
        <v>47</v>
      </c>
      <c r="H68" s="30">
        <v>1.82</v>
      </c>
      <c r="I68" s="44"/>
      <c r="J68" s="84">
        <f>I68-(SUM(L68:P68))</f>
        <v>0</v>
      </c>
      <c r="K68" s="85" t="str">
        <f t="shared" si="0"/>
        <v>OK</v>
      </c>
      <c r="L68" s="128">
        <v>0</v>
      </c>
      <c r="M68" s="128">
        <v>0</v>
      </c>
      <c r="N68" s="48"/>
      <c r="O68" s="48"/>
      <c r="P68" s="48"/>
    </row>
    <row r="69" spans="1:16" ht="25.5" x14ac:dyDescent="0.25">
      <c r="A69" s="131"/>
      <c r="B69" s="132"/>
      <c r="C69" s="26">
        <v>66</v>
      </c>
      <c r="D69" s="20" t="s">
        <v>136</v>
      </c>
      <c r="E69" s="26" t="s">
        <v>40</v>
      </c>
      <c r="F69" s="24" t="s">
        <v>137</v>
      </c>
      <c r="G69" s="26" t="s">
        <v>47</v>
      </c>
      <c r="H69" s="30">
        <v>0.88</v>
      </c>
      <c r="I69" s="44"/>
      <c r="J69" s="84">
        <f>I69-(SUM(L69:P69))</f>
        <v>0</v>
      </c>
      <c r="K69" s="85" t="str">
        <f t="shared" ref="K69:K132" si="1">IF(J69&lt;0,"ATENÇÃO","OK")</f>
        <v>OK</v>
      </c>
      <c r="L69" s="128">
        <v>0</v>
      </c>
      <c r="M69" s="128">
        <v>0</v>
      </c>
      <c r="N69" s="48"/>
      <c r="O69" s="48"/>
      <c r="P69" s="48"/>
    </row>
    <row r="70" spans="1:16" ht="25.5" x14ac:dyDescent="0.25">
      <c r="A70" s="131"/>
      <c r="B70" s="132"/>
      <c r="C70" s="26">
        <v>67</v>
      </c>
      <c r="D70" s="35" t="s">
        <v>138</v>
      </c>
      <c r="E70" s="26" t="s">
        <v>68</v>
      </c>
      <c r="F70" s="26" t="s">
        <v>130</v>
      </c>
      <c r="G70" s="26" t="s">
        <v>47</v>
      </c>
      <c r="H70" s="30">
        <v>1.1499999999999999</v>
      </c>
      <c r="I70" s="44"/>
      <c r="J70" s="84">
        <f>I70-(SUM(L70:P70))</f>
        <v>0</v>
      </c>
      <c r="K70" s="85" t="str">
        <f t="shared" si="1"/>
        <v>OK</v>
      </c>
      <c r="L70" s="128">
        <v>0</v>
      </c>
      <c r="M70" s="128">
        <v>0</v>
      </c>
      <c r="N70" s="48"/>
      <c r="O70" s="48"/>
      <c r="P70" s="48"/>
    </row>
    <row r="71" spans="1:16" ht="25.5" x14ac:dyDescent="0.25">
      <c r="A71" s="131"/>
      <c r="B71" s="132"/>
      <c r="C71" s="26">
        <v>68</v>
      </c>
      <c r="D71" s="35" t="s">
        <v>139</v>
      </c>
      <c r="E71" s="26" t="s">
        <v>40</v>
      </c>
      <c r="F71" s="26" t="s">
        <v>130</v>
      </c>
      <c r="G71" s="26" t="s">
        <v>47</v>
      </c>
      <c r="H71" s="30">
        <v>1.19</v>
      </c>
      <c r="I71" s="44"/>
      <c r="J71" s="84">
        <f>I71-(SUM(L71:P71))</f>
        <v>0</v>
      </c>
      <c r="K71" s="85" t="str">
        <f t="shared" si="1"/>
        <v>OK</v>
      </c>
      <c r="L71" s="128">
        <v>0</v>
      </c>
      <c r="M71" s="128">
        <v>0</v>
      </c>
      <c r="N71" s="48"/>
      <c r="O71" s="48"/>
      <c r="P71" s="48"/>
    </row>
    <row r="72" spans="1:16" ht="25.5" x14ac:dyDescent="0.25">
      <c r="A72" s="131"/>
      <c r="B72" s="132"/>
      <c r="C72" s="26">
        <v>69</v>
      </c>
      <c r="D72" s="35" t="s">
        <v>140</v>
      </c>
      <c r="E72" s="26" t="s">
        <v>68</v>
      </c>
      <c r="F72" s="26" t="s">
        <v>130</v>
      </c>
      <c r="G72" s="26" t="s">
        <v>47</v>
      </c>
      <c r="H72" s="30">
        <v>1.19</v>
      </c>
      <c r="I72" s="44"/>
      <c r="J72" s="84">
        <f>I72-(SUM(L72:P72))</f>
        <v>0</v>
      </c>
      <c r="K72" s="85" t="str">
        <f t="shared" si="1"/>
        <v>OK</v>
      </c>
      <c r="L72" s="128">
        <v>0</v>
      </c>
      <c r="M72" s="128">
        <v>0</v>
      </c>
      <c r="N72" s="48"/>
      <c r="O72" s="48"/>
      <c r="P72" s="48"/>
    </row>
    <row r="73" spans="1:16" ht="25.5" x14ac:dyDescent="0.25">
      <c r="A73" s="131"/>
      <c r="B73" s="132"/>
      <c r="C73" s="26">
        <v>70</v>
      </c>
      <c r="D73" s="35" t="s">
        <v>141</v>
      </c>
      <c r="E73" s="26" t="s">
        <v>68</v>
      </c>
      <c r="F73" s="26" t="s">
        <v>130</v>
      </c>
      <c r="G73" s="26" t="s">
        <v>47</v>
      </c>
      <c r="H73" s="30">
        <v>1.19</v>
      </c>
      <c r="I73" s="44"/>
      <c r="J73" s="84">
        <f>I73-(SUM(L73:P73))</f>
        <v>0</v>
      </c>
      <c r="K73" s="85" t="str">
        <f t="shared" si="1"/>
        <v>OK</v>
      </c>
      <c r="L73" s="128">
        <v>0</v>
      </c>
      <c r="M73" s="128">
        <v>0</v>
      </c>
      <c r="N73" s="48"/>
      <c r="O73" s="48"/>
      <c r="P73" s="48"/>
    </row>
    <row r="74" spans="1:16" ht="38.25" x14ac:dyDescent="0.25">
      <c r="A74" s="131"/>
      <c r="B74" s="132"/>
      <c r="C74" s="26">
        <v>71</v>
      </c>
      <c r="D74" s="35" t="s">
        <v>142</v>
      </c>
      <c r="E74" s="26" t="s">
        <v>68</v>
      </c>
      <c r="F74" s="26" t="s">
        <v>143</v>
      </c>
      <c r="G74" s="26" t="s">
        <v>47</v>
      </c>
      <c r="H74" s="30">
        <v>1.34</v>
      </c>
      <c r="I74" s="44"/>
      <c r="J74" s="84">
        <f>I74-(SUM(L74:P74))</f>
        <v>0</v>
      </c>
      <c r="K74" s="85" t="str">
        <f t="shared" si="1"/>
        <v>OK</v>
      </c>
      <c r="L74" s="128">
        <v>0</v>
      </c>
      <c r="M74" s="128">
        <v>0</v>
      </c>
      <c r="N74" s="48"/>
      <c r="O74" s="48"/>
      <c r="P74" s="48"/>
    </row>
    <row r="75" spans="1:16" ht="38.25" x14ac:dyDescent="0.25">
      <c r="A75" s="131"/>
      <c r="B75" s="132"/>
      <c r="C75" s="26">
        <v>72</v>
      </c>
      <c r="D75" s="35" t="s">
        <v>144</v>
      </c>
      <c r="E75" s="26" t="s">
        <v>68</v>
      </c>
      <c r="F75" s="26" t="s">
        <v>143</v>
      </c>
      <c r="G75" s="26" t="s">
        <v>47</v>
      </c>
      <c r="H75" s="30">
        <v>3.4</v>
      </c>
      <c r="I75" s="44"/>
      <c r="J75" s="84">
        <f>I75-(SUM(L75:P75))</f>
        <v>0</v>
      </c>
      <c r="K75" s="85" t="str">
        <f t="shared" si="1"/>
        <v>OK</v>
      </c>
      <c r="L75" s="128">
        <v>0</v>
      </c>
      <c r="M75" s="128">
        <v>0</v>
      </c>
      <c r="N75" s="48"/>
      <c r="O75" s="48"/>
      <c r="P75" s="48"/>
    </row>
    <row r="76" spans="1:16" ht="25.5" x14ac:dyDescent="0.25">
      <c r="A76" s="131"/>
      <c r="B76" s="132"/>
      <c r="C76" s="26">
        <v>73</v>
      </c>
      <c r="D76" s="35" t="s">
        <v>145</v>
      </c>
      <c r="E76" s="26" t="s">
        <v>68</v>
      </c>
      <c r="F76" s="26" t="s">
        <v>143</v>
      </c>
      <c r="G76" s="26" t="s">
        <v>47</v>
      </c>
      <c r="H76" s="30">
        <v>8.5500000000000007</v>
      </c>
      <c r="I76" s="44"/>
      <c r="J76" s="84">
        <f>I76-(SUM(L76:P76))</f>
        <v>0</v>
      </c>
      <c r="K76" s="85" t="str">
        <f t="shared" si="1"/>
        <v>OK</v>
      </c>
      <c r="L76" s="128">
        <v>0</v>
      </c>
      <c r="M76" s="128">
        <v>0</v>
      </c>
      <c r="N76" s="48"/>
      <c r="O76" s="48"/>
      <c r="P76" s="48"/>
    </row>
    <row r="77" spans="1:16" ht="25.5" x14ac:dyDescent="0.25">
      <c r="A77" s="131"/>
      <c r="B77" s="132"/>
      <c r="C77" s="26">
        <v>74</v>
      </c>
      <c r="D77" s="35" t="s">
        <v>146</v>
      </c>
      <c r="E77" s="26" t="s">
        <v>147</v>
      </c>
      <c r="F77" s="26" t="s">
        <v>148</v>
      </c>
      <c r="G77" s="26" t="s">
        <v>47</v>
      </c>
      <c r="H77" s="30">
        <v>0.76</v>
      </c>
      <c r="I77" s="44"/>
      <c r="J77" s="84">
        <f>I77-(SUM(L77:P77))</f>
        <v>0</v>
      </c>
      <c r="K77" s="85" t="str">
        <f t="shared" si="1"/>
        <v>OK</v>
      </c>
      <c r="L77" s="128">
        <v>0</v>
      </c>
      <c r="M77" s="128">
        <v>0</v>
      </c>
      <c r="N77" s="48"/>
      <c r="O77" s="48"/>
      <c r="P77" s="48"/>
    </row>
    <row r="78" spans="1:16" ht="25.5" x14ac:dyDescent="0.25">
      <c r="A78" s="131"/>
      <c r="B78" s="132"/>
      <c r="C78" s="26">
        <v>75</v>
      </c>
      <c r="D78" s="35" t="s">
        <v>149</v>
      </c>
      <c r="E78" s="26" t="s">
        <v>40</v>
      </c>
      <c r="F78" s="26" t="s">
        <v>52</v>
      </c>
      <c r="G78" s="26" t="s">
        <v>47</v>
      </c>
      <c r="H78" s="30">
        <v>1.98</v>
      </c>
      <c r="I78" s="44">
        <v>100</v>
      </c>
      <c r="J78" s="84">
        <f>I78-(SUM(L78:P78))</f>
        <v>0</v>
      </c>
      <c r="K78" s="85" t="str">
        <f t="shared" si="1"/>
        <v>OK</v>
      </c>
      <c r="L78" s="128">
        <v>0</v>
      </c>
      <c r="M78" s="128">
        <v>100</v>
      </c>
      <c r="N78" s="48"/>
      <c r="O78" s="48"/>
      <c r="P78" s="48"/>
    </row>
    <row r="79" spans="1:16" ht="26.25" x14ac:dyDescent="0.25">
      <c r="A79" s="131"/>
      <c r="B79" s="132"/>
      <c r="C79" s="26">
        <v>76</v>
      </c>
      <c r="D79" s="40" t="s">
        <v>150</v>
      </c>
      <c r="E79" s="26" t="s">
        <v>9</v>
      </c>
      <c r="F79" s="31" t="s">
        <v>128</v>
      </c>
      <c r="G79" s="26" t="s">
        <v>47</v>
      </c>
      <c r="H79" s="30">
        <v>4.54</v>
      </c>
      <c r="I79" s="44"/>
      <c r="J79" s="84">
        <f>I79-(SUM(L79:P79))</f>
        <v>0</v>
      </c>
      <c r="K79" s="85" t="str">
        <f t="shared" si="1"/>
        <v>OK</v>
      </c>
      <c r="L79" s="128">
        <v>0</v>
      </c>
      <c r="M79" s="128">
        <v>0</v>
      </c>
      <c r="N79" s="48"/>
      <c r="O79" s="48"/>
      <c r="P79" s="48"/>
    </row>
    <row r="80" spans="1:16" ht="26.25" x14ac:dyDescent="0.25">
      <c r="A80" s="131"/>
      <c r="B80" s="132"/>
      <c r="C80" s="26">
        <v>77</v>
      </c>
      <c r="D80" s="40" t="s">
        <v>151</v>
      </c>
      <c r="E80" s="26" t="s">
        <v>9</v>
      </c>
      <c r="F80" s="31" t="s">
        <v>128</v>
      </c>
      <c r="G80" s="26" t="s">
        <v>47</v>
      </c>
      <c r="H80" s="30">
        <v>1.84</v>
      </c>
      <c r="I80" s="44"/>
      <c r="J80" s="84">
        <f>I80-(SUM(L80:P80))</f>
        <v>0</v>
      </c>
      <c r="K80" s="85" t="str">
        <f t="shared" si="1"/>
        <v>OK</v>
      </c>
      <c r="L80" s="128">
        <v>0</v>
      </c>
      <c r="M80" s="128">
        <v>0</v>
      </c>
      <c r="N80" s="48"/>
      <c r="O80" s="48"/>
      <c r="P80" s="48"/>
    </row>
    <row r="81" spans="1:16" ht="25.5" x14ac:dyDescent="0.25">
      <c r="A81" s="131" t="s">
        <v>379</v>
      </c>
      <c r="B81" s="133">
        <v>10</v>
      </c>
      <c r="C81" s="23">
        <v>78</v>
      </c>
      <c r="D81" s="21" t="s">
        <v>152</v>
      </c>
      <c r="E81" s="23" t="s">
        <v>40</v>
      </c>
      <c r="F81" s="32" t="s">
        <v>153</v>
      </c>
      <c r="G81" s="23" t="s">
        <v>47</v>
      </c>
      <c r="H81" s="29">
        <v>0.75</v>
      </c>
      <c r="I81" s="43">
        <v>300</v>
      </c>
      <c r="J81" s="84">
        <f>I81-(SUM(L81:P81))</f>
        <v>0</v>
      </c>
      <c r="K81" s="85" t="str">
        <f t="shared" si="1"/>
        <v>OK</v>
      </c>
      <c r="L81" s="128">
        <v>300</v>
      </c>
      <c r="M81" s="128">
        <v>0</v>
      </c>
      <c r="N81" s="48"/>
      <c r="O81" s="48"/>
      <c r="P81" s="48"/>
    </row>
    <row r="82" spans="1:16" ht="25.5" x14ac:dyDescent="0.25">
      <c r="A82" s="131"/>
      <c r="B82" s="133"/>
      <c r="C82" s="23">
        <v>79</v>
      </c>
      <c r="D82" s="21" t="s">
        <v>154</v>
      </c>
      <c r="E82" s="23" t="s">
        <v>40</v>
      </c>
      <c r="F82" s="32" t="s">
        <v>153</v>
      </c>
      <c r="G82" s="23" t="s">
        <v>47</v>
      </c>
      <c r="H82" s="29">
        <v>0.56999999999999995</v>
      </c>
      <c r="I82" s="43"/>
      <c r="J82" s="84">
        <f>I82-(SUM(L82:P82))</f>
        <v>0</v>
      </c>
      <c r="K82" s="85" t="str">
        <f t="shared" si="1"/>
        <v>OK</v>
      </c>
      <c r="L82" s="128">
        <v>0</v>
      </c>
      <c r="M82" s="128">
        <v>0</v>
      </c>
      <c r="N82" s="48"/>
      <c r="O82" s="48"/>
      <c r="P82" s="48"/>
    </row>
    <row r="83" spans="1:16" ht="63.75" x14ac:dyDescent="0.25">
      <c r="A83" s="131" t="s">
        <v>381</v>
      </c>
      <c r="B83" s="132">
        <v>11</v>
      </c>
      <c r="C83" s="26">
        <v>80</v>
      </c>
      <c r="D83" s="35" t="s">
        <v>155</v>
      </c>
      <c r="E83" s="26" t="s">
        <v>40</v>
      </c>
      <c r="F83" s="27" t="s">
        <v>156</v>
      </c>
      <c r="G83" s="26" t="s">
        <v>47</v>
      </c>
      <c r="H83" s="28">
        <v>24.5</v>
      </c>
      <c r="I83" s="42"/>
      <c r="J83" s="84">
        <f>I83-(SUM(L83:P83))</f>
        <v>0</v>
      </c>
      <c r="K83" s="85" t="str">
        <f t="shared" si="1"/>
        <v>OK</v>
      </c>
      <c r="L83" s="128">
        <v>0</v>
      </c>
      <c r="M83" s="128">
        <v>0</v>
      </c>
      <c r="N83" s="48"/>
      <c r="O83" s="48"/>
      <c r="P83" s="48"/>
    </row>
    <row r="84" spans="1:16" x14ac:dyDescent="0.25">
      <c r="A84" s="131"/>
      <c r="B84" s="132"/>
      <c r="C84" s="26">
        <v>81</v>
      </c>
      <c r="D84" s="35" t="s">
        <v>157</v>
      </c>
      <c r="E84" s="26" t="s">
        <v>40</v>
      </c>
      <c r="F84" s="27" t="s">
        <v>156</v>
      </c>
      <c r="G84" s="26" t="s">
        <v>47</v>
      </c>
      <c r="H84" s="28">
        <v>39</v>
      </c>
      <c r="I84" s="42"/>
      <c r="J84" s="84">
        <f>I84-(SUM(L84:P84))</f>
        <v>0</v>
      </c>
      <c r="K84" s="85" t="str">
        <f t="shared" si="1"/>
        <v>OK</v>
      </c>
      <c r="L84" s="128">
        <v>0</v>
      </c>
      <c r="M84" s="128">
        <v>0</v>
      </c>
      <c r="N84" s="48"/>
      <c r="O84" s="48"/>
      <c r="P84" s="48"/>
    </row>
    <row r="85" spans="1:16" ht="38.25" x14ac:dyDescent="0.25">
      <c r="A85" s="130" t="s">
        <v>378</v>
      </c>
      <c r="B85" s="133">
        <v>12</v>
      </c>
      <c r="C85" s="23">
        <v>82</v>
      </c>
      <c r="D85" s="21" t="s">
        <v>158</v>
      </c>
      <c r="E85" s="23" t="s">
        <v>40</v>
      </c>
      <c r="F85" s="23" t="s">
        <v>52</v>
      </c>
      <c r="G85" s="23" t="s">
        <v>47</v>
      </c>
      <c r="H85" s="29">
        <v>0.81</v>
      </c>
      <c r="I85" s="43">
        <v>50</v>
      </c>
      <c r="J85" s="84">
        <f>I85-(SUM(L85:P85))</f>
        <v>50</v>
      </c>
      <c r="K85" s="85" t="str">
        <f t="shared" si="1"/>
        <v>OK</v>
      </c>
      <c r="L85" s="128">
        <v>0</v>
      </c>
      <c r="M85" s="128">
        <v>0</v>
      </c>
      <c r="N85" s="48"/>
      <c r="O85" s="48"/>
      <c r="P85" s="48"/>
    </row>
    <row r="86" spans="1:16" x14ac:dyDescent="0.25">
      <c r="A86" s="130"/>
      <c r="B86" s="133"/>
      <c r="C86" s="23">
        <v>83</v>
      </c>
      <c r="D86" s="21" t="s">
        <v>159</v>
      </c>
      <c r="E86" s="23" t="s">
        <v>160</v>
      </c>
      <c r="F86" s="23" t="s">
        <v>161</v>
      </c>
      <c r="G86" s="23" t="s">
        <v>47</v>
      </c>
      <c r="H86" s="29">
        <v>0.39</v>
      </c>
      <c r="I86" s="43">
        <v>20</v>
      </c>
      <c r="J86" s="84">
        <f>I86-(SUM(L86:P86))</f>
        <v>0</v>
      </c>
      <c r="K86" s="85" t="str">
        <f t="shared" si="1"/>
        <v>OK</v>
      </c>
      <c r="L86" s="128">
        <v>0</v>
      </c>
      <c r="M86" s="128">
        <v>20</v>
      </c>
      <c r="N86" s="48"/>
      <c r="O86" s="48"/>
      <c r="P86" s="48"/>
    </row>
    <row r="87" spans="1:16" ht="25.5" x14ac:dyDescent="0.25">
      <c r="A87" s="130"/>
      <c r="B87" s="133"/>
      <c r="C87" s="23">
        <v>84</v>
      </c>
      <c r="D87" s="21" t="s">
        <v>162</v>
      </c>
      <c r="E87" s="23" t="s">
        <v>160</v>
      </c>
      <c r="F87" s="23" t="s">
        <v>161</v>
      </c>
      <c r="G87" s="23" t="s">
        <v>47</v>
      </c>
      <c r="H87" s="29">
        <v>0.39</v>
      </c>
      <c r="I87" s="43">
        <v>20</v>
      </c>
      <c r="J87" s="84">
        <f>I87-(SUM(L87:P87))</f>
        <v>0</v>
      </c>
      <c r="K87" s="85" t="str">
        <f t="shared" si="1"/>
        <v>OK</v>
      </c>
      <c r="L87" s="128">
        <v>0</v>
      </c>
      <c r="M87" s="128">
        <v>20</v>
      </c>
      <c r="N87" s="48"/>
      <c r="O87" s="48"/>
      <c r="P87" s="48"/>
    </row>
    <row r="88" spans="1:16" x14ac:dyDescent="0.25">
      <c r="A88" s="130"/>
      <c r="B88" s="133"/>
      <c r="C88" s="23">
        <v>85</v>
      </c>
      <c r="D88" s="21" t="s">
        <v>163</v>
      </c>
      <c r="E88" s="23" t="s">
        <v>160</v>
      </c>
      <c r="F88" s="23" t="s">
        <v>161</v>
      </c>
      <c r="G88" s="23" t="s">
        <v>47</v>
      </c>
      <c r="H88" s="29">
        <v>0.39</v>
      </c>
      <c r="I88" s="43">
        <v>20</v>
      </c>
      <c r="J88" s="84">
        <f>I88-(SUM(L88:P88))</f>
        <v>0</v>
      </c>
      <c r="K88" s="85" t="str">
        <f t="shared" si="1"/>
        <v>OK</v>
      </c>
      <c r="L88" s="128">
        <v>0</v>
      </c>
      <c r="M88" s="128">
        <v>20</v>
      </c>
      <c r="N88" s="48"/>
      <c r="O88" s="48"/>
      <c r="P88" s="48"/>
    </row>
    <row r="89" spans="1:16" x14ac:dyDescent="0.25">
      <c r="A89" s="130"/>
      <c r="B89" s="133"/>
      <c r="C89" s="23">
        <v>86</v>
      </c>
      <c r="D89" s="21" t="s">
        <v>164</v>
      </c>
      <c r="E89" s="23" t="s">
        <v>160</v>
      </c>
      <c r="F89" s="23" t="s">
        <v>161</v>
      </c>
      <c r="G89" s="23" t="s">
        <v>47</v>
      </c>
      <c r="H89" s="29">
        <v>0.39</v>
      </c>
      <c r="I89" s="43">
        <v>20</v>
      </c>
      <c r="J89" s="84">
        <f>I89-(SUM(L89:P89))</f>
        <v>0</v>
      </c>
      <c r="K89" s="85" t="str">
        <f t="shared" si="1"/>
        <v>OK</v>
      </c>
      <c r="L89" s="128">
        <v>0</v>
      </c>
      <c r="M89" s="128">
        <v>20</v>
      </c>
      <c r="N89" s="48"/>
      <c r="O89" s="48"/>
      <c r="P89" s="48"/>
    </row>
    <row r="90" spans="1:16" x14ac:dyDescent="0.25">
      <c r="A90" s="130"/>
      <c r="B90" s="133"/>
      <c r="C90" s="23">
        <v>87</v>
      </c>
      <c r="D90" s="21" t="s">
        <v>165</v>
      </c>
      <c r="E90" s="23" t="s">
        <v>160</v>
      </c>
      <c r="F90" s="23" t="s">
        <v>161</v>
      </c>
      <c r="G90" s="23" t="s">
        <v>47</v>
      </c>
      <c r="H90" s="29">
        <v>0.39</v>
      </c>
      <c r="I90" s="43">
        <v>20</v>
      </c>
      <c r="J90" s="84">
        <f>I90-(SUM(L90:P90))</f>
        <v>0</v>
      </c>
      <c r="K90" s="85" t="str">
        <f t="shared" si="1"/>
        <v>OK</v>
      </c>
      <c r="L90" s="128">
        <v>0</v>
      </c>
      <c r="M90" s="128">
        <v>20</v>
      </c>
      <c r="N90" s="48"/>
      <c r="O90" s="48"/>
      <c r="P90" s="48"/>
    </row>
    <row r="91" spans="1:16" x14ac:dyDescent="0.25">
      <c r="A91" s="130"/>
      <c r="B91" s="133"/>
      <c r="C91" s="23">
        <v>88</v>
      </c>
      <c r="D91" s="21" t="s">
        <v>166</v>
      </c>
      <c r="E91" s="23" t="s">
        <v>160</v>
      </c>
      <c r="F91" s="23" t="s">
        <v>167</v>
      </c>
      <c r="G91" s="23" t="s">
        <v>47</v>
      </c>
      <c r="H91" s="29">
        <v>1</v>
      </c>
      <c r="I91" s="43"/>
      <c r="J91" s="84">
        <f>I91-(SUM(L91:P91))</f>
        <v>0</v>
      </c>
      <c r="K91" s="85" t="str">
        <f t="shared" si="1"/>
        <v>OK</v>
      </c>
      <c r="L91" s="128">
        <v>0</v>
      </c>
      <c r="M91" s="128">
        <v>0</v>
      </c>
      <c r="N91" s="48"/>
      <c r="O91" s="48"/>
      <c r="P91" s="48"/>
    </row>
    <row r="92" spans="1:16" x14ac:dyDescent="0.25">
      <c r="A92" s="130"/>
      <c r="B92" s="133"/>
      <c r="C92" s="23">
        <v>89</v>
      </c>
      <c r="D92" s="21" t="s">
        <v>168</v>
      </c>
      <c r="E92" s="23" t="s">
        <v>160</v>
      </c>
      <c r="F92" s="23" t="s">
        <v>167</v>
      </c>
      <c r="G92" s="23" t="s">
        <v>47</v>
      </c>
      <c r="H92" s="29">
        <v>1</v>
      </c>
      <c r="I92" s="43"/>
      <c r="J92" s="84">
        <f>I92-(SUM(L92:P92))</f>
        <v>0</v>
      </c>
      <c r="K92" s="85" t="str">
        <f t="shared" si="1"/>
        <v>OK</v>
      </c>
      <c r="L92" s="128">
        <v>0</v>
      </c>
      <c r="M92" s="128">
        <v>0</v>
      </c>
      <c r="N92" s="48"/>
      <c r="O92" s="48"/>
      <c r="P92" s="48"/>
    </row>
    <row r="93" spans="1:16" x14ac:dyDescent="0.25">
      <c r="A93" s="130"/>
      <c r="B93" s="133"/>
      <c r="C93" s="23">
        <v>90</v>
      </c>
      <c r="D93" s="21" t="s">
        <v>169</v>
      </c>
      <c r="E93" s="23" t="s">
        <v>160</v>
      </c>
      <c r="F93" s="23" t="s">
        <v>167</v>
      </c>
      <c r="G93" s="23" t="s">
        <v>47</v>
      </c>
      <c r="H93" s="29">
        <v>1</v>
      </c>
      <c r="I93" s="43"/>
      <c r="J93" s="84">
        <f>I93-(SUM(L93:P93))</f>
        <v>0</v>
      </c>
      <c r="K93" s="85" t="str">
        <f t="shared" si="1"/>
        <v>OK</v>
      </c>
      <c r="L93" s="128">
        <v>0</v>
      </c>
      <c r="M93" s="128">
        <v>0</v>
      </c>
      <c r="N93" s="48"/>
      <c r="O93" s="48"/>
      <c r="P93" s="48"/>
    </row>
    <row r="94" spans="1:16" ht="25.5" x14ac:dyDescent="0.25">
      <c r="A94" s="130"/>
      <c r="B94" s="133"/>
      <c r="C94" s="23">
        <v>91</v>
      </c>
      <c r="D94" s="21" t="s">
        <v>170</v>
      </c>
      <c r="E94" s="23" t="s">
        <v>160</v>
      </c>
      <c r="F94" s="23" t="s">
        <v>167</v>
      </c>
      <c r="G94" s="23" t="s">
        <v>47</v>
      </c>
      <c r="H94" s="29">
        <v>1</v>
      </c>
      <c r="I94" s="43"/>
      <c r="J94" s="84">
        <f>I94-(SUM(L94:P94))</f>
        <v>0</v>
      </c>
      <c r="K94" s="85" t="str">
        <f t="shared" si="1"/>
        <v>OK</v>
      </c>
      <c r="L94" s="128">
        <v>0</v>
      </c>
      <c r="M94" s="128">
        <v>0</v>
      </c>
      <c r="N94" s="48"/>
      <c r="O94" s="48"/>
      <c r="P94" s="48"/>
    </row>
    <row r="95" spans="1:16" ht="25.5" x14ac:dyDescent="0.25">
      <c r="A95" s="130"/>
      <c r="B95" s="133"/>
      <c r="C95" s="23">
        <v>92</v>
      </c>
      <c r="D95" s="21" t="s">
        <v>171</v>
      </c>
      <c r="E95" s="23" t="s">
        <v>160</v>
      </c>
      <c r="F95" s="23" t="s">
        <v>167</v>
      </c>
      <c r="G95" s="23" t="s">
        <v>47</v>
      </c>
      <c r="H95" s="29">
        <v>1</v>
      </c>
      <c r="I95" s="43"/>
      <c r="J95" s="84">
        <f>I95-(SUM(L95:P95))</f>
        <v>0</v>
      </c>
      <c r="K95" s="85" t="str">
        <f t="shared" si="1"/>
        <v>OK</v>
      </c>
      <c r="L95" s="128">
        <v>0</v>
      </c>
      <c r="M95" s="128">
        <v>0</v>
      </c>
      <c r="N95" s="48"/>
      <c r="O95" s="48"/>
      <c r="P95" s="48"/>
    </row>
    <row r="96" spans="1:16" ht="25.5" x14ac:dyDescent="0.25">
      <c r="A96" s="130"/>
      <c r="B96" s="133"/>
      <c r="C96" s="23">
        <v>93</v>
      </c>
      <c r="D96" s="21" t="s">
        <v>172</v>
      </c>
      <c r="E96" s="23" t="s">
        <v>68</v>
      </c>
      <c r="F96" s="23" t="s">
        <v>173</v>
      </c>
      <c r="G96" s="23" t="s">
        <v>47</v>
      </c>
      <c r="H96" s="29">
        <v>5</v>
      </c>
      <c r="I96" s="43">
        <v>2</v>
      </c>
      <c r="J96" s="84">
        <f>I96-(SUM(L96:P96))</f>
        <v>0</v>
      </c>
      <c r="K96" s="85" t="str">
        <f t="shared" si="1"/>
        <v>OK</v>
      </c>
      <c r="L96" s="128">
        <v>0</v>
      </c>
      <c r="M96" s="128">
        <v>2</v>
      </c>
      <c r="N96" s="48"/>
      <c r="O96" s="48"/>
      <c r="P96" s="48"/>
    </row>
    <row r="97" spans="1:16" ht="25.5" x14ac:dyDescent="0.25">
      <c r="A97" s="130"/>
      <c r="B97" s="133"/>
      <c r="C97" s="23">
        <v>94</v>
      </c>
      <c r="D97" s="21" t="s">
        <v>174</v>
      </c>
      <c r="E97" s="23" t="s">
        <v>68</v>
      </c>
      <c r="F97" s="23" t="s">
        <v>173</v>
      </c>
      <c r="G97" s="23" t="s">
        <v>47</v>
      </c>
      <c r="H97" s="29">
        <v>5</v>
      </c>
      <c r="I97" s="43">
        <v>2</v>
      </c>
      <c r="J97" s="84">
        <f>I97-(SUM(L97:P97))</f>
        <v>0</v>
      </c>
      <c r="K97" s="85" t="str">
        <f t="shared" si="1"/>
        <v>OK</v>
      </c>
      <c r="L97" s="128">
        <v>0</v>
      </c>
      <c r="M97" s="128">
        <v>2</v>
      </c>
      <c r="N97" s="48"/>
      <c r="O97" s="48"/>
      <c r="P97" s="48"/>
    </row>
    <row r="98" spans="1:16" ht="25.5" x14ac:dyDescent="0.25">
      <c r="A98" s="130"/>
      <c r="B98" s="133"/>
      <c r="C98" s="23">
        <v>95</v>
      </c>
      <c r="D98" s="21" t="s">
        <v>175</v>
      </c>
      <c r="E98" s="23" t="s">
        <v>68</v>
      </c>
      <c r="F98" s="23" t="s">
        <v>173</v>
      </c>
      <c r="G98" s="23" t="s">
        <v>47</v>
      </c>
      <c r="H98" s="29">
        <v>5</v>
      </c>
      <c r="I98" s="43">
        <v>2</v>
      </c>
      <c r="J98" s="84">
        <f>I98-(SUM(L98:P98))</f>
        <v>0</v>
      </c>
      <c r="K98" s="85" t="str">
        <f t="shared" si="1"/>
        <v>OK</v>
      </c>
      <c r="L98" s="128">
        <v>0</v>
      </c>
      <c r="M98" s="128">
        <v>2</v>
      </c>
      <c r="N98" s="48"/>
      <c r="O98" s="48"/>
      <c r="P98" s="48"/>
    </row>
    <row r="99" spans="1:16" ht="25.5" x14ac:dyDescent="0.25">
      <c r="A99" s="130"/>
      <c r="B99" s="133"/>
      <c r="C99" s="23">
        <v>96</v>
      </c>
      <c r="D99" s="21" t="s">
        <v>176</v>
      </c>
      <c r="E99" s="23" t="s">
        <v>68</v>
      </c>
      <c r="F99" s="23" t="s">
        <v>173</v>
      </c>
      <c r="G99" s="23" t="s">
        <v>47</v>
      </c>
      <c r="H99" s="29">
        <v>5</v>
      </c>
      <c r="I99" s="43">
        <v>2</v>
      </c>
      <c r="J99" s="84">
        <f>I99-(SUM(L99:P99))</f>
        <v>0</v>
      </c>
      <c r="K99" s="85" t="str">
        <f t="shared" si="1"/>
        <v>OK</v>
      </c>
      <c r="L99" s="128">
        <v>0</v>
      </c>
      <c r="M99" s="128">
        <v>2</v>
      </c>
      <c r="N99" s="48"/>
      <c r="O99" s="48"/>
      <c r="P99" s="48"/>
    </row>
    <row r="100" spans="1:16" ht="25.5" x14ac:dyDescent="0.25">
      <c r="A100" s="130"/>
      <c r="B100" s="133"/>
      <c r="C100" s="23">
        <v>97</v>
      </c>
      <c r="D100" s="21" t="s">
        <v>177</v>
      </c>
      <c r="E100" s="23" t="s">
        <v>68</v>
      </c>
      <c r="F100" s="23" t="s">
        <v>178</v>
      </c>
      <c r="G100" s="23" t="s">
        <v>47</v>
      </c>
      <c r="H100" s="29">
        <v>3.52</v>
      </c>
      <c r="I100" s="43">
        <v>2</v>
      </c>
      <c r="J100" s="84">
        <f>I100-(SUM(L100:P100))</f>
        <v>0</v>
      </c>
      <c r="K100" s="85" t="str">
        <f t="shared" si="1"/>
        <v>OK</v>
      </c>
      <c r="L100" s="128">
        <v>0</v>
      </c>
      <c r="M100" s="128">
        <v>2</v>
      </c>
      <c r="N100" s="48"/>
      <c r="O100" s="48"/>
      <c r="P100" s="48"/>
    </row>
    <row r="101" spans="1:16" ht="140.25" x14ac:dyDescent="0.25">
      <c r="A101" s="55" t="s">
        <v>382</v>
      </c>
      <c r="B101" s="53">
        <v>13</v>
      </c>
      <c r="C101" s="26">
        <v>98</v>
      </c>
      <c r="D101" s="35" t="s">
        <v>179</v>
      </c>
      <c r="E101" s="26" t="s">
        <v>40</v>
      </c>
      <c r="F101" s="27" t="s">
        <v>180</v>
      </c>
      <c r="G101" s="26" t="s">
        <v>47</v>
      </c>
      <c r="H101" s="28">
        <v>491.22</v>
      </c>
      <c r="I101" s="42"/>
      <c r="J101" s="84">
        <f>I101-(SUM(L101:P101))</f>
        <v>0</v>
      </c>
      <c r="K101" s="85" t="str">
        <f t="shared" si="1"/>
        <v>OK</v>
      </c>
      <c r="L101" s="128">
        <v>0</v>
      </c>
      <c r="M101" s="128">
        <v>0</v>
      </c>
      <c r="N101" s="48"/>
      <c r="O101" s="48"/>
      <c r="P101" s="48"/>
    </row>
    <row r="102" spans="1:16" ht="25.5" x14ac:dyDescent="0.25">
      <c r="A102" s="130" t="s">
        <v>378</v>
      </c>
      <c r="B102" s="133">
        <v>14</v>
      </c>
      <c r="C102" s="23">
        <v>99</v>
      </c>
      <c r="D102" s="36" t="s">
        <v>181</v>
      </c>
      <c r="E102" s="23" t="s">
        <v>40</v>
      </c>
      <c r="F102" s="22" t="s">
        <v>182</v>
      </c>
      <c r="G102" s="23" t="s">
        <v>47</v>
      </c>
      <c r="H102" s="29">
        <v>5.3</v>
      </c>
      <c r="I102" s="43">
        <v>100</v>
      </c>
      <c r="J102" s="84">
        <f>I102-(SUM(L102:P102))</f>
        <v>0</v>
      </c>
      <c r="K102" s="85" t="str">
        <f t="shared" si="1"/>
        <v>OK</v>
      </c>
      <c r="L102" s="128">
        <v>0</v>
      </c>
      <c r="M102" s="128">
        <v>100</v>
      </c>
      <c r="N102" s="48"/>
      <c r="O102" s="48"/>
      <c r="P102" s="48"/>
    </row>
    <row r="103" spans="1:16" ht="25.5" x14ac:dyDescent="0.25">
      <c r="A103" s="130"/>
      <c r="B103" s="133"/>
      <c r="C103" s="23">
        <v>100</v>
      </c>
      <c r="D103" s="36" t="s">
        <v>183</v>
      </c>
      <c r="E103" s="23" t="s">
        <v>40</v>
      </c>
      <c r="F103" s="22" t="s">
        <v>182</v>
      </c>
      <c r="G103" s="23" t="s">
        <v>47</v>
      </c>
      <c r="H103" s="29">
        <v>0.64</v>
      </c>
      <c r="I103" s="43">
        <v>50</v>
      </c>
      <c r="J103" s="84">
        <f>I103-(SUM(L103:P103))</f>
        <v>0</v>
      </c>
      <c r="K103" s="85" t="str">
        <f t="shared" si="1"/>
        <v>OK</v>
      </c>
      <c r="L103" s="128">
        <v>0</v>
      </c>
      <c r="M103" s="128">
        <v>50</v>
      </c>
      <c r="N103" s="48"/>
      <c r="O103" s="48"/>
      <c r="P103" s="48"/>
    </row>
    <row r="104" spans="1:16" ht="25.5" x14ac:dyDescent="0.25">
      <c r="A104" s="130"/>
      <c r="B104" s="133"/>
      <c r="C104" s="23">
        <v>101</v>
      </c>
      <c r="D104" s="21" t="s">
        <v>184</v>
      </c>
      <c r="E104" s="23" t="s">
        <v>40</v>
      </c>
      <c r="F104" s="23" t="s">
        <v>83</v>
      </c>
      <c r="G104" s="23" t="s">
        <v>47</v>
      </c>
      <c r="H104" s="29">
        <v>0.92</v>
      </c>
      <c r="I104" s="43">
        <v>50</v>
      </c>
      <c r="J104" s="84">
        <f>I104-(SUM(L104:P104))</f>
        <v>0</v>
      </c>
      <c r="K104" s="85" t="str">
        <f t="shared" si="1"/>
        <v>OK</v>
      </c>
      <c r="L104" s="128">
        <v>0</v>
      </c>
      <c r="M104" s="128">
        <v>50</v>
      </c>
      <c r="N104" s="48"/>
      <c r="O104" s="48"/>
      <c r="P104" s="48"/>
    </row>
    <row r="105" spans="1:16" ht="25.5" x14ac:dyDescent="0.25">
      <c r="A105" s="130"/>
      <c r="B105" s="133"/>
      <c r="C105" s="23">
        <v>102</v>
      </c>
      <c r="D105" s="21" t="s">
        <v>185</v>
      </c>
      <c r="E105" s="23" t="s">
        <v>186</v>
      </c>
      <c r="F105" s="23" t="s">
        <v>187</v>
      </c>
      <c r="G105" s="23" t="s">
        <v>47</v>
      </c>
      <c r="H105" s="29">
        <v>3.12</v>
      </c>
      <c r="I105" s="43">
        <v>150</v>
      </c>
      <c r="J105" s="84">
        <f>I105-(SUM(L105:P105))</f>
        <v>0</v>
      </c>
      <c r="K105" s="85" t="str">
        <f t="shared" si="1"/>
        <v>OK</v>
      </c>
      <c r="L105" s="128">
        <v>0</v>
      </c>
      <c r="M105" s="128">
        <v>150</v>
      </c>
      <c r="N105" s="48"/>
      <c r="O105" s="48"/>
      <c r="P105" s="48"/>
    </row>
    <row r="106" spans="1:16" ht="25.5" x14ac:dyDescent="0.25">
      <c r="A106" s="130"/>
      <c r="B106" s="133"/>
      <c r="C106" s="23">
        <v>103</v>
      </c>
      <c r="D106" s="21" t="s">
        <v>188</v>
      </c>
      <c r="E106" s="23" t="s">
        <v>189</v>
      </c>
      <c r="F106" s="23" t="s">
        <v>187</v>
      </c>
      <c r="G106" s="23" t="s">
        <v>47</v>
      </c>
      <c r="H106" s="29">
        <v>3</v>
      </c>
      <c r="I106" s="43">
        <v>100</v>
      </c>
      <c r="J106" s="84">
        <f>I106-(SUM(L106:P106))</f>
        <v>0</v>
      </c>
      <c r="K106" s="85" t="str">
        <f t="shared" si="1"/>
        <v>OK</v>
      </c>
      <c r="L106" s="128">
        <v>0</v>
      </c>
      <c r="M106" s="128">
        <v>100</v>
      </c>
      <c r="N106" s="48"/>
      <c r="O106" s="48"/>
      <c r="P106" s="48"/>
    </row>
    <row r="107" spans="1:16" x14ac:dyDescent="0.25">
      <c r="A107" s="130"/>
      <c r="B107" s="133"/>
      <c r="C107" s="23">
        <v>104</v>
      </c>
      <c r="D107" s="21" t="s">
        <v>190</v>
      </c>
      <c r="E107" s="23" t="s">
        <v>40</v>
      </c>
      <c r="F107" s="23" t="s">
        <v>182</v>
      </c>
      <c r="G107" s="23" t="s">
        <v>47</v>
      </c>
      <c r="H107" s="29">
        <v>0.49</v>
      </c>
      <c r="I107" s="43">
        <v>10</v>
      </c>
      <c r="J107" s="84">
        <f>I107-(SUM(L107:P107))</f>
        <v>0</v>
      </c>
      <c r="K107" s="85" t="str">
        <f t="shared" si="1"/>
        <v>OK</v>
      </c>
      <c r="L107" s="128">
        <v>0</v>
      </c>
      <c r="M107" s="128">
        <v>10</v>
      </c>
      <c r="N107" s="48"/>
      <c r="O107" s="48"/>
      <c r="P107" s="48"/>
    </row>
    <row r="108" spans="1:16" ht="25.5" x14ac:dyDescent="0.25">
      <c r="A108" s="130"/>
      <c r="B108" s="133"/>
      <c r="C108" s="23">
        <v>105</v>
      </c>
      <c r="D108" s="21" t="s">
        <v>191</v>
      </c>
      <c r="E108" s="23" t="s">
        <v>186</v>
      </c>
      <c r="F108" s="23" t="s">
        <v>192</v>
      </c>
      <c r="G108" s="23" t="s">
        <v>47</v>
      </c>
      <c r="H108" s="29">
        <v>6.37</v>
      </c>
      <c r="I108" s="43">
        <v>20</v>
      </c>
      <c r="J108" s="84">
        <f>I108-(SUM(L108:P108))</f>
        <v>0</v>
      </c>
      <c r="K108" s="85" t="str">
        <f t="shared" si="1"/>
        <v>OK</v>
      </c>
      <c r="L108" s="128">
        <v>0</v>
      </c>
      <c r="M108" s="128">
        <v>20</v>
      </c>
      <c r="N108" s="48"/>
      <c r="O108" s="48"/>
      <c r="P108" s="48"/>
    </row>
    <row r="109" spans="1:16" ht="26.25" x14ac:dyDescent="0.25">
      <c r="A109" s="130"/>
      <c r="B109" s="133"/>
      <c r="C109" s="23">
        <v>106</v>
      </c>
      <c r="D109" s="37" t="s">
        <v>193</v>
      </c>
      <c r="E109" s="23" t="s">
        <v>40</v>
      </c>
      <c r="F109" s="23" t="s">
        <v>194</v>
      </c>
      <c r="G109" s="23" t="s">
        <v>47</v>
      </c>
      <c r="H109" s="29">
        <v>1.78</v>
      </c>
      <c r="I109" s="43"/>
      <c r="J109" s="84">
        <f>I109-(SUM(L109:P109))</f>
        <v>0</v>
      </c>
      <c r="K109" s="85" t="str">
        <f t="shared" si="1"/>
        <v>OK</v>
      </c>
      <c r="L109" s="128">
        <v>0</v>
      </c>
      <c r="M109" s="128">
        <v>0</v>
      </c>
      <c r="N109" s="48"/>
      <c r="O109" s="48"/>
      <c r="P109" s="48"/>
    </row>
    <row r="110" spans="1:16" x14ac:dyDescent="0.25">
      <c r="A110" s="130"/>
      <c r="B110" s="133"/>
      <c r="C110" s="23">
        <v>107</v>
      </c>
      <c r="D110" s="21" t="s">
        <v>195</v>
      </c>
      <c r="E110" s="23" t="s">
        <v>189</v>
      </c>
      <c r="F110" s="23" t="s">
        <v>194</v>
      </c>
      <c r="G110" s="23" t="s">
        <v>47</v>
      </c>
      <c r="H110" s="29">
        <v>2.7</v>
      </c>
      <c r="I110" s="43">
        <v>20</v>
      </c>
      <c r="J110" s="84">
        <f>I110-(SUM(L110:P110))</f>
        <v>0</v>
      </c>
      <c r="K110" s="85" t="str">
        <f t="shared" si="1"/>
        <v>OK</v>
      </c>
      <c r="L110" s="128">
        <v>0</v>
      </c>
      <c r="M110" s="128">
        <v>20</v>
      </c>
      <c r="N110" s="48"/>
      <c r="O110" s="48"/>
      <c r="P110" s="48"/>
    </row>
    <row r="111" spans="1:16" ht="25.5" x14ac:dyDescent="0.25">
      <c r="A111" s="130"/>
      <c r="B111" s="133"/>
      <c r="C111" s="23">
        <v>108</v>
      </c>
      <c r="D111" s="21" t="s">
        <v>196</v>
      </c>
      <c r="E111" s="23" t="s">
        <v>40</v>
      </c>
      <c r="F111" s="23" t="s">
        <v>182</v>
      </c>
      <c r="G111" s="23" t="s">
        <v>47</v>
      </c>
      <c r="H111" s="29">
        <v>0.49</v>
      </c>
      <c r="I111" s="43"/>
      <c r="J111" s="84">
        <f>I111-(SUM(L111:P111))</f>
        <v>0</v>
      </c>
      <c r="K111" s="85" t="str">
        <f t="shared" si="1"/>
        <v>OK</v>
      </c>
      <c r="L111" s="128">
        <v>0</v>
      </c>
      <c r="M111" s="128">
        <v>0</v>
      </c>
      <c r="N111" s="48"/>
      <c r="O111" s="48"/>
      <c r="P111" s="48"/>
    </row>
    <row r="112" spans="1:16" ht="25.5" x14ac:dyDescent="0.25">
      <c r="A112" s="130"/>
      <c r="B112" s="133"/>
      <c r="C112" s="23">
        <v>109</v>
      </c>
      <c r="D112" s="21" t="s">
        <v>197</v>
      </c>
      <c r="E112" s="23" t="s">
        <v>40</v>
      </c>
      <c r="F112" s="23" t="s">
        <v>198</v>
      </c>
      <c r="G112" s="23" t="s">
        <v>47</v>
      </c>
      <c r="H112" s="29">
        <v>20.13</v>
      </c>
      <c r="I112" s="43"/>
      <c r="J112" s="84">
        <f>I112-(SUM(L112:P112))</f>
        <v>0</v>
      </c>
      <c r="K112" s="85" t="str">
        <f t="shared" si="1"/>
        <v>OK</v>
      </c>
      <c r="L112" s="128">
        <v>0</v>
      </c>
      <c r="M112" s="128">
        <v>0</v>
      </c>
      <c r="N112" s="48"/>
      <c r="O112" s="48"/>
      <c r="P112" s="48"/>
    </row>
    <row r="113" spans="1:16" ht="26.25" customHeight="1" x14ac:dyDescent="0.25">
      <c r="A113" s="55" t="s">
        <v>379</v>
      </c>
      <c r="B113" s="53">
        <v>15</v>
      </c>
      <c r="C113" s="26">
        <v>110</v>
      </c>
      <c r="D113" s="35" t="s">
        <v>199</v>
      </c>
      <c r="E113" s="26" t="s">
        <v>189</v>
      </c>
      <c r="F113" s="27" t="s">
        <v>200</v>
      </c>
      <c r="G113" s="26" t="s">
        <v>47</v>
      </c>
      <c r="H113" s="28">
        <v>44.15</v>
      </c>
      <c r="I113" s="42">
        <v>50</v>
      </c>
      <c r="J113" s="84">
        <f>I113-(SUM(L113:P113))</f>
        <v>0</v>
      </c>
      <c r="K113" s="85" t="str">
        <f t="shared" si="1"/>
        <v>OK</v>
      </c>
      <c r="L113" s="128">
        <v>50</v>
      </c>
      <c r="M113" s="128">
        <v>0</v>
      </c>
      <c r="N113" s="48"/>
      <c r="O113" s="48"/>
      <c r="P113" s="48"/>
    </row>
    <row r="114" spans="1:16" ht="63.75" x14ac:dyDescent="0.25">
      <c r="A114" s="56" t="s">
        <v>383</v>
      </c>
      <c r="B114" s="54">
        <v>16</v>
      </c>
      <c r="C114" s="23">
        <v>111</v>
      </c>
      <c r="D114" s="21" t="s">
        <v>201</v>
      </c>
      <c r="E114" s="23" t="s">
        <v>40</v>
      </c>
      <c r="F114" s="32" t="s">
        <v>202</v>
      </c>
      <c r="G114" s="23" t="s">
        <v>47</v>
      </c>
      <c r="H114" s="29">
        <v>430</v>
      </c>
      <c r="I114" s="43"/>
      <c r="J114" s="84">
        <f>I114-(SUM(L114:P114))</f>
        <v>0</v>
      </c>
      <c r="K114" s="85" t="str">
        <f t="shared" si="1"/>
        <v>OK</v>
      </c>
      <c r="L114" s="128">
        <v>0</v>
      </c>
      <c r="M114" s="128">
        <v>0</v>
      </c>
      <c r="N114" s="48"/>
      <c r="O114" s="48"/>
      <c r="P114" s="48"/>
    </row>
    <row r="115" spans="1:16" ht="25.5" x14ac:dyDescent="0.25">
      <c r="A115" s="131" t="s">
        <v>379</v>
      </c>
      <c r="B115" s="132">
        <v>17</v>
      </c>
      <c r="C115" s="26">
        <v>112</v>
      </c>
      <c r="D115" s="39" t="s">
        <v>493</v>
      </c>
      <c r="E115" s="26" t="s">
        <v>40</v>
      </c>
      <c r="F115" s="27" t="s">
        <v>203</v>
      </c>
      <c r="G115" s="26" t="s">
        <v>47</v>
      </c>
      <c r="H115" s="28">
        <v>0.52</v>
      </c>
      <c r="I115" s="42"/>
      <c r="J115" s="84">
        <f>I115-(SUM(L115:P115))</f>
        <v>0</v>
      </c>
      <c r="K115" s="85" t="str">
        <f t="shared" si="1"/>
        <v>OK</v>
      </c>
      <c r="L115" s="128">
        <v>0</v>
      </c>
      <c r="M115" s="128">
        <v>0</v>
      </c>
      <c r="N115" s="48"/>
      <c r="O115" s="48"/>
      <c r="P115" s="48"/>
    </row>
    <row r="116" spans="1:16" ht="38.25" x14ac:dyDescent="0.25">
      <c r="A116" s="131"/>
      <c r="B116" s="132"/>
      <c r="C116" s="26">
        <v>113</v>
      </c>
      <c r="D116" s="35" t="s">
        <v>204</v>
      </c>
      <c r="E116" s="26" t="s">
        <v>68</v>
      </c>
      <c r="F116" s="27" t="s">
        <v>205</v>
      </c>
      <c r="G116" s="26" t="s">
        <v>47</v>
      </c>
      <c r="H116" s="28">
        <v>68.3</v>
      </c>
      <c r="I116" s="42"/>
      <c r="J116" s="84">
        <f>I116-(SUM(L116:P116))</f>
        <v>0</v>
      </c>
      <c r="K116" s="85" t="str">
        <f t="shared" si="1"/>
        <v>OK</v>
      </c>
      <c r="L116" s="128">
        <v>0</v>
      </c>
      <c r="M116" s="128">
        <v>0</v>
      </c>
      <c r="N116" s="48"/>
      <c r="O116" s="48"/>
      <c r="P116" s="48"/>
    </row>
    <row r="117" spans="1:16" ht="26.25" x14ac:dyDescent="0.25">
      <c r="A117" s="131"/>
      <c r="B117" s="132"/>
      <c r="C117" s="26">
        <v>114</v>
      </c>
      <c r="D117" s="40" t="s">
        <v>206</v>
      </c>
      <c r="E117" s="33" t="s">
        <v>68</v>
      </c>
      <c r="F117" s="33" t="s">
        <v>205</v>
      </c>
      <c r="G117" s="33" t="s">
        <v>47</v>
      </c>
      <c r="H117" s="34">
        <v>107</v>
      </c>
      <c r="I117" s="45"/>
      <c r="J117" s="84">
        <f>I117-(SUM(L117:P117))</f>
        <v>0</v>
      </c>
      <c r="K117" s="85" t="str">
        <f t="shared" si="1"/>
        <v>OK</v>
      </c>
      <c r="L117" s="128">
        <v>0</v>
      </c>
      <c r="M117" s="128">
        <v>0</v>
      </c>
      <c r="N117" s="48"/>
      <c r="O117" s="48"/>
      <c r="P117" s="48"/>
    </row>
    <row r="118" spans="1:16" ht="25.5" x14ac:dyDescent="0.25">
      <c r="A118" s="131"/>
      <c r="B118" s="132"/>
      <c r="C118" s="26">
        <v>115</v>
      </c>
      <c r="D118" s="35" t="s">
        <v>207</v>
      </c>
      <c r="E118" s="26" t="s">
        <v>68</v>
      </c>
      <c r="F118" s="27" t="s">
        <v>208</v>
      </c>
      <c r="G118" s="26" t="s">
        <v>47</v>
      </c>
      <c r="H118" s="28">
        <v>0.9</v>
      </c>
      <c r="I118" s="42"/>
      <c r="J118" s="84">
        <f>I118-(SUM(L118:P118))</f>
        <v>0</v>
      </c>
      <c r="K118" s="85" t="str">
        <f t="shared" si="1"/>
        <v>OK</v>
      </c>
      <c r="L118" s="128">
        <v>0</v>
      </c>
      <c r="M118" s="128">
        <v>0</v>
      </c>
      <c r="N118" s="48"/>
      <c r="O118" s="48"/>
      <c r="P118" s="48"/>
    </row>
    <row r="119" spans="1:16" ht="38.25" x14ac:dyDescent="0.25">
      <c r="A119" s="131"/>
      <c r="B119" s="132"/>
      <c r="C119" s="26">
        <v>116</v>
      </c>
      <c r="D119" s="35" t="s">
        <v>209</v>
      </c>
      <c r="E119" s="26" t="s">
        <v>68</v>
      </c>
      <c r="F119" s="27" t="s">
        <v>210</v>
      </c>
      <c r="G119" s="26" t="s">
        <v>47</v>
      </c>
      <c r="H119" s="28">
        <v>1.65</v>
      </c>
      <c r="I119" s="42"/>
      <c r="J119" s="84">
        <f>I119-(SUM(L119:P119))</f>
        <v>0</v>
      </c>
      <c r="K119" s="85" t="str">
        <f t="shared" si="1"/>
        <v>OK</v>
      </c>
      <c r="L119" s="128">
        <v>0</v>
      </c>
      <c r="M119" s="128">
        <v>0</v>
      </c>
      <c r="N119" s="48"/>
      <c r="O119" s="48"/>
      <c r="P119" s="48"/>
    </row>
    <row r="120" spans="1:16" ht="38.25" x14ac:dyDescent="0.25">
      <c r="A120" s="131"/>
      <c r="B120" s="132"/>
      <c r="C120" s="26">
        <v>117</v>
      </c>
      <c r="D120" s="35" t="s">
        <v>211</v>
      </c>
      <c r="E120" s="26" t="s">
        <v>68</v>
      </c>
      <c r="F120" s="27" t="s">
        <v>210</v>
      </c>
      <c r="G120" s="26" t="s">
        <v>47</v>
      </c>
      <c r="H120" s="28">
        <v>1.27</v>
      </c>
      <c r="I120" s="42"/>
      <c r="J120" s="84">
        <f>I120-(SUM(L120:P120))</f>
        <v>0</v>
      </c>
      <c r="K120" s="85" t="str">
        <f t="shared" si="1"/>
        <v>OK</v>
      </c>
      <c r="L120" s="128">
        <v>0</v>
      </c>
      <c r="M120" s="128">
        <v>0</v>
      </c>
      <c r="N120" s="48"/>
      <c r="O120" s="48"/>
      <c r="P120" s="48"/>
    </row>
    <row r="121" spans="1:16" ht="25.5" x14ac:dyDescent="0.25">
      <c r="A121" s="131"/>
      <c r="B121" s="132"/>
      <c r="C121" s="26">
        <v>118</v>
      </c>
      <c r="D121" s="35" t="s">
        <v>494</v>
      </c>
      <c r="E121" s="26" t="s">
        <v>212</v>
      </c>
      <c r="F121" s="27" t="s">
        <v>203</v>
      </c>
      <c r="G121" s="26" t="s">
        <v>47</v>
      </c>
      <c r="H121" s="28">
        <v>0.5</v>
      </c>
      <c r="I121" s="42">
        <v>5</v>
      </c>
      <c r="J121" s="84">
        <f>I121-(SUM(L121:P121))</f>
        <v>0</v>
      </c>
      <c r="K121" s="85" t="str">
        <f t="shared" si="1"/>
        <v>OK</v>
      </c>
      <c r="L121" s="128">
        <v>5</v>
      </c>
      <c r="M121" s="128">
        <v>0</v>
      </c>
      <c r="N121" s="48"/>
      <c r="O121" s="48"/>
      <c r="P121" s="48"/>
    </row>
    <row r="122" spans="1:16" ht="38.25" x14ac:dyDescent="0.25">
      <c r="A122" s="130" t="s">
        <v>378</v>
      </c>
      <c r="B122" s="133">
        <v>18</v>
      </c>
      <c r="C122" s="23">
        <v>119</v>
      </c>
      <c r="D122" s="21" t="s">
        <v>495</v>
      </c>
      <c r="E122" s="23" t="s">
        <v>40</v>
      </c>
      <c r="F122" s="23" t="s">
        <v>213</v>
      </c>
      <c r="G122" s="23" t="s">
        <v>47</v>
      </c>
      <c r="H122" s="29">
        <v>16.21</v>
      </c>
      <c r="I122" s="43">
        <v>10</v>
      </c>
      <c r="J122" s="84">
        <f>I122-(SUM(L122:P122))</f>
        <v>0</v>
      </c>
      <c r="K122" s="85" t="str">
        <f t="shared" si="1"/>
        <v>OK</v>
      </c>
      <c r="L122" s="128">
        <v>0</v>
      </c>
      <c r="M122" s="128">
        <v>10</v>
      </c>
      <c r="N122" s="48"/>
      <c r="O122" s="48"/>
      <c r="P122" s="48"/>
    </row>
    <row r="123" spans="1:16" ht="63.75" x14ac:dyDescent="0.25">
      <c r="A123" s="130"/>
      <c r="B123" s="133"/>
      <c r="C123" s="23">
        <v>120</v>
      </c>
      <c r="D123" s="21" t="s">
        <v>496</v>
      </c>
      <c r="E123" s="23" t="s">
        <v>40</v>
      </c>
      <c r="F123" s="23" t="s">
        <v>110</v>
      </c>
      <c r="G123" s="23" t="s">
        <v>47</v>
      </c>
      <c r="H123" s="29">
        <v>31.88</v>
      </c>
      <c r="I123" s="43">
        <v>20</v>
      </c>
      <c r="J123" s="84">
        <f>I123-(SUM(L123:P123))</f>
        <v>0</v>
      </c>
      <c r="K123" s="85" t="str">
        <f t="shared" si="1"/>
        <v>OK</v>
      </c>
      <c r="L123" s="128">
        <v>0</v>
      </c>
      <c r="M123" s="128">
        <v>20</v>
      </c>
      <c r="N123" s="48"/>
      <c r="O123" s="48"/>
      <c r="P123" s="48"/>
    </row>
    <row r="124" spans="1:16" ht="25.5" x14ac:dyDescent="0.25">
      <c r="A124" s="130"/>
      <c r="B124" s="133"/>
      <c r="C124" s="23">
        <v>121</v>
      </c>
      <c r="D124" s="36" t="s">
        <v>214</v>
      </c>
      <c r="E124" s="23" t="s">
        <v>68</v>
      </c>
      <c r="F124" s="22" t="s">
        <v>52</v>
      </c>
      <c r="G124" s="23" t="s">
        <v>47</v>
      </c>
      <c r="H124" s="29">
        <v>4.95</v>
      </c>
      <c r="I124" s="43">
        <v>20</v>
      </c>
      <c r="J124" s="84">
        <f>I124-(SUM(L124:P124))</f>
        <v>0</v>
      </c>
      <c r="K124" s="85" t="str">
        <f t="shared" si="1"/>
        <v>OK</v>
      </c>
      <c r="L124" s="128">
        <v>0</v>
      </c>
      <c r="M124" s="128">
        <v>20</v>
      </c>
      <c r="N124" s="48"/>
      <c r="O124" s="48"/>
      <c r="P124" s="48"/>
    </row>
    <row r="125" spans="1:16" ht="25.5" x14ac:dyDescent="0.25">
      <c r="A125" s="130"/>
      <c r="B125" s="133"/>
      <c r="C125" s="23">
        <v>122</v>
      </c>
      <c r="D125" s="36" t="s">
        <v>215</v>
      </c>
      <c r="E125" s="23" t="s">
        <v>68</v>
      </c>
      <c r="F125" s="22" t="s">
        <v>52</v>
      </c>
      <c r="G125" s="23" t="s">
        <v>47</v>
      </c>
      <c r="H125" s="29">
        <v>0.7</v>
      </c>
      <c r="I125" s="43">
        <v>20</v>
      </c>
      <c r="J125" s="84">
        <f>I125-(SUM(L125:P125))</f>
        <v>0</v>
      </c>
      <c r="K125" s="85" t="str">
        <f t="shared" si="1"/>
        <v>OK</v>
      </c>
      <c r="L125" s="128">
        <v>0</v>
      </c>
      <c r="M125" s="128">
        <v>20</v>
      </c>
      <c r="N125" s="48"/>
      <c r="O125" s="48"/>
      <c r="P125" s="48"/>
    </row>
    <row r="126" spans="1:16" ht="38.25" x14ac:dyDescent="0.25">
      <c r="A126" s="130"/>
      <c r="B126" s="133"/>
      <c r="C126" s="23">
        <v>123</v>
      </c>
      <c r="D126" s="21" t="s">
        <v>216</v>
      </c>
      <c r="E126" s="23" t="s">
        <v>40</v>
      </c>
      <c r="F126" s="23" t="s">
        <v>52</v>
      </c>
      <c r="G126" s="23" t="s">
        <v>47</v>
      </c>
      <c r="H126" s="29">
        <v>31.6</v>
      </c>
      <c r="I126" s="43">
        <v>20</v>
      </c>
      <c r="J126" s="84">
        <f>I126-(SUM(L126:P126))</f>
        <v>0</v>
      </c>
      <c r="K126" s="85" t="str">
        <f t="shared" si="1"/>
        <v>OK</v>
      </c>
      <c r="L126" s="128">
        <v>0</v>
      </c>
      <c r="M126" s="128">
        <v>20</v>
      </c>
      <c r="N126" s="48"/>
      <c r="O126" s="48"/>
      <c r="P126" s="48"/>
    </row>
    <row r="127" spans="1:16" ht="63.75" x14ac:dyDescent="0.25">
      <c r="A127" s="130"/>
      <c r="B127" s="133"/>
      <c r="C127" s="23">
        <v>124</v>
      </c>
      <c r="D127" s="21" t="s">
        <v>217</v>
      </c>
      <c r="E127" s="23" t="s">
        <v>64</v>
      </c>
      <c r="F127" s="23" t="s">
        <v>218</v>
      </c>
      <c r="G127" s="23" t="s">
        <v>47</v>
      </c>
      <c r="H127" s="29">
        <v>12.42</v>
      </c>
      <c r="I127" s="43"/>
      <c r="J127" s="84">
        <f>I127-(SUM(L127:P127))</f>
        <v>0</v>
      </c>
      <c r="K127" s="85" t="str">
        <f t="shared" si="1"/>
        <v>OK</v>
      </c>
      <c r="L127" s="128">
        <v>0</v>
      </c>
      <c r="M127" s="128">
        <v>0</v>
      </c>
      <c r="N127" s="48"/>
      <c r="O127" s="48"/>
      <c r="P127" s="48"/>
    </row>
    <row r="128" spans="1:16" ht="38.25" x14ac:dyDescent="0.25">
      <c r="A128" s="55" t="s">
        <v>380</v>
      </c>
      <c r="B128" s="53">
        <v>19</v>
      </c>
      <c r="C128" s="26">
        <v>125</v>
      </c>
      <c r="D128" s="35" t="s">
        <v>219</v>
      </c>
      <c r="E128" s="26" t="s">
        <v>64</v>
      </c>
      <c r="F128" s="27" t="s">
        <v>220</v>
      </c>
      <c r="G128" s="26" t="s">
        <v>47</v>
      </c>
      <c r="H128" s="28">
        <v>7.05</v>
      </c>
      <c r="I128" s="42"/>
      <c r="J128" s="84">
        <f>I128-(SUM(L128:P128))</f>
        <v>0</v>
      </c>
      <c r="K128" s="85" t="str">
        <f t="shared" si="1"/>
        <v>OK</v>
      </c>
      <c r="L128" s="128">
        <v>0</v>
      </c>
      <c r="M128" s="128">
        <v>0</v>
      </c>
      <c r="N128" s="48"/>
      <c r="O128" s="48"/>
      <c r="P128" s="48"/>
    </row>
    <row r="129" spans="1:16" ht="25.5" x14ac:dyDescent="0.25">
      <c r="A129" s="130" t="s">
        <v>378</v>
      </c>
      <c r="B129" s="133">
        <v>20</v>
      </c>
      <c r="C129" s="23">
        <v>126</v>
      </c>
      <c r="D129" s="21" t="s">
        <v>497</v>
      </c>
      <c r="E129" s="23" t="s">
        <v>9</v>
      </c>
      <c r="F129" s="23" t="s">
        <v>221</v>
      </c>
      <c r="G129" s="23" t="s">
        <v>47</v>
      </c>
      <c r="H129" s="29">
        <v>0.38</v>
      </c>
      <c r="I129" s="43">
        <v>150</v>
      </c>
      <c r="J129" s="84">
        <f>I129-(SUM(L129:P129))</f>
        <v>0</v>
      </c>
      <c r="K129" s="85" t="str">
        <f t="shared" si="1"/>
        <v>OK</v>
      </c>
      <c r="L129" s="128">
        <v>0</v>
      </c>
      <c r="M129" s="128">
        <v>150</v>
      </c>
      <c r="N129" s="48"/>
      <c r="O129" s="48"/>
      <c r="P129" s="48"/>
    </row>
    <row r="130" spans="1:16" ht="25.5" x14ac:dyDescent="0.25">
      <c r="A130" s="130"/>
      <c r="B130" s="133"/>
      <c r="C130" s="23">
        <v>127</v>
      </c>
      <c r="D130" s="21" t="s">
        <v>498</v>
      </c>
      <c r="E130" s="23" t="s">
        <v>9</v>
      </c>
      <c r="F130" s="23" t="s">
        <v>110</v>
      </c>
      <c r="G130" s="23" t="s">
        <v>47</v>
      </c>
      <c r="H130" s="29">
        <v>2.85</v>
      </c>
      <c r="I130" s="43">
        <v>30</v>
      </c>
      <c r="J130" s="84">
        <f>I130-(SUM(L130:P130))</f>
        <v>0</v>
      </c>
      <c r="K130" s="85" t="str">
        <f t="shared" si="1"/>
        <v>OK</v>
      </c>
      <c r="L130" s="128">
        <v>0</v>
      </c>
      <c r="M130" s="128">
        <v>30</v>
      </c>
      <c r="N130" s="48"/>
      <c r="O130" s="48"/>
      <c r="P130" s="48"/>
    </row>
    <row r="131" spans="1:16" ht="25.5" x14ac:dyDescent="0.25">
      <c r="A131" s="130"/>
      <c r="B131" s="133"/>
      <c r="C131" s="23">
        <v>128</v>
      </c>
      <c r="D131" s="21" t="s">
        <v>222</v>
      </c>
      <c r="E131" s="23" t="s">
        <v>68</v>
      </c>
      <c r="F131" s="23" t="s">
        <v>223</v>
      </c>
      <c r="G131" s="23" t="s">
        <v>47</v>
      </c>
      <c r="H131" s="29">
        <v>40</v>
      </c>
      <c r="I131" s="43">
        <v>10</v>
      </c>
      <c r="J131" s="84">
        <f>I131-(SUM(L131:P131))</f>
        <v>0</v>
      </c>
      <c r="K131" s="85" t="str">
        <f t="shared" si="1"/>
        <v>OK</v>
      </c>
      <c r="L131" s="128">
        <v>0</v>
      </c>
      <c r="M131" s="128">
        <v>10</v>
      </c>
      <c r="N131" s="48"/>
      <c r="O131" s="48"/>
      <c r="P131" s="48"/>
    </row>
    <row r="132" spans="1:16" ht="25.5" x14ac:dyDescent="0.25">
      <c r="A132" s="130"/>
      <c r="B132" s="133"/>
      <c r="C132" s="23">
        <v>129</v>
      </c>
      <c r="D132" s="21" t="s">
        <v>224</v>
      </c>
      <c r="E132" s="23" t="s">
        <v>68</v>
      </c>
      <c r="F132" s="23" t="s">
        <v>221</v>
      </c>
      <c r="G132" s="23" t="s">
        <v>47</v>
      </c>
      <c r="H132" s="29">
        <v>2.5</v>
      </c>
      <c r="I132" s="43"/>
      <c r="J132" s="84">
        <f>I132-(SUM(L132:P132))</f>
        <v>0</v>
      </c>
      <c r="K132" s="85" t="str">
        <f t="shared" si="1"/>
        <v>OK</v>
      </c>
      <c r="L132" s="128">
        <v>0</v>
      </c>
      <c r="M132" s="128">
        <v>0</v>
      </c>
      <c r="N132" s="48"/>
      <c r="O132" s="48"/>
      <c r="P132" s="48"/>
    </row>
    <row r="133" spans="1:16" ht="39" x14ac:dyDescent="0.25">
      <c r="A133" s="130"/>
      <c r="B133" s="133"/>
      <c r="C133" s="23">
        <v>130</v>
      </c>
      <c r="D133" s="37" t="s">
        <v>225</v>
      </c>
      <c r="E133" s="23" t="s">
        <v>40</v>
      </c>
      <c r="F133" s="23" t="s">
        <v>110</v>
      </c>
      <c r="G133" s="23" t="s">
        <v>47</v>
      </c>
      <c r="H133" s="29">
        <v>2.88</v>
      </c>
      <c r="I133" s="43"/>
      <c r="J133" s="84">
        <f>I133-(SUM(L133:P133))</f>
        <v>0</v>
      </c>
      <c r="K133" s="85" t="str">
        <f t="shared" ref="K133:K196" si="2">IF(J133&lt;0,"ATENÇÃO","OK")</f>
        <v>OK</v>
      </c>
      <c r="L133" s="128">
        <v>0</v>
      </c>
      <c r="M133" s="128">
        <v>0</v>
      </c>
      <c r="N133" s="48"/>
      <c r="O133" s="48"/>
      <c r="P133" s="48"/>
    </row>
    <row r="134" spans="1:16" ht="26.25" x14ac:dyDescent="0.25">
      <c r="A134" s="130"/>
      <c r="B134" s="133"/>
      <c r="C134" s="23">
        <v>131</v>
      </c>
      <c r="D134" s="37" t="s">
        <v>226</v>
      </c>
      <c r="E134" s="23" t="s">
        <v>101</v>
      </c>
      <c r="F134" s="23" t="s">
        <v>223</v>
      </c>
      <c r="G134" s="23" t="s">
        <v>47</v>
      </c>
      <c r="H134" s="29">
        <v>54</v>
      </c>
      <c r="I134" s="43"/>
      <c r="J134" s="84">
        <f>I134-(SUM(L134:P134))</f>
        <v>0</v>
      </c>
      <c r="K134" s="85" t="str">
        <f t="shared" si="2"/>
        <v>OK</v>
      </c>
      <c r="L134" s="128">
        <v>0</v>
      </c>
      <c r="M134" s="128">
        <v>0</v>
      </c>
      <c r="N134" s="48"/>
      <c r="O134" s="48"/>
      <c r="P134" s="48"/>
    </row>
    <row r="135" spans="1:16" ht="38.25" x14ac:dyDescent="0.25">
      <c r="A135" s="130"/>
      <c r="B135" s="133"/>
      <c r="C135" s="23">
        <v>132</v>
      </c>
      <c r="D135" s="21" t="s">
        <v>227</v>
      </c>
      <c r="E135" s="23" t="s">
        <v>40</v>
      </c>
      <c r="F135" s="23" t="s">
        <v>110</v>
      </c>
      <c r="G135" s="23" t="s">
        <v>47</v>
      </c>
      <c r="H135" s="29">
        <v>3.7</v>
      </c>
      <c r="I135" s="43">
        <v>50</v>
      </c>
      <c r="J135" s="84">
        <f>I135-(SUM(L135:P135))</f>
        <v>0</v>
      </c>
      <c r="K135" s="85" t="str">
        <f t="shared" si="2"/>
        <v>OK</v>
      </c>
      <c r="L135" s="128">
        <v>0</v>
      </c>
      <c r="M135" s="128">
        <v>50</v>
      </c>
      <c r="N135" s="48"/>
      <c r="O135" s="48"/>
      <c r="P135" s="48"/>
    </row>
    <row r="136" spans="1:16" ht="38.25" x14ac:dyDescent="0.25">
      <c r="A136" s="130"/>
      <c r="B136" s="133"/>
      <c r="C136" s="23">
        <v>133</v>
      </c>
      <c r="D136" s="21" t="s">
        <v>228</v>
      </c>
      <c r="E136" s="23" t="s">
        <v>9</v>
      </c>
      <c r="F136" s="23" t="s">
        <v>229</v>
      </c>
      <c r="G136" s="23" t="s">
        <v>47</v>
      </c>
      <c r="H136" s="29">
        <v>3.92</v>
      </c>
      <c r="I136" s="43">
        <v>20</v>
      </c>
      <c r="J136" s="84">
        <f>I136-(SUM(L136:P136))</f>
        <v>0</v>
      </c>
      <c r="K136" s="85" t="str">
        <f t="shared" si="2"/>
        <v>OK</v>
      </c>
      <c r="L136" s="128">
        <v>0</v>
      </c>
      <c r="M136" s="128">
        <v>20</v>
      </c>
      <c r="N136" s="48"/>
      <c r="O136" s="48"/>
      <c r="P136" s="48"/>
    </row>
    <row r="137" spans="1:16" ht="38.25" x14ac:dyDescent="0.25">
      <c r="A137" s="130"/>
      <c r="B137" s="133"/>
      <c r="C137" s="23">
        <v>134</v>
      </c>
      <c r="D137" s="21" t="s">
        <v>230</v>
      </c>
      <c r="E137" s="23" t="s">
        <v>9</v>
      </c>
      <c r="F137" s="23" t="s">
        <v>231</v>
      </c>
      <c r="G137" s="23" t="s">
        <v>47</v>
      </c>
      <c r="H137" s="29">
        <v>3.61</v>
      </c>
      <c r="I137" s="43"/>
      <c r="J137" s="84">
        <f>I137-(SUM(L137:P137))</f>
        <v>0</v>
      </c>
      <c r="K137" s="85" t="str">
        <f t="shared" si="2"/>
        <v>OK</v>
      </c>
      <c r="L137" s="128">
        <v>0</v>
      </c>
      <c r="M137" s="128">
        <v>0</v>
      </c>
      <c r="N137" s="48"/>
      <c r="O137" s="48"/>
      <c r="P137" s="48"/>
    </row>
    <row r="138" spans="1:16" ht="25.5" x14ac:dyDescent="0.25">
      <c r="A138" s="130"/>
      <c r="B138" s="133"/>
      <c r="C138" s="23">
        <v>135</v>
      </c>
      <c r="D138" s="21" t="s">
        <v>232</v>
      </c>
      <c r="E138" s="23" t="s">
        <v>40</v>
      </c>
      <c r="F138" s="23" t="s">
        <v>229</v>
      </c>
      <c r="G138" s="23" t="s">
        <v>47</v>
      </c>
      <c r="H138" s="29">
        <v>5.28</v>
      </c>
      <c r="I138" s="43">
        <v>30</v>
      </c>
      <c r="J138" s="84">
        <f>I138-(SUM(L138:P138))</f>
        <v>0</v>
      </c>
      <c r="K138" s="85" t="str">
        <f t="shared" si="2"/>
        <v>OK</v>
      </c>
      <c r="L138" s="128">
        <v>0</v>
      </c>
      <c r="M138" s="128">
        <v>30</v>
      </c>
      <c r="N138" s="48"/>
      <c r="O138" s="48"/>
      <c r="P138" s="48"/>
    </row>
    <row r="139" spans="1:16" ht="102" x14ac:dyDescent="0.25">
      <c r="A139" s="55" t="s">
        <v>380</v>
      </c>
      <c r="B139" s="53">
        <v>21</v>
      </c>
      <c r="C139" s="26">
        <v>136</v>
      </c>
      <c r="D139" s="35" t="s">
        <v>233</v>
      </c>
      <c r="E139" s="26" t="s">
        <v>234</v>
      </c>
      <c r="F139" s="27" t="s">
        <v>235</v>
      </c>
      <c r="G139" s="26" t="s">
        <v>47</v>
      </c>
      <c r="H139" s="28">
        <v>10.49</v>
      </c>
      <c r="I139" s="42">
        <v>100</v>
      </c>
      <c r="J139" s="84">
        <f>I139-(SUM(L139:P139))</f>
        <v>0</v>
      </c>
      <c r="K139" s="85" t="str">
        <f t="shared" si="2"/>
        <v>OK</v>
      </c>
      <c r="L139" s="128">
        <v>0</v>
      </c>
      <c r="M139" s="128">
        <v>0</v>
      </c>
      <c r="N139" s="128">
        <v>100</v>
      </c>
      <c r="O139" s="48"/>
      <c r="P139" s="48"/>
    </row>
    <row r="140" spans="1:16" ht="114.75" x14ac:dyDescent="0.25">
      <c r="A140" s="56" t="s">
        <v>380</v>
      </c>
      <c r="B140" s="54">
        <v>22</v>
      </c>
      <c r="C140" s="23">
        <v>137</v>
      </c>
      <c r="D140" s="21" t="s">
        <v>236</v>
      </c>
      <c r="E140" s="23" t="s">
        <v>234</v>
      </c>
      <c r="F140" s="32" t="s">
        <v>237</v>
      </c>
      <c r="G140" s="23" t="s">
        <v>47</v>
      </c>
      <c r="H140" s="29">
        <v>9.59</v>
      </c>
      <c r="I140" s="43">
        <f>250</f>
        <v>250</v>
      </c>
      <c r="J140" s="84">
        <f>I140-(SUM(L140:P140))</f>
        <v>0</v>
      </c>
      <c r="K140" s="85" t="str">
        <f t="shared" si="2"/>
        <v>OK</v>
      </c>
      <c r="L140" s="128">
        <v>0</v>
      </c>
      <c r="M140" s="128">
        <v>0</v>
      </c>
      <c r="N140" s="48"/>
      <c r="O140" s="48"/>
      <c r="P140" s="128">
        <v>250</v>
      </c>
    </row>
    <row r="141" spans="1:16" ht="25.5" x14ac:dyDescent="0.25">
      <c r="A141" s="131" t="s">
        <v>378</v>
      </c>
      <c r="B141" s="132">
        <v>23</v>
      </c>
      <c r="C141" s="26">
        <v>138</v>
      </c>
      <c r="D141" s="35" t="s">
        <v>238</v>
      </c>
      <c r="E141" s="26" t="s">
        <v>68</v>
      </c>
      <c r="F141" s="27" t="s">
        <v>239</v>
      </c>
      <c r="G141" s="26" t="s">
        <v>47</v>
      </c>
      <c r="H141" s="28">
        <v>9.64</v>
      </c>
      <c r="I141" s="42"/>
      <c r="J141" s="84">
        <f>I141-(SUM(L141:P141))</f>
        <v>0</v>
      </c>
      <c r="K141" s="85" t="str">
        <f t="shared" si="2"/>
        <v>OK</v>
      </c>
      <c r="L141" s="128">
        <v>0</v>
      </c>
      <c r="M141" s="128">
        <v>0</v>
      </c>
      <c r="N141" s="48"/>
      <c r="O141" s="48"/>
      <c r="P141" s="48"/>
    </row>
    <row r="142" spans="1:16" ht="25.5" x14ac:dyDescent="0.25">
      <c r="A142" s="131"/>
      <c r="B142" s="132"/>
      <c r="C142" s="26">
        <v>139</v>
      </c>
      <c r="D142" s="35" t="s">
        <v>240</v>
      </c>
      <c r="E142" s="26" t="s">
        <v>68</v>
      </c>
      <c r="F142" s="27" t="s">
        <v>239</v>
      </c>
      <c r="G142" s="26" t="s">
        <v>47</v>
      </c>
      <c r="H142" s="28">
        <v>9.64</v>
      </c>
      <c r="I142" s="42"/>
      <c r="J142" s="84">
        <f>I142-(SUM(L142:P142))</f>
        <v>0</v>
      </c>
      <c r="K142" s="85" t="str">
        <f t="shared" si="2"/>
        <v>OK</v>
      </c>
      <c r="L142" s="128">
        <v>0</v>
      </c>
      <c r="M142" s="128">
        <v>0</v>
      </c>
      <c r="N142" s="48"/>
      <c r="O142" s="48"/>
      <c r="P142" s="48"/>
    </row>
    <row r="143" spans="1:16" ht="25.5" x14ac:dyDescent="0.25">
      <c r="A143" s="131"/>
      <c r="B143" s="132"/>
      <c r="C143" s="26">
        <v>140</v>
      </c>
      <c r="D143" s="35" t="s">
        <v>241</v>
      </c>
      <c r="E143" s="26" t="s">
        <v>186</v>
      </c>
      <c r="F143" s="27" t="s">
        <v>242</v>
      </c>
      <c r="G143" s="26" t="s">
        <v>47</v>
      </c>
      <c r="H143" s="34">
        <v>25.18</v>
      </c>
      <c r="I143" s="45">
        <v>15</v>
      </c>
      <c r="J143" s="84">
        <f>I143-(SUM(L143:P143))</f>
        <v>0</v>
      </c>
      <c r="K143" s="85" t="str">
        <f t="shared" si="2"/>
        <v>OK</v>
      </c>
      <c r="L143" s="128">
        <v>0</v>
      </c>
      <c r="M143" s="128">
        <v>15</v>
      </c>
      <c r="N143" s="48"/>
      <c r="O143" s="48"/>
      <c r="P143" s="48"/>
    </row>
    <row r="144" spans="1:16" ht="25.5" x14ac:dyDescent="0.25">
      <c r="A144" s="131"/>
      <c r="B144" s="132"/>
      <c r="C144" s="26">
        <v>141</v>
      </c>
      <c r="D144" s="35" t="s">
        <v>243</v>
      </c>
      <c r="E144" s="26" t="s">
        <v>244</v>
      </c>
      <c r="F144" s="27" t="s">
        <v>245</v>
      </c>
      <c r="G144" s="26" t="s">
        <v>47</v>
      </c>
      <c r="H144" s="34">
        <v>22.45</v>
      </c>
      <c r="I144" s="45"/>
      <c r="J144" s="84">
        <f>I144-(SUM(L144:P144))</f>
        <v>0</v>
      </c>
      <c r="K144" s="85" t="str">
        <f t="shared" si="2"/>
        <v>OK</v>
      </c>
      <c r="L144" s="128">
        <v>0</v>
      </c>
      <c r="M144" s="128">
        <v>0</v>
      </c>
      <c r="N144" s="48"/>
      <c r="O144" s="48"/>
      <c r="P144" s="48"/>
    </row>
    <row r="145" spans="1:16" x14ac:dyDescent="0.25">
      <c r="A145" s="131"/>
      <c r="B145" s="132"/>
      <c r="C145" s="26">
        <v>142</v>
      </c>
      <c r="D145" s="35" t="s">
        <v>246</v>
      </c>
      <c r="E145" s="26" t="s">
        <v>247</v>
      </c>
      <c r="F145" s="27" t="s">
        <v>245</v>
      </c>
      <c r="G145" s="26" t="s">
        <v>47</v>
      </c>
      <c r="H145" s="34">
        <v>3.44</v>
      </c>
      <c r="I145" s="45"/>
      <c r="J145" s="84">
        <f>I145-(SUM(L145:P145))</f>
        <v>0</v>
      </c>
      <c r="K145" s="85" t="str">
        <f t="shared" si="2"/>
        <v>OK</v>
      </c>
      <c r="L145" s="128">
        <v>0</v>
      </c>
      <c r="M145" s="128">
        <v>0</v>
      </c>
      <c r="N145" s="48"/>
      <c r="O145" s="48"/>
      <c r="P145" s="48"/>
    </row>
    <row r="146" spans="1:16" ht="26.25" x14ac:dyDescent="0.25">
      <c r="A146" s="131"/>
      <c r="B146" s="132"/>
      <c r="C146" s="26">
        <v>143</v>
      </c>
      <c r="D146" s="40" t="s">
        <v>248</v>
      </c>
      <c r="E146" s="33" t="s">
        <v>64</v>
      </c>
      <c r="F146" s="33" t="s">
        <v>239</v>
      </c>
      <c r="G146" s="31" t="s">
        <v>47</v>
      </c>
      <c r="H146" s="34">
        <v>7.37</v>
      </c>
      <c r="I146" s="45"/>
      <c r="J146" s="84">
        <f>I146-(SUM(L146:P146))</f>
        <v>0</v>
      </c>
      <c r="K146" s="85" t="str">
        <f t="shared" si="2"/>
        <v>OK</v>
      </c>
      <c r="L146" s="128">
        <v>0</v>
      </c>
      <c r="M146" s="128">
        <v>0</v>
      </c>
      <c r="N146" s="48"/>
      <c r="O146" s="48"/>
      <c r="P146" s="48"/>
    </row>
    <row r="147" spans="1:16" ht="25.5" x14ac:dyDescent="0.25">
      <c r="A147" s="131"/>
      <c r="B147" s="132"/>
      <c r="C147" s="26">
        <v>144</v>
      </c>
      <c r="D147" s="35" t="s">
        <v>249</v>
      </c>
      <c r="E147" s="26" t="s">
        <v>68</v>
      </c>
      <c r="F147" s="27" t="s">
        <v>239</v>
      </c>
      <c r="G147" s="26" t="s">
        <v>47</v>
      </c>
      <c r="H147" s="34">
        <v>12.83</v>
      </c>
      <c r="I147" s="45">
        <v>2</v>
      </c>
      <c r="J147" s="84">
        <f>I147-(SUM(L147:P147))</f>
        <v>0</v>
      </c>
      <c r="K147" s="85" t="str">
        <f t="shared" si="2"/>
        <v>OK</v>
      </c>
      <c r="L147" s="128">
        <v>0</v>
      </c>
      <c r="M147" s="128">
        <v>2</v>
      </c>
      <c r="N147" s="48"/>
      <c r="O147" s="48"/>
      <c r="P147" s="48"/>
    </row>
    <row r="148" spans="1:16" ht="25.5" x14ac:dyDescent="0.25">
      <c r="A148" s="131"/>
      <c r="B148" s="132"/>
      <c r="C148" s="26">
        <v>145</v>
      </c>
      <c r="D148" s="35" t="s">
        <v>250</v>
      </c>
      <c r="E148" s="26" t="s">
        <v>68</v>
      </c>
      <c r="F148" s="27" t="s">
        <v>239</v>
      </c>
      <c r="G148" s="26" t="s">
        <v>47</v>
      </c>
      <c r="H148" s="34">
        <v>12.09</v>
      </c>
      <c r="I148" s="45">
        <v>2</v>
      </c>
      <c r="J148" s="84">
        <f>I148-(SUM(L148:P148))</f>
        <v>0</v>
      </c>
      <c r="K148" s="85" t="str">
        <f t="shared" si="2"/>
        <v>OK</v>
      </c>
      <c r="L148" s="128">
        <v>0</v>
      </c>
      <c r="M148" s="128">
        <v>2</v>
      </c>
      <c r="N148" s="48"/>
      <c r="O148" s="48"/>
      <c r="P148" s="48"/>
    </row>
    <row r="149" spans="1:16" ht="25.5" x14ac:dyDescent="0.25">
      <c r="A149" s="131"/>
      <c r="B149" s="132"/>
      <c r="C149" s="26">
        <v>146</v>
      </c>
      <c r="D149" s="35" t="s">
        <v>251</v>
      </c>
      <c r="E149" s="26" t="s">
        <v>68</v>
      </c>
      <c r="F149" s="27" t="s">
        <v>239</v>
      </c>
      <c r="G149" s="26" t="s">
        <v>47</v>
      </c>
      <c r="H149" s="34">
        <v>11.92</v>
      </c>
      <c r="I149" s="45">
        <v>2</v>
      </c>
      <c r="J149" s="84">
        <f>I149-(SUM(L149:P149))</f>
        <v>0</v>
      </c>
      <c r="K149" s="85" t="str">
        <f t="shared" si="2"/>
        <v>OK</v>
      </c>
      <c r="L149" s="128">
        <v>0</v>
      </c>
      <c r="M149" s="128">
        <v>2</v>
      </c>
      <c r="N149" s="48"/>
      <c r="O149" s="48"/>
      <c r="P149" s="48"/>
    </row>
    <row r="150" spans="1:16" ht="25.5" x14ac:dyDescent="0.25">
      <c r="A150" s="131"/>
      <c r="B150" s="132"/>
      <c r="C150" s="26">
        <v>147</v>
      </c>
      <c r="D150" s="35" t="s">
        <v>252</v>
      </c>
      <c r="E150" s="26" t="s">
        <v>253</v>
      </c>
      <c r="F150" s="27" t="s">
        <v>239</v>
      </c>
      <c r="G150" s="26" t="s">
        <v>47</v>
      </c>
      <c r="H150" s="34">
        <v>12.21</v>
      </c>
      <c r="I150" s="45">
        <v>2</v>
      </c>
      <c r="J150" s="84">
        <f>I150-(SUM(L150:P150))</f>
        <v>0</v>
      </c>
      <c r="K150" s="85" t="str">
        <f t="shared" si="2"/>
        <v>OK</v>
      </c>
      <c r="L150" s="128">
        <v>0</v>
      </c>
      <c r="M150" s="128">
        <v>2</v>
      </c>
      <c r="N150" s="48"/>
      <c r="O150" s="48"/>
      <c r="P150" s="48"/>
    </row>
    <row r="151" spans="1:16" ht="25.5" x14ac:dyDescent="0.25">
      <c r="A151" s="131"/>
      <c r="B151" s="132"/>
      <c r="C151" s="26">
        <v>148</v>
      </c>
      <c r="D151" s="35" t="s">
        <v>254</v>
      </c>
      <c r="E151" s="26" t="s">
        <v>186</v>
      </c>
      <c r="F151" s="27" t="s">
        <v>255</v>
      </c>
      <c r="G151" s="26" t="s">
        <v>47</v>
      </c>
      <c r="H151" s="34">
        <v>34.450000000000003</v>
      </c>
      <c r="I151" s="45">
        <v>1</v>
      </c>
      <c r="J151" s="84">
        <f>I151-(SUM(L151:P151))</f>
        <v>0</v>
      </c>
      <c r="K151" s="85" t="str">
        <f t="shared" si="2"/>
        <v>OK</v>
      </c>
      <c r="L151" s="128">
        <v>0</v>
      </c>
      <c r="M151" s="128">
        <v>1</v>
      </c>
      <c r="N151" s="48"/>
      <c r="O151" s="48"/>
      <c r="P151" s="48"/>
    </row>
    <row r="152" spans="1:16" ht="25.5" x14ac:dyDescent="0.25">
      <c r="A152" s="131"/>
      <c r="B152" s="132"/>
      <c r="C152" s="26">
        <v>149</v>
      </c>
      <c r="D152" s="35" t="s">
        <v>256</v>
      </c>
      <c r="E152" s="26" t="s">
        <v>186</v>
      </c>
      <c r="F152" s="27" t="s">
        <v>257</v>
      </c>
      <c r="G152" s="26" t="s">
        <v>47</v>
      </c>
      <c r="H152" s="34">
        <v>39.4</v>
      </c>
      <c r="I152" s="45"/>
      <c r="J152" s="84">
        <f>I152-(SUM(L152:P152))</f>
        <v>0</v>
      </c>
      <c r="K152" s="85" t="str">
        <f t="shared" si="2"/>
        <v>OK</v>
      </c>
      <c r="L152" s="128">
        <v>0</v>
      </c>
      <c r="M152" s="128">
        <v>0</v>
      </c>
      <c r="N152" s="48"/>
      <c r="O152" s="48"/>
      <c r="P152" s="48"/>
    </row>
    <row r="153" spans="1:16" ht="38.25" x14ac:dyDescent="0.25">
      <c r="A153" s="131"/>
      <c r="B153" s="132"/>
      <c r="C153" s="26">
        <v>150</v>
      </c>
      <c r="D153" s="35" t="s">
        <v>258</v>
      </c>
      <c r="E153" s="26" t="s">
        <v>40</v>
      </c>
      <c r="F153" s="27" t="s">
        <v>259</v>
      </c>
      <c r="G153" s="26" t="s">
        <v>47</v>
      </c>
      <c r="H153" s="34">
        <v>3.24</v>
      </c>
      <c r="I153" s="45">
        <v>20</v>
      </c>
      <c r="J153" s="84">
        <f>I153-(SUM(L153:P153))</f>
        <v>0</v>
      </c>
      <c r="K153" s="85" t="str">
        <f t="shared" si="2"/>
        <v>OK</v>
      </c>
      <c r="L153" s="128">
        <v>0</v>
      </c>
      <c r="M153" s="128">
        <v>20</v>
      </c>
      <c r="N153" s="48"/>
      <c r="O153" s="48"/>
      <c r="P153" s="48"/>
    </row>
    <row r="154" spans="1:16" ht="25.5" x14ac:dyDescent="0.25">
      <c r="A154" s="131"/>
      <c r="B154" s="132"/>
      <c r="C154" s="26">
        <v>151</v>
      </c>
      <c r="D154" s="35" t="s">
        <v>260</v>
      </c>
      <c r="E154" s="26" t="s">
        <v>253</v>
      </c>
      <c r="F154" s="27" t="s">
        <v>261</v>
      </c>
      <c r="G154" s="26" t="s">
        <v>47</v>
      </c>
      <c r="H154" s="34">
        <v>2.7</v>
      </c>
      <c r="I154" s="45"/>
      <c r="J154" s="84">
        <f>I154-(SUM(L154:P154))</f>
        <v>0</v>
      </c>
      <c r="K154" s="85" t="str">
        <f t="shared" si="2"/>
        <v>OK</v>
      </c>
      <c r="L154" s="128">
        <v>0</v>
      </c>
      <c r="M154" s="128">
        <v>0</v>
      </c>
      <c r="N154" s="48"/>
      <c r="O154" s="48"/>
      <c r="P154" s="48"/>
    </row>
    <row r="155" spans="1:16" ht="25.5" x14ac:dyDescent="0.25">
      <c r="A155" s="131"/>
      <c r="B155" s="132"/>
      <c r="C155" s="26">
        <v>152</v>
      </c>
      <c r="D155" s="35" t="s">
        <v>262</v>
      </c>
      <c r="E155" s="26" t="s">
        <v>253</v>
      </c>
      <c r="F155" s="27" t="s">
        <v>261</v>
      </c>
      <c r="G155" s="26" t="s">
        <v>47</v>
      </c>
      <c r="H155" s="28">
        <v>2.7</v>
      </c>
      <c r="I155" s="42"/>
      <c r="J155" s="84">
        <f>I155-(SUM(L155:P155))</f>
        <v>0</v>
      </c>
      <c r="K155" s="85" t="str">
        <f t="shared" si="2"/>
        <v>OK</v>
      </c>
      <c r="L155" s="128">
        <v>0</v>
      </c>
      <c r="M155" s="128">
        <v>0</v>
      </c>
      <c r="N155" s="48"/>
      <c r="O155" s="48"/>
      <c r="P155" s="48"/>
    </row>
    <row r="156" spans="1:16" ht="25.5" x14ac:dyDescent="0.25">
      <c r="A156" s="131"/>
      <c r="B156" s="132"/>
      <c r="C156" s="26">
        <v>153</v>
      </c>
      <c r="D156" s="35" t="s">
        <v>263</v>
      </c>
      <c r="E156" s="26" t="s">
        <v>253</v>
      </c>
      <c r="F156" s="27" t="s">
        <v>261</v>
      </c>
      <c r="G156" s="26" t="s">
        <v>47</v>
      </c>
      <c r="H156" s="28">
        <v>2.7</v>
      </c>
      <c r="I156" s="42"/>
      <c r="J156" s="84">
        <f>I156-(SUM(L156:P156))</f>
        <v>0</v>
      </c>
      <c r="K156" s="85" t="str">
        <f t="shared" si="2"/>
        <v>OK</v>
      </c>
      <c r="L156" s="128">
        <v>0</v>
      </c>
      <c r="M156" s="128">
        <v>0</v>
      </c>
      <c r="N156" s="48"/>
      <c r="O156" s="48"/>
      <c r="P156" s="48"/>
    </row>
    <row r="157" spans="1:16" ht="25.5" x14ac:dyDescent="0.25">
      <c r="A157" s="131"/>
      <c r="B157" s="132"/>
      <c r="C157" s="26">
        <v>154</v>
      </c>
      <c r="D157" s="35" t="s">
        <v>264</v>
      </c>
      <c r="E157" s="26" t="s">
        <v>253</v>
      </c>
      <c r="F157" s="27" t="s">
        <v>261</v>
      </c>
      <c r="G157" s="26" t="s">
        <v>47</v>
      </c>
      <c r="H157" s="28">
        <v>2.7</v>
      </c>
      <c r="I157" s="42"/>
      <c r="J157" s="84">
        <f>I157-(SUM(L157:P157))</f>
        <v>0</v>
      </c>
      <c r="K157" s="85" t="str">
        <f t="shared" si="2"/>
        <v>OK</v>
      </c>
      <c r="L157" s="128">
        <v>0</v>
      </c>
      <c r="M157" s="128">
        <v>0</v>
      </c>
      <c r="N157" s="48"/>
      <c r="O157" s="48"/>
      <c r="P157" s="48"/>
    </row>
    <row r="158" spans="1:16" x14ac:dyDescent="0.25">
      <c r="A158" s="131"/>
      <c r="B158" s="132"/>
      <c r="C158" s="26">
        <v>155</v>
      </c>
      <c r="D158" s="35" t="s">
        <v>265</v>
      </c>
      <c r="E158" s="26" t="s">
        <v>253</v>
      </c>
      <c r="F158" s="27" t="s">
        <v>239</v>
      </c>
      <c r="G158" s="26" t="s">
        <v>47</v>
      </c>
      <c r="H158" s="28">
        <v>5.0599999999999996</v>
      </c>
      <c r="I158" s="42"/>
      <c r="J158" s="84">
        <f>I158-(SUM(L158:P158))</f>
        <v>0</v>
      </c>
      <c r="K158" s="85" t="str">
        <f t="shared" si="2"/>
        <v>OK</v>
      </c>
      <c r="L158" s="128">
        <v>0</v>
      </c>
      <c r="M158" s="128">
        <v>0</v>
      </c>
      <c r="N158" s="48"/>
      <c r="O158" s="48"/>
      <c r="P158" s="48"/>
    </row>
    <row r="159" spans="1:16" ht="25.5" x14ac:dyDescent="0.25">
      <c r="A159" s="131"/>
      <c r="B159" s="132"/>
      <c r="C159" s="26">
        <v>156</v>
      </c>
      <c r="D159" s="35" t="s">
        <v>266</v>
      </c>
      <c r="E159" s="26" t="s">
        <v>267</v>
      </c>
      <c r="F159" s="27" t="s">
        <v>268</v>
      </c>
      <c r="G159" s="26" t="s">
        <v>47</v>
      </c>
      <c r="H159" s="28">
        <v>9.0500000000000007</v>
      </c>
      <c r="I159" s="42"/>
      <c r="J159" s="84">
        <f>I159-(SUM(L159:P159))</f>
        <v>0</v>
      </c>
      <c r="K159" s="85" t="str">
        <f t="shared" si="2"/>
        <v>OK</v>
      </c>
      <c r="L159" s="128">
        <v>0</v>
      </c>
      <c r="M159" s="128">
        <v>0</v>
      </c>
      <c r="N159" s="48"/>
      <c r="O159" s="48"/>
      <c r="P159" s="48"/>
    </row>
    <row r="160" spans="1:16" ht="26.25" x14ac:dyDescent="0.25">
      <c r="A160" s="131"/>
      <c r="B160" s="132"/>
      <c r="C160" s="26">
        <v>157</v>
      </c>
      <c r="D160" s="40" t="s">
        <v>269</v>
      </c>
      <c r="E160" s="31" t="s">
        <v>270</v>
      </c>
      <c r="F160" s="33" t="s">
        <v>259</v>
      </c>
      <c r="G160" s="31" t="s">
        <v>47</v>
      </c>
      <c r="H160" s="28">
        <v>17.73</v>
      </c>
      <c r="I160" s="42"/>
      <c r="J160" s="84">
        <f>I160-(SUM(L160:P160))</f>
        <v>0</v>
      </c>
      <c r="K160" s="85" t="str">
        <f t="shared" si="2"/>
        <v>OK</v>
      </c>
      <c r="L160" s="128">
        <v>0</v>
      </c>
      <c r="M160" s="128">
        <v>0</v>
      </c>
      <c r="N160" s="48"/>
      <c r="O160" s="48"/>
      <c r="P160" s="48"/>
    </row>
    <row r="161" spans="1:16" ht="26.25" x14ac:dyDescent="0.25">
      <c r="A161" s="131"/>
      <c r="B161" s="132"/>
      <c r="C161" s="26">
        <v>158</v>
      </c>
      <c r="D161" s="40" t="s">
        <v>271</v>
      </c>
      <c r="E161" s="31" t="s">
        <v>160</v>
      </c>
      <c r="F161" s="33" t="s">
        <v>272</v>
      </c>
      <c r="G161" s="31" t="s">
        <v>47</v>
      </c>
      <c r="H161" s="34">
        <v>1.88</v>
      </c>
      <c r="I161" s="45"/>
      <c r="J161" s="84">
        <f>I161-(SUM(L161:P161))</f>
        <v>0</v>
      </c>
      <c r="K161" s="85" t="str">
        <f t="shared" si="2"/>
        <v>OK</v>
      </c>
      <c r="L161" s="128">
        <v>0</v>
      </c>
      <c r="M161" s="128">
        <v>0</v>
      </c>
      <c r="N161" s="48"/>
      <c r="O161" s="48"/>
      <c r="P161" s="48"/>
    </row>
    <row r="162" spans="1:16" ht="25.5" x14ac:dyDescent="0.25">
      <c r="A162" s="131"/>
      <c r="B162" s="132"/>
      <c r="C162" s="26">
        <v>159</v>
      </c>
      <c r="D162" s="35" t="s">
        <v>273</v>
      </c>
      <c r="E162" s="26" t="s">
        <v>68</v>
      </c>
      <c r="F162" s="27" t="s">
        <v>239</v>
      </c>
      <c r="G162" s="26" t="s">
        <v>47</v>
      </c>
      <c r="H162" s="28">
        <v>9.64</v>
      </c>
      <c r="I162" s="42"/>
      <c r="J162" s="84">
        <f>I162-(SUM(L162:P162))</f>
        <v>0</v>
      </c>
      <c r="K162" s="85" t="str">
        <f t="shared" si="2"/>
        <v>OK</v>
      </c>
      <c r="L162" s="128">
        <v>0</v>
      </c>
      <c r="M162" s="128">
        <v>0</v>
      </c>
      <c r="N162" s="48"/>
      <c r="O162" s="48"/>
      <c r="P162" s="48"/>
    </row>
    <row r="163" spans="1:16" ht="25.5" x14ac:dyDescent="0.25">
      <c r="A163" s="131"/>
      <c r="B163" s="132"/>
      <c r="C163" s="26">
        <v>160</v>
      </c>
      <c r="D163" s="35" t="s">
        <v>274</v>
      </c>
      <c r="E163" s="26" t="s">
        <v>68</v>
      </c>
      <c r="F163" s="27" t="s">
        <v>239</v>
      </c>
      <c r="G163" s="26" t="s">
        <v>47</v>
      </c>
      <c r="H163" s="28">
        <v>9.64</v>
      </c>
      <c r="I163" s="42"/>
      <c r="J163" s="84">
        <f>I163-(SUM(L163:P163))</f>
        <v>0</v>
      </c>
      <c r="K163" s="85" t="str">
        <f t="shared" si="2"/>
        <v>OK</v>
      </c>
      <c r="L163" s="128">
        <v>0</v>
      </c>
      <c r="M163" s="128">
        <v>0</v>
      </c>
      <c r="N163" s="48"/>
      <c r="O163" s="48"/>
      <c r="P163" s="48"/>
    </row>
    <row r="164" spans="1:16" ht="38.25" x14ac:dyDescent="0.25">
      <c r="A164" s="56" t="s">
        <v>384</v>
      </c>
      <c r="B164" s="54">
        <v>24</v>
      </c>
      <c r="C164" s="23">
        <v>162</v>
      </c>
      <c r="D164" s="21" t="s">
        <v>275</v>
      </c>
      <c r="E164" s="23" t="s">
        <v>40</v>
      </c>
      <c r="F164" s="32" t="s">
        <v>276</v>
      </c>
      <c r="G164" s="23" t="s">
        <v>47</v>
      </c>
      <c r="H164" s="29">
        <v>192.5</v>
      </c>
      <c r="I164" s="43"/>
      <c r="J164" s="84">
        <f>I164-(SUM(L164:P164))</f>
        <v>0</v>
      </c>
      <c r="K164" s="85" t="str">
        <f t="shared" si="2"/>
        <v>OK</v>
      </c>
      <c r="L164" s="128">
        <v>0</v>
      </c>
      <c r="M164" s="128">
        <v>0</v>
      </c>
      <c r="N164" s="48"/>
      <c r="O164" s="48"/>
      <c r="P164" s="48"/>
    </row>
    <row r="165" spans="1:16" ht="25.5" customHeight="1" x14ac:dyDescent="0.25">
      <c r="A165" s="131" t="s">
        <v>377</v>
      </c>
      <c r="B165" s="132">
        <v>25</v>
      </c>
      <c r="C165" s="26">
        <v>163</v>
      </c>
      <c r="D165" s="35" t="s">
        <v>277</v>
      </c>
      <c r="E165" s="26" t="s">
        <v>64</v>
      </c>
      <c r="F165" s="27" t="s">
        <v>278</v>
      </c>
      <c r="G165" s="26" t="s">
        <v>47</v>
      </c>
      <c r="H165" s="28">
        <v>18.64</v>
      </c>
      <c r="I165" s="42">
        <v>1</v>
      </c>
      <c r="J165" s="84">
        <f>I165-(SUM(L165:P165))</f>
        <v>0</v>
      </c>
      <c r="K165" s="85" t="str">
        <f t="shared" si="2"/>
        <v>OK</v>
      </c>
      <c r="L165" s="128">
        <v>0</v>
      </c>
      <c r="M165" s="128">
        <v>0</v>
      </c>
      <c r="N165" s="48"/>
      <c r="O165" s="128">
        <v>1</v>
      </c>
      <c r="P165" s="48"/>
    </row>
    <row r="166" spans="1:16" ht="25.5" customHeight="1" x14ac:dyDescent="0.25">
      <c r="A166" s="131"/>
      <c r="B166" s="132"/>
      <c r="C166" s="26">
        <v>164</v>
      </c>
      <c r="D166" s="35" t="s">
        <v>279</v>
      </c>
      <c r="E166" s="26" t="s">
        <v>64</v>
      </c>
      <c r="F166" s="27" t="s">
        <v>278</v>
      </c>
      <c r="G166" s="26" t="s">
        <v>47</v>
      </c>
      <c r="H166" s="28">
        <v>25</v>
      </c>
      <c r="I166" s="42"/>
      <c r="J166" s="84">
        <f>I166-(SUM(L166:P166))</f>
        <v>0</v>
      </c>
      <c r="K166" s="85" t="str">
        <f t="shared" si="2"/>
        <v>OK</v>
      </c>
      <c r="L166" s="128">
        <v>0</v>
      </c>
      <c r="M166" s="128">
        <v>0</v>
      </c>
      <c r="N166" s="48"/>
      <c r="O166" s="48"/>
      <c r="P166" s="48"/>
    </row>
    <row r="167" spans="1:16" ht="165.75" x14ac:dyDescent="0.25">
      <c r="A167" s="130" t="s">
        <v>379</v>
      </c>
      <c r="B167" s="133">
        <v>26</v>
      </c>
      <c r="C167" s="23">
        <v>165</v>
      </c>
      <c r="D167" s="21" t="s">
        <v>280</v>
      </c>
      <c r="E167" s="23" t="s">
        <v>9</v>
      </c>
      <c r="F167" s="32" t="s">
        <v>281</v>
      </c>
      <c r="G167" s="23" t="s">
        <v>47</v>
      </c>
      <c r="H167" s="29">
        <v>2.54</v>
      </c>
      <c r="I167" s="43">
        <v>300</v>
      </c>
      <c r="J167" s="84">
        <f>I167-(SUM(L167:P167))</f>
        <v>0</v>
      </c>
      <c r="K167" s="85" t="str">
        <f t="shared" si="2"/>
        <v>OK</v>
      </c>
      <c r="L167" s="128">
        <v>300</v>
      </c>
      <c r="M167" s="128">
        <v>0</v>
      </c>
      <c r="N167" s="48"/>
      <c r="O167" s="48"/>
      <c r="P167" s="48"/>
    </row>
    <row r="168" spans="1:16" ht="63.75" x14ac:dyDescent="0.25">
      <c r="A168" s="130"/>
      <c r="B168" s="133"/>
      <c r="C168" s="23">
        <v>166</v>
      </c>
      <c r="D168" s="21" t="s">
        <v>282</v>
      </c>
      <c r="E168" s="23" t="s">
        <v>9</v>
      </c>
      <c r="F168" s="32" t="s">
        <v>283</v>
      </c>
      <c r="G168" s="23" t="s">
        <v>47</v>
      </c>
      <c r="H168" s="29">
        <v>1.2</v>
      </c>
      <c r="I168" s="43">
        <v>100</v>
      </c>
      <c r="J168" s="84">
        <f>I168-(SUM(L168:P168))</f>
        <v>0</v>
      </c>
      <c r="K168" s="85" t="str">
        <f t="shared" si="2"/>
        <v>OK</v>
      </c>
      <c r="L168" s="128">
        <v>100</v>
      </c>
      <c r="M168" s="128">
        <v>0</v>
      </c>
      <c r="N168" s="48"/>
      <c r="O168" s="48"/>
      <c r="P168" s="48"/>
    </row>
    <row r="169" spans="1:16" ht="25.5" x14ac:dyDescent="0.25">
      <c r="A169" s="130"/>
      <c r="B169" s="133"/>
      <c r="C169" s="23">
        <v>167</v>
      </c>
      <c r="D169" s="21" t="s">
        <v>284</v>
      </c>
      <c r="E169" s="23" t="s">
        <v>40</v>
      </c>
      <c r="F169" s="32" t="s">
        <v>285</v>
      </c>
      <c r="G169" s="23" t="s">
        <v>47</v>
      </c>
      <c r="H169" s="29">
        <v>1.71</v>
      </c>
      <c r="I169" s="43">
        <v>10</v>
      </c>
      <c r="J169" s="84">
        <f>I169-(SUM(L169:P169))</f>
        <v>0</v>
      </c>
      <c r="K169" s="85" t="str">
        <f t="shared" si="2"/>
        <v>OK</v>
      </c>
      <c r="L169" s="128">
        <v>10</v>
      </c>
      <c r="M169" s="128">
        <v>0</v>
      </c>
      <c r="N169" s="48"/>
      <c r="O169" s="48"/>
      <c r="P169" s="48"/>
    </row>
    <row r="170" spans="1:16" ht="38.25" x14ac:dyDescent="0.25">
      <c r="A170" s="130"/>
      <c r="B170" s="133"/>
      <c r="C170" s="23">
        <v>168</v>
      </c>
      <c r="D170" s="21" t="s">
        <v>286</v>
      </c>
      <c r="E170" s="23" t="s">
        <v>40</v>
      </c>
      <c r="F170" s="32" t="s">
        <v>287</v>
      </c>
      <c r="G170" s="23" t="s">
        <v>47</v>
      </c>
      <c r="H170" s="29">
        <v>3.43</v>
      </c>
      <c r="I170" s="43">
        <v>50</v>
      </c>
      <c r="J170" s="84">
        <f>I170-(SUM(L170:P170))</f>
        <v>0</v>
      </c>
      <c r="K170" s="85" t="str">
        <f t="shared" si="2"/>
        <v>OK</v>
      </c>
      <c r="L170" s="128">
        <v>50</v>
      </c>
      <c r="M170" s="128">
        <v>0</v>
      </c>
      <c r="N170" s="48"/>
      <c r="O170" s="48"/>
      <c r="P170" s="48"/>
    </row>
    <row r="171" spans="1:16" ht="38.25" x14ac:dyDescent="0.25">
      <c r="A171" s="130"/>
      <c r="B171" s="133"/>
      <c r="C171" s="23">
        <v>169</v>
      </c>
      <c r="D171" s="21" t="s">
        <v>288</v>
      </c>
      <c r="E171" s="23" t="s">
        <v>40</v>
      </c>
      <c r="F171" s="32" t="s">
        <v>287</v>
      </c>
      <c r="G171" s="23" t="s">
        <v>47</v>
      </c>
      <c r="H171" s="29">
        <v>2</v>
      </c>
      <c r="I171" s="43"/>
      <c r="J171" s="84">
        <f>I171-(SUM(L171:P171))</f>
        <v>0</v>
      </c>
      <c r="K171" s="85" t="str">
        <f t="shared" si="2"/>
        <v>OK</v>
      </c>
      <c r="L171" s="128">
        <v>0</v>
      </c>
      <c r="M171" s="128">
        <v>0</v>
      </c>
      <c r="N171" s="48"/>
      <c r="O171" s="48"/>
      <c r="P171" s="48"/>
    </row>
    <row r="172" spans="1:16" ht="63.75" x14ac:dyDescent="0.25">
      <c r="A172" s="130"/>
      <c r="B172" s="133"/>
      <c r="C172" s="23">
        <v>170</v>
      </c>
      <c r="D172" s="21" t="s">
        <v>289</v>
      </c>
      <c r="E172" s="23" t="s">
        <v>40</v>
      </c>
      <c r="F172" s="32" t="s">
        <v>287</v>
      </c>
      <c r="G172" s="23" t="s">
        <v>47</v>
      </c>
      <c r="H172" s="29">
        <v>1.29</v>
      </c>
      <c r="I172" s="43">
        <v>200</v>
      </c>
      <c r="J172" s="84">
        <f>I172-(SUM(L172:P172))</f>
        <v>0</v>
      </c>
      <c r="K172" s="85" t="str">
        <f t="shared" si="2"/>
        <v>OK</v>
      </c>
      <c r="L172" s="128">
        <v>200</v>
      </c>
      <c r="M172" s="128">
        <v>0</v>
      </c>
      <c r="N172" s="48"/>
      <c r="O172" s="48"/>
      <c r="P172" s="48"/>
    </row>
    <row r="173" spans="1:16" ht="25.5" x14ac:dyDescent="0.25">
      <c r="A173" s="130"/>
      <c r="B173" s="133"/>
      <c r="C173" s="23">
        <v>171</v>
      </c>
      <c r="D173" s="36" t="s">
        <v>290</v>
      </c>
      <c r="E173" s="23" t="s">
        <v>40</v>
      </c>
      <c r="F173" s="32" t="s">
        <v>281</v>
      </c>
      <c r="G173" s="23" t="s">
        <v>47</v>
      </c>
      <c r="H173" s="29">
        <v>2.5099999999999998</v>
      </c>
      <c r="I173" s="43">
        <v>30</v>
      </c>
      <c r="J173" s="84">
        <f>I173-(SUM(L173:P173))</f>
        <v>0</v>
      </c>
      <c r="K173" s="85" t="str">
        <f t="shared" si="2"/>
        <v>OK</v>
      </c>
      <c r="L173" s="128">
        <v>30</v>
      </c>
      <c r="M173" s="128">
        <v>0</v>
      </c>
      <c r="N173" s="48"/>
      <c r="O173" s="48"/>
      <c r="P173" s="48"/>
    </row>
    <row r="174" spans="1:16" ht="25.5" x14ac:dyDescent="0.25">
      <c r="A174" s="130"/>
      <c r="B174" s="133"/>
      <c r="C174" s="23">
        <v>172</v>
      </c>
      <c r="D174" s="36" t="s">
        <v>291</v>
      </c>
      <c r="E174" s="23" t="s">
        <v>40</v>
      </c>
      <c r="F174" s="32" t="s">
        <v>292</v>
      </c>
      <c r="G174" s="23" t="s">
        <v>47</v>
      </c>
      <c r="H174" s="29">
        <v>6.56</v>
      </c>
      <c r="I174" s="43"/>
      <c r="J174" s="84">
        <f>I174-(SUM(L174:P174))</f>
        <v>0</v>
      </c>
      <c r="K174" s="85" t="str">
        <f t="shared" si="2"/>
        <v>OK</v>
      </c>
      <c r="L174" s="128">
        <v>0</v>
      </c>
      <c r="M174" s="128">
        <v>0</v>
      </c>
      <c r="N174" s="48"/>
      <c r="O174" s="48"/>
      <c r="P174" s="48"/>
    </row>
    <row r="175" spans="1:16" ht="25.5" x14ac:dyDescent="0.25">
      <c r="A175" s="130"/>
      <c r="B175" s="133"/>
      <c r="C175" s="23">
        <v>173</v>
      </c>
      <c r="D175" s="36" t="s">
        <v>293</v>
      </c>
      <c r="E175" s="23" t="s">
        <v>40</v>
      </c>
      <c r="F175" s="32" t="s">
        <v>52</v>
      </c>
      <c r="G175" s="23" t="s">
        <v>47</v>
      </c>
      <c r="H175" s="29">
        <v>5</v>
      </c>
      <c r="I175" s="43"/>
      <c r="J175" s="84">
        <f>I175-(SUM(L175:P175))</f>
        <v>0</v>
      </c>
      <c r="K175" s="85" t="str">
        <f t="shared" si="2"/>
        <v>OK</v>
      </c>
      <c r="L175" s="128">
        <v>0</v>
      </c>
      <c r="M175" s="128">
        <v>0</v>
      </c>
      <c r="N175" s="48"/>
      <c r="O175" s="48"/>
      <c r="P175" s="48"/>
    </row>
    <row r="176" spans="1:16" ht="38.25" x14ac:dyDescent="0.25">
      <c r="A176" s="130"/>
      <c r="B176" s="133"/>
      <c r="C176" s="23">
        <v>174</v>
      </c>
      <c r="D176" s="21" t="s">
        <v>294</v>
      </c>
      <c r="E176" s="23" t="s">
        <v>40</v>
      </c>
      <c r="F176" s="32" t="s">
        <v>295</v>
      </c>
      <c r="G176" s="23" t="s">
        <v>47</v>
      </c>
      <c r="H176" s="29">
        <v>25.49</v>
      </c>
      <c r="I176" s="43">
        <v>20</v>
      </c>
      <c r="J176" s="84">
        <f>I176-(SUM(L176:P176))</f>
        <v>0</v>
      </c>
      <c r="K176" s="85" t="str">
        <f t="shared" si="2"/>
        <v>OK</v>
      </c>
      <c r="L176" s="128">
        <v>20</v>
      </c>
      <c r="M176" s="128">
        <v>0</v>
      </c>
      <c r="N176" s="48"/>
      <c r="O176" s="48"/>
      <c r="P176" s="48"/>
    </row>
    <row r="177" spans="1:16" ht="38.25" x14ac:dyDescent="0.25">
      <c r="A177" s="131" t="s">
        <v>379</v>
      </c>
      <c r="B177" s="132">
        <v>27</v>
      </c>
      <c r="C177" s="26">
        <v>175</v>
      </c>
      <c r="D177" s="39" t="s">
        <v>296</v>
      </c>
      <c r="E177" s="26" t="s">
        <v>40</v>
      </c>
      <c r="F177" s="27" t="s">
        <v>153</v>
      </c>
      <c r="G177" s="26" t="s">
        <v>47</v>
      </c>
      <c r="H177" s="30">
        <v>4.21</v>
      </c>
      <c r="I177" s="44">
        <v>30</v>
      </c>
      <c r="J177" s="84">
        <f>I177-(SUM(L177:P177))</f>
        <v>0</v>
      </c>
      <c r="K177" s="85" t="str">
        <f t="shared" si="2"/>
        <v>OK</v>
      </c>
      <c r="L177" s="128">
        <v>30</v>
      </c>
      <c r="M177" s="128">
        <v>0</v>
      </c>
      <c r="N177" s="48"/>
      <c r="O177" s="48"/>
      <c r="P177" s="48"/>
    </row>
    <row r="178" spans="1:16" ht="25.5" x14ac:dyDescent="0.25">
      <c r="A178" s="131"/>
      <c r="B178" s="132"/>
      <c r="C178" s="26">
        <v>176</v>
      </c>
      <c r="D178" s="39" t="s">
        <v>297</v>
      </c>
      <c r="E178" s="26" t="s">
        <v>40</v>
      </c>
      <c r="F178" s="27" t="s">
        <v>298</v>
      </c>
      <c r="G178" s="26" t="s">
        <v>47</v>
      </c>
      <c r="H178" s="30">
        <v>0.79</v>
      </c>
      <c r="I178" s="44">
        <v>30</v>
      </c>
      <c r="J178" s="84">
        <f>I178-(SUM(L178:P178))</f>
        <v>0</v>
      </c>
      <c r="K178" s="85" t="str">
        <f t="shared" si="2"/>
        <v>OK</v>
      </c>
      <c r="L178" s="128">
        <v>30</v>
      </c>
      <c r="M178" s="128">
        <v>0</v>
      </c>
      <c r="N178" s="48"/>
      <c r="O178" s="48"/>
      <c r="P178" s="48"/>
    </row>
    <row r="179" spans="1:16" ht="25.5" x14ac:dyDescent="0.25">
      <c r="A179" s="131"/>
      <c r="B179" s="132"/>
      <c r="C179" s="26">
        <v>177</v>
      </c>
      <c r="D179" s="39" t="s">
        <v>299</v>
      </c>
      <c r="E179" s="26" t="s">
        <v>40</v>
      </c>
      <c r="F179" s="27" t="s">
        <v>300</v>
      </c>
      <c r="G179" s="26" t="s">
        <v>47</v>
      </c>
      <c r="H179" s="30">
        <v>0.09</v>
      </c>
      <c r="I179" s="44"/>
      <c r="J179" s="84">
        <f>I179-(SUM(L179:P179))</f>
        <v>0</v>
      </c>
      <c r="K179" s="85" t="str">
        <f t="shared" si="2"/>
        <v>OK</v>
      </c>
      <c r="L179" s="128">
        <v>0</v>
      </c>
      <c r="M179" s="128">
        <v>0</v>
      </c>
      <c r="N179" s="48"/>
      <c r="O179" s="48"/>
      <c r="P179" s="48"/>
    </row>
    <row r="180" spans="1:16" ht="25.5" x14ac:dyDescent="0.25">
      <c r="A180" s="131"/>
      <c r="B180" s="132"/>
      <c r="C180" s="26">
        <v>178</v>
      </c>
      <c r="D180" s="39" t="s">
        <v>301</v>
      </c>
      <c r="E180" s="26" t="s">
        <v>40</v>
      </c>
      <c r="F180" s="27" t="s">
        <v>300</v>
      </c>
      <c r="G180" s="26" t="s">
        <v>47</v>
      </c>
      <c r="H180" s="30">
        <v>0.2</v>
      </c>
      <c r="I180" s="44"/>
      <c r="J180" s="84">
        <f>I180-(SUM(L180:P180))</f>
        <v>0</v>
      </c>
      <c r="K180" s="85" t="str">
        <f t="shared" si="2"/>
        <v>OK</v>
      </c>
      <c r="L180" s="128">
        <v>0</v>
      </c>
      <c r="M180" s="128">
        <v>0</v>
      </c>
      <c r="N180" s="48"/>
      <c r="O180" s="48"/>
      <c r="P180" s="48"/>
    </row>
    <row r="181" spans="1:16" ht="25.5" x14ac:dyDescent="0.25">
      <c r="A181" s="131"/>
      <c r="B181" s="132"/>
      <c r="C181" s="26">
        <v>179</v>
      </c>
      <c r="D181" s="39" t="s">
        <v>302</v>
      </c>
      <c r="E181" s="26" t="s">
        <v>40</v>
      </c>
      <c r="F181" s="27" t="s">
        <v>300</v>
      </c>
      <c r="G181" s="26" t="s">
        <v>47</v>
      </c>
      <c r="H181" s="30">
        <v>0.1</v>
      </c>
      <c r="I181" s="44"/>
      <c r="J181" s="84">
        <f>I181-(SUM(L181:P181))</f>
        <v>0</v>
      </c>
      <c r="K181" s="85" t="str">
        <f t="shared" si="2"/>
        <v>OK</v>
      </c>
      <c r="L181" s="128">
        <v>0</v>
      </c>
      <c r="M181" s="128">
        <v>0</v>
      </c>
      <c r="N181" s="48"/>
      <c r="O181" s="48"/>
      <c r="P181" s="48"/>
    </row>
    <row r="182" spans="1:16" ht="25.5" x14ac:dyDescent="0.25">
      <c r="A182" s="131"/>
      <c r="B182" s="132"/>
      <c r="C182" s="26">
        <v>180</v>
      </c>
      <c r="D182" s="39" t="s">
        <v>303</v>
      </c>
      <c r="E182" s="26" t="s">
        <v>40</v>
      </c>
      <c r="F182" s="27" t="s">
        <v>300</v>
      </c>
      <c r="G182" s="26" t="s">
        <v>47</v>
      </c>
      <c r="H182" s="30">
        <v>0.13</v>
      </c>
      <c r="I182" s="44"/>
      <c r="J182" s="84">
        <f>I182-(SUM(L182:P182))</f>
        <v>0</v>
      </c>
      <c r="K182" s="85" t="str">
        <f t="shared" si="2"/>
        <v>OK</v>
      </c>
      <c r="L182" s="128">
        <v>0</v>
      </c>
      <c r="M182" s="128">
        <v>0</v>
      </c>
      <c r="N182" s="48"/>
      <c r="O182" s="48"/>
      <c r="P182" s="48"/>
    </row>
    <row r="183" spans="1:16" ht="25.5" x14ac:dyDescent="0.25">
      <c r="A183" s="131"/>
      <c r="B183" s="132"/>
      <c r="C183" s="26">
        <v>181</v>
      </c>
      <c r="D183" s="39" t="s">
        <v>304</v>
      </c>
      <c r="E183" s="26" t="s">
        <v>40</v>
      </c>
      <c r="F183" s="27" t="s">
        <v>300</v>
      </c>
      <c r="G183" s="26" t="s">
        <v>47</v>
      </c>
      <c r="H183" s="30">
        <v>0.16</v>
      </c>
      <c r="I183" s="44"/>
      <c r="J183" s="84">
        <f>I183-(SUM(L183:P183))</f>
        <v>0</v>
      </c>
      <c r="K183" s="85" t="str">
        <f t="shared" si="2"/>
        <v>OK</v>
      </c>
      <c r="L183" s="128">
        <v>0</v>
      </c>
      <c r="M183" s="128">
        <v>0</v>
      </c>
      <c r="N183" s="48"/>
      <c r="O183" s="48"/>
      <c r="P183" s="48"/>
    </row>
    <row r="184" spans="1:16" ht="25.5" x14ac:dyDescent="0.25">
      <c r="A184" s="131"/>
      <c r="B184" s="132"/>
      <c r="C184" s="26">
        <v>182</v>
      </c>
      <c r="D184" s="39" t="s">
        <v>305</v>
      </c>
      <c r="E184" s="26" t="s">
        <v>40</v>
      </c>
      <c r="F184" s="27" t="s">
        <v>300</v>
      </c>
      <c r="G184" s="26" t="s">
        <v>47</v>
      </c>
      <c r="H184" s="30">
        <v>0.34</v>
      </c>
      <c r="I184" s="44"/>
      <c r="J184" s="84">
        <f>I184-(SUM(L184:P184))</f>
        <v>0</v>
      </c>
      <c r="K184" s="85" t="str">
        <f t="shared" si="2"/>
        <v>OK</v>
      </c>
      <c r="L184" s="128">
        <v>0</v>
      </c>
      <c r="M184" s="128">
        <v>0</v>
      </c>
      <c r="N184" s="48"/>
      <c r="O184" s="48"/>
      <c r="P184" s="48"/>
    </row>
    <row r="185" spans="1:16" x14ac:dyDescent="0.25">
      <c r="A185" s="131"/>
      <c r="B185" s="132"/>
      <c r="C185" s="26">
        <v>183</v>
      </c>
      <c r="D185" s="39" t="s">
        <v>306</v>
      </c>
      <c r="E185" s="26" t="s">
        <v>40</v>
      </c>
      <c r="F185" s="27" t="s">
        <v>300</v>
      </c>
      <c r="G185" s="26" t="s">
        <v>47</v>
      </c>
      <c r="H185" s="30">
        <v>0.04</v>
      </c>
      <c r="I185" s="44"/>
      <c r="J185" s="84">
        <f>I185-(SUM(L185:P185))</f>
        <v>0</v>
      </c>
      <c r="K185" s="85" t="str">
        <f t="shared" si="2"/>
        <v>OK</v>
      </c>
      <c r="L185" s="128">
        <v>0</v>
      </c>
      <c r="M185" s="128">
        <v>0</v>
      </c>
      <c r="N185" s="48"/>
      <c r="O185" s="48"/>
      <c r="P185" s="48"/>
    </row>
    <row r="186" spans="1:16" x14ac:dyDescent="0.25">
      <c r="A186" s="131"/>
      <c r="B186" s="132"/>
      <c r="C186" s="26">
        <v>184</v>
      </c>
      <c r="D186" s="39" t="s">
        <v>307</v>
      </c>
      <c r="E186" s="26" t="s">
        <v>40</v>
      </c>
      <c r="F186" s="27" t="s">
        <v>281</v>
      </c>
      <c r="G186" s="26" t="s">
        <v>47</v>
      </c>
      <c r="H186" s="30">
        <v>0.19</v>
      </c>
      <c r="I186" s="44">
        <v>30</v>
      </c>
      <c r="J186" s="84">
        <f>I186-(SUM(L186:P186))</f>
        <v>0</v>
      </c>
      <c r="K186" s="85" t="str">
        <f t="shared" si="2"/>
        <v>OK</v>
      </c>
      <c r="L186" s="128">
        <v>30</v>
      </c>
      <c r="M186" s="128">
        <v>0</v>
      </c>
      <c r="N186" s="48"/>
      <c r="O186" s="48"/>
      <c r="P186" s="48"/>
    </row>
    <row r="187" spans="1:16" ht="25.5" x14ac:dyDescent="0.25">
      <c r="A187" s="131"/>
      <c r="B187" s="132"/>
      <c r="C187" s="26">
        <v>185</v>
      </c>
      <c r="D187" s="39" t="s">
        <v>308</v>
      </c>
      <c r="E187" s="26" t="s">
        <v>40</v>
      </c>
      <c r="F187" s="27" t="s">
        <v>281</v>
      </c>
      <c r="G187" s="26" t="s">
        <v>47</v>
      </c>
      <c r="H187" s="30">
        <v>0.24</v>
      </c>
      <c r="I187" s="44">
        <v>30</v>
      </c>
      <c r="J187" s="84">
        <f>I187-(SUM(L187:P187))</f>
        <v>0</v>
      </c>
      <c r="K187" s="85" t="str">
        <f t="shared" si="2"/>
        <v>OK</v>
      </c>
      <c r="L187" s="128">
        <v>30</v>
      </c>
      <c r="M187" s="128">
        <v>0</v>
      </c>
      <c r="N187" s="48"/>
      <c r="O187" s="48"/>
      <c r="P187" s="48"/>
    </row>
    <row r="188" spans="1:16" ht="38.25" x14ac:dyDescent="0.25">
      <c r="A188" s="131"/>
      <c r="B188" s="132"/>
      <c r="C188" s="26">
        <v>186</v>
      </c>
      <c r="D188" s="35" t="s">
        <v>309</v>
      </c>
      <c r="E188" s="26" t="s">
        <v>40</v>
      </c>
      <c r="F188" s="27" t="s">
        <v>153</v>
      </c>
      <c r="G188" s="26" t="s">
        <v>47</v>
      </c>
      <c r="H188" s="30">
        <v>6.9</v>
      </c>
      <c r="I188" s="44">
        <v>50</v>
      </c>
      <c r="J188" s="84">
        <f>I188-(SUM(L188:P188))</f>
        <v>0</v>
      </c>
      <c r="K188" s="85" t="str">
        <f t="shared" si="2"/>
        <v>OK</v>
      </c>
      <c r="L188" s="128">
        <v>50</v>
      </c>
      <c r="M188" s="128">
        <v>0</v>
      </c>
      <c r="N188" s="48"/>
      <c r="O188" s="48"/>
      <c r="P188" s="48"/>
    </row>
    <row r="189" spans="1:16" ht="25.5" x14ac:dyDescent="0.25">
      <c r="A189" s="131"/>
      <c r="B189" s="132"/>
      <c r="C189" s="26">
        <v>187</v>
      </c>
      <c r="D189" s="35" t="s">
        <v>310</v>
      </c>
      <c r="E189" s="26" t="s">
        <v>40</v>
      </c>
      <c r="F189" s="27" t="s">
        <v>281</v>
      </c>
      <c r="G189" s="26" t="s">
        <v>47</v>
      </c>
      <c r="H189" s="30">
        <v>1.71</v>
      </c>
      <c r="I189" s="44">
        <v>20</v>
      </c>
      <c r="J189" s="84">
        <f>I189-(SUM(L189:P189))</f>
        <v>0</v>
      </c>
      <c r="K189" s="85" t="str">
        <f t="shared" si="2"/>
        <v>OK</v>
      </c>
      <c r="L189" s="128">
        <v>20</v>
      </c>
      <c r="M189" s="128">
        <v>0</v>
      </c>
      <c r="N189" s="48"/>
      <c r="O189" s="48"/>
      <c r="P189" s="48"/>
    </row>
    <row r="190" spans="1:16" ht="25.5" x14ac:dyDescent="0.25">
      <c r="A190" s="131"/>
      <c r="B190" s="132"/>
      <c r="C190" s="26">
        <v>188</v>
      </c>
      <c r="D190" s="35" t="s">
        <v>311</v>
      </c>
      <c r="E190" s="26" t="s">
        <v>40</v>
      </c>
      <c r="F190" s="27" t="s">
        <v>281</v>
      </c>
      <c r="G190" s="26" t="s">
        <v>47</v>
      </c>
      <c r="H190" s="30">
        <v>1.97</v>
      </c>
      <c r="I190" s="44">
        <v>15</v>
      </c>
      <c r="J190" s="84">
        <f>I190-(SUM(L190:P190))</f>
        <v>0</v>
      </c>
      <c r="K190" s="85" t="str">
        <f t="shared" si="2"/>
        <v>OK</v>
      </c>
      <c r="L190" s="128">
        <v>15</v>
      </c>
      <c r="M190" s="128">
        <v>0</v>
      </c>
      <c r="N190" s="48"/>
      <c r="O190" s="48"/>
      <c r="P190" s="48"/>
    </row>
    <row r="191" spans="1:16" ht="25.5" x14ac:dyDescent="0.25">
      <c r="A191" s="131"/>
      <c r="B191" s="132"/>
      <c r="C191" s="26">
        <v>189</v>
      </c>
      <c r="D191" s="35" t="s">
        <v>312</v>
      </c>
      <c r="E191" s="26" t="s">
        <v>40</v>
      </c>
      <c r="F191" s="27" t="s">
        <v>153</v>
      </c>
      <c r="G191" s="26" t="s">
        <v>47</v>
      </c>
      <c r="H191" s="30">
        <v>23.79</v>
      </c>
      <c r="I191" s="44">
        <v>10</v>
      </c>
      <c r="J191" s="84">
        <f>I191-(SUM(L191:P191))</f>
        <v>0</v>
      </c>
      <c r="K191" s="85" t="str">
        <f t="shared" si="2"/>
        <v>OK</v>
      </c>
      <c r="L191" s="128">
        <v>10</v>
      </c>
      <c r="M191" s="128">
        <v>0</v>
      </c>
      <c r="N191" s="48"/>
      <c r="O191" s="48"/>
      <c r="P191" s="48"/>
    </row>
    <row r="192" spans="1:16" ht="76.5" x14ac:dyDescent="0.25">
      <c r="A192" s="131"/>
      <c r="B192" s="132"/>
      <c r="C192" s="26">
        <v>190</v>
      </c>
      <c r="D192" s="35" t="s">
        <v>313</v>
      </c>
      <c r="E192" s="26" t="s">
        <v>40</v>
      </c>
      <c r="F192" s="27" t="s">
        <v>218</v>
      </c>
      <c r="G192" s="26" t="s">
        <v>47</v>
      </c>
      <c r="H192" s="30">
        <v>2.14</v>
      </c>
      <c r="I192" s="44">
        <v>100</v>
      </c>
      <c r="J192" s="84">
        <f>I192-(SUM(L192:P192))</f>
        <v>0</v>
      </c>
      <c r="K192" s="85" t="str">
        <f t="shared" si="2"/>
        <v>OK</v>
      </c>
      <c r="L192" s="128">
        <v>100</v>
      </c>
      <c r="M192" s="128">
        <v>0</v>
      </c>
      <c r="N192" s="48"/>
      <c r="O192" s="48"/>
      <c r="P192" s="48"/>
    </row>
    <row r="193" spans="1:16" ht="25.5" x14ac:dyDescent="0.25">
      <c r="A193" s="131"/>
      <c r="B193" s="132"/>
      <c r="C193" s="26">
        <v>191</v>
      </c>
      <c r="D193" s="35" t="s">
        <v>314</v>
      </c>
      <c r="E193" s="26" t="s">
        <v>40</v>
      </c>
      <c r="F193" s="27" t="s">
        <v>281</v>
      </c>
      <c r="G193" s="26" t="s">
        <v>47</v>
      </c>
      <c r="H193" s="30">
        <v>1.1000000000000001</v>
      </c>
      <c r="I193" s="44">
        <v>10</v>
      </c>
      <c r="J193" s="84">
        <f>I193-(SUM(L193:P193))</f>
        <v>0</v>
      </c>
      <c r="K193" s="85" t="str">
        <f t="shared" si="2"/>
        <v>OK</v>
      </c>
      <c r="L193" s="128">
        <v>10</v>
      </c>
      <c r="M193" s="128">
        <v>0</v>
      </c>
      <c r="N193" s="48"/>
      <c r="O193" s="48"/>
      <c r="P193" s="48"/>
    </row>
    <row r="194" spans="1:16" x14ac:dyDescent="0.25">
      <c r="A194" s="130" t="s">
        <v>378</v>
      </c>
      <c r="B194" s="133">
        <v>28</v>
      </c>
      <c r="C194" s="23">
        <v>192</v>
      </c>
      <c r="D194" s="21" t="s">
        <v>315</v>
      </c>
      <c r="E194" s="23" t="s">
        <v>68</v>
      </c>
      <c r="F194" s="23" t="s">
        <v>316</v>
      </c>
      <c r="G194" s="23" t="s">
        <v>47</v>
      </c>
      <c r="H194" s="29">
        <v>2.68</v>
      </c>
      <c r="I194" s="43">
        <v>10</v>
      </c>
      <c r="J194" s="84">
        <f>I194-(SUM(L194:P194))</f>
        <v>0</v>
      </c>
      <c r="K194" s="85" t="str">
        <f t="shared" si="2"/>
        <v>OK</v>
      </c>
      <c r="L194" s="128">
        <v>0</v>
      </c>
      <c r="M194" s="128">
        <v>10</v>
      </c>
      <c r="N194" s="48"/>
      <c r="O194" s="48"/>
      <c r="P194" s="48"/>
    </row>
    <row r="195" spans="1:16" ht="26.25" x14ac:dyDescent="0.25">
      <c r="A195" s="130"/>
      <c r="B195" s="133"/>
      <c r="C195" s="23">
        <v>193</v>
      </c>
      <c r="D195" s="37" t="s">
        <v>317</v>
      </c>
      <c r="E195" s="23" t="s">
        <v>68</v>
      </c>
      <c r="F195" s="23" t="s">
        <v>52</v>
      </c>
      <c r="G195" s="23" t="s">
        <v>47</v>
      </c>
      <c r="H195" s="29">
        <v>1.1100000000000001</v>
      </c>
      <c r="I195" s="43"/>
      <c r="J195" s="84">
        <f>I195-(SUM(L195:P195))</f>
        <v>0</v>
      </c>
      <c r="K195" s="85" t="str">
        <f t="shared" si="2"/>
        <v>OK</v>
      </c>
      <c r="L195" s="128">
        <v>0</v>
      </c>
      <c r="M195" s="128">
        <v>0</v>
      </c>
      <c r="N195" s="48"/>
      <c r="O195" s="48"/>
      <c r="P195" s="48"/>
    </row>
    <row r="196" spans="1:16" ht="38.25" x14ac:dyDescent="0.25">
      <c r="A196" s="130"/>
      <c r="B196" s="133"/>
      <c r="C196" s="23">
        <v>194</v>
      </c>
      <c r="D196" s="21" t="s">
        <v>318</v>
      </c>
      <c r="E196" s="23" t="s">
        <v>40</v>
      </c>
      <c r="F196" s="23" t="s">
        <v>319</v>
      </c>
      <c r="G196" s="23" t="s">
        <v>47</v>
      </c>
      <c r="H196" s="29">
        <v>10.09</v>
      </c>
      <c r="I196" s="43"/>
      <c r="J196" s="84">
        <f>I196-(SUM(L196:P196))</f>
        <v>0</v>
      </c>
      <c r="K196" s="85" t="str">
        <f t="shared" si="2"/>
        <v>OK</v>
      </c>
      <c r="L196" s="128">
        <v>0</v>
      </c>
      <c r="M196" s="128">
        <v>0</v>
      </c>
      <c r="N196" s="48"/>
      <c r="O196" s="48"/>
      <c r="P196" s="48"/>
    </row>
    <row r="197" spans="1:16" ht="38.25" x14ac:dyDescent="0.25">
      <c r="A197" s="130"/>
      <c r="B197" s="133"/>
      <c r="C197" s="23">
        <v>195</v>
      </c>
      <c r="D197" s="21" t="s">
        <v>320</v>
      </c>
      <c r="E197" s="23" t="s">
        <v>40</v>
      </c>
      <c r="F197" s="23" t="s">
        <v>321</v>
      </c>
      <c r="G197" s="23" t="s">
        <v>47</v>
      </c>
      <c r="H197" s="29">
        <v>27.37</v>
      </c>
      <c r="I197" s="43"/>
      <c r="J197" s="84">
        <f>I197-(SUM(L197:P197))</f>
        <v>0</v>
      </c>
      <c r="K197" s="85" t="str">
        <f t="shared" ref="K197:K240" si="3">IF(J197&lt;0,"ATENÇÃO","OK")</f>
        <v>OK</v>
      </c>
      <c r="L197" s="128">
        <v>0</v>
      </c>
      <c r="M197" s="128">
        <v>0</v>
      </c>
      <c r="N197" s="48"/>
      <c r="O197" s="48"/>
      <c r="P197" s="48"/>
    </row>
    <row r="198" spans="1:16" ht="38.25" x14ac:dyDescent="0.25">
      <c r="A198" s="130"/>
      <c r="B198" s="133"/>
      <c r="C198" s="23">
        <v>196</v>
      </c>
      <c r="D198" s="21" t="s">
        <v>322</v>
      </c>
      <c r="E198" s="23" t="s">
        <v>40</v>
      </c>
      <c r="F198" s="23" t="s">
        <v>319</v>
      </c>
      <c r="G198" s="23" t="s">
        <v>47</v>
      </c>
      <c r="H198" s="29">
        <v>8.91</v>
      </c>
      <c r="I198" s="43"/>
      <c r="J198" s="84">
        <f>I198-(SUM(L198:P198))</f>
        <v>0</v>
      </c>
      <c r="K198" s="85" t="str">
        <f t="shared" si="3"/>
        <v>OK</v>
      </c>
      <c r="L198" s="128">
        <v>0</v>
      </c>
      <c r="M198" s="128">
        <v>0</v>
      </c>
      <c r="N198" s="48"/>
      <c r="O198" s="48"/>
      <c r="P198" s="48"/>
    </row>
    <row r="199" spans="1:16" x14ac:dyDescent="0.25">
      <c r="A199" s="130"/>
      <c r="B199" s="133"/>
      <c r="C199" s="23">
        <v>197</v>
      </c>
      <c r="D199" s="21" t="s">
        <v>323</v>
      </c>
      <c r="E199" s="23" t="s">
        <v>40</v>
      </c>
      <c r="F199" s="23" t="s">
        <v>319</v>
      </c>
      <c r="G199" s="23" t="s">
        <v>47</v>
      </c>
      <c r="H199" s="29">
        <v>1.32</v>
      </c>
      <c r="I199" s="43"/>
      <c r="J199" s="84">
        <f>I199-(SUM(L199:P199))</f>
        <v>0</v>
      </c>
      <c r="K199" s="85" t="str">
        <f t="shared" si="3"/>
        <v>OK</v>
      </c>
      <c r="L199" s="128">
        <v>0</v>
      </c>
      <c r="M199" s="128">
        <v>0</v>
      </c>
      <c r="N199" s="48"/>
      <c r="O199" s="48"/>
      <c r="P199" s="48"/>
    </row>
    <row r="200" spans="1:16" ht="25.5" x14ac:dyDescent="0.25">
      <c r="A200" s="130"/>
      <c r="B200" s="133"/>
      <c r="C200" s="23">
        <v>198</v>
      </c>
      <c r="D200" s="21" t="s">
        <v>324</v>
      </c>
      <c r="E200" s="23" t="s">
        <v>40</v>
      </c>
      <c r="F200" s="23" t="s">
        <v>325</v>
      </c>
      <c r="G200" s="23" t="s">
        <v>47</v>
      </c>
      <c r="H200" s="29">
        <v>4.8600000000000003</v>
      </c>
      <c r="I200" s="43">
        <v>5</v>
      </c>
      <c r="J200" s="84">
        <f>I200-(SUM(L200:P200))</f>
        <v>0</v>
      </c>
      <c r="K200" s="85" t="str">
        <f t="shared" si="3"/>
        <v>OK</v>
      </c>
      <c r="L200" s="128">
        <v>0</v>
      </c>
      <c r="M200" s="128">
        <v>5</v>
      </c>
      <c r="N200" s="48"/>
      <c r="O200" s="48"/>
      <c r="P200" s="48"/>
    </row>
    <row r="201" spans="1:16" ht="51" x14ac:dyDescent="0.25">
      <c r="A201" s="130"/>
      <c r="B201" s="133"/>
      <c r="C201" s="23">
        <v>199</v>
      </c>
      <c r="D201" s="21" t="s">
        <v>326</v>
      </c>
      <c r="E201" s="23" t="s">
        <v>40</v>
      </c>
      <c r="F201" s="23" t="s">
        <v>327</v>
      </c>
      <c r="G201" s="23" t="s">
        <v>47</v>
      </c>
      <c r="H201" s="29">
        <v>32</v>
      </c>
      <c r="I201" s="43"/>
      <c r="J201" s="84">
        <f>I201-(SUM(L201:P201))</f>
        <v>0</v>
      </c>
      <c r="K201" s="85" t="str">
        <f t="shared" si="3"/>
        <v>OK</v>
      </c>
      <c r="L201" s="128">
        <v>0</v>
      </c>
      <c r="M201" s="128">
        <v>0</v>
      </c>
      <c r="N201" s="48"/>
      <c r="O201" s="48"/>
      <c r="P201" s="48"/>
    </row>
    <row r="202" spans="1:16" ht="25.5" x14ac:dyDescent="0.25">
      <c r="A202" s="130"/>
      <c r="B202" s="133"/>
      <c r="C202" s="23">
        <v>200</v>
      </c>
      <c r="D202" s="21" t="s">
        <v>328</v>
      </c>
      <c r="E202" s="23" t="s">
        <v>40</v>
      </c>
      <c r="F202" s="23" t="s">
        <v>325</v>
      </c>
      <c r="G202" s="23" t="s">
        <v>47</v>
      </c>
      <c r="H202" s="29">
        <v>12.57</v>
      </c>
      <c r="I202" s="43"/>
      <c r="J202" s="84">
        <f>I202-(SUM(L202:P202))</f>
        <v>0</v>
      </c>
      <c r="K202" s="85" t="str">
        <f t="shared" si="3"/>
        <v>OK</v>
      </c>
      <c r="L202" s="128">
        <v>0</v>
      </c>
      <c r="M202" s="128">
        <v>0</v>
      </c>
      <c r="N202" s="48"/>
      <c r="O202" s="48"/>
      <c r="P202" s="48"/>
    </row>
    <row r="203" spans="1:16" ht="25.5" x14ac:dyDescent="0.25">
      <c r="A203" s="130"/>
      <c r="B203" s="133"/>
      <c r="C203" s="23">
        <v>201</v>
      </c>
      <c r="D203" s="21" t="s">
        <v>329</v>
      </c>
      <c r="E203" s="23" t="s">
        <v>40</v>
      </c>
      <c r="F203" s="23" t="s">
        <v>60</v>
      </c>
      <c r="G203" s="23" t="s">
        <v>47</v>
      </c>
      <c r="H203" s="29">
        <v>5.94</v>
      </c>
      <c r="I203" s="43">
        <v>10</v>
      </c>
      <c r="J203" s="84">
        <f>I203-(SUM(L203:P203))</f>
        <v>0</v>
      </c>
      <c r="K203" s="85" t="str">
        <f t="shared" si="3"/>
        <v>OK</v>
      </c>
      <c r="L203" s="128">
        <v>0</v>
      </c>
      <c r="M203" s="128">
        <v>10</v>
      </c>
      <c r="N203" s="48"/>
      <c r="O203" s="48"/>
      <c r="P203" s="48"/>
    </row>
    <row r="204" spans="1:16" ht="25.5" x14ac:dyDescent="0.25">
      <c r="A204" s="131" t="s">
        <v>378</v>
      </c>
      <c r="B204" s="132">
        <v>29</v>
      </c>
      <c r="C204" s="26">
        <v>202</v>
      </c>
      <c r="D204" s="35" t="s">
        <v>330</v>
      </c>
      <c r="E204" s="26" t="s">
        <v>40</v>
      </c>
      <c r="F204" s="26" t="s">
        <v>331</v>
      </c>
      <c r="G204" s="26" t="s">
        <v>47</v>
      </c>
      <c r="H204" s="28">
        <v>68.31</v>
      </c>
      <c r="I204" s="42">
        <v>5</v>
      </c>
      <c r="J204" s="84">
        <f>I204-(SUM(L204:P204))</f>
        <v>0</v>
      </c>
      <c r="K204" s="85" t="str">
        <f t="shared" si="3"/>
        <v>OK</v>
      </c>
      <c r="L204" s="128">
        <v>0</v>
      </c>
      <c r="M204" s="128">
        <v>5</v>
      </c>
      <c r="N204" s="48"/>
      <c r="O204" s="48"/>
      <c r="P204" s="48"/>
    </row>
    <row r="205" spans="1:16" ht="25.5" x14ac:dyDescent="0.25">
      <c r="A205" s="131"/>
      <c r="B205" s="132"/>
      <c r="C205" s="26">
        <v>203</v>
      </c>
      <c r="D205" s="35" t="s">
        <v>332</v>
      </c>
      <c r="E205" s="26" t="s">
        <v>40</v>
      </c>
      <c r="F205" s="26" t="s">
        <v>331</v>
      </c>
      <c r="G205" s="26" t="s">
        <v>47</v>
      </c>
      <c r="H205" s="28">
        <v>43.07</v>
      </c>
      <c r="I205" s="42">
        <v>5</v>
      </c>
      <c r="J205" s="84">
        <f>I205-(SUM(L205:P205))</f>
        <v>0</v>
      </c>
      <c r="K205" s="85" t="str">
        <f t="shared" si="3"/>
        <v>OK</v>
      </c>
      <c r="L205" s="128">
        <v>0</v>
      </c>
      <c r="M205" s="128">
        <v>5</v>
      </c>
      <c r="N205" s="48"/>
      <c r="O205" s="48"/>
      <c r="P205" s="48"/>
    </row>
    <row r="206" spans="1:16" ht="38.25" x14ac:dyDescent="0.25">
      <c r="A206" s="130" t="s">
        <v>377</v>
      </c>
      <c r="B206" s="133">
        <v>30</v>
      </c>
      <c r="C206" s="23">
        <v>204</v>
      </c>
      <c r="D206" s="21" t="s">
        <v>333</v>
      </c>
      <c r="E206" s="23" t="s">
        <v>9</v>
      </c>
      <c r="F206" s="32" t="s">
        <v>334</v>
      </c>
      <c r="G206" s="23" t="s">
        <v>47</v>
      </c>
      <c r="H206" s="29">
        <v>1.04</v>
      </c>
      <c r="I206" s="43">
        <v>36</v>
      </c>
      <c r="J206" s="84">
        <f>I206-(SUM(L206:P206))</f>
        <v>0</v>
      </c>
      <c r="K206" s="85" t="str">
        <f t="shared" si="3"/>
        <v>OK</v>
      </c>
      <c r="L206" s="128">
        <v>0</v>
      </c>
      <c r="M206" s="128">
        <v>0</v>
      </c>
      <c r="N206" s="48"/>
      <c r="O206" s="128">
        <v>36</v>
      </c>
      <c r="P206" s="48"/>
    </row>
    <row r="207" spans="1:16" ht="38.25" x14ac:dyDescent="0.25">
      <c r="A207" s="130"/>
      <c r="B207" s="133"/>
      <c r="C207" s="23">
        <v>205</v>
      </c>
      <c r="D207" s="21" t="s">
        <v>335</v>
      </c>
      <c r="E207" s="23" t="s">
        <v>40</v>
      </c>
      <c r="F207" s="32" t="s">
        <v>334</v>
      </c>
      <c r="G207" s="23" t="s">
        <v>47</v>
      </c>
      <c r="H207" s="29">
        <v>0.73</v>
      </c>
      <c r="I207" s="43">
        <v>50</v>
      </c>
      <c r="J207" s="84">
        <f>I207-(SUM(L207:P207))</f>
        <v>0</v>
      </c>
      <c r="K207" s="85" t="str">
        <f t="shared" si="3"/>
        <v>OK</v>
      </c>
      <c r="L207" s="128">
        <v>0</v>
      </c>
      <c r="M207" s="128">
        <v>0</v>
      </c>
      <c r="N207" s="48"/>
      <c r="O207" s="128">
        <v>50</v>
      </c>
      <c r="P207" s="48"/>
    </row>
    <row r="208" spans="1:16" ht="38.25" x14ac:dyDescent="0.25">
      <c r="A208" s="130"/>
      <c r="B208" s="133"/>
      <c r="C208" s="23">
        <v>206</v>
      </c>
      <c r="D208" s="21" t="s">
        <v>336</v>
      </c>
      <c r="E208" s="23" t="s">
        <v>40</v>
      </c>
      <c r="F208" s="32" t="s">
        <v>334</v>
      </c>
      <c r="G208" s="23" t="s">
        <v>47</v>
      </c>
      <c r="H208" s="29">
        <v>1.75</v>
      </c>
      <c r="I208" s="43">
        <v>50</v>
      </c>
      <c r="J208" s="84">
        <f>I208-(SUM(L208:P208))</f>
        <v>0</v>
      </c>
      <c r="K208" s="85" t="str">
        <f t="shared" si="3"/>
        <v>OK</v>
      </c>
      <c r="L208" s="128">
        <v>0</v>
      </c>
      <c r="M208" s="128">
        <v>0</v>
      </c>
      <c r="N208" s="48"/>
      <c r="O208" s="128">
        <v>50</v>
      </c>
      <c r="P208" s="48"/>
    </row>
    <row r="209" spans="1:16" ht="25.5" x14ac:dyDescent="0.25">
      <c r="A209" s="130"/>
      <c r="B209" s="133"/>
      <c r="C209" s="23">
        <v>207</v>
      </c>
      <c r="D209" s="21" t="s">
        <v>337</v>
      </c>
      <c r="E209" s="23" t="s">
        <v>40</v>
      </c>
      <c r="F209" s="32" t="s">
        <v>338</v>
      </c>
      <c r="G209" s="23" t="s">
        <v>47</v>
      </c>
      <c r="H209" s="29">
        <v>9</v>
      </c>
      <c r="I209" s="43"/>
      <c r="J209" s="84">
        <f>I209-(SUM(L209:P209))</f>
        <v>0</v>
      </c>
      <c r="K209" s="85" t="str">
        <f t="shared" si="3"/>
        <v>OK</v>
      </c>
      <c r="L209" s="128">
        <v>0</v>
      </c>
      <c r="M209" s="128">
        <v>0</v>
      </c>
      <c r="N209" s="48"/>
      <c r="O209" s="48"/>
      <c r="P209" s="48"/>
    </row>
    <row r="210" spans="1:16" ht="63.75" x14ac:dyDescent="0.25">
      <c r="A210" s="130"/>
      <c r="B210" s="133"/>
      <c r="C210" s="23">
        <v>208</v>
      </c>
      <c r="D210" s="21" t="s">
        <v>339</v>
      </c>
      <c r="E210" s="23" t="s">
        <v>51</v>
      </c>
      <c r="F210" s="32" t="s">
        <v>340</v>
      </c>
      <c r="G210" s="23" t="s">
        <v>47</v>
      </c>
      <c r="H210" s="29">
        <v>8.01</v>
      </c>
      <c r="I210" s="43"/>
      <c r="J210" s="84">
        <f>I210-(SUM(L210:P210))</f>
        <v>0</v>
      </c>
      <c r="K210" s="85" t="str">
        <f t="shared" si="3"/>
        <v>OK</v>
      </c>
      <c r="L210" s="128">
        <v>0</v>
      </c>
      <c r="M210" s="128">
        <v>0</v>
      </c>
      <c r="N210" s="48"/>
      <c r="O210" s="48"/>
      <c r="P210" s="48"/>
    </row>
    <row r="211" spans="1:16" ht="25.5" x14ac:dyDescent="0.25">
      <c r="A211" s="130"/>
      <c r="B211" s="133"/>
      <c r="C211" s="23">
        <v>209</v>
      </c>
      <c r="D211" s="21" t="s">
        <v>341</v>
      </c>
      <c r="E211" s="23" t="s">
        <v>40</v>
      </c>
      <c r="F211" s="32" t="s">
        <v>52</v>
      </c>
      <c r="G211" s="23" t="s">
        <v>47</v>
      </c>
      <c r="H211" s="29">
        <v>1.48</v>
      </c>
      <c r="I211" s="43"/>
      <c r="J211" s="84">
        <f>I211-(SUM(L211:P211))</f>
        <v>0</v>
      </c>
      <c r="K211" s="85" t="str">
        <f t="shared" si="3"/>
        <v>OK</v>
      </c>
      <c r="L211" s="128">
        <v>0</v>
      </c>
      <c r="M211" s="128">
        <v>0</v>
      </c>
      <c r="N211" s="48"/>
      <c r="O211" s="48"/>
      <c r="P211" s="48"/>
    </row>
    <row r="212" spans="1:16" ht="25.5" x14ac:dyDescent="0.25">
      <c r="A212" s="130"/>
      <c r="B212" s="133"/>
      <c r="C212" s="23">
        <v>210</v>
      </c>
      <c r="D212" s="21" t="s">
        <v>342</v>
      </c>
      <c r="E212" s="23" t="s">
        <v>40</v>
      </c>
      <c r="F212" s="32" t="s">
        <v>52</v>
      </c>
      <c r="G212" s="23" t="s">
        <v>47</v>
      </c>
      <c r="H212" s="29">
        <v>3.6</v>
      </c>
      <c r="I212" s="43">
        <v>30</v>
      </c>
      <c r="J212" s="84">
        <f>I212-(SUM(L212:P212))</f>
        <v>0</v>
      </c>
      <c r="K212" s="85" t="str">
        <f t="shared" si="3"/>
        <v>OK</v>
      </c>
      <c r="L212" s="128">
        <v>0</v>
      </c>
      <c r="M212" s="128">
        <v>0</v>
      </c>
      <c r="N212" s="48"/>
      <c r="O212" s="128">
        <v>30</v>
      </c>
      <c r="P212" s="48"/>
    </row>
    <row r="213" spans="1:16" ht="51.75" x14ac:dyDescent="0.25">
      <c r="A213" s="130"/>
      <c r="B213" s="133"/>
      <c r="C213" s="23">
        <v>211</v>
      </c>
      <c r="D213" s="37" t="s">
        <v>343</v>
      </c>
      <c r="E213" s="23" t="s">
        <v>40</v>
      </c>
      <c r="F213" s="32" t="s">
        <v>344</v>
      </c>
      <c r="G213" s="23" t="s">
        <v>47</v>
      </c>
      <c r="H213" s="29">
        <v>54.78</v>
      </c>
      <c r="I213" s="43"/>
      <c r="J213" s="84">
        <f>I213-(SUM(L213:P213))</f>
        <v>0</v>
      </c>
      <c r="K213" s="85" t="str">
        <f t="shared" si="3"/>
        <v>OK</v>
      </c>
      <c r="L213" s="128">
        <v>0</v>
      </c>
      <c r="M213" s="128">
        <v>0</v>
      </c>
      <c r="N213" s="48"/>
      <c r="O213" s="48"/>
      <c r="P213" s="48"/>
    </row>
    <row r="214" spans="1:16" ht="25.5" x14ac:dyDescent="0.25">
      <c r="A214" s="131" t="s">
        <v>379</v>
      </c>
      <c r="B214" s="132">
        <v>31</v>
      </c>
      <c r="C214" s="26">
        <v>212</v>
      </c>
      <c r="D214" s="35" t="s">
        <v>345</v>
      </c>
      <c r="E214" s="26" t="s">
        <v>40</v>
      </c>
      <c r="F214" s="27" t="s">
        <v>128</v>
      </c>
      <c r="G214" s="26" t="s">
        <v>47</v>
      </c>
      <c r="H214" s="28">
        <v>0.28999999999999998</v>
      </c>
      <c r="I214" s="42"/>
      <c r="J214" s="84">
        <f>I214-(SUM(L214:P214))</f>
        <v>0</v>
      </c>
      <c r="K214" s="85" t="str">
        <f t="shared" si="3"/>
        <v>OK</v>
      </c>
      <c r="L214" s="128">
        <v>0</v>
      </c>
      <c r="M214" s="128">
        <v>0</v>
      </c>
      <c r="N214" s="48"/>
      <c r="O214" s="48"/>
      <c r="P214" s="48"/>
    </row>
    <row r="215" spans="1:16" ht="25.5" x14ac:dyDescent="0.25">
      <c r="A215" s="131"/>
      <c r="B215" s="132"/>
      <c r="C215" s="26">
        <v>213</v>
      </c>
      <c r="D215" s="35" t="s">
        <v>346</v>
      </c>
      <c r="E215" s="26" t="s">
        <v>40</v>
      </c>
      <c r="F215" s="27" t="s">
        <v>128</v>
      </c>
      <c r="G215" s="26" t="s">
        <v>47</v>
      </c>
      <c r="H215" s="28">
        <v>0.28999999999999998</v>
      </c>
      <c r="I215" s="42"/>
      <c r="J215" s="84">
        <f>I215-(SUM(L215:P215))</f>
        <v>0</v>
      </c>
      <c r="K215" s="85" t="str">
        <f t="shared" si="3"/>
        <v>OK</v>
      </c>
      <c r="L215" s="128">
        <v>0</v>
      </c>
      <c r="M215" s="128">
        <v>0</v>
      </c>
      <c r="N215" s="48"/>
      <c r="O215" s="48"/>
      <c r="P215" s="48"/>
    </row>
    <row r="216" spans="1:16" ht="25.5" x14ac:dyDescent="0.25">
      <c r="A216" s="131"/>
      <c r="B216" s="132"/>
      <c r="C216" s="26">
        <v>214</v>
      </c>
      <c r="D216" s="35" t="s">
        <v>347</v>
      </c>
      <c r="E216" s="26" t="s">
        <v>40</v>
      </c>
      <c r="F216" s="27" t="s">
        <v>128</v>
      </c>
      <c r="G216" s="26" t="s">
        <v>47</v>
      </c>
      <c r="H216" s="28">
        <v>0.28999999999999998</v>
      </c>
      <c r="I216" s="42"/>
      <c r="J216" s="84">
        <f>I216-(SUM(L216:P216))</f>
        <v>0</v>
      </c>
      <c r="K216" s="85" t="str">
        <f t="shared" si="3"/>
        <v>OK</v>
      </c>
      <c r="L216" s="128">
        <v>0</v>
      </c>
      <c r="M216" s="128">
        <v>0</v>
      </c>
      <c r="N216" s="48"/>
      <c r="O216" s="48"/>
      <c r="P216" s="48"/>
    </row>
    <row r="217" spans="1:16" ht="25.5" x14ac:dyDescent="0.25">
      <c r="A217" s="131"/>
      <c r="B217" s="132"/>
      <c r="C217" s="26">
        <v>215</v>
      </c>
      <c r="D217" s="35" t="s">
        <v>348</v>
      </c>
      <c r="E217" s="26" t="s">
        <v>40</v>
      </c>
      <c r="F217" s="27" t="s">
        <v>128</v>
      </c>
      <c r="G217" s="26" t="s">
        <v>47</v>
      </c>
      <c r="H217" s="28">
        <v>0.28999999999999998</v>
      </c>
      <c r="I217" s="42"/>
      <c r="J217" s="84">
        <f>I217-(SUM(L217:P217))</f>
        <v>0</v>
      </c>
      <c r="K217" s="85" t="str">
        <f t="shared" si="3"/>
        <v>OK</v>
      </c>
      <c r="L217" s="128">
        <v>0</v>
      </c>
      <c r="M217" s="128">
        <v>0</v>
      </c>
      <c r="N217" s="48"/>
      <c r="O217" s="48"/>
      <c r="P217" s="48"/>
    </row>
    <row r="218" spans="1:16" ht="25.5" x14ac:dyDescent="0.25">
      <c r="A218" s="131"/>
      <c r="B218" s="132"/>
      <c r="C218" s="26">
        <v>216</v>
      </c>
      <c r="D218" s="35" t="s">
        <v>349</v>
      </c>
      <c r="E218" s="26" t="s">
        <v>40</v>
      </c>
      <c r="F218" s="27" t="s">
        <v>128</v>
      </c>
      <c r="G218" s="26" t="s">
        <v>47</v>
      </c>
      <c r="H218" s="28">
        <v>0.28999999999999998</v>
      </c>
      <c r="I218" s="42"/>
      <c r="J218" s="84">
        <f>I218-(SUM(L218:P218))</f>
        <v>0</v>
      </c>
      <c r="K218" s="85" t="str">
        <f t="shared" si="3"/>
        <v>OK</v>
      </c>
      <c r="L218" s="128">
        <v>0</v>
      </c>
      <c r="M218" s="128">
        <v>0</v>
      </c>
      <c r="N218" s="48"/>
      <c r="O218" s="48"/>
      <c r="P218" s="48"/>
    </row>
    <row r="219" spans="1:16" ht="25.5" x14ac:dyDescent="0.25">
      <c r="A219" s="131"/>
      <c r="B219" s="132"/>
      <c r="C219" s="26">
        <v>217</v>
      </c>
      <c r="D219" s="35" t="s">
        <v>350</v>
      </c>
      <c r="E219" s="26" t="s">
        <v>40</v>
      </c>
      <c r="F219" s="27" t="s">
        <v>128</v>
      </c>
      <c r="G219" s="26" t="s">
        <v>47</v>
      </c>
      <c r="H219" s="28">
        <v>0.28999999999999998</v>
      </c>
      <c r="I219" s="42"/>
      <c r="J219" s="84">
        <f>I219-(SUM(L219:P219))</f>
        <v>0</v>
      </c>
      <c r="K219" s="85" t="str">
        <f t="shared" si="3"/>
        <v>OK</v>
      </c>
      <c r="L219" s="128">
        <v>0</v>
      </c>
      <c r="M219" s="128">
        <v>0</v>
      </c>
      <c r="N219" s="48"/>
      <c r="O219" s="48"/>
      <c r="P219" s="48"/>
    </row>
    <row r="220" spans="1:16" x14ac:dyDescent="0.25">
      <c r="A220" s="131"/>
      <c r="B220" s="132"/>
      <c r="C220" s="26">
        <v>218</v>
      </c>
      <c r="D220" s="35" t="s">
        <v>351</v>
      </c>
      <c r="E220" s="26" t="s">
        <v>40</v>
      </c>
      <c r="F220" s="27" t="s">
        <v>118</v>
      </c>
      <c r="G220" s="26" t="s">
        <v>47</v>
      </c>
      <c r="H220" s="28">
        <v>2.2000000000000002</v>
      </c>
      <c r="I220" s="42">
        <v>15</v>
      </c>
      <c r="J220" s="84">
        <f>I220-(SUM(L220:P220))</f>
        <v>0</v>
      </c>
      <c r="K220" s="85" t="str">
        <f t="shared" si="3"/>
        <v>OK</v>
      </c>
      <c r="L220" s="128">
        <v>15</v>
      </c>
      <c r="M220" s="128">
        <v>0</v>
      </c>
      <c r="N220" s="48"/>
      <c r="O220" s="48"/>
      <c r="P220" s="48"/>
    </row>
    <row r="221" spans="1:16" x14ac:dyDescent="0.25">
      <c r="A221" s="131"/>
      <c r="B221" s="132"/>
      <c r="C221" s="26">
        <v>219</v>
      </c>
      <c r="D221" s="35" t="s">
        <v>352</v>
      </c>
      <c r="E221" s="26" t="s">
        <v>147</v>
      </c>
      <c r="F221" s="27" t="s">
        <v>118</v>
      </c>
      <c r="G221" s="26" t="s">
        <v>47</v>
      </c>
      <c r="H221" s="28">
        <v>2.2000000000000002</v>
      </c>
      <c r="I221" s="42"/>
      <c r="J221" s="84">
        <f>I221-(SUM(L221:P221))</f>
        <v>0</v>
      </c>
      <c r="K221" s="85" t="str">
        <f t="shared" si="3"/>
        <v>OK</v>
      </c>
      <c r="L221" s="128">
        <v>0</v>
      </c>
      <c r="M221" s="128">
        <v>0</v>
      </c>
      <c r="N221" s="48"/>
      <c r="O221" s="48"/>
      <c r="P221" s="48"/>
    </row>
    <row r="222" spans="1:16" ht="38.25" x14ac:dyDescent="0.25">
      <c r="A222" s="131"/>
      <c r="B222" s="132"/>
      <c r="C222" s="26">
        <v>220</v>
      </c>
      <c r="D222" s="35" t="s">
        <v>353</v>
      </c>
      <c r="E222" s="26" t="s">
        <v>40</v>
      </c>
      <c r="F222" s="27" t="s">
        <v>354</v>
      </c>
      <c r="G222" s="26" t="s">
        <v>47</v>
      </c>
      <c r="H222" s="28">
        <v>1.57</v>
      </c>
      <c r="I222" s="42">
        <v>50</v>
      </c>
      <c r="J222" s="84">
        <f>I222-(SUM(L222:P222))</f>
        <v>0</v>
      </c>
      <c r="K222" s="85" t="str">
        <f t="shared" si="3"/>
        <v>OK</v>
      </c>
      <c r="L222" s="128">
        <v>50</v>
      </c>
      <c r="M222" s="128">
        <v>0</v>
      </c>
      <c r="N222" s="48"/>
      <c r="O222" s="48"/>
      <c r="P222" s="48"/>
    </row>
    <row r="223" spans="1:16" ht="25.5" x14ac:dyDescent="0.25">
      <c r="A223" s="131"/>
      <c r="B223" s="132"/>
      <c r="C223" s="26">
        <v>221</v>
      </c>
      <c r="D223" s="35" t="s">
        <v>355</v>
      </c>
      <c r="E223" s="26" t="s">
        <v>68</v>
      </c>
      <c r="F223" s="27" t="s">
        <v>218</v>
      </c>
      <c r="G223" s="26" t="s">
        <v>47</v>
      </c>
      <c r="H223" s="28">
        <v>5.71</v>
      </c>
      <c r="I223" s="42">
        <v>3</v>
      </c>
      <c r="J223" s="84">
        <f>I223-(SUM(L223:P223))</f>
        <v>0</v>
      </c>
      <c r="K223" s="85" t="str">
        <f t="shared" si="3"/>
        <v>OK</v>
      </c>
      <c r="L223" s="128">
        <v>3</v>
      </c>
      <c r="M223" s="128">
        <v>0</v>
      </c>
      <c r="N223" s="48"/>
      <c r="O223" s="48"/>
      <c r="P223" s="48"/>
    </row>
    <row r="224" spans="1:16" ht="25.5" x14ac:dyDescent="0.25">
      <c r="A224" s="131"/>
      <c r="B224" s="132"/>
      <c r="C224" s="26">
        <v>222</v>
      </c>
      <c r="D224" s="35" t="s">
        <v>356</v>
      </c>
      <c r="E224" s="26" t="s">
        <v>40</v>
      </c>
      <c r="F224" s="27" t="s">
        <v>153</v>
      </c>
      <c r="G224" s="26" t="s">
        <v>47</v>
      </c>
      <c r="H224" s="28">
        <v>0.26</v>
      </c>
      <c r="I224" s="42">
        <v>6000</v>
      </c>
      <c r="J224" s="84">
        <f>I224-(SUM(L224:P224))</f>
        <v>0</v>
      </c>
      <c r="K224" s="85" t="str">
        <f t="shared" si="3"/>
        <v>OK</v>
      </c>
      <c r="L224" s="128">
        <v>6000</v>
      </c>
      <c r="M224" s="128">
        <v>0</v>
      </c>
      <c r="N224" s="48"/>
      <c r="O224" s="48"/>
      <c r="P224" s="48"/>
    </row>
    <row r="225" spans="1:16" x14ac:dyDescent="0.25">
      <c r="A225" s="131"/>
      <c r="B225" s="132"/>
      <c r="C225" s="26">
        <v>223</v>
      </c>
      <c r="D225" s="35" t="s">
        <v>357</v>
      </c>
      <c r="E225" s="26" t="s">
        <v>40</v>
      </c>
      <c r="F225" s="27" t="s">
        <v>325</v>
      </c>
      <c r="G225" s="26" t="s">
        <v>47</v>
      </c>
      <c r="H225" s="28">
        <v>0.43</v>
      </c>
      <c r="I225" s="42">
        <v>100</v>
      </c>
      <c r="J225" s="84">
        <f>I225-(SUM(L225:P225))</f>
        <v>100</v>
      </c>
      <c r="K225" s="85" t="str">
        <f t="shared" si="3"/>
        <v>OK</v>
      </c>
      <c r="L225" s="128">
        <v>0</v>
      </c>
      <c r="M225" s="128">
        <v>0</v>
      </c>
      <c r="N225" s="48"/>
      <c r="O225" s="48"/>
      <c r="P225" s="48"/>
    </row>
    <row r="226" spans="1:16" x14ac:dyDescent="0.25">
      <c r="A226" s="131"/>
      <c r="B226" s="132"/>
      <c r="C226" s="26">
        <v>224</v>
      </c>
      <c r="D226" s="40" t="s">
        <v>358</v>
      </c>
      <c r="E226" s="31" t="s">
        <v>40</v>
      </c>
      <c r="F226" s="33" t="s">
        <v>359</v>
      </c>
      <c r="G226" s="31" t="s">
        <v>47</v>
      </c>
      <c r="H226" s="28">
        <v>0.21</v>
      </c>
      <c r="I226" s="42"/>
      <c r="J226" s="84">
        <f>I226-(SUM(L226:P226))</f>
        <v>0</v>
      </c>
      <c r="K226" s="85" t="str">
        <f t="shared" si="3"/>
        <v>OK</v>
      </c>
      <c r="L226" s="128">
        <v>0</v>
      </c>
      <c r="M226" s="128">
        <v>0</v>
      </c>
      <c r="N226" s="48"/>
      <c r="O226" s="48"/>
      <c r="P226" s="48"/>
    </row>
    <row r="227" spans="1:16" x14ac:dyDescent="0.25">
      <c r="A227" s="131"/>
      <c r="B227" s="132"/>
      <c r="C227" s="26">
        <v>225</v>
      </c>
      <c r="D227" s="40" t="s">
        <v>360</v>
      </c>
      <c r="E227" s="31" t="s">
        <v>40</v>
      </c>
      <c r="F227" s="33" t="s">
        <v>359</v>
      </c>
      <c r="G227" s="31" t="s">
        <v>47</v>
      </c>
      <c r="H227" s="28">
        <v>0.14000000000000001</v>
      </c>
      <c r="I227" s="42"/>
      <c r="J227" s="84">
        <f>I227-(SUM(L227:P227))</f>
        <v>0</v>
      </c>
      <c r="K227" s="85" t="str">
        <f t="shared" si="3"/>
        <v>OK</v>
      </c>
      <c r="L227" s="128">
        <v>0</v>
      </c>
      <c r="M227" s="128">
        <v>0</v>
      </c>
      <c r="N227" s="48"/>
      <c r="O227" s="48"/>
      <c r="P227" s="48"/>
    </row>
    <row r="228" spans="1:16" x14ac:dyDescent="0.25">
      <c r="A228" s="131"/>
      <c r="B228" s="132"/>
      <c r="C228" s="26">
        <v>226</v>
      </c>
      <c r="D228" s="40" t="s">
        <v>361</v>
      </c>
      <c r="E228" s="31" t="s">
        <v>40</v>
      </c>
      <c r="F228" s="33" t="s">
        <v>359</v>
      </c>
      <c r="G228" s="31" t="s">
        <v>47</v>
      </c>
      <c r="H228" s="28">
        <v>0.1</v>
      </c>
      <c r="I228" s="42"/>
      <c r="J228" s="84">
        <f>I228-(SUM(L228:P228))</f>
        <v>0</v>
      </c>
      <c r="K228" s="85" t="str">
        <f t="shared" si="3"/>
        <v>OK</v>
      </c>
      <c r="L228" s="128">
        <v>0</v>
      </c>
      <c r="M228" s="128">
        <v>0</v>
      </c>
      <c r="N228" s="48"/>
      <c r="O228" s="48"/>
      <c r="P228" s="48"/>
    </row>
    <row r="229" spans="1:16" x14ac:dyDescent="0.25">
      <c r="A229" s="131"/>
      <c r="B229" s="132"/>
      <c r="C229" s="26">
        <v>227</v>
      </c>
      <c r="D229" s="41" t="s">
        <v>362</v>
      </c>
      <c r="E229" s="31" t="s">
        <v>40</v>
      </c>
      <c r="F229" s="33" t="s">
        <v>359</v>
      </c>
      <c r="G229" s="31" t="s">
        <v>47</v>
      </c>
      <c r="H229" s="28">
        <v>0.33</v>
      </c>
      <c r="I229" s="42"/>
      <c r="J229" s="84">
        <f>I229-(SUM(L229:P229))</f>
        <v>0</v>
      </c>
      <c r="K229" s="85" t="str">
        <f t="shared" si="3"/>
        <v>OK</v>
      </c>
      <c r="L229" s="128">
        <v>0</v>
      </c>
      <c r="M229" s="128">
        <v>0</v>
      </c>
      <c r="N229" s="48"/>
      <c r="O229" s="48"/>
      <c r="P229" s="48"/>
    </row>
    <row r="230" spans="1:16" x14ac:dyDescent="0.25">
      <c r="A230" s="131"/>
      <c r="B230" s="132"/>
      <c r="C230" s="26">
        <v>228</v>
      </c>
      <c r="D230" s="40" t="s">
        <v>363</v>
      </c>
      <c r="E230" s="31" t="s">
        <v>40</v>
      </c>
      <c r="F230" s="33" t="s">
        <v>359</v>
      </c>
      <c r="G230" s="31" t="s">
        <v>47</v>
      </c>
      <c r="H230" s="28">
        <v>0.21</v>
      </c>
      <c r="I230" s="42"/>
      <c r="J230" s="84">
        <f>I230-(SUM(L230:P230))</f>
        <v>0</v>
      </c>
      <c r="K230" s="85" t="str">
        <f t="shared" si="3"/>
        <v>OK</v>
      </c>
      <c r="L230" s="128">
        <v>0</v>
      </c>
      <c r="M230" s="128">
        <v>0</v>
      </c>
      <c r="N230" s="48"/>
      <c r="O230" s="48"/>
      <c r="P230" s="48"/>
    </row>
    <row r="231" spans="1:16" x14ac:dyDescent="0.25">
      <c r="A231" s="131"/>
      <c r="B231" s="132"/>
      <c r="C231" s="26">
        <v>229</v>
      </c>
      <c r="D231" s="40" t="s">
        <v>364</v>
      </c>
      <c r="E231" s="31" t="s">
        <v>40</v>
      </c>
      <c r="F231" s="33" t="s">
        <v>359</v>
      </c>
      <c r="G231" s="31" t="s">
        <v>47</v>
      </c>
      <c r="H231" s="28">
        <v>0.16</v>
      </c>
      <c r="I231" s="42"/>
      <c r="J231" s="84">
        <f>I231-(SUM(L231:P231))</f>
        <v>0</v>
      </c>
      <c r="K231" s="85" t="str">
        <f t="shared" si="3"/>
        <v>OK</v>
      </c>
      <c r="L231" s="128">
        <v>0</v>
      </c>
      <c r="M231" s="128">
        <v>0</v>
      </c>
      <c r="N231" s="48"/>
      <c r="O231" s="48"/>
      <c r="P231" s="48"/>
    </row>
    <row r="232" spans="1:16" x14ac:dyDescent="0.25">
      <c r="A232" s="131"/>
      <c r="B232" s="132"/>
      <c r="C232" s="26">
        <v>230</v>
      </c>
      <c r="D232" s="40" t="s">
        <v>365</v>
      </c>
      <c r="E232" s="31" t="s">
        <v>40</v>
      </c>
      <c r="F232" s="33" t="s">
        <v>359</v>
      </c>
      <c r="G232" s="31" t="s">
        <v>47</v>
      </c>
      <c r="H232" s="28">
        <v>7.0000000000000007E-2</v>
      </c>
      <c r="I232" s="42"/>
      <c r="J232" s="84">
        <f>I232-(SUM(L232:P232))</f>
        <v>0</v>
      </c>
      <c r="K232" s="85" t="str">
        <f t="shared" si="3"/>
        <v>OK</v>
      </c>
      <c r="L232" s="128">
        <v>0</v>
      </c>
      <c r="M232" s="128">
        <v>0</v>
      </c>
      <c r="N232" s="48"/>
      <c r="O232" s="48"/>
      <c r="P232" s="48"/>
    </row>
    <row r="233" spans="1:16" ht="76.5" x14ac:dyDescent="0.25">
      <c r="A233" s="56" t="s">
        <v>382</v>
      </c>
      <c r="B233" s="54">
        <v>32</v>
      </c>
      <c r="C233" s="23">
        <v>231</v>
      </c>
      <c r="D233" s="21" t="s">
        <v>366</v>
      </c>
      <c r="E233" s="23" t="s">
        <v>68</v>
      </c>
      <c r="F233" s="32" t="s">
        <v>180</v>
      </c>
      <c r="G233" s="23" t="s">
        <v>47</v>
      </c>
      <c r="H233" s="29">
        <v>260</v>
      </c>
      <c r="I233" s="43"/>
      <c r="J233" s="84">
        <f>I233-(SUM(L233:P233))</f>
        <v>0</v>
      </c>
      <c r="K233" s="85" t="str">
        <f t="shared" si="3"/>
        <v>OK</v>
      </c>
      <c r="L233" s="128">
        <v>0</v>
      </c>
      <c r="M233" s="128">
        <v>0</v>
      </c>
      <c r="N233" s="48"/>
      <c r="O233" s="48"/>
      <c r="P233" s="48"/>
    </row>
    <row r="234" spans="1:16" ht="37.5" customHeight="1" x14ac:dyDescent="0.25">
      <c r="A234" s="47" t="s">
        <v>387</v>
      </c>
      <c r="B234" s="54">
        <v>33</v>
      </c>
      <c r="C234" s="23"/>
      <c r="D234" s="21" t="s">
        <v>388</v>
      </c>
      <c r="E234" s="23" t="s">
        <v>389</v>
      </c>
      <c r="F234" s="32"/>
      <c r="G234" s="23" t="s">
        <v>47</v>
      </c>
      <c r="H234" s="29"/>
      <c r="I234" s="43"/>
      <c r="J234" s="84"/>
      <c r="K234" s="85"/>
      <c r="L234" s="128">
        <v>0</v>
      </c>
      <c r="M234" s="128">
        <v>0</v>
      </c>
      <c r="N234" s="48"/>
      <c r="O234" s="48"/>
      <c r="P234" s="48"/>
    </row>
    <row r="235" spans="1:16" ht="38.25" x14ac:dyDescent="0.25">
      <c r="A235" s="56" t="s">
        <v>380</v>
      </c>
      <c r="B235" s="54">
        <v>34</v>
      </c>
      <c r="C235" s="23">
        <v>161</v>
      </c>
      <c r="D235" s="21" t="s">
        <v>367</v>
      </c>
      <c r="E235" s="23" t="s">
        <v>9</v>
      </c>
      <c r="F235" s="32" t="s">
        <v>77</v>
      </c>
      <c r="G235" s="23" t="s">
        <v>47</v>
      </c>
      <c r="H235" s="29">
        <v>0.05</v>
      </c>
      <c r="I235" s="43">
        <v>1500</v>
      </c>
      <c r="J235" s="84">
        <f>I235-(SUM(L235:P235))</f>
        <v>0</v>
      </c>
      <c r="K235" s="85" t="str">
        <f t="shared" si="3"/>
        <v>OK</v>
      </c>
      <c r="L235" s="128">
        <v>0</v>
      </c>
      <c r="M235" s="128">
        <v>0</v>
      </c>
      <c r="N235" s="128">
        <v>1500</v>
      </c>
      <c r="O235" s="48"/>
      <c r="P235" s="48"/>
    </row>
    <row r="236" spans="1:16" ht="63.75" x14ac:dyDescent="0.25">
      <c r="A236" s="55" t="s">
        <v>382</v>
      </c>
      <c r="B236" s="53">
        <v>35</v>
      </c>
      <c r="C236" s="26">
        <v>233</v>
      </c>
      <c r="D236" s="35" t="s">
        <v>368</v>
      </c>
      <c r="E236" s="26" t="s">
        <v>40</v>
      </c>
      <c r="F236" s="27" t="s">
        <v>369</v>
      </c>
      <c r="G236" s="26" t="s">
        <v>370</v>
      </c>
      <c r="H236" s="30">
        <v>2200</v>
      </c>
      <c r="I236" s="44"/>
      <c r="J236" s="84">
        <f>I236-(SUM(L236:P236))</f>
        <v>0</v>
      </c>
      <c r="K236" s="85" t="str">
        <f t="shared" si="3"/>
        <v>OK</v>
      </c>
      <c r="L236" s="128">
        <v>0</v>
      </c>
      <c r="M236" s="128">
        <v>0</v>
      </c>
      <c r="N236" s="48"/>
      <c r="O236" s="48"/>
      <c r="P236" s="48"/>
    </row>
    <row r="237" spans="1:16" ht="102" x14ac:dyDescent="0.25">
      <c r="A237" s="130" t="s">
        <v>382</v>
      </c>
      <c r="B237" s="133">
        <v>36</v>
      </c>
      <c r="C237" s="23">
        <v>234</v>
      </c>
      <c r="D237" s="21" t="s">
        <v>371</v>
      </c>
      <c r="E237" s="23" t="s">
        <v>40</v>
      </c>
      <c r="F237" s="32" t="s">
        <v>372</v>
      </c>
      <c r="G237" s="23" t="s">
        <v>47</v>
      </c>
      <c r="H237" s="29">
        <v>132.5</v>
      </c>
      <c r="I237" s="43"/>
      <c r="J237" s="84">
        <f>I237-(SUM(L237:P237))</f>
        <v>0</v>
      </c>
      <c r="K237" s="85" t="str">
        <f t="shared" si="3"/>
        <v>OK</v>
      </c>
      <c r="L237" s="128">
        <v>0</v>
      </c>
      <c r="M237" s="128">
        <v>0</v>
      </c>
      <c r="N237" s="48"/>
      <c r="O237" s="48"/>
      <c r="P237" s="48"/>
    </row>
    <row r="238" spans="1:16" ht="102" x14ac:dyDescent="0.25">
      <c r="A238" s="130"/>
      <c r="B238" s="133"/>
      <c r="C238" s="23">
        <v>235</v>
      </c>
      <c r="D238" s="21" t="s">
        <v>373</v>
      </c>
      <c r="E238" s="23" t="s">
        <v>40</v>
      </c>
      <c r="F238" s="32" t="s">
        <v>372</v>
      </c>
      <c r="G238" s="23" t="s">
        <v>47</v>
      </c>
      <c r="H238" s="29">
        <v>92</v>
      </c>
      <c r="I238" s="43"/>
      <c r="J238" s="84">
        <f>I238-(SUM(L238:P238))</f>
        <v>0</v>
      </c>
      <c r="K238" s="85" t="str">
        <f t="shared" si="3"/>
        <v>OK</v>
      </c>
      <c r="L238" s="128">
        <v>0</v>
      </c>
      <c r="M238" s="128">
        <v>0</v>
      </c>
      <c r="N238" s="48"/>
      <c r="O238" s="48"/>
      <c r="P238" s="48"/>
    </row>
    <row r="239" spans="1:16" ht="25.5" x14ac:dyDescent="0.25">
      <c r="A239" s="130"/>
      <c r="B239" s="133"/>
      <c r="C239" s="23">
        <v>236</v>
      </c>
      <c r="D239" s="21" t="s">
        <v>374</v>
      </c>
      <c r="E239" s="23" t="s">
        <v>375</v>
      </c>
      <c r="F239" s="32" t="s">
        <v>372</v>
      </c>
      <c r="G239" s="23" t="s">
        <v>47</v>
      </c>
      <c r="H239" s="29">
        <v>34.799999999999997</v>
      </c>
      <c r="I239" s="43"/>
      <c r="J239" s="84">
        <f>I239-(SUM(L239:P239))</f>
        <v>0</v>
      </c>
      <c r="K239" s="85" t="str">
        <f t="shared" si="3"/>
        <v>OK</v>
      </c>
      <c r="L239" s="128">
        <v>0</v>
      </c>
      <c r="M239" s="128">
        <v>0</v>
      </c>
      <c r="N239" s="48"/>
      <c r="O239" s="48"/>
      <c r="P239" s="48"/>
    </row>
    <row r="240" spans="1:16" ht="63.75" x14ac:dyDescent="0.25">
      <c r="A240" s="130"/>
      <c r="B240" s="133"/>
      <c r="C240" s="23">
        <v>237</v>
      </c>
      <c r="D240" s="21" t="s">
        <v>376</v>
      </c>
      <c r="E240" s="23" t="s">
        <v>40</v>
      </c>
      <c r="F240" s="32" t="s">
        <v>372</v>
      </c>
      <c r="G240" s="23" t="s">
        <v>47</v>
      </c>
      <c r="H240" s="29">
        <v>202</v>
      </c>
      <c r="I240" s="43"/>
      <c r="J240" s="84">
        <f>I240-(SUM(L240:P240))</f>
        <v>0</v>
      </c>
      <c r="K240" s="85" t="str">
        <f t="shared" si="3"/>
        <v>OK</v>
      </c>
      <c r="L240" s="128">
        <v>0</v>
      </c>
      <c r="M240" s="128">
        <v>0</v>
      </c>
      <c r="N240" s="48"/>
      <c r="O240" s="48"/>
      <c r="P240" s="48"/>
    </row>
  </sheetData>
  <mergeCells count="59">
    <mergeCell ref="A2:K2"/>
    <mergeCell ref="A4:A5"/>
    <mergeCell ref="B4:B5"/>
    <mergeCell ref="O1:O2"/>
    <mergeCell ref="P1:P2"/>
    <mergeCell ref="A1:C1"/>
    <mergeCell ref="D1:H1"/>
    <mergeCell ref="I1:K1"/>
    <mergeCell ref="L1:L2"/>
    <mergeCell ref="M1:M2"/>
    <mergeCell ref="N1:N2"/>
    <mergeCell ref="A6:A13"/>
    <mergeCell ref="B6:B13"/>
    <mergeCell ref="A14:A15"/>
    <mergeCell ref="B14:B15"/>
    <mergeCell ref="A16:A23"/>
    <mergeCell ref="B16:B23"/>
    <mergeCell ref="A24:A27"/>
    <mergeCell ref="B24:B27"/>
    <mergeCell ref="A28:A49"/>
    <mergeCell ref="B28:B49"/>
    <mergeCell ref="A50:A54"/>
    <mergeCell ref="B50:B54"/>
    <mergeCell ref="A55:A60"/>
    <mergeCell ref="B55:B60"/>
    <mergeCell ref="A61:A80"/>
    <mergeCell ref="B61:B80"/>
    <mergeCell ref="A81:A82"/>
    <mergeCell ref="B81:B82"/>
    <mergeCell ref="A83:A84"/>
    <mergeCell ref="B83:B84"/>
    <mergeCell ref="A85:A100"/>
    <mergeCell ref="B85:B100"/>
    <mergeCell ref="A102:A112"/>
    <mergeCell ref="B102:B112"/>
    <mergeCell ref="A115:A121"/>
    <mergeCell ref="B115:B121"/>
    <mergeCell ref="A122:A127"/>
    <mergeCell ref="B122:B127"/>
    <mergeCell ref="A129:A138"/>
    <mergeCell ref="B129:B138"/>
    <mergeCell ref="A141:A163"/>
    <mergeCell ref="B141:B163"/>
    <mergeCell ref="A165:A166"/>
    <mergeCell ref="B165:B166"/>
    <mergeCell ref="A167:A176"/>
    <mergeCell ref="B167:B176"/>
    <mergeCell ref="A177:A193"/>
    <mergeCell ref="B177:B193"/>
    <mergeCell ref="A194:A203"/>
    <mergeCell ref="B194:B203"/>
    <mergeCell ref="A204:A205"/>
    <mergeCell ref="B204:B205"/>
    <mergeCell ref="A206:A213"/>
    <mergeCell ref="B206:B213"/>
    <mergeCell ref="A214:A232"/>
    <mergeCell ref="B214:B232"/>
    <mergeCell ref="A237:A240"/>
    <mergeCell ref="B237:B240"/>
  </mergeCells>
  <conditionalFormatting sqref="L50:L53">
    <cfRule type="cellIs" dxfId="281" priority="10" stopIfTrue="1" operator="greaterThan">
      <formula>0</formula>
    </cfRule>
    <cfRule type="cellIs" dxfId="280" priority="11" stopIfTrue="1" operator="greaterThan">
      <formula>0</formula>
    </cfRule>
    <cfRule type="cellIs" dxfId="279" priority="12" stopIfTrue="1" operator="greaterThan">
      <formula>0</formula>
    </cfRule>
  </conditionalFormatting>
  <conditionalFormatting sqref="L139">
    <cfRule type="cellIs" dxfId="278" priority="7" stopIfTrue="1" operator="greaterThan">
      <formula>0</formula>
    </cfRule>
    <cfRule type="cellIs" dxfId="277" priority="8" stopIfTrue="1" operator="greaterThan">
      <formula>0</formula>
    </cfRule>
    <cfRule type="cellIs" dxfId="276" priority="9" stopIfTrue="1" operator="greaterThan">
      <formula>0</formula>
    </cfRule>
  </conditionalFormatting>
  <conditionalFormatting sqref="N5:N28">
    <cfRule type="cellIs" dxfId="269" priority="61" stopIfTrue="1" operator="greaterThan">
      <formula>0</formula>
    </cfRule>
    <cfRule type="cellIs" dxfId="268" priority="62" stopIfTrue="1" operator="greaterThan">
      <formula>0</formula>
    </cfRule>
    <cfRule type="cellIs" dxfId="267" priority="63" stopIfTrue="1" operator="greaterThan">
      <formula>0</formula>
    </cfRule>
  </conditionalFormatting>
  <conditionalFormatting sqref="O4:P4">
    <cfRule type="cellIs" dxfId="266" priority="58" stopIfTrue="1" operator="greaterThan">
      <formula>0</formula>
    </cfRule>
    <cfRule type="cellIs" dxfId="265" priority="59" stopIfTrue="1" operator="greaterThan">
      <formula>0</formula>
    </cfRule>
    <cfRule type="cellIs" dxfId="264" priority="60" stopIfTrue="1" operator="greaterThan">
      <formula>0</formula>
    </cfRule>
  </conditionalFormatting>
  <conditionalFormatting sqref="O5:P28">
    <cfRule type="cellIs" dxfId="263" priority="55" stopIfTrue="1" operator="greaterThan">
      <formula>0</formula>
    </cfRule>
    <cfRule type="cellIs" dxfId="262" priority="56" stopIfTrue="1" operator="greaterThan">
      <formula>0</formula>
    </cfRule>
    <cfRule type="cellIs" dxfId="261" priority="57" stopIfTrue="1" operator="greaterThan">
      <formula>0</formula>
    </cfRule>
  </conditionalFormatting>
  <conditionalFormatting sqref="O165">
    <cfRule type="cellIs" dxfId="260" priority="52" stopIfTrue="1" operator="greaterThan">
      <formula>0</formula>
    </cfRule>
    <cfRule type="cellIs" dxfId="259" priority="53" stopIfTrue="1" operator="greaterThan">
      <formula>0</formula>
    </cfRule>
    <cfRule type="cellIs" dxfId="258" priority="54" stopIfTrue="1" operator="greaterThan">
      <formula>0</formula>
    </cfRule>
  </conditionalFormatting>
  <conditionalFormatting sqref="O206">
    <cfRule type="cellIs" dxfId="257" priority="49" stopIfTrue="1" operator="greaterThan">
      <formula>0</formula>
    </cfRule>
    <cfRule type="cellIs" dxfId="256" priority="50" stopIfTrue="1" operator="greaterThan">
      <formula>0</formula>
    </cfRule>
    <cfRule type="cellIs" dxfId="255" priority="51" stopIfTrue="1" operator="greaterThan">
      <formula>0</formula>
    </cfRule>
  </conditionalFormatting>
  <conditionalFormatting sqref="O207:O208">
    <cfRule type="cellIs" dxfId="254" priority="46" stopIfTrue="1" operator="greaterThan">
      <formula>0</formula>
    </cfRule>
    <cfRule type="cellIs" dxfId="253" priority="47" stopIfTrue="1" operator="greaterThan">
      <formula>0</formula>
    </cfRule>
    <cfRule type="cellIs" dxfId="252" priority="48" stopIfTrue="1" operator="greaterThan">
      <formula>0</formula>
    </cfRule>
  </conditionalFormatting>
  <conditionalFormatting sqref="O212">
    <cfRule type="cellIs" dxfId="251" priority="43" stopIfTrue="1" operator="greaterThan">
      <formula>0</formula>
    </cfRule>
    <cfRule type="cellIs" dxfId="250" priority="44" stopIfTrue="1" operator="greaterThan">
      <formula>0</formula>
    </cfRule>
    <cfRule type="cellIs" dxfId="249" priority="45" stopIfTrue="1" operator="greaterThan">
      <formula>0</formula>
    </cfRule>
  </conditionalFormatting>
  <conditionalFormatting sqref="N50:N53">
    <cfRule type="cellIs" dxfId="248" priority="40" stopIfTrue="1" operator="greaterThan">
      <formula>0</formula>
    </cfRule>
    <cfRule type="cellIs" dxfId="247" priority="41" stopIfTrue="1" operator="greaterThan">
      <formula>0</formula>
    </cfRule>
    <cfRule type="cellIs" dxfId="246" priority="42" stopIfTrue="1" operator="greaterThan">
      <formula>0</formula>
    </cfRule>
  </conditionalFormatting>
  <conditionalFormatting sqref="N139">
    <cfRule type="cellIs" dxfId="245" priority="37" stopIfTrue="1" operator="greaterThan">
      <formula>0</formula>
    </cfRule>
    <cfRule type="cellIs" dxfId="244" priority="38" stopIfTrue="1" operator="greaterThan">
      <formula>0</formula>
    </cfRule>
    <cfRule type="cellIs" dxfId="243" priority="39" stopIfTrue="1" operator="greaterThan">
      <formula>0</formula>
    </cfRule>
  </conditionalFormatting>
  <conditionalFormatting sqref="N235">
    <cfRule type="cellIs" dxfId="242" priority="34" stopIfTrue="1" operator="greaterThan">
      <formula>0</formula>
    </cfRule>
    <cfRule type="cellIs" dxfId="241" priority="35" stopIfTrue="1" operator="greaterThan">
      <formula>0</formula>
    </cfRule>
    <cfRule type="cellIs" dxfId="240" priority="36" stopIfTrue="1" operator="greaterThan">
      <formula>0</formula>
    </cfRule>
  </conditionalFormatting>
  <conditionalFormatting sqref="M4:M240">
    <cfRule type="cellIs" dxfId="239" priority="31" stopIfTrue="1" operator="greaterThan">
      <formula>0</formula>
    </cfRule>
    <cfRule type="cellIs" dxfId="238" priority="32" stopIfTrue="1" operator="greaterThan">
      <formula>0</formula>
    </cfRule>
    <cfRule type="cellIs" dxfId="237" priority="33" stopIfTrue="1" operator="greaterThan">
      <formula>0</formula>
    </cfRule>
  </conditionalFormatting>
  <conditionalFormatting sqref="M5:M240">
    <cfRule type="cellIs" dxfId="236" priority="28" stopIfTrue="1" operator="greaterThan">
      <formula>0</formula>
    </cfRule>
    <cfRule type="cellIs" dxfId="235" priority="29" stopIfTrue="1" operator="greaterThan">
      <formula>0</formula>
    </cfRule>
    <cfRule type="cellIs" dxfId="234" priority="30" stopIfTrue="1" operator="greaterThan">
      <formula>0</formula>
    </cfRule>
  </conditionalFormatting>
  <conditionalFormatting sqref="M50:M53">
    <cfRule type="cellIs" dxfId="233" priority="25" stopIfTrue="1" operator="greaterThan">
      <formula>0</formula>
    </cfRule>
    <cfRule type="cellIs" dxfId="232" priority="26" stopIfTrue="1" operator="greaterThan">
      <formula>0</formula>
    </cfRule>
    <cfRule type="cellIs" dxfId="231" priority="27" stopIfTrue="1" operator="greaterThan">
      <formula>0</formula>
    </cfRule>
  </conditionalFormatting>
  <conditionalFormatting sqref="M139">
    <cfRule type="cellIs" dxfId="230" priority="22" stopIfTrue="1" operator="greaterThan">
      <formula>0</formula>
    </cfRule>
    <cfRule type="cellIs" dxfId="229" priority="23" stopIfTrue="1" operator="greaterThan">
      <formula>0</formula>
    </cfRule>
    <cfRule type="cellIs" dxfId="228" priority="24" stopIfTrue="1" operator="greaterThan">
      <formula>0</formula>
    </cfRule>
  </conditionalFormatting>
  <conditionalFormatting sqref="M235">
    <cfRule type="cellIs" dxfId="227" priority="19" stopIfTrue="1" operator="greaterThan">
      <formula>0</formula>
    </cfRule>
    <cfRule type="cellIs" dxfId="226" priority="20" stopIfTrue="1" operator="greaterThan">
      <formula>0</formula>
    </cfRule>
    <cfRule type="cellIs" dxfId="225" priority="21" stopIfTrue="1" operator="greaterThan">
      <formula>0</formula>
    </cfRule>
  </conditionalFormatting>
  <conditionalFormatting sqref="L4:L240">
    <cfRule type="cellIs" dxfId="224" priority="16" stopIfTrue="1" operator="greaterThan">
      <formula>0</formula>
    </cfRule>
    <cfRule type="cellIs" dxfId="223" priority="17" stopIfTrue="1" operator="greaterThan">
      <formula>0</formula>
    </cfRule>
    <cfRule type="cellIs" dxfId="222" priority="18" stopIfTrue="1" operator="greaterThan">
      <formula>0</formula>
    </cfRule>
  </conditionalFormatting>
  <conditionalFormatting sqref="L5:L240">
    <cfRule type="cellIs" dxfId="221" priority="13" stopIfTrue="1" operator="greaterThan">
      <formula>0</formula>
    </cfRule>
    <cfRule type="cellIs" dxfId="220" priority="14" stopIfTrue="1" operator="greaterThan">
      <formula>0</formula>
    </cfRule>
    <cfRule type="cellIs" dxfId="219" priority="15" stopIfTrue="1" operator="greaterThan">
      <formula>0</formula>
    </cfRule>
  </conditionalFormatting>
  <conditionalFormatting sqref="L235">
    <cfRule type="cellIs" dxfId="218" priority="4" stopIfTrue="1" operator="greaterThan">
      <formula>0</formula>
    </cfRule>
    <cfRule type="cellIs" dxfId="217" priority="5" stopIfTrue="1" operator="greaterThan">
      <formula>0</formula>
    </cfRule>
    <cfRule type="cellIs" dxfId="216" priority="6" stopIfTrue="1" operator="greaterThan">
      <formula>0</formula>
    </cfRule>
  </conditionalFormatting>
  <conditionalFormatting sqref="P140">
    <cfRule type="cellIs" dxfId="215" priority="1" stopIfTrue="1" operator="greaterThan">
      <formula>0</formula>
    </cfRule>
    <cfRule type="cellIs" dxfId="214" priority="2" stopIfTrue="1" operator="greaterThan">
      <formula>0</formula>
    </cfRule>
    <cfRule type="cellIs" dxfId="213" priority="3" stopIfTrue="1" operator="greaterThan">
      <formula>0</formula>
    </cfRule>
  </conditionalFormatting>
  <conditionalFormatting sqref="N4">
    <cfRule type="cellIs" dxfId="212" priority="64" stopIfTrue="1" operator="greaterThan">
      <formula>0</formula>
    </cfRule>
    <cfRule type="cellIs" dxfId="211" priority="65" stopIfTrue="1" operator="greaterThan">
      <formula>0</formula>
    </cfRule>
    <cfRule type="cellIs" dxfId="210" priority="66"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41"/>
  <sheetViews>
    <sheetView zoomScale="80" zoomScaleNormal="80" workbookViewId="0">
      <selection sqref="A1:C1"/>
    </sheetView>
  </sheetViews>
  <sheetFormatPr defaultColWidth="9.7109375" defaultRowHeight="15" x14ac:dyDescent="0.25"/>
  <cols>
    <col min="1" max="1" width="14.5703125" style="1" customWidth="1"/>
    <col min="2" max="2" width="5.5703125" style="1" bestFit="1" customWidth="1"/>
    <col min="3" max="3" width="6" style="89" bestFit="1" customWidth="1"/>
    <col min="4" max="4" width="53.85546875" style="1" bestFit="1" customWidth="1"/>
    <col min="5" max="5" width="9.85546875" style="1" bestFit="1" customWidth="1"/>
    <col min="6" max="6" width="13.140625" style="1" customWidth="1"/>
    <col min="7" max="7" width="11.28515625" style="1" customWidth="1"/>
    <col min="8" max="8" width="12.7109375" style="1" bestFit="1" customWidth="1"/>
    <col min="9" max="9" width="11.28515625" style="46" customWidth="1"/>
    <col min="10" max="10" width="13.28515625" style="90" customWidth="1"/>
    <col min="11" max="11" width="12.5703125" style="17" customWidth="1"/>
    <col min="12" max="22" width="12" style="106" customWidth="1"/>
    <col min="23" max="23" width="11.5703125" style="107" bestFit="1" customWidth="1"/>
    <col min="24" max="24" width="16" style="107" customWidth="1"/>
    <col min="25" max="25" width="14" style="107" customWidth="1"/>
    <col min="26" max="16384" width="9.7109375" style="15"/>
  </cols>
  <sheetData>
    <row r="1" spans="1:25" ht="33" customHeight="1" x14ac:dyDescent="0.25">
      <c r="A1" s="134" t="s">
        <v>42</v>
      </c>
      <c r="B1" s="134"/>
      <c r="C1" s="134"/>
      <c r="D1" s="134" t="s">
        <v>43</v>
      </c>
      <c r="E1" s="134"/>
      <c r="F1" s="134"/>
      <c r="G1" s="134"/>
      <c r="H1" s="134"/>
      <c r="I1" s="134" t="s">
        <v>44</v>
      </c>
      <c r="J1" s="134"/>
      <c r="K1" s="134"/>
      <c r="L1" s="152" t="s">
        <v>428</v>
      </c>
      <c r="M1" s="152" t="s">
        <v>429</v>
      </c>
      <c r="N1" s="152" t="s">
        <v>430</v>
      </c>
      <c r="O1" s="152" t="s">
        <v>431</v>
      </c>
      <c r="P1" s="152" t="s">
        <v>432</v>
      </c>
      <c r="Q1" s="152" t="s">
        <v>433</v>
      </c>
      <c r="R1" s="152" t="s">
        <v>434</v>
      </c>
      <c r="S1" s="152" t="s">
        <v>435</v>
      </c>
      <c r="T1" s="152" t="s">
        <v>530</v>
      </c>
      <c r="U1" s="152" t="s">
        <v>436</v>
      </c>
      <c r="V1" s="152" t="s">
        <v>531</v>
      </c>
      <c r="W1" s="152" t="s">
        <v>532</v>
      </c>
      <c r="X1" s="152" t="s">
        <v>533</v>
      </c>
      <c r="Y1" s="152" t="s">
        <v>534</v>
      </c>
    </row>
    <row r="2" spans="1:25" ht="21.75" customHeight="1" x14ac:dyDescent="0.25">
      <c r="A2" s="134" t="s">
        <v>392</v>
      </c>
      <c r="B2" s="134"/>
      <c r="C2" s="134"/>
      <c r="D2" s="134"/>
      <c r="E2" s="134"/>
      <c r="F2" s="134"/>
      <c r="G2" s="134"/>
      <c r="H2" s="134"/>
      <c r="I2" s="134"/>
      <c r="J2" s="134"/>
      <c r="K2" s="134"/>
      <c r="L2" s="152"/>
      <c r="M2" s="152"/>
      <c r="N2" s="152"/>
      <c r="O2" s="152"/>
      <c r="P2" s="152"/>
      <c r="Q2" s="152"/>
      <c r="R2" s="152"/>
      <c r="S2" s="152"/>
      <c r="T2" s="152"/>
      <c r="U2" s="152"/>
      <c r="V2" s="152"/>
      <c r="W2" s="152"/>
      <c r="X2" s="152"/>
      <c r="Y2" s="152"/>
    </row>
    <row r="3" spans="1:25" s="16" customFormat="1" ht="45" x14ac:dyDescent="0.2">
      <c r="A3" s="76" t="s">
        <v>3</v>
      </c>
      <c r="B3" s="76" t="s">
        <v>1</v>
      </c>
      <c r="C3" s="77" t="s">
        <v>4</v>
      </c>
      <c r="D3" s="77" t="s">
        <v>6</v>
      </c>
      <c r="E3" s="77" t="s">
        <v>37</v>
      </c>
      <c r="F3" s="77" t="s">
        <v>38</v>
      </c>
      <c r="G3" s="77" t="s">
        <v>386</v>
      </c>
      <c r="H3" s="78" t="s">
        <v>5</v>
      </c>
      <c r="I3" s="79" t="s">
        <v>28</v>
      </c>
      <c r="J3" s="80" t="s">
        <v>0</v>
      </c>
      <c r="K3" s="76" t="s">
        <v>7</v>
      </c>
      <c r="L3" s="100">
        <v>42121</v>
      </c>
      <c r="M3" s="100">
        <v>42121</v>
      </c>
      <c r="N3" s="100">
        <v>42121</v>
      </c>
      <c r="O3" s="100">
        <v>42121</v>
      </c>
      <c r="P3" s="100">
        <v>42179</v>
      </c>
      <c r="Q3" s="100">
        <v>42179</v>
      </c>
      <c r="R3" s="100">
        <v>42179</v>
      </c>
      <c r="S3" s="100">
        <v>42179</v>
      </c>
      <c r="T3" s="100">
        <v>42290</v>
      </c>
      <c r="U3" s="100">
        <v>42272</v>
      </c>
      <c r="V3" s="100">
        <v>42461</v>
      </c>
      <c r="W3" s="100">
        <v>42461</v>
      </c>
      <c r="X3" s="100">
        <v>42461</v>
      </c>
      <c r="Y3" s="100">
        <v>42461</v>
      </c>
    </row>
    <row r="4" spans="1:25" ht="38.25" x14ac:dyDescent="0.25">
      <c r="A4" s="131" t="s">
        <v>377</v>
      </c>
      <c r="B4" s="132">
        <v>1</v>
      </c>
      <c r="C4" s="26">
        <v>1</v>
      </c>
      <c r="D4" s="35" t="s">
        <v>45</v>
      </c>
      <c r="E4" s="26" t="s">
        <v>40</v>
      </c>
      <c r="F4" s="27" t="s">
        <v>46</v>
      </c>
      <c r="G4" s="26" t="s">
        <v>47</v>
      </c>
      <c r="H4" s="28">
        <v>18.920000000000002</v>
      </c>
      <c r="I4" s="42">
        <v>100</v>
      </c>
      <c r="J4" s="84">
        <f>I4-(SUM(L4:Y4))</f>
        <v>75</v>
      </c>
      <c r="K4" s="85" t="str">
        <f>IF(J4&lt;0,"ATENÇÃO","OK")</f>
        <v>OK</v>
      </c>
      <c r="L4" s="19">
        <v>25</v>
      </c>
      <c r="M4" s="19">
        <v>0</v>
      </c>
      <c r="N4" s="19">
        <v>0</v>
      </c>
      <c r="O4" s="19">
        <v>0</v>
      </c>
      <c r="P4" s="19">
        <v>0</v>
      </c>
      <c r="Q4" s="19">
        <v>0</v>
      </c>
      <c r="R4" s="19">
        <v>0</v>
      </c>
      <c r="S4" s="19">
        <v>0</v>
      </c>
      <c r="T4" s="19">
        <v>0</v>
      </c>
      <c r="U4" s="19">
        <v>0</v>
      </c>
      <c r="V4" s="101"/>
      <c r="W4" s="19">
        <v>0</v>
      </c>
      <c r="X4" s="19">
        <v>0</v>
      </c>
      <c r="Y4" s="19">
        <v>0</v>
      </c>
    </row>
    <row r="5" spans="1:25" ht="63.75" x14ac:dyDescent="0.25">
      <c r="A5" s="131"/>
      <c r="B5" s="132"/>
      <c r="C5" s="26">
        <v>2</v>
      </c>
      <c r="D5" s="35" t="s">
        <v>48</v>
      </c>
      <c r="E5" s="26" t="s">
        <v>40</v>
      </c>
      <c r="F5" s="27" t="s">
        <v>49</v>
      </c>
      <c r="G5" s="26" t="s">
        <v>47</v>
      </c>
      <c r="H5" s="28">
        <v>5.3</v>
      </c>
      <c r="I5" s="42">
        <v>100</v>
      </c>
      <c r="J5" s="84">
        <f t="shared" ref="J5:J68" si="0">I5-(SUM(L5:Y5))</f>
        <v>70</v>
      </c>
      <c r="K5" s="85" t="str">
        <f t="shared" ref="K5:K68" si="1">IF(J5&lt;0,"ATENÇÃO","OK")</f>
        <v>OK</v>
      </c>
      <c r="L5" s="19">
        <v>30</v>
      </c>
      <c r="M5" s="19">
        <v>0</v>
      </c>
      <c r="N5" s="19">
        <v>0</v>
      </c>
      <c r="O5" s="19">
        <v>0</v>
      </c>
      <c r="P5" s="19">
        <v>0</v>
      </c>
      <c r="Q5" s="19">
        <v>0</v>
      </c>
      <c r="R5" s="19">
        <v>0</v>
      </c>
      <c r="S5" s="19">
        <v>0</v>
      </c>
      <c r="T5" s="19">
        <v>0</v>
      </c>
      <c r="U5" s="19">
        <v>0</v>
      </c>
      <c r="V5" s="101"/>
      <c r="W5" s="19">
        <v>0</v>
      </c>
      <c r="X5" s="19">
        <v>0</v>
      </c>
      <c r="Y5" s="19">
        <v>0</v>
      </c>
    </row>
    <row r="6" spans="1:25" ht="25.5" customHeight="1" x14ac:dyDescent="0.25">
      <c r="A6" s="130" t="s">
        <v>378</v>
      </c>
      <c r="B6" s="133">
        <v>2</v>
      </c>
      <c r="C6" s="23">
        <v>3</v>
      </c>
      <c r="D6" s="21" t="s">
        <v>50</v>
      </c>
      <c r="E6" s="23" t="s">
        <v>51</v>
      </c>
      <c r="F6" s="23" t="s">
        <v>52</v>
      </c>
      <c r="G6" s="23" t="s">
        <v>47</v>
      </c>
      <c r="H6" s="29">
        <v>13.68</v>
      </c>
      <c r="I6" s="43">
        <v>30</v>
      </c>
      <c r="J6" s="84">
        <f t="shared" si="0"/>
        <v>20</v>
      </c>
      <c r="K6" s="85" t="str">
        <f t="shared" si="1"/>
        <v>OK</v>
      </c>
      <c r="L6" s="102"/>
      <c r="M6" s="19">
        <v>10</v>
      </c>
      <c r="N6" s="19">
        <v>0</v>
      </c>
      <c r="O6" s="19">
        <v>0</v>
      </c>
      <c r="P6" s="19">
        <v>0</v>
      </c>
      <c r="Q6" s="19">
        <v>0</v>
      </c>
      <c r="R6" s="19">
        <v>0</v>
      </c>
      <c r="S6" s="19">
        <v>0</v>
      </c>
      <c r="T6" s="19">
        <v>0</v>
      </c>
      <c r="U6" s="19">
        <v>0</v>
      </c>
      <c r="V6" s="101"/>
      <c r="W6" s="19">
        <v>0</v>
      </c>
      <c r="X6" s="19">
        <v>0</v>
      </c>
      <c r="Y6" s="19">
        <v>0</v>
      </c>
    </row>
    <row r="7" spans="1:25" ht="25.5" x14ac:dyDescent="0.25">
      <c r="A7" s="130"/>
      <c r="B7" s="133"/>
      <c r="C7" s="23">
        <v>4</v>
      </c>
      <c r="D7" s="36" t="s">
        <v>53</v>
      </c>
      <c r="E7" s="23" t="s">
        <v>51</v>
      </c>
      <c r="F7" s="22" t="s">
        <v>54</v>
      </c>
      <c r="G7" s="23" t="s">
        <v>47</v>
      </c>
      <c r="H7" s="29">
        <v>7.0000000000000007E-2</v>
      </c>
      <c r="I7" s="43"/>
      <c r="J7" s="84">
        <f t="shared" si="0"/>
        <v>0</v>
      </c>
      <c r="K7" s="85" t="str">
        <f t="shared" si="1"/>
        <v>OK</v>
      </c>
      <c r="L7" s="102"/>
      <c r="M7" s="19">
        <v>0</v>
      </c>
      <c r="N7" s="19">
        <v>0</v>
      </c>
      <c r="O7" s="19">
        <v>0</v>
      </c>
      <c r="P7" s="19">
        <v>0</v>
      </c>
      <c r="Q7" s="19">
        <v>0</v>
      </c>
      <c r="R7" s="19">
        <v>0</v>
      </c>
      <c r="S7" s="19">
        <v>0</v>
      </c>
      <c r="T7" s="19">
        <v>0</v>
      </c>
      <c r="U7" s="19">
        <v>0</v>
      </c>
      <c r="V7" s="101"/>
      <c r="W7" s="19">
        <v>0</v>
      </c>
      <c r="X7" s="19">
        <v>0</v>
      </c>
      <c r="Y7" s="19">
        <v>0</v>
      </c>
    </row>
    <row r="8" spans="1:25" ht="22.5" customHeight="1" x14ac:dyDescent="0.25">
      <c r="A8" s="130"/>
      <c r="B8" s="133"/>
      <c r="C8" s="23">
        <v>5</v>
      </c>
      <c r="D8" s="36" t="s">
        <v>55</v>
      </c>
      <c r="E8" s="23" t="s">
        <v>51</v>
      </c>
      <c r="F8" s="22" t="s">
        <v>54</v>
      </c>
      <c r="G8" s="23" t="s">
        <v>47</v>
      </c>
      <c r="H8" s="29">
        <v>0.7</v>
      </c>
      <c r="I8" s="43">
        <v>96</v>
      </c>
      <c r="J8" s="84">
        <f t="shared" si="0"/>
        <v>48</v>
      </c>
      <c r="K8" s="85" t="str">
        <f t="shared" si="1"/>
        <v>OK</v>
      </c>
      <c r="L8" s="102"/>
      <c r="M8" s="19">
        <v>48</v>
      </c>
      <c r="N8" s="19">
        <v>0</v>
      </c>
      <c r="O8" s="19">
        <v>0</v>
      </c>
      <c r="P8" s="19">
        <v>0</v>
      </c>
      <c r="Q8" s="19">
        <v>0</v>
      </c>
      <c r="R8" s="19">
        <v>0</v>
      </c>
      <c r="S8" s="19">
        <v>0</v>
      </c>
      <c r="T8" s="19">
        <v>0</v>
      </c>
      <c r="U8" s="19">
        <v>0</v>
      </c>
      <c r="V8" s="101"/>
      <c r="W8" s="19">
        <v>0</v>
      </c>
      <c r="X8" s="19">
        <v>0</v>
      </c>
      <c r="Y8" s="19">
        <v>0</v>
      </c>
    </row>
    <row r="9" spans="1:25" ht="25.5" customHeight="1" x14ac:dyDescent="0.25">
      <c r="A9" s="130"/>
      <c r="B9" s="133"/>
      <c r="C9" s="23">
        <v>6</v>
      </c>
      <c r="D9" s="36" t="s">
        <v>56</v>
      </c>
      <c r="E9" s="23" t="s">
        <v>51</v>
      </c>
      <c r="F9" s="22" t="s">
        <v>57</v>
      </c>
      <c r="G9" s="23" t="s">
        <v>47</v>
      </c>
      <c r="H9" s="29">
        <v>5.74</v>
      </c>
      <c r="I9" s="43">
        <v>10</v>
      </c>
      <c r="J9" s="84">
        <f t="shared" si="0"/>
        <v>5</v>
      </c>
      <c r="K9" s="85" t="str">
        <f t="shared" si="1"/>
        <v>OK</v>
      </c>
      <c r="L9" s="102"/>
      <c r="M9" s="19">
        <v>5</v>
      </c>
      <c r="N9" s="19">
        <v>0</v>
      </c>
      <c r="O9" s="19">
        <v>0</v>
      </c>
      <c r="P9" s="19">
        <v>0</v>
      </c>
      <c r="Q9" s="19">
        <v>0</v>
      </c>
      <c r="R9" s="19">
        <v>0</v>
      </c>
      <c r="S9" s="19">
        <v>0</v>
      </c>
      <c r="T9" s="102"/>
      <c r="U9" s="19">
        <v>0</v>
      </c>
      <c r="V9" s="101"/>
      <c r="W9" s="19">
        <v>0</v>
      </c>
      <c r="X9" s="19">
        <v>0</v>
      </c>
      <c r="Y9" s="19">
        <v>0</v>
      </c>
    </row>
    <row r="10" spans="1:25" ht="38.25" x14ac:dyDescent="0.25">
      <c r="A10" s="130"/>
      <c r="B10" s="133"/>
      <c r="C10" s="23">
        <v>7</v>
      </c>
      <c r="D10" s="21" t="s">
        <v>58</v>
      </c>
      <c r="E10" s="23" t="s">
        <v>40</v>
      </c>
      <c r="F10" s="23" t="s">
        <v>54</v>
      </c>
      <c r="G10" s="23" t="s">
        <v>47</v>
      </c>
      <c r="H10" s="29">
        <v>0.45</v>
      </c>
      <c r="I10" s="43">
        <v>30</v>
      </c>
      <c r="J10" s="84">
        <f t="shared" si="0"/>
        <v>30</v>
      </c>
      <c r="K10" s="85" t="str">
        <f t="shared" si="1"/>
        <v>OK</v>
      </c>
      <c r="L10" s="102"/>
      <c r="M10" s="19">
        <v>0</v>
      </c>
      <c r="N10" s="19">
        <v>0</v>
      </c>
      <c r="O10" s="19">
        <v>0</v>
      </c>
      <c r="P10" s="19">
        <v>0</v>
      </c>
      <c r="Q10" s="19">
        <v>0</v>
      </c>
      <c r="R10" s="19">
        <v>0</v>
      </c>
      <c r="S10" s="19">
        <v>0</v>
      </c>
      <c r="T10" s="102"/>
      <c r="U10" s="19">
        <v>0</v>
      </c>
      <c r="V10" s="101"/>
      <c r="W10" s="19">
        <v>0</v>
      </c>
      <c r="X10" s="19">
        <v>0</v>
      </c>
      <c r="Y10" s="19">
        <v>0</v>
      </c>
    </row>
    <row r="11" spans="1:25" ht="25.5" customHeight="1" x14ac:dyDescent="0.25">
      <c r="A11" s="130"/>
      <c r="B11" s="133"/>
      <c r="C11" s="23">
        <v>8</v>
      </c>
      <c r="D11" s="21" t="s">
        <v>59</v>
      </c>
      <c r="E11" s="23" t="s">
        <v>40</v>
      </c>
      <c r="F11" s="23" t="s">
        <v>60</v>
      </c>
      <c r="G11" s="23" t="s">
        <v>47</v>
      </c>
      <c r="H11" s="29">
        <v>9.32</v>
      </c>
      <c r="I11" s="43"/>
      <c r="J11" s="84">
        <f t="shared" si="0"/>
        <v>0</v>
      </c>
      <c r="K11" s="85" t="str">
        <f t="shared" si="1"/>
        <v>OK</v>
      </c>
      <c r="L11" s="102"/>
      <c r="M11" s="19">
        <v>0</v>
      </c>
      <c r="N11" s="19">
        <v>0</v>
      </c>
      <c r="O11" s="19">
        <v>0</v>
      </c>
      <c r="P11" s="19">
        <v>0</v>
      </c>
      <c r="Q11" s="19">
        <v>0</v>
      </c>
      <c r="R11" s="19">
        <v>0</v>
      </c>
      <c r="S11" s="19">
        <v>0</v>
      </c>
      <c r="T11" s="102"/>
      <c r="U11" s="19">
        <v>0</v>
      </c>
      <c r="V11" s="101"/>
      <c r="W11" s="19">
        <v>0</v>
      </c>
      <c r="X11" s="19">
        <v>0</v>
      </c>
      <c r="Y11" s="19">
        <v>0</v>
      </c>
    </row>
    <row r="12" spans="1:25" ht="25.5" customHeight="1" x14ac:dyDescent="0.25">
      <c r="A12" s="130"/>
      <c r="B12" s="133"/>
      <c r="C12" s="23">
        <v>9</v>
      </c>
      <c r="D12" s="21" t="s">
        <v>61</v>
      </c>
      <c r="E12" s="23" t="s">
        <v>40</v>
      </c>
      <c r="F12" s="23" t="s">
        <v>60</v>
      </c>
      <c r="G12" s="23" t="s">
        <v>47</v>
      </c>
      <c r="H12" s="29">
        <v>18.23</v>
      </c>
      <c r="I12" s="43">
        <v>30</v>
      </c>
      <c r="J12" s="84">
        <f t="shared" si="0"/>
        <v>15</v>
      </c>
      <c r="K12" s="85" t="str">
        <f t="shared" si="1"/>
        <v>OK</v>
      </c>
      <c r="L12" s="102"/>
      <c r="M12" s="19">
        <v>10</v>
      </c>
      <c r="N12" s="19">
        <v>0</v>
      </c>
      <c r="O12" s="19">
        <v>0</v>
      </c>
      <c r="P12" s="19">
        <v>0</v>
      </c>
      <c r="Q12" s="19">
        <v>0</v>
      </c>
      <c r="R12" s="19">
        <v>0</v>
      </c>
      <c r="S12" s="19">
        <v>0</v>
      </c>
      <c r="T12" s="102"/>
      <c r="U12" s="19">
        <v>0</v>
      </c>
      <c r="V12" s="101">
        <v>5</v>
      </c>
      <c r="W12" s="19">
        <v>0</v>
      </c>
      <c r="X12" s="19">
        <v>0</v>
      </c>
      <c r="Y12" s="19">
        <v>0</v>
      </c>
    </row>
    <row r="13" spans="1:25" ht="25.5" customHeight="1" x14ac:dyDescent="0.25">
      <c r="A13" s="130"/>
      <c r="B13" s="133"/>
      <c r="C13" s="23">
        <v>10</v>
      </c>
      <c r="D13" s="21" t="s">
        <v>62</v>
      </c>
      <c r="E13" s="23" t="s">
        <v>40</v>
      </c>
      <c r="F13" s="23" t="s">
        <v>60</v>
      </c>
      <c r="G13" s="23" t="s">
        <v>47</v>
      </c>
      <c r="H13" s="29">
        <v>28.08</v>
      </c>
      <c r="I13" s="43">
        <v>20</v>
      </c>
      <c r="J13" s="84">
        <f t="shared" si="0"/>
        <v>20</v>
      </c>
      <c r="K13" s="85" t="str">
        <f t="shared" si="1"/>
        <v>OK</v>
      </c>
      <c r="L13" s="102"/>
      <c r="M13" s="19">
        <v>0</v>
      </c>
      <c r="N13" s="19">
        <v>0</v>
      </c>
      <c r="O13" s="19">
        <v>0</v>
      </c>
      <c r="P13" s="19">
        <v>0</v>
      </c>
      <c r="Q13" s="19">
        <v>0</v>
      </c>
      <c r="R13" s="19">
        <v>0</v>
      </c>
      <c r="S13" s="19">
        <v>0</v>
      </c>
      <c r="T13" s="19">
        <v>0</v>
      </c>
      <c r="U13" s="19">
        <v>0</v>
      </c>
      <c r="V13" s="101"/>
      <c r="W13" s="19">
        <v>0</v>
      </c>
      <c r="X13" s="19">
        <v>0</v>
      </c>
      <c r="Y13" s="19">
        <v>0</v>
      </c>
    </row>
    <row r="14" spans="1:25" ht="38.25" x14ac:dyDescent="0.25">
      <c r="A14" s="131" t="s">
        <v>379</v>
      </c>
      <c r="B14" s="132">
        <v>3</v>
      </c>
      <c r="C14" s="26">
        <v>11</v>
      </c>
      <c r="D14" s="35" t="s">
        <v>63</v>
      </c>
      <c r="E14" s="26" t="s">
        <v>64</v>
      </c>
      <c r="F14" s="27" t="s">
        <v>65</v>
      </c>
      <c r="G14" s="26" t="s">
        <v>47</v>
      </c>
      <c r="H14" s="28">
        <v>2.06</v>
      </c>
      <c r="I14" s="42">
        <v>200</v>
      </c>
      <c r="J14" s="84">
        <f t="shared" si="0"/>
        <v>152</v>
      </c>
      <c r="K14" s="85" t="str">
        <f t="shared" si="1"/>
        <v>OK</v>
      </c>
      <c r="L14" s="102"/>
      <c r="M14" s="102"/>
      <c r="N14" s="19"/>
      <c r="O14" s="19">
        <v>0</v>
      </c>
      <c r="P14" s="19">
        <v>0</v>
      </c>
      <c r="Q14" s="19">
        <v>0</v>
      </c>
      <c r="R14" s="19">
        <v>0</v>
      </c>
      <c r="S14" s="19">
        <v>0</v>
      </c>
      <c r="T14" s="19">
        <v>48</v>
      </c>
      <c r="U14" s="19">
        <v>0</v>
      </c>
      <c r="V14" s="101"/>
      <c r="W14" s="19">
        <v>0</v>
      </c>
      <c r="X14" s="19">
        <v>0</v>
      </c>
      <c r="Y14" s="19">
        <v>0</v>
      </c>
    </row>
    <row r="15" spans="1:25" ht="38.25" x14ac:dyDescent="0.25">
      <c r="A15" s="131"/>
      <c r="B15" s="132"/>
      <c r="C15" s="26">
        <v>12</v>
      </c>
      <c r="D15" s="35" t="s">
        <v>66</v>
      </c>
      <c r="E15" s="26" t="s">
        <v>40</v>
      </c>
      <c r="F15" s="27" t="s">
        <v>52</v>
      </c>
      <c r="G15" s="26" t="s">
        <v>47</v>
      </c>
      <c r="H15" s="28">
        <v>1.1399999999999999</v>
      </c>
      <c r="I15" s="42">
        <v>150</v>
      </c>
      <c r="J15" s="84">
        <f t="shared" si="0"/>
        <v>0</v>
      </c>
      <c r="K15" s="85" t="str">
        <f t="shared" si="1"/>
        <v>OK</v>
      </c>
      <c r="L15" s="102"/>
      <c r="M15" s="102"/>
      <c r="N15" s="19">
        <v>72</v>
      </c>
      <c r="O15" s="19">
        <v>0</v>
      </c>
      <c r="P15" s="19">
        <v>0</v>
      </c>
      <c r="Q15" s="19">
        <v>0</v>
      </c>
      <c r="R15" s="19">
        <v>0</v>
      </c>
      <c r="S15" s="19">
        <v>0</v>
      </c>
      <c r="T15" s="19">
        <v>78</v>
      </c>
      <c r="U15" s="19">
        <v>0</v>
      </c>
      <c r="V15" s="101"/>
      <c r="W15" s="19">
        <v>0</v>
      </c>
      <c r="X15" s="19">
        <v>0</v>
      </c>
      <c r="Y15" s="19">
        <v>0</v>
      </c>
    </row>
    <row r="16" spans="1:25" ht="25.5" customHeight="1" x14ac:dyDescent="0.25">
      <c r="A16" s="130" t="s">
        <v>378</v>
      </c>
      <c r="B16" s="133">
        <v>4</v>
      </c>
      <c r="C16" s="23">
        <v>13</v>
      </c>
      <c r="D16" s="21" t="s">
        <v>67</v>
      </c>
      <c r="E16" s="23" t="s">
        <v>68</v>
      </c>
      <c r="F16" s="23" t="s">
        <v>52</v>
      </c>
      <c r="G16" s="23" t="s">
        <v>47</v>
      </c>
      <c r="H16" s="29">
        <v>1.46</v>
      </c>
      <c r="I16" s="43">
        <v>50</v>
      </c>
      <c r="J16" s="84">
        <f t="shared" si="0"/>
        <v>30</v>
      </c>
      <c r="K16" s="85" t="str">
        <f t="shared" si="1"/>
        <v>OK</v>
      </c>
      <c r="L16" s="102"/>
      <c r="M16" s="19">
        <v>20</v>
      </c>
      <c r="N16" s="19">
        <v>0</v>
      </c>
      <c r="O16" s="19">
        <v>0</v>
      </c>
      <c r="P16" s="19">
        <v>0</v>
      </c>
      <c r="Q16" s="19">
        <v>0</v>
      </c>
      <c r="R16" s="19">
        <v>0</v>
      </c>
      <c r="S16" s="19">
        <v>0</v>
      </c>
      <c r="T16" s="19">
        <v>0</v>
      </c>
      <c r="U16" s="19">
        <v>0</v>
      </c>
      <c r="V16" s="101"/>
      <c r="W16" s="19">
        <v>0</v>
      </c>
      <c r="X16" s="19">
        <v>0</v>
      </c>
      <c r="Y16" s="19">
        <v>0</v>
      </c>
    </row>
    <row r="17" spans="1:25" ht="25.5" customHeight="1" x14ac:dyDescent="0.25">
      <c r="A17" s="130"/>
      <c r="B17" s="133"/>
      <c r="C17" s="23">
        <v>14</v>
      </c>
      <c r="D17" s="21" t="s">
        <v>69</v>
      </c>
      <c r="E17" s="23" t="s">
        <v>40</v>
      </c>
      <c r="F17" s="23" t="s">
        <v>70</v>
      </c>
      <c r="G17" s="23" t="s">
        <v>47</v>
      </c>
      <c r="H17" s="29">
        <v>1.59</v>
      </c>
      <c r="I17" s="43">
        <v>50</v>
      </c>
      <c r="J17" s="84">
        <f t="shared" si="0"/>
        <v>50</v>
      </c>
      <c r="K17" s="85" t="str">
        <f t="shared" si="1"/>
        <v>OK</v>
      </c>
      <c r="L17" s="102"/>
      <c r="M17" s="19">
        <v>0</v>
      </c>
      <c r="N17" s="19">
        <v>0</v>
      </c>
      <c r="O17" s="19">
        <v>0</v>
      </c>
      <c r="P17" s="19">
        <v>0</v>
      </c>
      <c r="Q17" s="19">
        <v>0</v>
      </c>
      <c r="R17" s="19">
        <v>0</v>
      </c>
      <c r="S17" s="19">
        <v>0</v>
      </c>
      <c r="T17" s="19">
        <v>0</v>
      </c>
      <c r="U17" s="19">
        <v>0</v>
      </c>
      <c r="V17" s="101"/>
      <c r="W17" s="19">
        <v>0</v>
      </c>
      <c r="X17" s="19">
        <v>0</v>
      </c>
      <c r="Y17" s="19">
        <v>0</v>
      </c>
    </row>
    <row r="18" spans="1:25" ht="25.5" customHeight="1" x14ac:dyDescent="0.25">
      <c r="A18" s="130"/>
      <c r="B18" s="133"/>
      <c r="C18" s="23">
        <v>15</v>
      </c>
      <c r="D18" s="21" t="s">
        <v>71</v>
      </c>
      <c r="E18" s="23" t="s">
        <v>68</v>
      </c>
      <c r="F18" s="23" t="s">
        <v>72</v>
      </c>
      <c r="G18" s="23" t="s">
        <v>47</v>
      </c>
      <c r="H18" s="29">
        <v>19.98</v>
      </c>
      <c r="I18" s="43"/>
      <c r="J18" s="84">
        <f t="shared" si="0"/>
        <v>0</v>
      </c>
      <c r="K18" s="85" t="str">
        <f t="shared" si="1"/>
        <v>OK</v>
      </c>
      <c r="L18" s="102"/>
      <c r="M18" s="19">
        <v>0</v>
      </c>
      <c r="N18" s="19">
        <v>0</v>
      </c>
      <c r="O18" s="19">
        <v>0</v>
      </c>
      <c r="P18" s="19">
        <v>0</v>
      </c>
      <c r="Q18" s="19">
        <v>0</v>
      </c>
      <c r="R18" s="19">
        <v>0</v>
      </c>
      <c r="S18" s="19">
        <v>0</v>
      </c>
      <c r="T18" s="19">
        <v>0</v>
      </c>
      <c r="U18" s="19">
        <v>0</v>
      </c>
      <c r="V18" s="101"/>
      <c r="W18" s="19">
        <v>0</v>
      </c>
      <c r="X18" s="19">
        <v>0</v>
      </c>
      <c r="Y18" s="19">
        <v>0</v>
      </c>
    </row>
    <row r="19" spans="1:25" ht="25.5" customHeight="1" x14ac:dyDescent="0.25">
      <c r="A19" s="130"/>
      <c r="B19" s="133"/>
      <c r="C19" s="23">
        <v>16</v>
      </c>
      <c r="D19" s="21" t="s">
        <v>73</v>
      </c>
      <c r="E19" s="23" t="s">
        <v>40</v>
      </c>
      <c r="F19" s="23" t="s">
        <v>74</v>
      </c>
      <c r="G19" s="23" t="s">
        <v>47</v>
      </c>
      <c r="H19" s="29">
        <v>14.85</v>
      </c>
      <c r="I19" s="43"/>
      <c r="J19" s="84">
        <f t="shared" si="0"/>
        <v>0</v>
      </c>
      <c r="K19" s="85" t="str">
        <f t="shared" si="1"/>
        <v>OK</v>
      </c>
      <c r="L19" s="102"/>
      <c r="M19" s="19">
        <v>0</v>
      </c>
      <c r="N19" s="19">
        <v>0</v>
      </c>
      <c r="O19" s="19">
        <v>0</v>
      </c>
      <c r="P19" s="19">
        <v>0</v>
      </c>
      <c r="Q19" s="19">
        <v>0</v>
      </c>
      <c r="R19" s="19">
        <v>0</v>
      </c>
      <c r="S19" s="19">
        <v>0</v>
      </c>
      <c r="T19" s="19">
        <v>0</v>
      </c>
      <c r="U19" s="19">
        <v>0</v>
      </c>
      <c r="V19" s="101"/>
      <c r="W19" s="19">
        <v>0</v>
      </c>
      <c r="X19" s="19">
        <v>0</v>
      </c>
      <c r="Y19" s="19">
        <v>0</v>
      </c>
    </row>
    <row r="20" spans="1:25" ht="25.5" customHeight="1" x14ac:dyDescent="0.25">
      <c r="A20" s="130"/>
      <c r="B20" s="133"/>
      <c r="C20" s="23">
        <v>17</v>
      </c>
      <c r="D20" s="21" t="s">
        <v>75</v>
      </c>
      <c r="E20" s="23" t="s">
        <v>40</v>
      </c>
      <c r="F20" s="23" t="s">
        <v>72</v>
      </c>
      <c r="G20" s="23" t="s">
        <v>47</v>
      </c>
      <c r="H20" s="29">
        <v>3.11</v>
      </c>
      <c r="I20" s="43"/>
      <c r="J20" s="84">
        <f t="shared" si="0"/>
        <v>0</v>
      </c>
      <c r="K20" s="85" t="str">
        <f t="shared" si="1"/>
        <v>OK</v>
      </c>
      <c r="L20" s="102"/>
      <c r="M20" s="19">
        <v>0</v>
      </c>
      <c r="N20" s="19">
        <v>0</v>
      </c>
      <c r="O20" s="19">
        <v>0</v>
      </c>
      <c r="P20" s="19">
        <v>0</v>
      </c>
      <c r="Q20" s="19">
        <v>0</v>
      </c>
      <c r="R20" s="19">
        <v>0</v>
      </c>
      <c r="S20" s="19">
        <v>0</v>
      </c>
      <c r="T20" s="19">
        <v>0</v>
      </c>
      <c r="U20" s="19">
        <v>0</v>
      </c>
      <c r="V20" s="101"/>
      <c r="W20" s="19">
        <v>0</v>
      </c>
      <c r="X20" s="19">
        <v>0</v>
      </c>
      <c r="Y20" s="19">
        <v>0</v>
      </c>
    </row>
    <row r="21" spans="1:25" ht="25.5" customHeight="1" x14ac:dyDescent="0.25">
      <c r="A21" s="130"/>
      <c r="B21" s="133"/>
      <c r="C21" s="23">
        <v>18</v>
      </c>
      <c r="D21" s="21" t="s">
        <v>76</v>
      </c>
      <c r="E21" s="23" t="s">
        <v>40</v>
      </c>
      <c r="F21" s="23" t="s">
        <v>77</v>
      </c>
      <c r="G21" s="23" t="s">
        <v>47</v>
      </c>
      <c r="H21" s="29">
        <v>4.58</v>
      </c>
      <c r="I21" s="43"/>
      <c r="J21" s="84">
        <f t="shared" si="0"/>
        <v>0</v>
      </c>
      <c r="K21" s="85" t="str">
        <f t="shared" si="1"/>
        <v>OK</v>
      </c>
      <c r="L21" s="102"/>
      <c r="M21" s="19">
        <v>0</v>
      </c>
      <c r="N21" s="19">
        <v>0</v>
      </c>
      <c r="O21" s="19">
        <v>0</v>
      </c>
      <c r="P21" s="19">
        <v>0</v>
      </c>
      <c r="Q21" s="19">
        <v>0</v>
      </c>
      <c r="R21" s="19">
        <v>0</v>
      </c>
      <c r="S21" s="19">
        <v>0</v>
      </c>
      <c r="T21" s="19">
        <v>0</v>
      </c>
      <c r="U21" s="19">
        <v>0</v>
      </c>
      <c r="V21" s="101"/>
      <c r="W21" s="19">
        <v>0</v>
      </c>
      <c r="X21" s="19">
        <v>0</v>
      </c>
      <c r="Y21" s="19">
        <v>0</v>
      </c>
    </row>
    <row r="22" spans="1:25" ht="25.5" customHeight="1" x14ac:dyDescent="0.25">
      <c r="A22" s="130"/>
      <c r="B22" s="133"/>
      <c r="C22" s="23">
        <v>19</v>
      </c>
      <c r="D22" s="21" t="s">
        <v>78</v>
      </c>
      <c r="E22" s="23" t="s">
        <v>40</v>
      </c>
      <c r="F22" s="23" t="s">
        <v>77</v>
      </c>
      <c r="G22" s="23" t="s">
        <v>47</v>
      </c>
      <c r="H22" s="29">
        <v>1.47</v>
      </c>
      <c r="I22" s="43">
        <v>100</v>
      </c>
      <c r="J22" s="84">
        <f t="shared" si="0"/>
        <v>70</v>
      </c>
      <c r="K22" s="85" t="str">
        <f t="shared" si="1"/>
        <v>OK</v>
      </c>
      <c r="L22" s="102"/>
      <c r="M22" s="19">
        <v>30</v>
      </c>
      <c r="N22" s="19">
        <v>0</v>
      </c>
      <c r="O22" s="19">
        <v>0</v>
      </c>
      <c r="P22" s="19">
        <v>0</v>
      </c>
      <c r="Q22" s="19">
        <v>0</v>
      </c>
      <c r="R22" s="19">
        <v>0</v>
      </c>
      <c r="S22" s="19">
        <v>0</v>
      </c>
      <c r="T22" s="102"/>
      <c r="U22" s="19">
        <v>0</v>
      </c>
      <c r="V22" s="101"/>
      <c r="W22" s="19">
        <v>0</v>
      </c>
      <c r="X22" s="19">
        <v>0</v>
      </c>
      <c r="Y22" s="19">
        <v>0</v>
      </c>
    </row>
    <row r="23" spans="1:25" ht="51" x14ac:dyDescent="0.25">
      <c r="A23" s="130"/>
      <c r="B23" s="133"/>
      <c r="C23" s="23">
        <v>20</v>
      </c>
      <c r="D23" s="21" t="s">
        <v>79</v>
      </c>
      <c r="E23" s="23" t="s">
        <v>40</v>
      </c>
      <c r="F23" s="23" t="s">
        <v>80</v>
      </c>
      <c r="G23" s="23" t="s">
        <v>47</v>
      </c>
      <c r="H23" s="29">
        <v>10.130000000000001</v>
      </c>
      <c r="I23" s="43">
        <v>20</v>
      </c>
      <c r="J23" s="84">
        <f t="shared" si="0"/>
        <v>20</v>
      </c>
      <c r="K23" s="85" t="str">
        <f t="shared" si="1"/>
        <v>OK</v>
      </c>
      <c r="L23" s="102"/>
      <c r="M23" s="19">
        <v>0</v>
      </c>
      <c r="N23" s="19">
        <v>0</v>
      </c>
      <c r="O23" s="19">
        <v>0</v>
      </c>
      <c r="P23" s="19">
        <v>0</v>
      </c>
      <c r="Q23" s="19">
        <v>0</v>
      </c>
      <c r="R23" s="19">
        <v>0</v>
      </c>
      <c r="S23" s="19">
        <v>0</v>
      </c>
      <c r="T23" s="102"/>
      <c r="U23" s="19">
        <v>0</v>
      </c>
      <c r="V23" s="101"/>
      <c r="W23" s="19">
        <v>0</v>
      </c>
      <c r="X23" s="19">
        <v>0</v>
      </c>
      <c r="Y23" s="19">
        <v>0</v>
      </c>
    </row>
    <row r="24" spans="1:25" ht="89.25" x14ac:dyDescent="0.25">
      <c r="A24" s="131" t="s">
        <v>379</v>
      </c>
      <c r="B24" s="132">
        <v>5</v>
      </c>
      <c r="C24" s="26">
        <v>21</v>
      </c>
      <c r="D24" s="35" t="s">
        <v>487</v>
      </c>
      <c r="E24" s="26" t="s">
        <v>40</v>
      </c>
      <c r="F24" s="27" t="s">
        <v>81</v>
      </c>
      <c r="G24" s="26" t="s">
        <v>47</v>
      </c>
      <c r="H24" s="28">
        <v>0.39</v>
      </c>
      <c r="I24" s="42">
        <v>3000</v>
      </c>
      <c r="J24" s="84">
        <f t="shared" si="0"/>
        <v>2500</v>
      </c>
      <c r="K24" s="85" t="str">
        <f t="shared" si="1"/>
        <v>OK</v>
      </c>
      <c r="L24" s="102"/>
      <c r="M24" s="102"/>
      <c r="N24" s="19">
        <v>0</v>
      </c>
      <c r="O24" s="19">
        <v>0</v>
      </c>
      <c r="P24" s="19">
        <v>0</v>
      </c>
      <c r="Q24" s="19">
        <v>0</v>
      </c>
      <c r="R24" s="19">
        <v>0</v>
      </c>
      <c r="S24" s="19">
        <v>0</v>
      </c>
      <c r="T24" s="19">
        <v>500</v>
      </c>
      <c r="U24" s="19">
        <v>0</v>
      </c>
      <c r="V24" s="101"/>
      <c r="W24" s="19">
        <v>0</v>
      </c>
      <c r="X24" s="19">
        <v>0</v>
      </c>
      <c r="Y24" s="19">
        <v>0</v>
      </c>
    </row>
    <row r="25" spans="1:25" ht="76.5" x14ac:dyDescent="0.25">
      <c r="A25" s="131"/>
      <c r="B25" s="132"/>
      <c r="C25" s="26">
        <v>22</v>
      </c>
      <c r="D25" s="35" t="s">
        <v>488</v>
      </c>
      <c r="E25" s="26" t="s">
        <v>40</v>
      </c>
      <c r="F25" s="27" t="s">
        <v>81</v>
      </c>
      <c r="G25" s="26" t="s">
        <v>47</v>
      </c>
      <c r="H25" s="28">
        <v>0.39</v>
      </c>
      <c r="I25" s="42">
        <v>1500</v>
      </c>
      <c r="J25" s="84">
        <f t="shared" si="0"/>
        <v>900</v>
      </c>
      <c r="K25" s="85" t="str">
        <f t="shared" si="1"/>
        <v>OK</v>
      </c>
      <c r="L25" s="102"/>
      <c r="M25" s="102"/>
      <c r="N25" s="19">
        <v>300</v>
      </c>
      <c r="O25" s="19">
        <v>0</v>
      </c>
      <c r="P25" s="19">
        <v>0</v>
      </c>
      <c r="Q25" s="19">
        <v>0</v>
      </c>
      <c r="R25" s="19">
        <v>0</v>
      </c>
      <c r="S25" s="19">
        <v>0</v>
      </c>
      <c r="T25" s="19">
        <v>300</v>
      </c>
      <c r="U25" s="19">
        <v>0</v>
      </c>
      <c r="V25" s="101"/>
      <c r="W25" s="19">
        <v>0</v>
      </c>
      <c r="X25" s="19">
        <v>0</v>
      </c>
      <c r="Y25" s="19">
        <v>0</v>
      </c>
    </row>
    <row r="26" spans="1:25" ht="89.25" x14ac:dyDescent="0.25">
      <c r="A26" s="131"/>
      <c r="B26" s="132"/>
      <c r="C26" s="26">
        <v>23</v>
      </c>
      <c r="D26" s="35" t="s">
        <v>489</v>
      </c>
      <c r="E26" s="26" t="s">
        <v>40</v>
      </c>
      <c r="F26" s="27" t="s">
        <v>81</v>
      </c>
      <c r="G26" s="26" t="s">
        <v>47</v>
      </c>
      <c r="H26" s="28">
        <v>0.33</v>
      </c>
      <c r="I26" s="42"/>
      <c r="J26" s="84">
        <f t="shared" si="0"/>
        <v>0</v>
      </c>
      <c r="K26" s="85" t="str">
        <f t="shared" si="1"/>
        <v>OK</v>
      </c>
      <c r="L26" s="102"/>
      <c r="M26" s="102"/>
      <c r="N26" s="19">
        <v>0</v>
      </c>
      <c r="O26" s="19">
        <v>0</v>
      </c>
      <c r="P26" s="19">
        <v>0</v>
      </c>
      <c r="Q26" s="19">
        <v>0</v>
      </c>
      <c r="R26" s="19">
        <v>0</v>
      </c>
      <c r="S26" s="19">
        <v>0</v>
      </c>
      <c r="T26" s="19">
        <v>0</v>
      </c>
      <c r="U26" s="19">
        <v>0</v>
      </c>
      <c r="V26" s="101"/>
      <c r="W26" s="19">
        <v>0</v>
      </c>
      <c r="X26" s="19">
        <v>0</v>
      </c>
      <c r="Y26" s="19">
        <v>0</v>
      </c>
    </row>
    <row r="27" spans="1:25" ht="89.25" x14ac:dyDescent="0.25">
      <c r="A27" s="131"/>
      <c r="B27" s="132"/>
      <c r="C27" s="26">
        <v>24</v>
      </c>
      <c r="D27" s="35" t="s">
        <v>490</v>
      </c>
      <c r="E27" s="26" t="s">
        <v>40</v>
      </c>
      <c r="F27" s="27" t="s">
        <v>81</v>
      </c>
      <c r="G27" s="26" t="s">
        <v>47</v>
      </c>
      <c r="H27" s="28">
        <v>0.33</v>
      </c>
      <c r="I27" s="42">
        <v>1000</v>
      </c>
      <c r="J27" s="84">
        <f t="shared" si="0"/>
        <v>500</v>
      </c>
      <c r="K27" s="85" t="str">
        <f t="shared" si="1"/>
        <v>OK</v>
      </c>
      <c r="L27" s="102"/>
      <c r="M27" s="102"/>
      <c r="N27" s="19">
        <v>200</v>
      </c>
      <c r="O27" s="19">
        <v>0</v>
      </c>
      <c r="P27" s="19">
        <v>0</v>
      </c>
      <c r="Q27" s="19">
        <v>0</v>
      </c>
      <c r="R27" s="19">
        <v>0</v>
      </c>
      <c r="S27" s="19">
        <v>0</v>
      </c>
      <c r="T27" s="19">
        <v>300</v>
      </c>
      <c r="U27" s="19">
        <v>0</v>
      </c>
      <c r="V27" s="101"/>
      <c r="W27" s="19">
        <v>0</v>
      </c>
      <c r="X27" s="19">
        <v>0</v>
      </c>
      <c r="Y27" s="19">
        <v>0</v>
      </c>
    </row>
    <row r="28" spans="1:25" ht="25.5" customHeight="1" x14ac:dyDescent="0.25">
      <c r="A28" s="130" t="s">
        <v>378</v>
      </c>
      <c r="B28" s="133">
        <v>6</v>
      </c>
      <c r="C28" s="23">
        <v>25</v>
      </c>
      <c r="D28" s="21" t="s">
        <v>82</v>
      </c>
      <c r="E28" s="23" t="s">
        <v>40</v>
      </c>
      <c r="F28" s="23" t="s">
        <v>83</v>
      </c>
      <c r="G28" s="23" t="s">
        <v>47</v>
      </c>
      <c r="H28" s="29">
        <v>0.82</v>
      </c>
      <c r="I28" s="43">
        <v>60</v>
      </c>
      <c r="J28" s="84">
        <f t="shared" si="0"/>
        <v>36</v>
      </c>
      <c r="K28" s="85" t="str">
        <f t="shared" si="1"/>
        <v>OK</v>
      </c>
      <c r="L28" s="102"/>
      <c r="M28" s="19">
        <v>24</v>
      </c>
      <c r="N28" s="19">
        <v>0</v>
      </c>
      <c r="O28" s="19">
        <v>0</v>
      </c>
      <c r="P28" s="19">
        <v>0</v>
      </c>
      <c r="Q28" s="19">
        <v>0</v>
      </c>
      <c r="R28" s="19">
        <v>0</v>
      </c>
      <c r="S28" s="19">
        <v>0</v>
      </c>
      <c r="T28" s="19">
        <v>0</v>
      </c>
      <c r="U28" s="19">
        <v>0</v>
      </c>
      <c r="V28" s="101"/>
      <c r="W28" s="19">
        <v>0</v>
      </c>
      <c r="X28" s="19">
        <v>0</v>
      </c>
      <c r="Y28" s="19">
        <v>0</v>
      </c>
    </row>
    <row r="29" spans="1:25" ht="25.5" x14ac:dyDescent="0.25">
      <c r="A29" s="130"/>
      <c r="B29" s="133"/>
      <c r="C29" s="23">
        <v>26</v>
      </c>
      <c r="D29" s="21" t="s">
        <v>84</v>
      </c>
      <c r="E29" s="23" t="s">
        <v>40</v>
      </c>
      <c r="F29" s="23" t="s">
        <v>83</v>
      </c>
      <c r="G29" s="23" t="s">
        <v>47</v>
      </c>
      <c r="H29" s="29">
        <v>0.82</v>
      </c>
      <c r="I29" s="43">
        <v>60</v>
      </c>
      <c r="J29" s="84">
        <f t="shared" si="0"/>
        <v>36</v>
      </c>
      <c r="K29" s="85" t="str">
        <f t="shared" si="1"/>
        <v>OK</v>
      </c>
      <c r="L29" s="102"/>
      <c r="M29" s="103">
        <v>24</v>
      </c>
      <c r="N29" s="102"/>
      <c r="O29" s="102"/>
      <c r="P29" s="102"/>
      <c r="Q29" s="102"/>
      <c r="R29" s="102"/>
      <c r="S29" s="102"/>
      <c r="T29" s="102"/>
      <c r="U29" s="102"/>
      <c r="V29" s="101"/>
      <c r="W29" s="102"/>
      <c r="X29" s="102"/>
      <c r="Y29" s="102"/>
    </row>
    <row r="30" spans="1:25" ht="25.5" x14ac:dyDescent="0.25">
      <c r="A30" s="130"/>
      <c r="B30" s="133"/>
      <c r="C30" s="23">
        <v>27</v>
      </c>
      <c r="D30" s="21" t="s">
        <v>85</v>
      </c>
      <c r="E30" s="23" t="s">
        <v>40</v>
      </c>
      <c r="F30" s="23" t="s">
        <v>83</v>
      </c>
      <c r="G30" s="23" t="s">
        <v>47</v>
      </c>
      <c r="H30" s="29">
        <v>0.82</v>
      </c>
      <c r="I30" s="43">
        <v>60</v>
      </c>
      <c r="J30" s="84">
        <f t="shared" si="0"/>
        <v>36</v>
      </c>
      <c r="K30" s="85" t="str">
        <f t="shared" si="1"/>
        <v>OK</v>
      </c>
      <c r="L30" s="102"/>
      <c r="M30" s="103">
        <v>24</v>
      </c>
      <c r="N30" s="102"/>
      <c r="O30" s="102"/>
      <c r="P30" s="102"/>
      <c r="Q30" s="102"/>
      <c r="R30" s="102"/>
      <c r="S30" s="102"/>
      <c r="T30" s="102"/>
      <c r="U30" s="102"/>
      <c r="V30" s="101"/>
      <c r="W30" s="102"/>
      <c r="X30" s="102"/>
      <c r="Y30" s="102"/>
    </row>
    <row r="31" spans="1:25" ht="25.5" x14ac:dyDescent="0.25">
      <c r="A31" s="130"/>
      <c r="B31" s="133"/>
      <c r="C31" s="23">
        <v>28</v>
      </c>
      <c r="D31" s="21" t="s">
        <v>86</v>
      </c>
      <c r="E31" s="23" t="s">
        <v>40</v>
      </c>
      <c r="F31" s="23" t="s">
        <v>83</v>
      </c>
      <c r="G31" s="23" t="s">
        <v>47</v>
      </c>
      <c r="H31" s="29">
        <v>0.82</v>
      </c>
      <c r="I31" s="43">
        <v>60</v>
      </c>
      <c r="J31" s="84">
        <f t="shared" si="0"/>
        <v>36</v>
      </c>
      <c r="K31" s="85" t="str">
        <f t="shared" si="1"/>
        <v>OK</v>
      </c>
      <c r="L31" s="102"/>
      <c r="M31" s="103">
        <v>24</v>
      </c>
      <c r="N31" s="102"/>
      <c r="O31" s="102"/>
      <c r="P31" s="102"/>
      <c r="Q31" s="102"/>
      <c r="R31" s="102"/>
      <c r="S31" s="102"/>
      <c r="T31" s="102"/>
      <c r="U31" s="102"/>
      <c r="V31" s="101"/>
      <c r="W31" s="102"/>
      <c r="X31" s="102"/>
      <c r="Y31" s="102"/>
    </row>
    <row r="32" spans="1:25" ht="38.25" x14ac:dyDescent="0.25">
      <c r="A32" s="130"/>
      <c r="B32" s="133"/>
      <c r="C32" s="23">
        <v>29</v>
      </c>
      <c r="D32" s="21" t="s">
        <v>87</v>
      </c>
      <c r="E32" s="23" t="s">
        <v>40</v>
      </c>
      <c r="F32" s="23" t="s">
        <v>52</v>
      </c>
      <c r="G32" s="23" t="s">
        <v>47</v>
      </c>
      <c r="H32" s="29">
        <v>0.63</v>
      </c>
      <c r="I32" s="43">
        <v>72</v>
      </c>
      <c r="J32" s="84">
        <f t="shared" si="0"/>
        <v>48</v>
      </c>
      <c r="K32" s="85" t="str">
        <f t="shared" si="1"/>
        <v>OK</v>
      </c>
      <c r="L32" s="102"/>
      <c r="M32" s="103">
        <v>24</v>
      </c>
      <c r="N32" s="102"/>
      <c r="O32" s="102"/>
      <c r="P32" s="102"/>
      <c r="Q32" s="102"/>
      <c r="R32" s="102"/>
      <c r="S32" s="102"/>
      <c r="T32" s="102"/>
      <c r="U32" s="102"/>
      <c r="V32" s="101"/>
      <c r="W32" s="102"/>
      <c r="X32" s="102"/>
      <c r="Y32" s="102"/>
    </row>
    <row r="33" spans="1:25" ht="38.25" x14ac:dyDescent="0.25">
      <c r="A33" s="130"/>
      <c r="B33" s="133"/>
      <c r="C33" s="23">
        <v>30</v>
      </c>
      <c r="D33" s="21" t="s">
        <v>88</v>
      </c>
      <c r="E33" s="23" t="s">
        <v>40</v>
      </c>
      <c r="F33" s="23" t="s">
        <v>52</v>
      </c>
      <c r="G33" s="23" t="s">
        <v>47</v>
      </c>
      <c r="H33" s="29">
        <v>0.63</v>
      </c>
      <c r="I33" s="43">
        <v>60</v>
      </c>
      <c r="J33" s="84">
        <f t="shared" si="0"/>
        <v>48</v>
      </c>
      <c r="K33" s="85" t="str">
        <f t="shared" si="1"/>
        <v>OK</v>
      </c>
      <c r="L33" s="102"/>
      <c r="M33" s="103"/>
      <c r="N33" s="102"/>
      <c r="O33" s="102"/>
      <c r="P33" s="102"/>
      <c r="Q33" s="102"/>
      <c r="R33" s="102"/>
      <c r="S33" s="102"/>
      <c r="T33" s="102"/>
      <c r="U33" s="102"/>
      <c r="V33" s="101">
        <v>12</v>
      </c>
      <c r="W33" s="102"/>
      <c r="X33" s="102"/>
      <c r="Y33" s="102"/>
    </row>
    <row r="34" spans="1:25" ht="63.75" x14ac:dyDescent="0.25">
      <c r="A34" s="130"/>
      <c r="B34" s="133"/>
      <c r="C34" s="23">
        <v>31</v>
      </c>
      <c r="D34" s="21" t="s">
        <v>89</v>
      </c>
      <c r="E34" s="23" t="s">
        <v>40</v>
      </c>
      <c r="F34" s="23" t="s">
        <v>90</v>
      </c>
      <c r="G34" s="23" t="s">
        <v>47</v>
      </c>
      <c r="H34" s="29">
        <v>5.51</v>
      </c>
      <c r="I34" s="43">
        <v>12</v>
      </c>
      <c r="J34" s="84">
        <f t="shared" si="0"/>
        <v>0</v>
      </c>
      <c r="K34" s="85" t="str">
        <f t="shared" si="1"/>
        <v>OK</v>
      </c>
      <c r="L34" s="102"/>
      <c r="M34" s="103"/>
      <c r="N34" s="102"/>
      <c r="O34" s="102"/>
      <c r="P34" s="102"/>
      <c r="Q34" s="102"/>
      <c r="R34" s="102"/>
      <c r="S34" s="102"/>
      <c r="T34" s="102"/>
      <c r="U34" s="102"/>
      <c r="V34" s="101">
        <v>12</v>
      </c>
      <c r="W34" s="102"/>
      <c r="X34" s="102"/>
      <c r="Y34" s="102"/>
    </row>
    <row r="35" spans="1:25" x14ac:dyDescent="0.25">
      <c r="A35" s="130"/>
      <c r="B35" s="133"/>
      <c r="C35" s="23">
        <v>32</v>
      </c>
      <c r="D35" s="21" t="s">
        <v>91</v>
      </c>
      <c r="E35" s="23" t="s">
        <v>40</v>
      </c>
      <c r="F35" s="23" t="s">
        <v>92</v>
      </c>
      <c r="G35" s="23" t="s">
        <v>47</v>
      </c>
      <c r="H35" s="29">
        <v>0.56999999999999995</v>
      </c>
      <c r="I35" s="43"/>
      <c r="J35" s="84">
        <f t="shared" si="0"/>
        <v>0</v>
      </c>
      <c r="K35" s="85" t="str">
        <f t="shared" si="1"/>
        <v>OK</v>
      </c>
      <c r="L35" s="102"/>
      <c r="M35" s="103"/>
      <c r="N35" s="102"/>
      <c r="O35" s="102"/>
      <c r="P35" s="102"/>
      <c r="Q35" s="102"/>
      <c r="R35" s="102"/>
      <c r="S35" s="102"/>
      <c r="T35" s="102"/>
      <c r="U35" s="102"/>
      <c r="V35" s="101"/>
      <c r="W35" s="102"/>
      <c r="X35" s="102"/>
      <c r="Y35" s="102"/>
    </row>
    <row r="36" spans="1:25" x14ac:dyDescent="0.25">
      <c r="A36" s="130"/>
      <c r="B36" s="133"/>
      <c r="C36" s="23">
        <v>33</v>
      </c>
      <c r="D36" s="21" t="s">
        <v>93</v>
      </c>
      <c r="E36" s="23" t="s">
        <v>40</v>
      </c>
      <c r="F36" s="23" t="s">
        <v>92</v>
      </c>
      <c r="G36" s="23" t="s">
        <v>47</v>
      </c>
      <c r="H36" s="29">
        <v>0.56999999999999995</v>
      </c>
      <c r="I36" s="43"/>
      <c r="J36" s="84">
        <f t="shared" si="0"/>
        <v>0</v>
      </c>
      <c r="K36" s="85" t="str">
        <f t="shared" si="1"/>
        <v>OK</v>
      </c>
      <c r="L36" s="102"/>
      <c r="M36" s="103"/>
      <c r="N36" s="102"/>
      <c r="O36" s="102"/>
      <c r="P36" s="102"/>
      <c r="Q36" s="102"/>
      <c r="R36" s="102"/>
      <c r="S36" s="102"/>
      <c r="T36" s="102"/>
      <c r="U36" s="102"/>
      <c r="V36" s="101"/>
      <c r="W36" s="102"/>
      <c r="X36" s="102"/>
      <c r="Y36" s="102"/>
    </row>
    <row r="37" spans="1:25" x14ac:dyDescent="0.25">
      <c r="A37" s="130"/>
      <c r="B37" s="133"/>
      <c r="C37" s="23">
        <v>34</v>
      </c>
      <c r="D37" s="21" t="s">
        <v>94</v>
      </c>
      <c r="E37" s="23" t="s">
        <v>40</v>
      </c>
      <c r="F37" s="23" t="s">
        <v>92</v>
      </c>
      <c r="G37" s="23" t="s">
        <v>47</v>
      </c>
      <c r="H37" s="29">
        <v>0.56999999999999995</v>
      </c>
      <c r="I37" s="43"/>
      <c r="J37" s="84">
        <f t="shared" si="0"/>
        <v>0</v>
      </c>
      <c r="K37" s="85" t="str">
        <f t="shared" si="1"/>
        <v>OK</v>
      </c>
      <c r="L37" s="102"/>
      <c r="M37" s="103"/>
      <c r="N37" s="102"/>
      <c r="O37" s="102"/>
      <c r="P37" s="102"/>
      <c r="Q37" s="102"/>
      <c r="R37" s="102"/>
      <c r="S37" s="102"/>
      <c r="T37" s="102"/>
      <c r="U37" s="102"/>
      <c r="V37" s="101"/>
      <c r="W37" s="102"/>
      <c r="X37" s="102"/>
      <c r="Y37" s="102"/>
    </row>
    <row r="38" spans="1:25" x14ac:dyDescent="0.25">
      <c r="A38" s="130"/>
      <c r="B38" s="133"/>
      <c r="C38" s="23">
        <v>35</v>
      </c>
      <c r="D38" s="21" t="s">
        <v>95</v>
      </c>
      <c r="E38" s="23" t="s">
        <v>40</v>
      </c>
      <c r="F38" s="23" t="s">
        <v>92</v>
      </c>
      <c r="G38" s="23" t="s">
        <v>47</v>
      </c>
      <c r="H38" s="29">
        <v>0.56999999999999995</v>
      </c>
      <c r="I38" s="43"/>
      <c r="J38" s="84">
        <f t="shared" si="0"/>
        <v>0</v>
      </c>
      <c r="K38" s="85" t="str">
        <f t="shared" si="1"/>
        <v>OK</v>
      </c>
      <c r="L38" s="102"/>
      <c r="M38" s="103"/>
      <c r="N38" s="102"/>
      <c r="O38" s="102"/>
      <c r="P38" s="102"/>
      <c r="Q38" s="102"/>
      <c r="R38" s="102"/>
      <c r="S38" s="102"/>
      <c r="T38" s="102"/>
      <c r="U38" s="102"/>
      <c r="V38" s="101"/>
      <c r="W38" s="102"/>
      <c r="X38" s="102"/>
      <c r="Y38" s="102"/>
    </row>
    <row r="39" spans="1:25" x14ac:dyDescent="0.25">
      <c r="A39" s="130"/>
      <c r="B39" s="133"/>
      <c r="C39" s="23">
        <v>36</v>
      </c>
      <c r="D39" s="21" t="s">
        <v>96</v>
      </c>
      <c r="E39" s="23" t="s">
        <v>40</v>
      </c>
      <c r="F39" s="23" t="s">
        <v>92</v>
      </c>
      <c r="G39" s="23" t="s">
        <v>47</v>
      </c>
      <c r="H39" s="29">
        <v>0.56999999999999995</v>
      </c>
      <c r="I39" s="43"/>
      <c r="J39" s="84">
        <f t="shared" si="0"/>
        <v>0</v>
      </c>
      <c r="K39" s="85" t="str">
        <f t="shared" si="1"/>
        <v>OK</v>
      </c>
      <c r="L39" s="102"/>
      <c r="M39" s="103"/>
      <c r="N39" s="102"/>
      <c r="O39" s="102"/>
      <c r="P39" s="102"/>
      <c r="Q39" s="102"/>
      <c r="R39" s="102"/>
      <c r="S39" s="102"/>
      <c r="T39" s="102"/>
      <c r="U39" s="102"/>
      <c r="V39" s="101"/>
      <c r="W39" s="102"/>
      <c r="X39" s="102"/>
      <c r="Y39" s="102"/>
    </row>
    <row r="40" spans="1:25" ht="25.5" x14ac:dyDescent="0.25">
      <c r="A40" s="130"/>
      <c r="B40" s="133"/>
      <c r="C40" s="23">
        <v>37</v>
      </c>
      <c r="D40" s="21" t="s">
        <v>97</v>
      </c>
      <c r="E40" s="23" t="s">
        <v>98</v>
      </c>
      <c r="F40" s="23" t="s">
        <v>54</v>
      </c>
      <c r="G40" s="23" t="s">
        <v>47</v>
      </c>
      <c r="H40" s="29">
        <v>2.21</v>
      </c>
      <c r="I40" s="43">
        <v>50</v>
      </c>
      <c r="J40" s="84">
        <f t="shared" si="0"/>
        <v>35</v>
      </c>
      <c r="K40" s="85" t="str">
        <f t="shared" si="1"/>
        <v>OK</v>
      </c>
      <c r="L40" s="102"/>
      <c r="M40" s="103">
        <v>15</v>
      </c>
      <c r="N40" s="102"/>
      <c r="O40" s="102"/>
      <c r="P40" s="102"/>
      <c r="Q40" s="102"/>
      <c r="R40" s="102"/>
      <c r="S40" s="102"/>
      <c r="T40" s="102"/>
      <c r="U40" s="102"/>
      <c r="V40" s="101"/>
      <c r="W40" s="102"/>
      <c r="X40" s="102"/>
      <c r="Y40" s="102"/>
    </row>
    <row r="41" spans="1:25" ht="39" x14ac:dyDescent="0.25">
      <c r="A41" s="130"/>
      <c r="B41" s="133"/>
      <c r="C41" s="23">
        <v>38</v>
      </c>
      <c r="D41" s="37" t="s">
        <v>99</v>
      </c>
      <c r="E41" s="23" t="s">
        <v>9</v>
      </c>
      <c r="F41" s="23" t="s">
        <v>90</v>
      </c>
      <c r="G41" s="23" t="s">
        <v>47</v>
      </c>
      <c r="H41" s="29">
        <v>7.03</v>
      </c>
      <c r="I41" s="43"/>
      <c r="J41" s="84">
        <f t="shared" si="0"/>
        <v>0</v>
      </c>
      <c r="K41" s="85" t="str">
        <f t="shared" si="1"/>
        <v>OK</v>
      </c>
      <c r="L41" s="102"/>
      <c r="M41" s="103"/>
      <c r="N41" s="102"/>
      <c r="O41" s="102"/>
      <c r="P41" s="102"/>
      <c r="Q41" s="102"/>
      <c r="R41" s="102"/>
      <c r="S41" s="102"/>
      <c r="T41" s="102"/>
      <c r="U41" s="102"/>
      <c r="V41" s="101"/>
      <c r="W41" s="102"/>
      <c r="X41" s="102"/>
      <c r="Y41" s="102"/>
    </row>
    <row r="42" spans="1:25" ht="26.25" x14ac:dyDescent="0.25">
      <c r="A42" s="130"/>
      <c r="B42" s="133"/>
      <c r="C42" s="23">
        <v>39</v>
      </c>
      <c r="D42" s="37" t="s">
        <v>100</v>
      </c>
      <c r="E42" s="23" t="s">
        <v>101</v>
      </c>
      <c r="F42" s="23" t="s">
        <v>102</v>
      </c>
      <c r="G42" s="23" t="s">
        <v>47</v>
      </c>
      <c r="H42" s="29">
        <v>183.5</v>
      </c>
      <c r="I42" s="43"/>
      <c r="J42" s="84">
        <f t="shared" si="0"/>
        <v>0</v>
      </c>
      <c r="K42" s="85" t="str">
        <f t="shared" si="1"/>
        <v>OK</v>
      </c>
      <c r="L42" s="102"/>
      <c r="M42" s="103"/>
      <c r="N42" s="102"/>
      <c r="O42" s="102"/>
      <c r="P42" s="102"/>
      <c r="Q42" s="102"/>
      <c r="R42" s="102"/>
      <c r="S42" s="102"/>
      <c r="T42" s="102"/>
      <c r="U42" s="102"/>
      <c r="V42" s="101"/>
      <c r="W42" s="102"/>
      <c r="X42" s="102"/>
      <c r="Y42" s="102"/>
    </row>
    <row r="43" spans="1:25" ht="25.5" x14ac:dyDescent="0.25">
      <c r="A43" s="130"/>
      <c r="B43" s="133"/>
      <c r="C43" s="23">
        <v>40</v>
      </c>
      <c r="D43" s="21" t="s">
        <v>103</v>
      </c>
      <c r="E43" s="23" t="s">
        <v>40</v>
      </c>
      <c r="F43" s="23" t="s">
        <v>52</v>
      </c>
      <c r="G43" s="23" t="s">
        <v>47</v>
      </c>
      <c r="H43" s="29">
        <v>0.63</v>
      </c>
      <c r="I43" s="43">
        <v>120</v>
      </c>
      <c r="J43" s="84">
        <f t="shared" si="0"/>
        <v>60</v>
      </c>
      <c r="K43" s="85" t="str">
        <f t="shared" si="1"/>
        <v>OK</v>
      </c>
      <c r="L43" s="102"/>
      <c r="M43" s="103">
        <v>24</v>
      </c>
      <c r="N43" s="102"/>
      <c r="O43" s="102"/>
      <c r="P43" s="102"/>
      <c r="Q43" s="102"/>
      <c r="R43" s="102"/>
      <c r="S43" s="102"/>
      <c r="T43" s="102"/>
      <c r="U43" s="102"/>
      <c r="V43" s="101">
        <v>36</v>
      </c>
      <c r="W43" s="102"/>
      <c r="X43" s="102"/>
      <c r="Y43" s="102"/>
    </row>
    <row r="44" spans="1:25" ht="25.5" x14ac:dyDescent="0.25">
      <c r="A44" s="130"/>
      <c r="B44" s="133"/>
      <c r="C44" s="23">
        <v>41</v>
      </c>
      <c r="D44" s="21" t="s">
        <v>104</v>
      </c>
      <c r="E44" s="23" t="s">
        <v>40</v>
      </c>
      <c r="F44" s="23" t="s">
        <v>52</v>
      </c>
      <c r="G44" s="23" t="s">
        <v>47</v>
      </c>
      <c r="H44" s="29">
        <v>0.63</v>
      </c>
      <c r="I44" s="43">
        <v>240</v>
      </c>
      <c r="J44" s="84">
        <f t="shared" si="0"/>
        <v>168</v>
      </c>
      <c r="K44" s="85" t="str">
        <f t="shared" si="1"/>
        <v>OK</v>
      </c>
      <c r="L44" s="102"/>
      <c r="M44" s="103">
        <v>24</v>
      </c>
      <c r="N44" s="102"/>
      <c r="O44" s="102"/>
      <c r="P44" s="102"/>
      <c r="Q44" s="102"/>
      <c r="R44" s="102"/>
      <c r="S44" s="102"/>
      <c r="T44" s="102"/>
      <c r="U44" s="102"/>
      <c r="V44" s="101">
        <v>48</v>
      </c>
      <c r="W44" s="102"/>
      <c r="X44" s="102"/>
      <c r="Y44" s="102"/>
    </row>
    <row r="45" spans="1:25" ht="25.5" x14ac:dyDescent="0.25">
      <c r="A45" s="130"/>
      <c r="B45" s="133"/>
      <c r="C45" s="23">
        <v>42</v>
      </c>
      <c r="D45" s="21" t="s">
        <v>105</v>
      </c>
      <c r="E45" s="23" t="s">
        <v>40</v>
      </c>
      <c r="F45" s="23" t="s">
        <v>52</v>
      </c>
      <c r="G45" s="23" t="s">
        <v>47</v>
      </c>
      <c r="H45" s="29">
        <v>0.63</v>
      </c>
      <c r="I45" s="43">
        <v>240</v>
      </c>
      <c r="J45" s="84">
        <f t="shared" si="0"/>
        <v>192</v>
      </c>
      <c r="K45" s="85" t="str">
        <f t="shared" si="1"/>
        <v>OK</v>
      </c>
      <c r="L45" s="102"/>
      <c r="M45" s="103"/>
      <c r="N45" s="102"/>
      <c r="O45" s="102"/>
      <c r="P45" s="102"/>
      <c r="Q45" s="102"/>
      <c r="R45" s="102"/>
      <c r="S45" s="102"/>
      <c r="T45" s="102"/>
      <c r="U45" s="102"/>
      <c r="V45" s="101">
        <v>48</v>
      </c>
      <c r="W45" s="102"/>
      <c r="X45" s="102"/>
      <c r="Y45" s="102"/>
    </row>
    <row r="46" spans="1:25" ht="25.5" x14ac:dyDescent="0.25">
      <c r="A46" s="130"/>
      <c r="B46" s="133"/>
      <c r="C46" s="23">
        <v>43</v>
      </c>
      <c r="D46" s="21" t="s">
        <v>106</v>
      </c>
      <c r="E46" s="23" t="s">
        <v>40</v>
      </c>
      <c r="F46" s="23" t="s">
        <v>52</v>
      </c>
      <c r="G46" s="23" t="s">
        <v>47</v>
      </c>
      <c r="H46" s="29">
        <v>0.93</v>
      </c>
      <c r="I46" s="43"/>
      <c r="J46" s="84">
        <f t="shared" si="0"/>
        <v>0</v>
      </c>
      <c r="K46" s="85" t="str">
        <f t="shared" si="1"/>
        <v>OK</v>
      </c>
      <c r="L46" s="102"/>
      <c r="M46" s="103"/>
      <c r="N46" s="102"/>
      <c r="O46" s="102"/>
      <c r="P46" s="102"/>
      <c r="Q46" s="102"/>
      <c r="R46" s="102"/>
      <c r="S46" s="102"/>
      <c r="T46" s="102"/>
      <c r="U46" s="102"/>
      <c r="V46" s="101"/>
      <c r="W46" s="102"/>
      <c r="X46" s="102"/>
      <c r="Y46" s="102"/>
    </row>
    <row r="47" spans="1:25" ht="25.5" x14ac:dyDescent="0.25">
      <c r="A47" s="130"/>
      <c r="B47" s="133"/>
      <c r="C47" s="23">
        <v>44</v>
      </c>
      <c r="D47" s="21" t="s">
        <v>107</v>
      </c>
      <c r="E47" s="23" t="s">
        <v>40</v>
      </c>
      <c r="F47" s="23" t="s">
        <v>52</v>
      </c>
      <c r="G47" s="23" t="s">
        <v>108</v>
      </c>
      <c r="H47" s="29">
        <v>0.93</v>
      </c>
      <c r="I47" s="43"/>
      <c r="J47" s="84">
        <f t="shared" si="0"/>
        <v>0</v>
      </c>
      <c r="K47" s="85" t="str">
        <f t="shared" si="1"/>
        <v>OK</v>
      </c>
      <c r="L47" s="102"/>
      <c r="M47" s="103"/>
      <c r="N47" s="102"/>
      <c r="O47" s="102"/>
      <c r="P47" s="102"/>
      <c r="Q47" s="102"/>
      <c r="R47" s="102"/>
      <c r="S47" s="102"/>
      <c r="T47" s="102"/>
      <c r="U47" s="102"/>
      <c r="V47" s="101"/>
      <c r="W47" s="102"/>
      <c r="X47" s="102"/>
      <c r="Y47" s="102"/>
    </row>
    <row r="48" spans="1:25" ht="25.5" x14ac:dyDescent="0.25">
      <c r="A48" s="130"/>
      <c r="B48" s="133"/>
      <c r="C48" s="23">
        <v>45</v>
      </c>
      <c r="D48" s="21" t="s">
        <v>109</v>
      </c>
      <c r="E48" s="23" t="s">
        <v>40</v>
      </c>
      <c r="F48" s="23" t="s">
        <v>110</v>
      </c>
      <c r="G48" s="23" t="s">
        <v>47</v>
      </c>
      <c r="H48" s="29">
        <v>1.23</v>
      </c>
      <c r="I48" s="43"/>
      <c r="J48" s="84">
        <f t="shared" si="0"/>
        <v>0</v>
      </c>
      <c r="K48" s="85" t="str">
        <f t="shared" si="1"/>
        <v>OK</v>
      </c>
      <c r="L48" s="102"/>
      <c r="M48" s="103"/>
      <c r="N48" s="102"/>
      <c r="O48" s="102"/>
      <c r="P48" s="102"/>
      <c r="Q48" s="102"/>
      <c r="R48" s="102"/>
      <c r="S48" s="102"/>
      <c r="T48" s="102"/>
      <c r="U48" s="102"/>
      <c r="V48" s="101"/>
      <c r="W48" s="102"/>
      <c r="X48" s="102"/>
      <c r="Y48" s="102"/>
    </row>
    <row r="49" spans="1:25" ht="25.5" x14ac:dyDescent="0.25">
      <c r="A49" s="130"/>
      <c r="B49" s="133"/>
      <c r="C49" s="23">
        <v>46</v>
      </c>
      <c r="D49" s="21" t="s">
        <v>111</v>
      </c>
      <c r="E49" s="23" t="s">
        <v>40</v>
      </c>
      <c r="F49" s="23" t="s">
        <v>52</v>
      </c>
      <c r="G49" s="23" t="s">
        <v>47</v>
      </c>
      <c r="H49" s="29">
        <v>0.93</v>
      </c>
      <c r="I49" s="43"/>
      <c r="J49" s="84">
        <f t="shared" si="0"/>
        <v>0</v>
      </c>
      <c r="K49" s="85" t="str">
        <f t="shared" si="1"/>
        <v>OK</v>
      </c>
      <c r="L49" s="102"/>
      <c r="M49" s="103"/>
      <c r="N49" s="102"/>
      <c r="O49" s="102"/>
      <c r="P49" s="102"/>
      <c r="Q49" s="102"/>
      <c r="R49" s="102"/>
      <c r="S49" s="102"/>
      <c r="T49" s="102"/>
      <c r="U49" s="102"/>
      <c r="V49" s="101"/>
      <c r="W49" s="102"/>
      <c r="X49" s="102"/>
      <c r="Y49" s="102"/>
    </row>
    <row r="50" spans="1:25" ht="38.25" x14ac:dyDescent="0.25">
      <c r="A50" s="131" t="s">
        <v>380</v>
      </c>
      <c r="B50" s="132">
        <v>7</v>
      </c>
      <c r="C50" s="26">
        <v>47</v>
      </c>
      <c r="D50" s="35" t="s">
        <v>112</v>
      </c>
      <c r="E50" s="26" t="s">
        <v>40</v>
      </c>
      <c r="F50" s="27" t="s">
        <v>113</v>
      </c>
      <c r="G50" s="26" t="s">
        <v>47</v>
      </c>
      <c r="H50" s="28">
        <v>1.97</v>
      </c>
      <c r="I50" s="42">
        <v>240</v>
      </c>
      <c r="J50" s="84">
        <f t="shared" si="0"/>
        <v>132</v>
      </c>
      <c r="K50" s="85" t="str">
        <f t="shared" si="1"/>
        <v>OK</v>
      </c>
      <c r="L50" s="102"/>
      <c r="M50" s="102"/>
      <c r="N50" s="102"/>
      <c r="O50" s="103">
        <v>48</v>
      </c>
      <c r="P50" s="102"/>
      <c r="Q50" s="102"/>
      <c r="R50" s="102"/>
      <c r="S50" s="102"/>
      <c r="T50" s="102"/>
      <c r="U50" s="102">
        <v>24</v>
      </c>
      <c r="V50" s="101"/>
      <c r="W50" s="103">
        <v>36</v>
      </c>
      <c r="X50" s="102"/>
      <c r="Y50" s="102"/>
    </row>
    <row r="51" spans="1:25" ht="38.25" x14ac:dyDescent="0.25">
      <c r="A51" s="131"/>
      <c r="B51" s="132"/>
      <c r="C51" s="26">
        <v>48</v>
      </c>
      <c r="D51" s="35" t="s">
        <v>114</v>
      </c>
      <c r="E51" s="26" t="s">
        <v>40</v>
      </c>
      <c r="F51" s="27" t="s">
        <v>113</v>
      </c>
      <c r="G51" s="26" t="s">
        <v>47</v>
      </c>
      <c r="H51" s="28">
        <v>1.97</v>
      </c>
      <c r="I51" s="42">
        <v>240</v>
      </c>
      <c r="J51" s="84">
        <f t="shared" si="0"/>
        <v>156</v>
      </c>
      <c r="K51" s="85" t="str">
        <f t="shared" si="1"/>
        <v>OK</v>
      </c>
      <c r="L51" s="102"/>
      <c r="M51" s="102"/>
      <c r="N51" s="102"/>
      <c r="O51" s="103"/>
      <c r="P51" s="102"/>
      <c r="Q51" s="102"/>
      <c r="R51" s="102"/>
      <c r="S51" s="102"/>
      <c r="T51" s="102"/>
      <c r="U51" s="102">
        <v>48</v>
      </c>
      <c r="V51" s="101"/>
      <c r="W51" s="103">
        <v>36</v>
      </c>
      <c r="X51" s="102"/>
      <c r="Y51" s="102"/>
    </row>
    <row r="52" spans="1:25" ht="38.25" x14ac:dyDescent="0.25">
      <c r="A52" s="131"/>
      <c r="B52" s="132"/>
      <c r="C52" s="26">
        <v>49</v>
      </c>
      <c r="D52" s="35" t="s">
        <v>115</v>
      </c>
      <c r="E52" s="26" t="s">
        <v>40</v>
      </c>
      <c r="F52" s="27" t="s">
        <v>113</v>
      </c>
      <c r="G52" s="26" t="s">
        <v>47</v>
      </c>
      <c r="H52" s="28">
        <v>1.97</v>
      </c>
      <c r="I52" s="42">
        <v>120</v>
      </c>
      <c r="J52" s="84">
        <f t="shared" si="0"/>
        <v>48</v>
      </c>
      <c r="K52" s="85" t="str">
        <f t="shared" si="1"/>
        <v>OK</v>
      </c>
      <c r="L52" s="102"/>
      <c r="M52" s="102"/>
      <c r="N52" s="102"/>
      <c r="O52" s="103">
        <v>48</v>
      </c>
      <c r="P52" s="102"/>
      <c r="Q52" s="102"/>
      <c r="R52" s="102"/>
      <c r="S52" s="102"/>
      <c r="T52" s="102">
        <v>0</v>
      </c>
      <c r="U52" s="102"/>
      <c r="V52" s="101"/>
      <c r="W52" s="103">
        <v>24</v>
      </c>
      <c r="X52" s="102"/>
      <c r="Y52" s="102"/>
    </row>
    <row r="53" spans="1:25" ht="38.25" x14ac:dyDescent="0.25">
      <c r="A53" s="131"/>
      <c r="B53" s="132"/>
      <c r="C53" s="26">
        <v>50</v>
      </c>
      <c r="D53" s="35" t="s">
        <v>116</v>
      </c>
      <c r="E53" s="26" t="s">
        <v>40</v>
      </c>
      <c r="F53" s="27" t="s">
        <v>113</v>
      </c>
      <c r="G53" s="26" t="s">
        <v>47</v>
      </c>
      <c r="H53" s="28">
        <v>1.97</v>
      </c>
      <c r="I53" s="42">
        <v>240</v>
      </c>
      <c r="J53" s="84">
        <f t="shared" si="0"/>
        <v>168</v>
      </c>
      <c r="K53" s="85" t="str">
        <f t="shared" si="1"/>
        <v>OK</v>
      </c>
      <c r="L53" s="102"/>
      <c r="M53" s="102"/>
      <c r="N53" s="102"/>
      <c r="O53" s="103">
        <v>48</v>
      </c>
      <c r="P53" s="102"/>
      <c r="Q53" s="102"/>
      <c r="R53" s="102"/>
      <c r="S53" s="102"/>
      <c r="T53" s="102"/>
      <c r="U53" s="102"/>
      <c r="V53" s="101"/>
      <c r="W53" s="103">
        <v>24</v>
      </c>
      <c r="X53" s="102"/>
      <c r="Y53" s="102"/>
    </row>
    <row r="54" spans="1:25" ht="39" x14ac:dyDescent="0.25">
      <c r="A54" s="131"/>
      <c r="B54" s="132"/>
      <c r="C54" s="26">
        <v>51</v>
      </c>
      <c r="D54" s="38" t="s">
        <v>117</v>
      </c>
      <c r="E54" s="26" t="s">
        <v>40</v>
      </c>
      <c r="F54" s="27" t="s">
        <v>118</v>
      </c>
      <c r="G54" s="26" t="s">
        <v>47</v>
      </c>
      <c r="H54" s="28">
        <v>6.47</v>
      </c>
      <c r="I54" s="42"/>
      <c r="J54" s="84">
        <f t="shared" si="0"/>
        <v>0</v>
      </c>
      <c r="K54" s="85" t="str">
        <f t="shared" si="1"/>
        <v>OK</v>
      </c>
      <c r="L54" s="102"/>
      <c r="M54" s="103"/>
      <c r="N54" s="102"/>
      <c r="O54" s="102"/>
      <c r="P54" s="102"/>
      <c r="Q54" s="102"/>
      <c r="R54" s="102"/>
      <c r="S54" s="102"/>
      <c r="T54" s="102"/>
      <c r="U54" s="102"/>
      <c r="V54" s="101"/>
      <c r="W54" s="102"/>
      <c r="X54" s="102"/>
      <c r="Y54" s="102"/>
    </row>
    <row r="55" spans="1:25" ht="25.5" x14ac:dyDescent="0.25">
      <c r="A55" s="130" t="s">
        <v>378</v>
      </c>
      <c r="B55" s="133">
        <v>8</v>
      </c>
      <c r="C55" s="23">
        <v>52</v>
      </c>
      <c r="D55" s="21" t="s">
        <v>119</v>
      </c>
      <c r="E55" s="23" t="s">
        <v>40</v>
      </c>
      <c r="F55" s="23" t="s">
        <v>120</v>
      </c>
      <c r="G55" s="23" t="s">
        <v>121</v>
      </c>
      <c r="H55" s="29">
        <v>1.44</v>
      </c>
      <c r="I55" s="43">
        <v>100</v>
      </c>
      <c r="J55" s="84">
        <f t="shared" si="0"/>
        <v>50</v>
      </c>
      <c r="K55" s="85" t="str">
        <f t="shared" si="1"/>
        <v>OK</v>
      </c>
      <c r="L55" s="102"/>
      <c r="M55" s="103">
        <v>50</v>
      </c>
      <c r="N55" s="102"/>
      <c r="O55" s="102"/>
      <c r="P55" s="102"/>
      <c r="Q55" s="102"/>
      <c r="R55" s="102"/>
      <c r="S55" s="102"/>
      <c r="T55" s="102"/>
      <c r="U55" s="102"/>
      <c r="V55" s="101"/>
      <c r="W55" s="102"/>
      <c r="X55" s="102"/>
      <c r="Y55" s="102"/>
    </row>
    <row r="56" spans="1:25" x14ac:dyDescent="0.25">
      <c r="A56" s="130"/>
      <c r="B56" s="133"/>
      <c r="C56" s="23">
        <v>53</v>
      </c>
      <c r="D56" s="21" t="s">
        <v>122</v>
      </c>
      <c r="E56" s="23" t="s">
        <v>40</v>
      </c>
      <c r="F56" s="23" t="s">
        <v>123</v>
      </c>
      <c r="G56" s="23" t="s">
        <v>121</v>
      </c>
      <c r="H56" s="29">
        <v>0.51</v>
      </c>
      <c r="I56" s="43">
        <v>100</v>
      </c>
      <c r="J56" s="84">
        <f t="shared" si="0"/>
        <v>0</v>
      </c>
      <c r="K56" s="85" t="str">
        <f t="shared" si="1"/>
        <v>OK</v>
      </c>
      <c r="L56" s="102"/>
      <c r="M56" s="103">
        <v>100</v>
      </c>
      <c r="N56" s="102"/>
      <c r="O56" s="102"/>
      <c r="P56" s="102"/>
      <c r="Q56" s="102"/>
      <c r="R56" s="102"/>
      <c r="S56" s="102"/>
      <c r="T56" s="102"/>
      <c r="U56" s="102"/>
      <c r="V56" s="101"/>
      <c r="W56" s="102"/>
      <c r="X56" s="102"/>
      <c r="Y56" s="102"/>
    </row>
    <row r="57" spans="1:25" x14ac:dyDescent="0.25">
      <c r="A57" s="130"/>
      <c r="B57" s="133"/>
      <c r="C57" s="23">
        <v>54</v>
      </c>
      <c r="D57" s="21" t="s">
        <v>124</v>
      </c>
      <c r="E57" s="23" t="s">
        <v>40</v>
      </c>
      <c r="F57" s="23" t="s">
        <v>123</v>
      </c>
      <c r="G57" s="23" t="s">
        <v>121</v>
      </c>
      <c r="H57" s="29">
        <v>1.94</v>
      </c>
      <c r="I57" s="43"/>
      <c r="J57" s="84">
        <f t="shared" si="0"/>
        <v>0</v>
      </c>
      <c r="K57" s="85" t="str">
        <f t="shared" si="1"/>
        <v>OK</v>
      </c>
      <c r="L57" s="102"/>
      <c r="M57" s="103"/>
      <c r="N57" s="102"/>
      <c r="O57" s="102"/>
      <c r="P57" s="102"/>
      <c r="Q57" s="102"/>
      <c r="R57" s="102"/>
      <c r="S57" s="102"/>
      <c r="T57" s="102"/>
      <c r="U57" s="102"/>
      <c r="V57" s="101"/>
      <c r="W57" s="102"/>
      <c r="X57" s="102"/>
      <c r="Y57" s="102"/>
    </row>
    <row r="58" spans="1:25" x14ac:dyDescent="0.25">
      <c r="A58" s="130"/>
      <c r="B58" s="133"/>
      <c r="C58" s="23">
        <v>55</v>
      </c>
      <c r="D58" s="21" t="s">
        <v>125</v>
      </c>
      <c r="E58" s="23" t="s">
        <v>40</v>
      </c>
      <c r="F58" s="23" t="s">
        <v>123</v>
      </c>
      <c r="G58" s="23" t="s">
        <v>121</v>
      </c>
      <c r="H58" s="29">
        <v>2.3199999999999998</v>
      </c>
      <c r="I58" s="43"/>
      <c r="J58" s="84">
        <f t="shared" si="0"/>
        <v>0</v>
      </c>
      <c r="K58" s="85" t="str">
        <f t="shared" si="1"/>
        <v>OK</v>
      </c>
      <c r="L58" s="102"/>
      <c r="M58" s="103"/>
      <c r="N58" s="102"/>
      <c r="O58" s="102"/>
      <c r="P58" s="102"/>
      <c r="Q58" s="102"/>
      <c r="R58" s="102"/>
      <c r="S58" s="102"/>
      <c r="T58" s="102"/>
      <c r="U58" s="102"/>
      <c r="V58" s="101"/>
      <c r="W58" s="102"/>
      <c r="X58" s="102"/>
      <c r="Y58" s="102"/>
    </row>
    <row r="59" spans="1:25" x14ac:dyDescent="0.25">
      <c r="A59" s="130"/>
      <c r="B59" s="133"/>
      <c r="C59" s="23">
        <v>56</v>
      </c>
      <c r="D59" s="21" t="s">
        <v>126</v>
      </c>
      <c r="E59" s="23" t="s">
        <v>40</v>
      </c>
      <c r="F59" s="23" t="s">
        <v>123</v>
      </c>
      <c r="G59" s="23" t="s">
        <v>121</v>
      </c>
      <c r="H59" s="29">
        <v>0.56999999999999995</v>
      </c>
      <c r="I59" s="43">
        <v>100</v>
      </c>
      <c r="J59" s="84">
        <f t="shared" si="0"/>
        <v>0</v>
      </c>
      <c r="K59" s="85" t="str">
        <f t="shared" si="1"/>
        <v>OK</v>
      </c>
      <c r="L59" s="102"/>
      <c r="M59" s="103">
        <v>100</v>
      </c>
      <c r="N59" s="102"/>
      <c r="O59" s="102"/>
      <c r="P59" s="102"/>
      <c r="Q59" s="102"/>
      <c r="R59" s="102"/>
      <c r="S59" s="102"/>
      <c r="T59" s="102"/>
      <c r="U59" s="102"/>
      <c r="V59" s="101"/>
      <c r="W59" s="102"/>
      <c r="X59" s="102"/>
      <c r="Y59" s="102"/>
    </row>
    <row r="60" spans="1:25" ht="26.25" x14ac:dyDescent="0.25">
      <c r="A60" s="130"/>
      <c r="B60" s="133"/>
      <c r="C60" s="23">
        <v>57</v>
      </c>
      <c r="D60" s="37" t="s">
        <v>127</v>
      </c>
      <c r="E60" s="23" t="s">
        <v>40</v>
      </c>
      <c r="F60" s="23" t="s">
        <v>120</v>
      </c>
      <c r="G60" s="23" t="s">
        <v>47</v>
      </c>
      <c r="H60" s="29">
        <v>2.25</v>
      </c>
      <c r="I60" s="43"/>
      <c r="J60" s="84">
        <f t="shared" si="0"/>
        <v>0</v>
      </c>
      <c r="K60" s="85" t="str">
        <f t="shared" si="1"/>
        <v>OK</v>
      </c>
      <c r="L60" s="102"/>
      <c r="M60" s="103"/>
      <c r="N60" s="102"/>
      <c r="O60" s="102"/>
      <c r="P60" s="102"/>
      <c r="Q60" s="102"/>
      <c r="R60" s="102"/>
      <c r="S60" s="102"/>
      <c r="T60" s="102"/>
      <c r="U60" s="102"/>
      <c r="V60" s="101"/>
      <c r="W60" s="102"/>
      <c r="X60" s="102"/>
      <c r="Y60" s="102"/>
    </row>
    <row r="61" spans="1:25" ht="25.5" x14ac:dyDescent="0.25">
      <c r="A61" s="131" t="s">
        <v>378</v>
      </c>
      <c r="B61" s="132">
        <v>9</v>
      </c>
      <c r="C61" s="26">
        <v>58</v>
      </c>
      <c r="D61" s="20" t="s">
        <v>491</v>
      </c>
      <c r="E61" s="26" t="s">
        <v>40</v>
      </c>
      <c r="F61" s="24" t="s">
        <v>128</v>
      </c>
      <c r="G61" s="26" t="s">
        <v>47</v>
      </c>
      <c r="H61" s="30">
        <v>0.66</v>
      </c>
      <c r="I61" s="44">
        <v>100</v>
      </c>
      <c r="J61" s="84">
        <f t="shared" si="0"/>
        <v>28</v>
      </c>
      <c r="K61" s="85" t="str">
        <f t="shared" si="1"/>
        <v>OK</v>
      </c>
      <c r="L61" s="102"/>
      <c r="M61" s="103">
        <v>48</v>
      </c>
      <c r="N61" s="102"/>
      <c r="O61" s="102"/>
      <c r="P61" s="102"/>
      <c r="Q61" s="102"/>
      <c r="R61" s="102"/>
      <c r="S61" s="102"/>
      <c r="T61" s="102"/>
      <c r="U61" s="102"/>
      <c r="V61" s="101">
        <v>24</v>
      </c>
      <c r="W61" s="102"/>
      <c r="X61" s="102"/>
      <c r="Y61" s="102"/>
    </row>
    <row r="62" spans="1:25" ht="38.25" x14ac:dyDescent="0.25">
      <c r="A62" s="131"/>
      <c r="B62" s="132"/>
      <c r="C62" s="26">
        <v>59</v>
      </c>
      <c r="D62" s="39" t="s">
        <v>492</v>
      </c>
      <c r="E62" s="26" t="s">
        <v>40</v>
      </c>
      <c r="F62" s="25" t="s">
        <v>54</v>
      </c>
      <c r="G62" s="26" t="s">
        <v>47</v>
      </c>
      <c r="H62" s="30">
        <v>0.42</v>
      </c>
      <c r="I62" s="44">
        <v>100</v>
      </c>
      <c r="J62" s="84">
        <f t="shared" si="0"/>
        <v>52</v>
      </c>
      <c r="K62" s="85" t="str">
        <f t="shared" si="1"/>
        <v>OK</v>
      </c>
      <c r="L62" s="102"/>
      <c r="M62" s="103">
        <v>24</v>
      </c>
      <c r="N62" s="102"/>
      <c r="O62" s="102"/>
      <c r="P62" s="102"/>
      <c r="Q62" s="102"/>
      <c r="R62" s="102"/>
      <c r="S62" s="102"/>
      <c r="T62" s="102"/>
      <c r="U62" s="102"/>
      <c r="V62" s="101">
        <v>24</v>
      </c>
      <c r="W62" s="102"/>
      <c r="X62" s="102"/>
      <c r="Y62" s="102"/>
    </row>
    <row r="63" spans="1:25" ht="25.5" x14ac:dyDescent="0.25">
      <c r="A63" s="131"/>
      <c r="B63" s="132"/>
      <c r="C63" s="26">
        <v>60</v>
      </c>
      <c r="D63" s="39" t="s">
        <v>129</v>
      </c>
      <c r="E63" s="26" t="s">
        <v>40</v>
      </c>
      <c r="F63" s="25" t="s">
        <v>130</v>
      </c>
      <c r="G63" s="26" t="s">
        <v>47</v>
      </c>
      <c r="H63" s="30">
        <v>1.19</v>
      </c>
      <c r="I63" s="44">
        <v>50</v>
      </c>
      <c r="J63" s="84">
        <f t="shared" si="0"/>
        <v>50</v>
      </c>
      <c r="K63" s="85" t="str">
        <f t="shared" si="1"/>
        <v>OK</v>
      </c>
      <c r="L63" s="102"/>
      <c r="M63" s="103"/>
      <c r="N63" s="102"/>
      <c r="O63" s="102"/>
      <c r="P63" s="102"/>
      <c r="Q63" s="102"/>
      <c r="R63" s="102"/>
      <c r="S63" s="102"/>
      <c r="T63" s="102"/>
      <c r="U63" s="102"/>
      <c r="V63" s="101"/>
      <c r="W63" s="102"/>
      <c r="X63" s="102"/>
      <c r="Y63" s="102"/>
    </row>
    <row r="64" spans="1:25" ht="25.5" x14ac:dyDescent="0.25">
      <c r="A64" s="131"/>
      <c r="B64" s="132"/>
      <c r="C64" s="26">
        <v>61</v>
      </c>
      <c r="D64" s="39" t="s">
        <v>385</v>
      </c>
      <c r="E64" s="26" t="s">
        <v>40</v>
      </c>
      <c r="F64" s="25" t="s">
        <v>130</v>
      </c>
      <c r="G64" s="26" t="s">
        <v>47</v>
      </c>
      <c r="H64" s="30">
        <v>1.36</v>
      </c>
      <c r="I64" s="44"/>
      <c r="J64" s="84">
        <f t="shared" si="0"/>
        <v>0</v>
      </c>
      <c r="K64" s="85" t="str">
        <f t="shared" si="1"/>
        <v>OK</v>
      </c>
      <c r="L64" s="102"/>
      <c r="M64" s="103"/>
      <c r="N64" s="102"/>
      <c r="O64" s="102"/>
      <c r="P64" s="102"/>
      <c r="Q64" s="102"/>
      <c r="R64" s="102"/>
      <c r="S64" s="102"/>
      <c r="T64" s="102"/>
      <c r="U64" s="102"/>
      <c r="V64" s="101"/>
      <c r="W64" s="102"/>
      <c r="X64" s="102"/>
      <c r="Y64" s="102"/>
    </row>
    <row r="65" spans="1:25" ht="25.5" x14ac:dyDescent="0.25">
      <c r="A65" s="131"/>
      <c r="B65" s="132"/>
      <c r="C65" s="26">
        <v>62</v>
      </c>
      <c r="D65" s="39" t="s">
        <v>131</v>
      </c>
      <c r="E65" s="26" t="s">
        <v>40</v>
      </c>
      <c r="F65" s="25" t="s">
        <v>130</v>
      </c>
      <c r="G65" s="26" t="s">
        <v>47</v>
      </c>
      <c r="H65" s="30">
        <v>1.19</v>
      </c>
      <c r="I65" s="44"/>
      <c r="J65" s="84">
        <f t="shared" si="0"/>
        <v>0</v>
      </c>
      <c r="K65" s="85" t="str">
        <f t="shared" si="1"/>
        <v>OK</v>
      </c>
      <c r="L65" s="102"/>
      <c r="M65" s="103"/>
      <c r="N65" s="102"/>
      <c r="O65" s="102"/>
      <c r="P65" s="102"/>
      <c r="Q65" s="102"/>
      <c r="R65" s="102"/>
      <c r="S65" s="102"/>
      <c r="T65" s="102"/>
      <c r="U65" s="102"/>
      <c r="V65" s="101"/>
      <c r="W65" s="102"/>
      <c r="X65" s="102"/>
      <c r="Y65" s="102"/>
    </row>
    <row r="66" spans="1:25" ht="25.5" x14ac:dyDescent="0.25">
      <c r="A66" s="131"/>
      <c r="B66" s="132"/>
      <c r="C66" s="26">
        <v>63</v>
      </c>
      <c r="D66" s="39" t="s">
        <v>132</v>
      </c>
      <c r="E66" s="26" t="s">
        <v>40</v>
      </c>
      <c r="F66" s="25" t="s">
        <v>130</v>
      </c>
      <c r="G66" s="26" t="s">
        <v>47</v>
      </c>
      <c r="H66" s="30">
        <v>1.74</v>
      </c>
      <c r="I66" s="44"/>
      <c r="J66" s="84">
        <f t="shared" si="0"/>
        <v>0</v>
      </c>
      <c r="K66" s="85" t="str">
        <f t="shared" si="1"/>
        <v>OK</v>
      </c>
      <c r="L66" s="102"/>
      <c r="M66" s="103"/>
      <c r="N66" s="102"/>
      <c r="O66" s="102"/>
      <c r="P66" s="102"/>
      <c r="Q66" s="102"/>
      <c r="R66" s="102"/>
      <c r="S66" s="102"/>
      <c r="T66" s="102"/>
      <c r="U66" s="102"/>
      <c r="V66" s="101"/>
      <c r="W66" s="102"/>
      <c r="X66" s="102"/>
      <c r="Y66" s="102"/>
    </row>
    <row r="67" spans="1:25" ht="25.5" x14ac:dyDescent="0.25">
      <c r="A67" s="131"/>
      <c r="B67" s="132"/>
      <c r="C67" s="26">
        <v>64</v>
      </c>
      <c r="D67" s="39" t="s">
        <v>133</v>
      </c>
      <c r="E67" s="26" t="s">
        <v>40</v>
      </c>
      <c r="F67" s="25" t="s">
        <v>130</v>
      </c>
      <c r="G67" s="26" t="s">
        <v>47</v>
      </c>
      <c r="H67" s="30">
        <v>2.5499999999999998</v>
      </c>
      <c r="I67" s="44"/>
      <c r="J67" s="84">
        <f t="shared" si="0"/>
        <v>0</v>
      </c>
      <c r="K67" s="85" t="str">
        <f t="shared" si="1"/>
        <v>OK</v>
      </c>
      <c r="L67" s="102"/>
      <c r="M67" s="103"/>
      <c r="N67" s="102"/>
      <c r="O67" s="102"/>
      <c r="P67" s="102"/>
      <c r="Q67" s="102"/>
      <c r="R67" s="102"/>
      <c r="S67" s="102"/>
      <c r="T67" s="102"/>
      <c r="U67" s="102"/>
      <c r="V67" s="101"/>
      <c r="W67" s="102"/>
      <c r="X67" s="102"/>
      <c r="Y67" s="102"/>
    </row>
    <row r="68" spans="1:25" x14ac:dyDescent="0.25">
      <c r="A68" s="131"/>
      <c r="B68" s="132"/>
      <c r="C68" s="26">
        <v>65</v>
      </c>
      <c r="D68" s="39" t="s">
        <v>134</v>
      </c>
      <c r="E68" s="26" t="s">
        <v>40</v>
      </c>
      <c r="F68" s="25" t="s">
        <v>135</v>
      </c>
      <c r="G68" s="26" t="s">
        <v>47</v>
      </c>
      <c r="H68" s="30">
        <v>1.82</v>
      </c>
      <c r="I68" s="44"/>
      <c r="J68" s="84">
        <f t="shared" si="0"/>
        <v>0</v>
      </c>
      <c r="K68" s="85" t="str">
        <f t="shared" si="1"/>
        <v>OK</v>
      </c>
      <c r="L68" s="102"/>
      <c r="M68" s="103"/>
      <c r="N68" s="102"/>
      <c r="O68" s="102"/>
      <c r="P68" s="102"/>
      <c r="Q68" s="102"/>
      <c r="R68" s="102"/>
      <c r="S68" s="102"/>
      <c r="T68" s="102"/>
      <c r="U68" s="102"/>
      <c r="V68" s="101"/>
      <c r="W68" s="102"/>
      <c r="X68" s="102"/>
      <c r="Y68" s="102"/>
    </row>
    <row r="69" spans="1:25" ht="25.5" x14ac:dyDescent="0.25">
      <c r="A69" s="131"/>
      <c r="B69" s="132"/>
      <c r="C69" s="26">
        <v>66</v>
      </c>
      <c r="D69" s="20" t="s">
        <v>136</v>
      </c>
      <c r="E69" s="26" t="s">
        <v>40</v>
      </c>
      <c r="F69" s="24" t="s">
        <v>137</v>
      </c>
      <c r="G69" s="26" t="s">
        <v>47</v>
      </c>
      <c r="H69" s="30">
        <v>0.88</v>
      </c>
      <c r="I69" s="44"/>
      <c r="J69" s="84">
        <f t="shared" ref="J69:J132" si="2">I69-(SUM(L69:Y69))</f>
        <v>0</v>
      </c>
      <c r="K69" s="85" t="str">
        <f t="shared" ref="K69:K132" si="3">IF(J69&lt;0,"ATENÇÃO","OK")</f>
        <v>OK</v>
      </c>
      <c r="L69" s="102"/>
      <c r="M69" s="103"/>
      <c r="N69" s="102"/>
      <c r="O69" s="102"/>
      <c r="P69" s="102"/>
      <c r="Q69" s="102"/>
      <c r="R69" s="102"/>
      <c r="S69" s="102"/>
      <c r="T69" s="102"/>
      <c r="U69" s="102"/>
      <c r="V69" s="101"/>
      <c r="W69" s="102"/>
      <c r="X69" s="102"/>
      <c r="Y69" s="102"/>
    </row>
    <row r="70" spans="1:25" ht="25.5" x14ac:dyDescent="0.25">
      <c r="A70" s="131"/>
      <c r="B70" s="132"/>
      <c r="C70" s="26">
        <v>67</v>
      </c>
      <c r="D70" s="35" t="s">
        <v>138</v>
      </c>
      <c r="E70" s="26" t="s">
        <v>68</v>
      </c>
      <c r="F70" s="26" t="s">
        <v>130</v>
      </c>
      <c r="G70" s="26" t="s">
        <v>47</v>
      </c>
      <c r="H70" s="30">
        <v>1.1499999999999999</v>
      </c>
      <c r="I70" s="44"/>
      <c r="J70" s="84">
        <f t="shared" si="2"/>
        <v>0</v>
      </c>
      <c r="K70" s="85" t="str">
        <f t="shared" si="3"/>
        <v>OK</v>
      </c>
      <c r="L70" s="102"/>
      <c r="M70" s="103"/>
      <c r="N70" s="102"/>
      <c r="O70" s="102"/>
      <c r="P70" s="102"/>
      <c r="Q70" s="102"/>
      <c r="R70" s="102"/>
      <c r="S70" s="102"/>
      <c r="T70" s="102"/>
      <c r="U70" s="102"/>
      <c r="V70" s="101"/>
      <c r="W70" s="102"/>
      <c r="X70" s="102"/>
      <c r="Y70" s="102"/>
    </row>
    <row r="71" spans="1:25" ht="25.5" x14ac:dyDescent="0.25">
      <c r="A71" s="131"/>
      <c r="B71" s="132"/>
      <c r="C71" s="26">
        <v>68</v>
      </c>
      <c r="D71" s="35" t="s">
        <v>139</v>
      </c>
      <c r="E71" s="26" t="s">
        <v>40</v>
      </c>
      <c r="F71" s="26" t="s">
        <v>130</v>
      </c>
      <c r="G71" s="26" t="s">
        <v>47</v>
      </c>
      <c r="H71" s="30">
        <v>1.19</v>
      </c>
      <c r="I71" s="44">
        <v>100</v>
      </c>
      <c r="J71" s="84">
        <f t="shared" si="2"/>
        <v>0</v>
      </c>
      <c r="K71" s="85" t="str">
        <f t="shared" si="3"/>
        <v>OK</v>
      </c>
      <c r="L71" s="102"/>
      <c r="M71" s="103">
        <v>50</v>
      </c>
      <c r="N71" s="102"/>
      <c r="O71" s="102"/>
      <c r="P71" s="102"/>
      <c r="Q71" s="102"/>
      <c r="R71" s="102"/>
      <c r="S71" s="102"/>
      <c r="T71" s="102"/>
      <c r="U71" s="102"/>
      <c r="V71" s="101">
        <v>50</v>
      </c>
      <c r="W71" s="102"/>
      <c r="X71" s="102"/>
      <c r="Y71" s="102"/>
    </row>
    <row r="72" spans="1:25" ht="25.5" x14ac:dyDescent="0.25">
      <c r="A72" s="131"/>
      <c r="B72" s="132"/>
      <c r="C72" s="26">
        <v>69</v>
      </c>
      <c r="D72" s="35" t="s">
        <v>140</v>
      </c>
      <c r="E72" s="26" t="s">
        <v>68</v>
      </c>
      <c r="F72" s="26" t="s">
        <v>130</v>
      </c>
      <c r="G72" s="26" t="s">
        <v>47</v>
      </c>
      <c r="H72" s="30">
        <v>1.19</v>
      </c>
      <c r="I72" s="44">
        <v>100</v>
      </c>
      <c r="J72" s="84">
        <f t="shared" si="2"/>
        <v>100</v>
      </c>
      <c r="K72" s="85" t="str">
        <f t="shared" si="3"/>
        <v>OK</v>
      </c>
      <c r="L72" s="102"/>
      <c r="M72" s="103"/>
      <c r="N72" s="102"/>
      <c r="O72" s="102"/>
      <c r="P72" s="102"/>
      <c r="Q72" s="102"/>
      <c r="R72" s="102"/>
      <c r="S72" s="102"/>
      <c r="T72" s="102"/>
      <c r="U72" s="102"/>
      <c r="V72" s="101"/>
      <c r="W72" s="102"/>
      <c r="X72" s="102"/>
      <c r="Y72" s="102"/>
    </row>
    <row r="73" spans="1:25" ht="25.5" x14ac:dyDescent="0.25">
      <c r="A73" s="131"/>
      <c r="B73" s="132"/>
      <c r="C73" s="26">
        <v>70</v>
      </c>
      <c r="D73" s="35" t="s">
        <v>141</v>
      </c>
      <c r="E73" s="26" t="s">
        <v>68</v>
      </c>
      <c r="F73" s="26" t="s">
        <v>130</v>
      </c>
      <c r="G73" s="26" t="s">
        <v>47</v>
      </c>
      <c r="H73" s="30">
        <v>1.19</v>
      </c>
      <c r="I73" s="44">
        <v>100</v>
      </c>
      <c r="J73" s="84">
        <f t="shared" si="2"/>
        <v>100</v>
      </c>
      <c r="K73" s="85" t="str">
        <f t="shared" si="3"/>
        <v>OK</v>
      </c>
      <c r="L73" s="102"/>
      <c r="M73" s="103"/>
      <c r="N73" s="102"/>
      <c r="O73" s="102"/>
      <c r="P73" s="102"/>
      <c r="Q73" s="102"/>
      <c r="R73" s="102"/>
      <c r="S73" s="102"/>
      <c r="T73" s="102"/>
      <c r="U73" s="102"/>
      <c r="V73" s="101"/>
      <c r="W73" s="102"/>
      <c r="X73" s="102"/>
      <c r="Y73" s="102"/>
    </row>
    <row r="74" spans="1:25" ht="38.25" x14ac:dyDescent="0.25">
      <c r="A74" s="131"/>
      <c r="B74" s="132"/>
      <c r="C74" s="26">
        <v>71</v>
      </c>
      <c r="D74" s="35" t="s">
        <v>142</v>
      </c>
      <c r="E74" s="26" t="s">
        <v>68</v>
      </c>
      <c r="F74" s="26" t="s">
        <v>143</v>
      </c>
      <c r="G74" s="26" t="s">
        <v>47</v>
      </c>
      <c r="H74" s="30">
        <v>1.34</v>
      </c>
      <c r="I74" s="44"/>
      <c r="J74" s="84">
        <f t="shared" si="2"/>
        <v>0</v>
      </c>
      <c r="K74" s="85" t="str">
        <f t="shared" si="3"/>
        <v>OK</v>
      </c>
      <c r="L74" s="102"/>
      <c r="M74" s="103"/>
      <c r="N74" s="102"/>
      <c r="O74" s="102"/>
      <c r="P74" s="102"/>
      <c r="Q74" s="102"/>
      <c r="R74" s="102"/>
      <c r="S74" s="102"/>
      <c r="T74" s="102"/>
      <c r="U74" s="102"/>
      <c r="V74" s="101"/>
      <c r="W74" s="102"/>
      <c r="X74" s="102"/>
      <c r="Y74" s="102"/>
    </row>
    <row r="75" spans="1:25" ht="38.25" x14ac:dyDescent="0.25">
      <c r="A75" s="131"/>
      <c r="B75" s="132"/>
      <c r="C75" s="26">
        <v>72</v>
      </c>
      <c r="D75" s="35" t="s">
        <v>144</v>
      </c>
      <c r="E75" s="26" t="s">
        <v>68</v>
      </c>
      <c r="F75" s="26" t="s">
        <v>143</v>
      </c>
      <c r="G75" s="26" t="s">
        <v>47</v>
      </c>
      <c r="H75" s="30">
        <v>3.4</v>
      </c>
      <c r="I75" s="44"/>
      <c r="J75" s="84">
        <f t="shared" si="2"/>
        <v>0</v>
      </c>
      <c r="K75" s="85" t="str">
        <f t="shared" si="3"/>
        <v>OK</v>
      </c>
      <c r="L75" s="102"/>
      <c r="M75" s="103"/>
      <c r="N75" s="102"/>
      <c r="O75" s="102"/>
      <c r="P75" s="102"/>
      <c r="Q75" s="102"/>
      <c r="R75" s="102"/>
      <c r="S75" s="102"/>
      <c r="T75" s="102"/>
      <c r="U75" s="102"/>
      <c r="V75" s="101"/>
      <c r="W75" s="102"/>
      <c r="X75" s="102"/>
      <c r="Y75" s="102"/>
    </row>
    <row r="76" spans="1:25" ht="25.5" x14ac:dyDescent="0.25">
      <c r="A76" s="131"/>
      <c r="B76" s="132"/>
      <c r="C76" s="26">
        <v>73</v>
      </c>
      <c r="D76" s="35" t="s">
        <v>145</v>
      </c>
      <c r="E76" s="26" t="s">
        <v>68</v>
      </c>
      <c r="F76" s="26" t="s">
        <v>143</v>
      </c>
      <c r="G76" s="26" t="s">
        <v>47</v>
      </c>
      <c r="H76" s="30">
        <v>8.5500000000000007</v>
      </c>
      <c r="I76" s="44"/>
      <c r="J76" s="84">
        <f t="shared" si="2"/>
        <v>0</v>
      </c>
      <c r="K76" s="85" t="str">
        <f t="shared" si="3"/>
        <v>OK</v>
      </c>
      <c r="L76" s="102"/>
      <c r="M76" s="103"/>
      <c r="N76" s="102"/>
      <c r="O76" s="102"/>
      <c r="P76" s="102"/>
      <c r="Q76" s="102"/>
      <c r="R76" s="102"/>
      <c r="S76" s="102"/>
      <c r="T76" s="102"/>
      <c r="U76" s="102"/>
      <c r="V76" s="101"/>
      <c r="W76" s="102"/>
      <c r="X76" s="102"/>
      <c r="Y76" s="102"/>
    </row>
    <row r="77" spans="1:25" ht="25.5" x14ac:dyDescent="0.25">
      <c r="A77" s="131"/>
      <c r="B77" s="132"/>
      <c r="C77" s="26">
        <v>74</v>
      </c>
      <c r="D77" s="35" t="s">
        <v>146</v>
      </c>
      <c r="E77" s="26" t="s">
        <v>147</v>
      </c>
      <c r="F77" s="26" t="s">
        <v>148</v>
      </c>
      <c r="G77" s="26" t="s">
        <v>47</v>
      </c>
      <c r="H77" s="30">
        <v>0.76</v>
      </c>
      <c r="I77" s="44">
        <v>60</v>
      </c>
      <c r="J77" s="84">
        <f t="shared" si="2"/>
        <v>36</v>
      </c>
      <c r="K77" s="85" t="str">
        <f t="shared" si="3"/>
        <v>OK</v>
      </c>
      <c r="L77" s="102"/>
      <c r="M77" s="103">
        <v>24</v>
      </c>
      <c r="N77" s="102"/>
      <c r="O77" s="102"/>
      <c r="P77" s="102"/>
      <c r="Q77" s="102"/>
      <c r="R77" s="102"/>
      <c r="S77" s="102"/>
      <c r="T77" s="102"/>
      <c r="U77" s="102"/>
      <c r="V77" s="101"/>
      <c r="W77" s="102"/>
      <c r="X77" s="102"/>
      <c r="Y77" s="102"/>
    </row>
    <row r="78" spans="1:25" ht="25.5" x14ac:dyDescent="0.25">
      <c r="A78" s="131"/>
      <c r="B78" s="132"/>
      <c r="C78" s="26">
        <v>75</v>
      </c>
      <c r="D78" s="35" t="s">
        <v>149</v>
      </c>
      <c r="E78" s="26" t="s">
        <v>40</v>
      </c>
      <c r="F78" s="26" t="s">
        <v>52</v>
      </c>
      <c r="G78" s="26" t="s">
        <v>47</v>
      </c>
      <c r="H78" s="30">
        <v>1.98</v>
      </c>
      <c r="I78" s="44"/>
      <c r="J78" s="84">
        <f t="shared" si="2"/>
        <v>0</v>
      </c>
      <c r="K78" s="85" t="str">
        <f t="shared" si="3"/>
        <v>OK</v>
      </c>
      <c r="L78" s="102"/>
      <c r="M78" s="103"/>
      <c r="N78" s="102"/>
      <c r="O78" s="102"/>
      <c r="P78" s="102"/>
      <c r="Q78" s="102"/>
      <c r="R78" s="102"/>
      <c r="S78" s="102"/>
      <c r="T78" s="102"/>
      <c r="U78" s="102"/>
      <c r="V78" s="101"/>
      <c r="W78" s="102"/>
      <c r="X78" s="102"/>
      <c r="Y78" s="102"/>
    </row>
    <row r="79" spans="1:25" ht="26.25" x14ac:dyDescent="0.25">
      <c r="A79" s="131"/>
      <c r="B79" s="132"/>
      <c r="C79" s="26">
        <v>76</v>
      </c>
      <c r="D79" s="40" t="s">
        <v>150</v>
      </c>
      <c r="E79" s="26" t="s">
        <v>9</v>
      </c>
      <c r="F79" s="31" t="s">
        <v>128</v>
      </c>
      <c r="G79" s="26" t="s">
        <v>47</v>
      </c>
      <c r="H79" s="30">
        <v>4.54</v>
      </c>
      <c r="I79" s="44"/>
      <c r="J79" s="84">
        <f t="shared" si="2"/>
        <v>0</v>
      </c>
      <c r="K79" s="85" t="str">
        <f t="shared" si="3"/>
        <v>OK</v>
      </c>
      <c r="L79" s="102"/>
      <c r="M79" s="103"/>
      <c r="N79" s="102"/>
      <c r="O79" s="102"/>
      <c r="P79" s="102"/>
      <c r="Q79" s="102"/>
      <c r="R79" s="102"/>
      <c r="S79" s="102"/>
      <c r="T79" s="102"/>
      <c r="U79" s="102"/>
      <c r="V79" s="101"/>
      <c r="W79" s="102"/>
      <c r="X79" s="102"/>
      <c r="Y79" s="102"/>
    </row>
    <row r="80" spans="1:25" ht="26.25" x14ac:dyDescent="0.25">
      <c r="A80" s="131"/>
      <c r="B80" s="132"/>
      <c r="C80" s="26">
        <v>77</v>
      </c>
      <c r="D80" s="40" t="s">
        <v>151</v>
      </c>
      <c r="E80" s="26" t="s">
        <v>9</v>
      </c>
      <c r="F80" s="31" t="s">
        <v>128</v>
      </c>
      <c r="G80" s="26" t="s">
        <v>47</v>
      </c>
      <c r="H80" s="30">
        <v>1.84</v>
      </c>
      <c r="I80" s="44"/>
      <c r="J80" s="84">
        <f t="shared" si="2"/>
        <v>0</v>
      </c>
      <c r="K80" s="85" t="str">
        <f t="shared" si="3"/>
        <v>OK</v>
      </c>
      <c r="L80" s="102"/>
      <c r="M80" s="103"/>
      <c r="N80" s="102"/>
      <c r="O80" s="102"/>
      <c r="P80" s="102"/>
      <c r="Q80" s="102"/>
      <c r="R80" s="102"/>
      <c r="S80" s="102"/>
      <c r="T80" s="102"/>
      <c r="U80" s="102"/>
      <c r="V80" s="101"/>
      <c r="W80" s="102"/>
      <c r="X80" s="102"/>
      <c r="Y80" s="102"/>
    </row>
    <row r="81" spans="1:25" ht="25.5" x14ac:dyDescent="0.25">
      <c r="A81" s="131" t="s">
        <v>379</v>
      </c>
      <c r="B81" s="133">
        <v>10</v>
      </c>
      <c r="C81" s="23">
        <v>78</v>
      </c>
      <c r="D81" s="21" t="s">
        <v>152</v>
      </c>
      <c r="E81" s="23" t="s">
        <v>40</v>
      </c>
      <c r="F81" s="32" t="s">
        <v>153</v>
      </c>
      <c r="G81" s="23" t="s">
        <v>47</v>
      </c>
      <c r="H81" s="29">
        <v>0.75</v>
      </c>
      <c r="I81" s="43">
        <v>100</v>
      </c>
      <c r="J81" s="84">
        <f t="shared" si="2"/>
        <v>100</v>
      </c>
      <c r="K81" s="85" t="str">
        <f t="shared" si="3"/>
        <v>OK</v>
      </c>
      <c r="L81" s="102"/>
      <c r="M81" s="103"/>
      <c r="N81" s="102"/>
      <c r="O81" s="102"/>
      <c r="P81" s="102"/>
      <c r="Q81" s="102"/>
      <c r="R81" s="102"/>
      <c r="S81" s="102"/>
      <c r="T81" s="102"/>
      <c r="U81" s="102"/>
      <c r="V81" s="101"/>
      <c r="W81" s="102"/>
      <c r="X81" s="102"/>
      <c r="Y81" s="102"/>
    </row>
    <row r="82" spans="1:25" ht="25.5" x14ac:dyDescent="0.25">
      <c r="A82" s="131"/>
      <c r="B82" s="133"/>
      <c r="C82" s="23">
        <v>79</v>
      </c>
      <c r="D82" s="21" t="s">
        <v>154</v>
      </c>
      <c r="E82" s="23" t="s">
        <v>40</v>
      </c>
      <c r="F82" s="32" t="s">
        <v>153</v>
      </c>
      <c r="G82" s="23" t="s">
        <v>47</v>
      </c>
      <c r="H82" s="29">
        <v>0.56999999999999995</v>
      </c>
      <c r="I82" s="43"/>
      <c r="J82" s="84">
        <f t="shared" si="2"/>
        <v>0</v>
      </c>
      <c r="K82" s="85" t="str">
        <f t="shared" si="3"/>
        <v>OK</v>
      </c>
      <c r="L82" s="102"/>
      <c r="M82" s="103"/>
      <c r="N82" s="102"/>
      <c r="O82" s="102"/>
      <c r="P82" s="102"/>
      <c r="Q82" s="102"/>
      <c r="R82" s="102"/>
      <c r="S82" s="102"/>
      <c r="T82" s="102"/>
      <c r="U82" s="102"/>
      <c r="V82" s="101"/>
      <c r="W82" s="102"/>
      <c r="X82" s="102"/>
      <c r="Y82" s="102"/>
    </row>
    <row r="83" spans="1:25" ht="63.75" x14ac:dyDescent="0.25">
      <c r="A83" s="131" t="s">
        <v>381</v>
      </c>
      <c r="B83" s="132">
        <v>11</v>
      </c>
      <c r="C83" s="26">
        <v>80</v>
      </c>
      <c r="D83" s="35" t="s">
        <v>155</v>
      </c>
      <c r="E83" s="26" t="s">
        <v>40</v>
      </c>
      <c r="F83" s="27" t="s">
        <v>156</v>
      </c>
      <c r="G83" s="26" t="s">
        <v>47</v>
      </c>
      <c r="H83" s="28">
        <v>24.5</v>
      </c>
      <c r="I83" s="42">
        <v>300</v>
      </c>
      <c r="J83" s="84">
        <f t="shared" si="2"/>
        <v>300</v>
      </c>
      <c r="K83" s="85" t="str">
        <f t="shared" si="3"/>
        <v>OK</v>
      </c>
      <c r="L83" s="102"/>
      <c r="M83" s="103"/>
      <c r="N83" s="102"/>
      <c r="O83" s="102"/>
      <c r="P83" s="102"/>
      <c r="Q83" s="102"/>
      <c r="R83" s="102"/>
      <c r="S83" s="102"/>
      <c r="T83" s="102"/>
      <c r="U83" s="102"/>
      <c r="V83" s="101"/>
      <c r="W83" s="102"/>
      <c r="X83" s="102"/>
      <c r="Y83" s="102"/>
    </row>
    <row r="84" spans="1:25" x14ac:dyDescent="0.25">
      <c r="A84" s="131"/>
      <c r="B84" s="132"/>
      <c r="C84" s="26">
        <v>81</v>
      </c>
      <c r="D84" s="35" t="s">
        <v>157</v>
      </c>
      <c r="E84" s="26" t="s">
        <v>40</v>
      </c>
      <c r="F84" s="27" t="s">
        <v>156</v>
      </c>
      <c r="G84" s="26" t="s">
        <v>47</v>
      </c>
      <c r="H84" s="28">
        <v>39</v>
      </c>
      <c r="I84" s="42"/>
      <c r="J84" s="84">
        <f t="shared" si="2"/>
        <v>0</v>
      </c>
      <c r="K84" s="85" t="str">
        <f t="shared" si="3"/>
        <v>OK</v>
      </c>
      <c r="L84" s="102"/>
      <c r="M84" s="103"/>
      <c r="N84" s="102"/>
      <c r="O84" s="102"/>
      <c r="P84" s="102"/>
      <c r="Q84" s="102"/>
      <c r="R84" s="102"/>
      <c r="S84" s="102"/>
      <c r="T84" s="102"/>
      <c r="U84" s="102"/>
      <c r="V84" s="101"/>
      <c r="W84" s="102"/>
      <c r="X84" s="102"/>
      <c r="Y84" s="102"/>
    </row>
    <row r="85" spans="1:25" ht="38.25" x14ac:dyDescent="0.25">
      <c r="A85" s="130" t="s">
        <v>378</v>
      </c>
      <c r="B85" s="133">
        <v>12</v>
      </c>
      <c r="C85" s="23">
        <v>82</v>
      </c>
      <c r="D85" s="21" t="s">
        <v>158</v>
      </c>
      <c r="E85" s="23" t="s">
        <v>40</v>
      </c>
      <c r="F85" s="23" t="s">
        <v>52</v>
      </c>
      <c r="G85" s="23" t="s">
        <v>47</v>
      </c>
      <c r="H85" s="29">
        <v>0.81</v>
      </c>
      <c r="I85" s="43"/>
      <c r="J85" s="84">
        <f t="shared" si="2"/>
        <v>0</v>
      </c>
      <c r="K85" s="85" t="str">
        <f t="shared" si="3"/>
        <v>OK</v>
      </c>
      <c r="L85" s="102"/>
      <c r="M85" s="103"/>
      <c r="N85" s="102"/>
      <c r="O85" s="102"/>
      <c r="P85" s="102"/>
      <c r="Q85" s="102"/>
      <c r="R85" s="102"/>
      <c r="S85" s="102"/>
      <c r="T85" s="102"/>
      <c r="U85" s="102"/>
      <c r="V85" s="101"/>
      <c r="W85" s="102"/>
      <c r="X85" s="102"/>
      <c r="Y85" s="102"/>
    </row>
    <row r="86" spans="1:25" x14ac:dyDescent="0.25">
      <c r="A86" s="130"/>
      <c r="B86" s="133"/>
      <c r="C86" s="23">
        <v>83</v>
      </c>
      <c r="D86" s="21" t="s">
        <v>159</v>
      </c>
      <c r="E86" s="23" t="s">
        <v>160</v>
      </c>
      <c r="F86" s="23" t="s">
        <v>161</v>
      </c>
      <c r="G86" s="23" t="s">
        <v>47</v>
      </c>
      <c r="H86" s="29">
        <v>0.39</v>
      </c>
      <c r="I86" s="43">
        <v>20</v>
      </c>
      <c r="J86" s="84">
        <f t="shared" si="2"/>
        <v>20</v>
      </c>
      <c r="K86" s="85" t="str">
        <f t="shared" si="3"/>
        <v>OK</v>
      </c>
      <c r="L86" s="102"/>
      <c r="M86" s="103"/>
      <c r="N86" s="102"/>
      <c r="O86" s="102"/>
      <c r="P86" s="102"/>
      <c r="Q86" s="102"/>
      <c r="R86" s="102"/>
      <c r="S86" s="102"/>
      <c r="T86" s="102"/>
      <c r="U86" s="102"/>
      <c r="V86" s="101"/>
      <c r="W86" s="102"/>
      <c r="X86" s="102"/>
      <c r="Y86" s="102"/>
    </row>
    <row r="87" spans="1:25" ht="25.5" x14ac:dyDescent="0.25">
      <c r="A87" s="130"/>
      <c r="B87" s="133"/>
      <c r="C87" s="23">
        <v>84</v>
      </c>
      <c r="D87" s="21" t="s">
        <v>162</v>
      </c>
      <c r="E87" s="23" t="s">
        <v>160</v>
      </c>
      <c r="F87" s="23" t="s">
        <v>161</v>
      </c>
      <c r="G87" s="23" t="s">
        <v>47</v>
      </c>
      <c r="H87" s="29">
        <v>0.39</v>
      </c>
      <c r="I87" s="43">
        <v>20</v>
      </c>
      <c r="J87" s="84">
        <f t="shared" si="2"/>
        <v>20</v>
      </c>
      <c r="K87" s="85" t="str">
        <f t="shared" si="3"/>
        <v>OK</v>
      </c>
      <c r="L87" s="102"/>
      <c r="M87" s="103"/>
      <c r="N87" s="102"/>
      <c r="O87" s="102"/>
      <c r="P87" s="102"/>
      <c r="Q87" s="102"/>
      <c r="R87" s="102"/>
      <c r="S87" s="102"/>
      <c r="T87" s="102"/>
      <c r="U87" s="102"/>
      <c r="V87" s="101"/>
      <c r="W87" s="102"/>
      <c r="X87" s="102"/>
      <c r="Y87" s="102"/>
    </row>
    <row r="88" spans="1:25" x14ac:dyDescent="0.25">
      <c r="A88" s="130"/>
      <c r="B88" s="133"/>
      <c r="C88" s="23">
        <v>85</v>
      </c>
      <c r="D88" s="21" t="s">
        <v>163</v>
      </c>
      <c r="E88" s="23" t="s">
        <v>160</v>
      </c>
      <c r="F88" s="23" t="s">
        <v>161</v>
      </c>
      <c r="G88" s="23" t="s">
        <v>47</v>
      </c>
      <c r="H88" s="29">
        <v>0.39</v>
      </c>
      <c r="I88" s="43">
        <v>20</v>
      </c>
      <c r="J88" s="84">
        <f t="shared" si="2"/>
        <v>20</v>
      </c>
      <c r="K88" s="85" t="str">
        <f t="shared" si="3"/>
        <v>OK</v>
      </c>
      <c r="L88" s="102"/>
      <c r="M88" s="103"/>
      <c r="N88" s="102"/>
      <c r="O88" s="102"/>
      <c r="P88" s="102"/>
      <c r="Q88" s="102"/>
      <c r="R88" s="102"/>
      <c r="S88" s="102"/>
      <c r="T88" s="102"/>
      <c r="U88" s="102"/>
      <c r="V88" s="101"/>
      <c r="W88" s="102"/>
      <c r="X88" s="102"/>
      <c r="Y88" s="102"/>
    </row>
    <row r="89" spans="1:25" x14ac:dyDescent="0.25">
      <c r="A89" s="130"/>
      <c r="B89" s="133"/>
      <c r="C89" s="23">
        <v>86</v>
      </c>
      <c r="D89" s="21" t="s">
        <v>164</v>
      </c>
      <c r="E89" s="23" t="s">
        <v>160</v>
      </c>
      <c r="F89" s="23" t="s">
        <v>161</v>
      </c>
      <c r="G89" s="23" t="s">
        <v>47</v>
      </c>
      <c r="H89" s="29">
        <v>0.39</v>
      </c>
      <c r="I89" s="43">
        <v>20</v>
      </c>
      <c r="J89" s="84">
        <f t="shared" si="2"/>
        <v>20</v>
      </c>
      <c r="K89" s="85" t="str">
        <f t="shared" si="3"/>
        <v>OK</v>
      </c>
      <c r="L89" s="102"/>
      <c r="M89" s="103"/>
      <c r="N89" s="102"/>
      <c r="O89" s="102"/>
      <c r="P89" s="102"/>
      <c r="Q89" s="102"/>
      <c r="R89" s="102"/>
      <c r="S89" s="102"/>
      <c r="T89" s="102"/>
      <c r="U89" s="102"/>
      <c r="V89" s="101"/>
      <c r="W89" s="102"/>
      <c r="X89" s="102"/>
      <c r="Y89" s="102"/>
    </row>
    <row r="90" spans="1:25" x14ac:dyDescent="0.25">
      <c r="A90" s="130"/>
      <c r="B90" s="133"/>
      <c r="C90" s="23">
        <v>87</v>
      </c>
      <c r="D90" s="21" t="s">
        <v>165</v>
      </c>
      <c r="E90" s="23" t="s">
        <v>160</v>
      </c>
      <c r="F90" s="23" t="s">
        <v>161</v>
      </c>
      <c r="G90" s="23" t="s">
        <v>47</v>
      </c>
      <c r="H90" s="29">
        <v>0.39</v>
      </c>
      <c r="I90" s="43">
        <v>20</v>
      </c>
      <c r="J90" s="84">
        <f t="shared" si="2"/>
        <v>20</v>
      </c>
      <c r="K90" s="85" t="str">
        <f t="shared" si="3"/>
        <v>OK</v>
      </c>
      <c r="L90" s="102"/>
      <c r="M90" s="103"/>
      <c r="N90" s="102"/>
      <c r="O90" s="102"/>
      <c r="P90" s="102"/>
      <c r="Q90" s="102"/>
      <c r="R90" s="102"/>
      <c r="S90" s="102"/>
      <c r="T90" s="102"/>
      <c r="U90" s="102"/>
      <c r="V90" s="101"/>
      <c r="W90" s="102"/>
      <c r="X90" s="102"/>
      <c r="Y90" s="102"/>
    </row>
    <row r="91" spans="1:25" x14ac:dyDescent="0.25">
      <c r="A91" s="130"/>
      <c r="B91" s="133"/>
      <c r="C91" s="23">
        <v>88</v>
      </c>
      <c r="D91" s="21" t="s">
        <v>166</v>
      </c>
      <c r="E91" s="23" t="s">
        <v>160</v>
      </c>
      <c r="F91" s="23" t="s">
        <v>167</v>
      </c>
      <c r="G91" s="23" t="s">
        <v>47</v>
      </c>
      <c r="H91" s="29">
        <v>1</v>
      </c>
      <c r="I91" s="43"/>
      <c r="J91" s="84">
        <f t="shared" si="2"/>
        <v>0</v>
      </c>
      <c r="K91" s="85" t="str">
        <f t="shared" si="3"/>
        <v>OK</v>
      </c>
      <c r="L91" s="102"/>
      <c r="M91" s="103"/>
      <c r="N91" s="102"/>
      <c r="O91" s="102"/>
      <c r="P91" s="102"/>
      <c r="Q91" s="102"/>
      <c r="R91" s="102"/>
      <c r="S91" s="102"/>
      <c r="T91" s="102"/>
      <c r="U91" s="102"/>
      <c r="V91" s="101"/>
      <c r="W91" s="102"/>
      <c r="X91" s="102"/>
      <c r="Y91" s="102"/>
    </row>
    <row r="92" spans="1:25" x14ac:dyDescent="0.25">
      <c r="A92" s="130"/>
      <c r="B92" s="133"/>
      <c r="C92" s="23">
        <v>89</v>
      </c>
      <c r="D92" s="21" t="s">
        <v>168</v>
      </c>
      <c r="E92" s="23" t="s">
        <v>160</v>
      </c>
      <c r="F92" s="23" t="s">
        <v>167</v>
      </c>
      <c r="G92" s="23" t="s">
        <v>47</v>
      </c>
      <c r="H92" s="29">
        <v>1</v>
      </c>
      <c r="I92" s="43"/>
      <c r="J92" s="84">
        <f t="shared" si="2"/>
        <v>0</v>
      </c>
      <c r="K92" s="85" t="str">
        <f t="shared" si="3"/>
        <v>OK</v>
      </c>
      <c r="L92" s="102"/>
      <c r="M92" s="103"/>
      <c r="N92" s="102"/>
      <c r="O92" s="102"/>
      <c r="P92" s="102"/>
      <c r="Q92" s="102"/>
      <c r="R92" s="102"/>
      <c r="S92" s="102"/>
      <c r="T92" s="102"/>
      <c r="U92" s="102"/>
      <c r="V92" s="101"/>
      <c r="W92" s="102"/>
      <c r="X92" s="102"/>
      <c r="Y92" s="102"/>
    </row>
    <row r="93" spans="1:25" x14ac:dyDescent="0.25">
      <c r="A93" s="130"/>
      <c r="B93" s="133"/>
      <c r="C93" s="23">
        <v>90</v>
      </c>
      <c r="D93" s="21" t="s">
        <v>169</v>
      </c>
      <c r="E93" s="23" t="s">
        <v>160</v>
      </c>
      <c r="F93" s="23" t="s">
        <v>167</v>
      </c>
      <c r="G93" s="23" t="s">
        <v>47</v>
      </c>
      <c r="H93" s="29">
        <v>1</v>
      </c>
      <c r="I93" s="43"/>
      <c r="J93" s="84">
        <f t="shared" si="2"/>
        <v>0</v>
      </c>
      <c r="K93" s="85" t="str">
        <f t="shared" si="3"/>
        <v>OK</v>
      </c>
      <c r="L93" s="102"/>
      <c r="M93" s="103"/>
      <c r="N93" s="102"/>
      <c r="O93" s="102"/>
      <c r="P93" s="102"/>
      <c r="Q93" s="102"/>
      <c r="R93" s="102"/>
      <c r="S93" s="102"/>
      <c r="T93" s="102"/>
      <c r="U93" s="102"/>
      <c r="V93" s="101"/>
      <c r="W93" s="102"/>
      <c r="X93" s="102"/>
      <c r="Y93" s="102"/>
    </row>
    <row r="94" spans="1:25" ht="25.5" x14ac:dyDescent="0.25">
      <c r="A94" s="130"/>
      <c r="B94" s="133"/>
      <c r="C94" s="23">
        <v>91</v>
      </c>
      <c r="D94" s="21" t="s">
        <v>170</v>
      </c>
      <c r="E94" s="23" t="s">
        <v>160</v>
      </c>
      <c r="F94" s="23" t="s">
        <v>167</v>
      </c>
      <c r="G94" s="23" t="s">
        <v>47</v>
      </c>
      <c r="H94" s="29">
        <v>1</v>
      </c>
      <c r="I94" s="43"/>
      <c r="J94" s="84">
        <f t="shared" si="2"/>
        <v>0</v>
      </c>
      <c r="K94" s="85" t="str">
        <f t="shared" si="3"/>
        <v>OK</v>
      </c>
      <c r="L94" s="102"/>
      <c r="M94" s="103"/>
      <c r="N94" s="102"/>
      <c r="O94" s="102"/>
      <c r="P94" s="102"/>
      <c r="Q94" s="102"/>
      <c r="R94" s="102"/>
      <c r="S94" s="102"/>
      <c r="T94" s="102"/>
      <c r="U94" s="102"/>
      <c r="V94" s="101"/>
      <c r="W94" s="102"/>
      <c r="X94" s="102"/>
      <c r="Y94" s="102"/>
    </row>
    <row r="95" spans="1:25" ht="25.5" x14ac:dyDescent="0.25">
      <c r="A95" s="130"/>
      <c r="B95" s="133"/>
      <c r="C95" s="23">
        <v>92</v>
      </c>
      <c r="D95" s="21" t="s">
        <v>171</v>
      </c>
      <c r="E95" s="23" t="s">
        <v>160</v>
      </c>
      <c r="F95" s="23" t="s">
        <v>167</v>
      </c>
      <c r="G95" s="23" t="s">
        <v>47</v>
      </c>
      <c r="H95" s="29">
        <v>1</v>
      </c>
      <c r="I95" s="43"/>
      <c r="J95" s="84">
        <f t="shared" si="2"/>
        <v>0</v>
      </c>
      <c r="K95" s="85" t="str">
        <f t="shared" si="3"/>
        <v>OK</v>
      </c>
      <c r="L95" s="102"/>
      <c r="M95" s="103"/>
      <c r="N95" s="102"/>
      <c r="O95" s="102"/>
      <c r="P95" s="102"/>
      <c r="Q95" s="102"/>
      <c r="R95" s="102"/>
      <c r="S95" s="102"/>
      <c r="T95" s="102"/>
      <c r="U95" s="102"/>
      <c r="V95" s="101"/>
      <c r="W95" s="102"/>
      <c r="X95" s="102"/>
      <c r="Y95" s="102"/>
    </row>
    <row r="96" spans="1:25" ht="25.5" x14ac:dyDescent="0.25">
      <c r="A96" s="130"/>
      <c r="B96" s="133"/>
      <c r="C96" s="23">
        <v>93</v>
      </c>
      <c r="D96" s="21" t="s">
        <v>172</v>
      </c>
      <c r="E96" s="23" t="s">
        <v>68</v>
      </c>
      <c r="F96" s="23" t="s">
        <v>173</v>
      </c>
      <c r="G96" s="23" t="s">
        <v>47</v>
      </c>
      <c r="H96" s="29">
        <v>5</v>
      </c>
      <c r="I96" s="43"/>
      <c r="J96" s="84">
        <f t="shared" si="2"/>
        <v>0</v>
      </c>
      <c r="K96" s="85" t="str">
        <f t="shared" si="3"/>
        <v>OK</v>
      </c>
      <c r="L96" s="102"/>
      <c r="M96" s="103"/>
      <c r="N96" s="102"/>
      <c r="O96" s="102"/>
      <c r="P96" s="102"/>
      <c r="Q96" s="102"/>
      <c r="R96" s="102"/>
      <c r="S96" s="102"/>
      <c r="T96" s="102"/>
      <c r="U96" s="102"/>
      <c r="V96" s="101"/>
      <c r="W96" s="102"/>
      <c r="X96" s="102"/>
      <c r="Y96" s="102"/>
    </row>
    <row r="97" spans="1:25" ht="25.5" x14ac:dyDescent="0.25">
      <c r="A97" s="130"/>
      <c r="B97" s="133"/>
      <c r="C97" s="23">
        <v>94</v>
      </c>
      <c r="D97" s="21" t="s">
        <v>174</v>
      </c>
      <c r="E97" s="23" t="s">
        <v>68</v>
      </c>
      <c r="F97" s="23" t="s">
        <v>173</v>
      </c>
      <c r="G97" s="23" t="s">
        <v>47</v>
      </c>
      <c r="H97" s="29">
        <v>5</v>
      </c>
      <c r="I97" s="43">
        <v>10</v>
      </c>
      <c r="J97" s="84">
        <f t="shared" si="2"/>
        <v>10</v>
      </c>
      <c r="K97" s="85" t="str">
        <f t="shared" si="3"/>
        <v>OK</v>
      </c>
      <c r="L97" s="102"/>
      <c r="M97" s="103"/>
      <c r="N97" s="102"/>
      <c r="O97" s="102"/>
      <c r="P97" s="102"/>
      <c r="Q97" s="102"/>
      <c r="R97" s="102"/>
      <c r="S97" s="102"/>
      <c r="T97" s="102"/>
      <c r="U97" s="102"/>
      <c r="V97" s="101"/>
      <c r="W97" s="102"/>
      <c r="X97" s="102"/>
      <c r="Y97" s="102"/>
    </row>
    <row r="98" spans="1:25" ht="25.5" x14ac:dyDescent="0.25">
      <c r="A98" s="130"/>
      <c r="B98" s="133"/>
      <c r="C98" s="23">
        <v>95</v>
      </c>
      <c r="D98" s="21" t="s">
        <v>175</v>
      </c>
      <c r="E98" s="23" t="s">
        <v>68</v>
      </c>
      <c r="F98" s="23" t="s">
        <v>173</v>
      </c>
      <c r="G98" s="23" t="s">
        <v>47</v>
      </c>
      <c r="H98" s="29">
        <v>5</v>
      </c>
      <c r="I98" s="43">
        <v>5</v>
      </c>
      <c r="J98" s="84">
        <f t="shared" si="2"/>
        <v>0</v>
      </c>
      <c r="K98" s="85" t="str">
        <f t="shared" si="3"/>
        <v>OK</v>
      </c>
      <c r="L98" s="102"/>
      <c r="M98" s="103"/>
      <c r="N98" s="102"/>
      <c r="O98" s="102"/>
      <c r="P98" s="102"/>
      <c r="Q98" s="102">
        <v>5</v>
      </c>
      <c r="R98" s="102"/>
      <c r="S98" s="102"/>
      <c r="T98" s="102"/>
      <c r="U98" s="102"/>
      <c r="V98" s="101"/>
      <c r="W98" s="102"/>
      <c r="X98" s="102"/>
      <c r="Y98" s="102"/>
    </row>
    <row r="99" spans="1:25" ht="25.5" x14ac:dyDescent="0.25">
      <c r="A99" s="130"/>
      <c r="B99" s="133"/>
      <c r="C99" s="23">
        <v>96</v>
      </c>
      <c r="D99" s="21" t="s">
        <v>176</v>
      </c>
      <c r="E99" s="23" t="s">
        <v>68</v>
      </c>
      <c r="F99" s="23" t="s">
        <v>173</v>
      </c>
      <c r="G99" s="23" t="s">
        <v>47</v>
      </c>
      <c r="H99" s="29">
        <v>5</v>
      </c>
      <c r="I99" s="43"/>
      <c r="J99" s="84">
        <f t="shared" si="2"/>
        <v>0</v>
      </c>
      <c r="K99" s="85" t="str">
        <f t="shared" si="3"/>
        <v>OK</v>
      </c>
      <c r="L99" s="102"/>
      <c r="M99" s="103"/>
      <c r="N99" s="102"/>
      <c r="O99" s="102"/>
      <c r="P99" s="102"/>
      <c r="Q99" s="102"/>
      <c r="R99" s="102"/>
      <c r="S99" s="102"/>
      <c r="T99" s="102"/>
      <c r="U99" s="102"/>
      <c r="V99" s="101"/>
      <c r="W99" s="102"/>
      <c r="X99" s="102"/>
      <c r="Y99" s="102"/>
    </row>
    <row r="100" spans="1:25" ht="25.5" x14ac:dyDescent="0.25">
      <c r="A100" s="130"/>
      <c r="B100" s="133"/>
      <c r="C100" s="23">
        <v>97</v>
      </c>
      <c r="D100" s="21" t="s">
        <v>177</v>
      </c>
      <c r="E100" s="23" t="s">
        <v>68</v>
      </c>
      <c r="F100" s="23" t="s">
        <v>178</v>
      </c>
      <c r="G100" s="23" t="s">
        <v>47</v>
      </c>
      <c r="H100" s="29">
        <v>3.52</v>
      </c>
      <c r="I100" s="43"/>
      <c r="J100" s="84">
        <f t="shared" si="2"/>
        <v>0</v>
      </c>
      <c r="K100" s="85" t="str">
        <f t="shared" si="3"/>
        <v>OK</v>
      </c>
      <c r="L100" s="102"/>
      <c r="M100" s="103"/>
      <c r="N100" s="102"/>
      <c r="O100" s="102"/>
      <c r="P100" s="102"/>
      <c r="Q100" s="102"/>
      <c r="R100" s="102"/>
      <c r="S100" s="102"/>
      <c r="T100" s="102"/>
      <c r="U100" s="102"/>
      <c r="V100" s="101"/>
      <c r="W100" s="102"/>
      <c r="X100" s="102"/>
      <c r="Y100" s="102"/>
    </row>
    <row r="101" spans="1:25" ht="140.25" x14ac:dyDescent="0.25">
      <c r="A101" s="55" t="s">
        <v>382</v>
      </c>
      <c r="B101" s="53">
        <v>13</v>
      </c>
      <c r="C101" s="26">
        <v>98</v>
      </c>
      <c r="D101" s="35" t="s">
        <v>179</v>
      </c>
      <c r="E101" s="26" t="s">
        <v>40</v>
      </c>
      <c r="F101" s="27" t="s">
        <v>180</v>
      </c>
      <c r="G101" s="26" t="s">
        <v>47</v>
      </c>
      <c r="H101" s="28">
        <v>491.22</v>
      </c>
      <c r="I101" s="42">
        <v>2</v>
      </c>
      <c r="J101" s="84">
        <f t="shared" si="2"/>
        <v>0</v>
      </c>
      <c r="K101" s="85" t="str">
        <f t="shared" si="3"/>
        <v>OK</v>
      </c>
      <c r="L101" s="102"/>
      <c r="M101" s="103"/>
      <c r="N101" s="102"/>
      <c r="O101" s="102"/>
      <c r="P101" s="102"/>
      <c r="Q101" s="102"/>
      <c r="R101" s="102"/>
      <c r="S101" s="102">
        <v>2</v>
      </c>
      <c r="T101" s="102"/>
      <c r="U101" s="102"/>
      <c r="V101" s="101"/>
      <c r="W101" s="102"/>
      <c r="X101" s="102"/>
      <c r="Y101" s="102"/>
    </row>
    <row r="102" spans="1:25" ht="25.5" x14ac:dyDescent="0.25">
      <c r="A102" s="130" t="s">
        <v>378</v>
      </c>
      <c r="B102" s="133">
        <v>14</v>
      </c>
      <c r="C102" s="23">
        <v>99</v>
      </c>
      <c r="D102" s="36" t="s">
        <v>181</v>
      </c>
      <c r="E102" s="23" t="s">
        <v>40</v>
      </c>
      <c r="F102" s="22" t="s">
        <v>182</v>
      </c>
      <c r="G102" s="23" t="s">
        <v>47</v>
      </c>
      <c r="H102" s="29">
        <v>5.3</v>
      </c>
      <c r="I102" s="43">
        <v>100</v>
      </c>
      <c r="J102" s="84">
        <f t="shared" si="2"/>
        <v>40</v>
      </c>
      <c r="K102" s="85" t="str">
        <f t="shared" si="3"/>
        <v>OK</v>
      </c>
      <c r="L102" s="102"/>
      <c r="M102" s="103">
        <v>60</v>
      </c>
      <c r="N102" s="102"/>
      <c r="O102" s="102"/>
      <c r="P102" s="102"/>
      <c r="Q102" s="102"/>
      <c r="R102" s="102"/>
      <c r="S102" s="102"/>
      <c r="T102" s="102"/>
      <c r="U102" s="102"/>
      <c r="V102" s="101"/>
      <c r="W102" s="102"/>
      <c r="X102" s="102"/>
      <c r="Y102" s="102"/>
    </row>
    <row r="103" spans="1:25" ht="25.5" x14ac:dyDescent="0.25">
      <c r="A103" s="130"/>
      <c r="B103" s="133"/>
      <c r="C103" s="23">
        <v>100</v>
      </c>
      <c r="D103" s="36" t="s">
        <v>183</v>
      </c>
      <c r="E103" s="23" t="s">
        <v>40</v>
      </c>
      <c r="F103" s="22" t="s">
        <v>182</v>
      </c>
      <c r="G103" s="23" t="s">
        <v>47</v>
      </c>
      <c r="H103" s="29">
        <v>0.64</v>
      </c>
      <c r="I103" s="43">
        <v>150</v>
      </c>
      <c r="J103" s="84">
        <f t="shared" si="2"/>
        <v>70</v>
      </c>
      <c r="K103" s="85" t="str">
        <f t="shared" si="3"/>
        <v>OK</v>
      </c>
      <c r="L103" s="102"/>
      <c r="M103" s="103">
        <v>80</v>
      </c>
      <c r="N103" s="102"/>
      <c r="O103" s="102"/>
      <c r="P103" s="102"/>
      <c r="Q103" s="102"/>
      <c r="R103" s="102"/>
      <c r="S103" s="102"/>
      <c r="T103" s="102"/>
      <c r="U103" s="102"/>
      <c r="V103" s="101"/>
      <c r="W103" s="102"/>
      <c r="X103" s="102"/>
      <c r="Y103" s="102"/>
    </row>
    <row r="104" spans="1:25" ht="25.5" x14ac:dyDescent="0.25">
      <c r="A104" s="130"/>
      <c r="B104" s="133"/>
      <c r="C104" s="23">
        <v>101</v>
      </c>
      <c r="D104" s="21" t="s">
        <v>184</v>
      </c>
      <c r="E104" s="23" t="s">
        <v>40</v>
      </c>
      <c r="F104" s="23" t="s">
        <v>83</v>
      </c>
      <c r="G104" s="23" t="s">
        <v>47</v>
      </c>
      <c r="H104" s="29">
        <v>0.92</v>
      </c>
      <c r="I104" s="43">
        <v>84</v>
      </c>
      <c r="J104" s="84">
        <f t="shared" si="2"/>
        <v>0</v>
      </c>
      <c r="K104" s="85" t="str">
        <f t="shared" si="3"/>
        <v>OK</v>
      </c>
      <c r="L104" s="102"/>
      <c r="M104" s="103">
        <v>36</v>
      </c>
      <c r="N104" s="102"/>
      <c r="O104" s="102"/>
      <c r="P104" s="102"/>
      <c r="Q104" s="102"/>
      <c r="R104" s="102"/>
      <c r="S104" s="102"/>
      <c r="T104" s="102"/>
      <c r="U104" s="102"/>
      <c r="V104" s="101">
        <v>48</v>
      </c>
      <c r="W104" s="102"/>
      <c r="X104" s="102"/>
      <c r="Y104" s="102"/>
    </row>
    <row r="105" spans="1:25" ht="25.5" x14ac:dyDescent="0.25">
      <c r="A105" s="130"/>
      <c r="B105" s="133"/>
      <c r="C105" s="23">
        <v>102</v>
      </c>
      <c r="D105" s="21" t="s">
        <v>185</v>
      </c>
      <c r="E105" s="23" t="s">
        <v>186</v>
      </c>
      <c r="F105" s="23" t="s">
        <v>187</v>
      </c>
      <c r="G105" s="23" t="s">
        <v>47</v>
      </c>
      <c r="H105" s="29">
        <v>3.12</v>
      </c>
      <c r="I105" s="43">
        <v>200</v>
      </c>
      <c r="J105" s="84">
        <f t="shared" si="2"/>
        <v>150</v>
      </c>
      <c r="K105" s="85" t="str">
        <f t="shared" si="3"/>
        <v>OK</v>
      </c>
      <c r="L105" s="102"/>
      <c r="M105" s="103"/>
      <c r="N105" s="102"/>
      <c r="O105" s="102"/>
      <c r="P105" s="102"/>
      <c r="Q105" s="102"/>
      <c r="R105" s="102"/>
      <c r="S105" s="102"/>
      <c r="T105" s="102"/>
      <c r="U105" s="102"/>
      <c r="V105" s="101">
        <v>50</v>
      </c>
      <c r="W105" s="102"/>
      <c r="X105" s="102"/>
      <c r="Y105" s="102"/>
    </row>
    <row r="106" spans="1:25" ht="25.5" x14ac:dyDescent="0.25">
      <c r="A106" s="130"/>
      <c r="B106" s="133"/>
      <c r="C106" s="23">
        <v>103</v>
      </c>
      <c r="D106" s="21" t="s">
        <v>188</v>
      </c>
      <c r="E106" s="23" t="s">
        <v>189</v>
      </c>
      <c r="F106" s="23" t="s">
        <v>187</v>
      </c>
      <c r="G106" s="23" t="s">
        <v>47</v>
      </c>
      <c r="H106" s="29">
        <v>3</v>
      </c>
      <c r="I106" s="43">
        <v>500</v>
      </c>
      <c r="J106" s="84">
        <f t="shared" si="2"/>
        <v>402</v>
      </c>
      <c r="K106" s="85" t="str">
        <f t="shared" si="3"/>
        <v>OK</v>
      </c>
      <c r="L106" s="102"/>
      <c r="M106" s="103">
        <v>48</v>
      </c>
      <c r="N106" s="102"/>
      <c r="O106" s="102"/>
      <c r="P106" s="102"/>
      <c r="Q106" s="102"/>
      <c r="R106" s="102"/>
      <c r="S106" s="102"/>
      <c r="T106" s="102"/>
      <c r="U106" s="102"/>
      <c r="V106" s="101">
        <v>50</v>
      </c>
      <c r="W106" s="102"/>
      <c r="X106" s="102"/>
      <c r="Y106" s="102"/>
    </row>
    <row r="107" spans="1:25" x14ac:dyDescent="0.25">
      <c r="A107" s="130"/>
      <c r="B107" s="133"/>
      <c r="C107" s="23">
        <v>104</v>
      </c>
      <c r="D107" s="21" t="s">
        <v>190</v>
      </c>
      <c r="E107" s="23" t="s">
        <v>40</v>
      </c>
      <c r="F107" s="23" t="s">
        <v>182</v>
      </c>
      <c r="G107" s="23" t="s">
        <v>47</v>
      </c>
      <c r="H107" s="29">
        <v>0.49</v>
      </c>
      <c r="I107" s="43">
        <v>50</v>
      </c>
      <c r="J107" s="84">
        <f t="shared" si="2"/>
        <v>38</v>
      </c>
      <c r="K107" s="85" t="str">
        <f t="shared" si="3"/>
        <v>OK</v>
      </c>
      <c r="L107" s="102"/>
      <c r="M107" s="103">
        <v>12</v>
      </c>
      <c r="N107" s="102"/>
      <c r="O107" s="102"/>
      <c r="P107" s="102"/>
      <c r="Q107" s="102"/>
      <c r="R107" s="102"/>
      <c r="S107" s="102"/>
      <c r="T107" s="102"/>
      <c r="U107" s="102"/>
      <c r="V107" s="101"/>
      <c r="W107" s="102"/>
      <c r="X107" s="102"/>
      <c r="Y107" s="102"/>
    </row>
    <row r="108" spans="1:25" ht="25.5" x14ac:dyDescent="0.25">
      <c r="A108" s="130"/>
      <c r="B108" s="133"/>
      <c r="C108" s="23">
        <v>105</v>
      </c>
      <c r="D108" s="21" t="s">
        <v>191</v>
      </c>
      <c r="E108" s="23" t="s">
        <v>186</v>
      </c>
      <c r="F108" s="23" t="s">
        <v>192</v>
      </c>
      <c r="G108" s="23" t="s">
        <v>47</v>
      </c>
      <c r="H108" s="29">
        <v>6.37</v>
      </c>
      <c r="I108" s="43">
        <v>150</v>
      </c>
      <c r="J108" s="84">
        <f t="shared" si="2"/>
        <v>120</v>
      </c>
      <c r="K108" s="85" t="str">
        <f t="shared" si="3"/>
        <v>OK</v>
      </c>
      <c r="L108" s="102"/>
      <c r="M108" s="103"/>
      <c r="N108" s="102"/>
      <c r="O108" s="102"/>
      <c r="P108" s="102"/>
      <c r="Q108" s="102"/>
      <c r="R108" s="102"/>
      <c r="S108" s="102"/>
      <c r="T108" s="102"/>
      <c r="U108" s="102"/>
      <c r="V108" s="101">
        <v>30</v>
      </c>
      <c r="W108" s="102"/>
      <c r="X108" s="102"/>
      <c r="Y108" s="102"/>
    </row>
    <row r="109" spans="1:25" ht="26.25" x14ac:dyDescent="0.25">
      <c r="A109" s="130"/>
      <c r="B109" s="133"/>
      <c r="C109" s="23">
        <v>106</v>
      </c>
      <c r="D109" s="37" t="s">
        <v>193</v>
      </c>
      <c r="E109" s="23" t="s">
        <v>40</v>
      </c>
      <c r="F109" s="23" t="s">
        <v>194</v>
      </c>
      <c r="G109" s="23" t="s">
        <v>47</v>
      </c>
      <c r="H109" s="29">
        <v>1.78</v>
      </c>
      <c r="I109" s="43"/>
      <c r="J109" s="84">
        <f t="shared" si="2"/>
        <v>0</v>
      </c>
      <c r="K109" s="85" t="str">
        <f t="shared" si="3"/>
        <v>OK</v>
      </c>
      <c r="L109" s="102"/>
      <c r="M109" s="103"/>
      <c r="N109" s="102"/>
      <c r="O109" s="102"/>
      <c r="P109" s="102"/>
      <c r="Q109" s="102"/>
      <c r="R109" s="102"/>
      <c r="S109" s="102"/>
      <c r="T109" s="102"/>
      <c r="U109" s="102"/>
      <c r="V109" s="101"/>
      <c r="W109" s="102"/>
      <c r="X109" s="102"/>
      <c r="Y109" s="102"/>
    </row>
    <row r="110" spans="1:25" x14ac:dyDescent="0.25">
      <c r="A110" s="130"/>
      <c r="B110" s="133"/>
      <c r="C110" s="23">
        <v>107</v>
      </c>
      <c r="D110" s="21" t="s">
        <v>195</v>
      </c>
      <c r="E110" s="23" t="s">
        <v>189</v>
      </c>
      <c r="F110" s="23" t="s">
        <v>194</v>
      </c>
      <c r="G110" s="23" t="s">
        <v>47</v>
      </c>
      <c r="H110" s="29">
        <v>2.7</v>
      </c>
      <c r="I110" s="43">
        <v>150</v>
      </c>
      <c r="J110" s="84">
        <f t="shared" si="2"/>
        <v>120</v>
      </c>
      <c r="K110" s="85" t="str">
        <f t="shared" si="3"/>
        <v>OK</v>
      </c>
      <c r="L110" s="102"/>
      <c r="M110" s="103"/>
      <c r="N110" s="102"/>
      <c r="O110" s="102"/>
      <c r="P110" s="102"/>
      <c r="Q110" s="102"/>
      <c r="R110" s="102"/>
      <c r="S110" s="102"/>
      <c r="T110" s="102"/>
      <c r="U110" s="102"/>
      <c r="V110" s="101">
        <v>30</v>
      </c>
      <c r="W110" s="102"/>
      <c r="X110" s="102"/>
      <c r="Y110" s="102"/>
    </row>
    <row r="111" spans="1:25" ht="25.5" x14ac:dyDescent="0.25">
      <c r="A111" s="130"/>
      <c r="B111" s="133"/>
      <c r="C111" s="23">
        <v>108</v>
      </c>
      <c r="D111" s="21" t="s">
        <v>196</v>
      </c>
      <c r="E111" s="23" t="s">
        <v>40</v>
      </c>
      <c r="F111" s="23" t="s">
        <v>182</v>
      </c>
      <c r="G111" s="23" t="s">
        <v>47</v>
      </c>
      <c r="H111" s="29">
        <v>0.49</v>
      </c>
      <c r="I111" s="43">
        <v>50</v>
      </c>
      <c r="J111" s="84">
        <f t="shared" si="2"/>
        <v>38</v>
      </c>
      <c r="K111" s="85" t="str">
        <f t="shared" si="3"/>
        <v>OK</v>
      </c>
      <c r="L111" s="102"/>
      <c r="M111" s="103">
        <v>12</v>
      </c>
      <c r="N111" s="102"/>
      <c r="O111" s="102"/>
      <c r="P111" s="102"/>
      <c r="Q111" s="102"/>
      <c r="R111" s="102"/>
      <c r="S111" s="102"/>
      <c r="T111" s="102"/>
      <c r="U111" s="102"/>
      <c r="V111" s="101"/>
      <c r="W111" s="102"/>
      <c r="X111" s="102"/>
      <c r="Y111" s="102"/>
    </row>
    <row r="112" spans="1:25" ht="25.5" x14ac:dyDescent="0.25">
      <c r="A112" s="130"/>
      <c r="B112" s="133"/>
      <c r="C112" s="23">
        <v>109</v>
      </c>
      <c r="D112" s="21" t="s">
        <v>197</v>
      </c>
      <c r="E112" s="23" t="s">
        <v>40</v>
      </c>
      <c r="F112" s="23" t="s">
        <v>198</v>
      </c>
      <c r="G112" s="23" t="s">
        <v>47</v>
      </c>
      <c r="H112" s="29">
        <v>20.13</v>
      </c>
      <c r="I112" s="43"/>
      <c r="J112" s="84">
        <f t="shared" si="2"/>
        <v>0</v>
      </c>
      <c r="K112" s="85" t="str">
        <f t="shared" si="3"/>
        <v>OK</v>
      </c>
      <c r="L112" s="102"/>
      <c r="M112" s="103"/>
      <c r="N112" s="102"/>
      <c r="O112" s="102"/>
      <c r="P112" s="102"/>
      <c r="Q112" s="102"/>
      <c r="R112" s="102"/>
      <c r="S112" s="102"/>
      <c r="T112" s="102"/>
      <c r="U112" s="102"/>
      <c r="V112" s="101"/>
      <c r="W112" s="102"/>
      <c r="X112" s="102"/>
      <c r="Y112" s="102"/>
    </row>
    <row r="113" spans="1:25" ht="26.25" customHeight="1" x14ac:dyDescent="0.25">
      <c r="A113" s="55" t="s">
        <v>379</v>
      </c>
      <c r="B113" s="53">
        <v>15</v>
      </c>
      <c r="C113" s="26">
        <v>110</v>
      </c>
      <c r="D113" s="35" t="s">
        <v>199</v>
      </c>
      <c r="E113" s="26" t="s">
        <v>189</v>
      </c>
      <c r="F113" s="27" t="s">
        <v>200</v>
      </c>
      <c r="G113" s="26" t="s">
        <v>47</v>
      </c>
      <c r="H113" s="28">
        <v>44.15</v>
      </c>
      <c r="I113" s="42">
        <v>150</v>
      </c>
      <c r="J113" s="84">
        <f t="shared" si="2"/>
        <v>90</v>
      </c>
      <c r="K113" s="85" t="str">
        <f t="shared" si="3"/>
        <v>OK</v>
      </c>
      <c r="L113" s="102"/>
      <c r="M113" s="102"/>
      <c r="N113" s="103">
        <v>60</v>
      </c>
      <c r="O113" s="102"/>
      <c r="P113" s="102"/>
      <c r="Q113" s="102"/>
      <c r="R113" s="102"/>
      <c r="S113" s="102"/>
      <c r="T113" s="102"/>
      <c r="U113" s="102"/>
      <c r="V113" s="101"/>
      <c r="W113" s="102"/>
      <c r="X113" s="102"/>
      <c r="Y113" s="102"/>
    </row>
    <row r="114" spans="1:25" ht="63.75" x14ac:dyDescent="0.25">
      <c r="A114" s="56" t="s">
        <v>383</v>
      </c>
      <c r="B114" s="54">
        <v>16</v>
      </c>
      <c r="C114" s="23">
        <v>111</v>
      </c>
      <c r="D114" s="21" t="s">
        <v>201</v>
      </c>
      <c r="E114" s="23" t="s">
        <v>40</v>
      </c>
      <c r="F114" s="32" t="s">
        <v>202</v>
      </c>
      <c r="G114" s="23" t="s">
        <v>47</v>
      </c>
      <c r="H114" s="29">
        <v>430</v>
      </c>
      <c r="I114" s="43">
        <v>2</v>
      </c>
      <c r="J114" s="84">
        <f t="shared" si="2"/>
        <v>0</v>
      </c>
      <c r="K114" s="85" t="str">
        <f t="shared" si="3"/>
        <v>OK</v>
      </c>
      <c r="L114" s="102"/>
      <c r="M114" s="103"/>
      <c r="N114" s="102"/>
      <c r="O114" s="102"/>
      <c r="P114" s="102"/>
      <c r="Q114" s="102"/>
      <c r="R114" s="102">
        <v>2</v>
      </c>
      <c r="S114" s="102"/>
      <c r="T114" s="102"/>
      <c r="U114" s="102"/>
      <c r="V114" s="101"/>
      <c r="W114" s="102"/>
      <c r="X114" s="102"/>
      <c r="Y114" s="102"/>
    </row>
    <row r="115" spans="1:25" ht="25.5" x14ac:dyDescent="0.25">
      <c r="A115" s="131" t="s">
        <v>379</v>
      </c>
      <c r="B115" s="132">
        <v>17</v>
      </c>
      <c r="C115" s="26">
        <v>112</v>
      </c>
      <c r="D115" s="39" t="s">
        <v>493</v>
      </c>
      <c r="E115" s="26" t="s">
        <v>40</v>
      </c>
      <c r="F115" s="27" t="s">
        <v>203</v>
      </c>
      <c r="G115" s="26" t="s">
        <v>47</v>
      </c>
      <c r="H115" s="28">
        <v>0.52</v>
      </c>
      <c r="I115" s="42"/>
      <c r="J115" s="84">
        <f t="shared" si="2"/>
        <v>0</v>
      </c>
      <c r="K115" s="85" t="str">
        <f t="shared" si="3"/>
        <v>OK</v>
      </c>
      <c r="L115" s="102"/>
      <c r="M115" s="103"/>
      <c r="N115" s="102"/>
      <c r="O115" s="102"/>
      <c r="P115" s="102"/>
      <c r="Q115" s="102"/>
      <c r="R115" s="102"/>
      <c r="S115" s="102"/>
      <c r="T115" s="102"/>
      <c r="U115" s="102"/>
      <c r="V115" s="101"/>
      <c r="W115" s="102"/>
      <c r="X115" s="102"/>
      <c r="Y115" s="102"/>
    </row>
    <row r="116" spans="1:25" ht="38.25" x14ac:dyDescent="0.25">
      <c r="A116" s="131"/>
      <c r="B116" s="132"/>
      <c r="C116" s="26">
        <v>113</v>
      </c>
      <c r="D116" s="35" t="s">
        <v>204</v>
      </c>
      <c r="E116" s="26" t="s">
        <v>68</v>
      </c>
      <c r="F116" s="27" t="s">
        <v>205</v>
      </c>
      <c r="G116" s="26" t="s">
        <v>47</v>
      </c>
      <c r="H116" s="28">
        <v>68.3</v>
      </c>
      <c r="I116" s="42"/>
      <c r="J116" s="84">
        <f t="shared" si="2"/>
        <v>0</v>
      </c>
      <c r="K116" s="85" t="str">
        <f t="shared" si="3"/>
        <v>OK</v>
      </c>
      <c r="L116" s="102"/>
      <c r="M116" s="103"/>
      <c r="N116" s="102"/>
      <c r="O116" s="102"/>
      <c r="P116" s="102"/>
      <c r="Q116" s="102"/>
      <c r="R116" s="102"/>
      <c r="S116" s="102"/>
      <c r="T116" s="102"/>
      <c r="U116" s="102"/>
      <c r="V116" s="101"/>
      <c r="W116" s="102"/>
      <c r="X116" s="102"/>
      <c r="Y116" s="102"/>
    </row>
    <row r="117" spans="1:25" ht="26.25" x14ac:dyDescent="0.25">
      <c r="A117" s="131"/>
      <c r="B117" s="132"/>
      <c r="C117" s="26">
        <v>114</v>
      </c>
      <c r="D117" s="40" t="s">
        <v>206</v>
      </c>
      <c r="E117" s="33" t="s">
        <v>68</v>
      </c>
      <c r="F117" s="33" t="s">
        <v>205</v>
      </c>
      <c r="G117" s="33" t="s">
        <v>47</v>
      </c>
      <c r="H117" s="34">
        <v>107</v>
      </c>
      <c r="I117" s="45"/>
      <c r="J117" s="84">
        <f t="shared" si="2"/>
        <v>0</v>
      </c>
      <c r="K117" s="85" t="str">
        <f t="shared" si="3"/>
        <v>OK</v>
      </c>
      <c r="L117" s="102"/>
      <c r="M117" s="103"/>
      <c r="N117" s="102"/>
      <c r="O117" s="102"/>
      <c r="P117" s="102"/>
      <c r="Q117" s="102"/>
      <c r="R117" s="102"/>
      <c r="S117" s="102"/>
      <c r="T117" s="102"/>
      <c r="U117" s="102"/>
      <c r="V117" s="101"/>
      <c r="W117" s="102"/>
      <c r="X117" s="102"/>
      <c r="Y117" s="102"/>
    </row>
    <row r="118" spans="1:25" ht="25.5" x14ac:dyDescent="0.25">
      <c r="A118" s="131"/>
      <c r="B118" s="132"/>
      <c r="C118" s="26">
        <v>115</v>
      </c>
      <c r="D118" s="35" t="s">
        <v>207</v>
      </c>
      <c r="E118" s="26" t="s">
        <v>68</v>
      </c>
      <c r="F118" s="27" t="s">
        <v>208</v>
      </c>
      <c r="G118" s="26" t="s">
        <v>47</v>
      </c>
      <c r="H118" s="28">
        <v>0.9</v>
      </c>
      <c r="I118" s="42"/>
      <c r="J118" s="84">
        <f t="shared" si="2"/>
        <v>0</v>
      </c>
      <c r="K118" s="85" t="str">
        <f t="shared" si="3"/>
        <v>OK</v>
      </c>
      <c r="L118" s="102"/>
      <c r="M118" s="103"/>
      <c r="N118" s="102"/>
      <c r="O118" s="102"/>
      <c r="P118" s="102"/>
      <c r="Q118" s="102"/>
      <c r="R118" s="102"/>
      <c r="S118" s="102"/>
      <c r="T118" s="102"/>
      <c r="U118" s="102"/>
      <c r="V118" s="101"/>
      <c r="W118" s="102"/>
      <c r="X118" s="102"/>
      <c r="Y118" s="102"/>
    </row>
    <row r="119" spans="1:25" ht="38.25" x14ac:dyDescent="0.25">
      <c r="A119" s="131"/>
      <c r="B119" s="132"/>
      <c r="C119" s="26">
        <v>116</v>
      </c>
      <c r="D119" s="35" t="s">
        <v>209</v>
      </c>
      <c r="E119" s="26" t="s">
        <v>68</v>
      </c>
      <c r="F119" s="27" t="s">
        <v>210</v>
      </c>
      <c r="G119" s="26" t="s">
        <v>47</v>
      </c>
      <c r="H119" s="28">
        <v>1.65</v>
      </c>
      <c r="I119" s="42">
        <v>50</v>
      </c>
      <c r="J119" s="84">
        <f t="shared" si="2"/>
        <v>50</v>
      </c>
      <c r="K119" s="85" t="str">
        <f t="shared" si="3"/>
        <v>OK</v>
      </c>
      <c r="L119" s="102"/>
      <c r="M119" s="103"/>
      <c r="N119" s="102"/>
      <c r="O119" s="102"/>
      <c r="P119" s="102"/>
      <c r="Q119" s="102"/>
      <c r="R119" s="102"/>
      <c r="S119" s="102"/>
      <c r="T119" s="102"/>
      <c r="U119" s="102"/>
      <c r="V119" s="101"/>
      <c r="W119" s="102"/>
      <c r="X119" s="102"/>
      <c r="Y119" s="102"/>
    </row>
    <row r="120" spans="1:25" ht="38.25" x14ac:dyDescent="0.25">
      <c r="A120" s="131"/>
      <c r="B120" s="132"/>
      <c r="C120" s="26">
        <v>117</v>
      </c>
      <c r="D120" s="35" t="s">
        <v>211</v>
      </c>
      <c r="E120" s="26" t="s">
        <v>68</v>
      </c>
      <c r="F120" s="27" t="s">
        <v>210</v>
      </c>
      <c r="G120" s="26" t="s">
        <v>47</v>
      </c>
      <c r="H120" s="28">
        <v>1.27</v>
      </c>
      <c r="I120" s="42">
        <v>50</v>
      </c>
      <c r="J120" s="84">
        <f t="shared" si="2"/>
        <v>50</v>
      </c>
      <c r="K120" s="85" t="str">
        <f t="shared" si="3"/>
        <v>OK</v>
      </c>
      <c r="L120" s="102"/>
      <c r="M120" s="103"/>
      <c r="N120" s="102"/>
      <c r="O120" s="102"/>
      <c r="P120" s="102"/>
      <c r="Q120" s="102"/>
      <c r="R120" s="102"/>
      <c r="S120" s="102"/>
      <c r="T120" s="102"/>
      <c r="U120" s="102"/>
      <c r="V120" s="101"/>
      <c r="W120" s="102"/>
      <c r="X120" s="102"/>
      <c r="Y120" s="102"/>
    </row>
    <row r="121" spans="1:25" ht="25.5" x14ac:dyDescent="0.25">
      <c r="A121" s="131"/>
      <c r="B121" s="132"/>
      <c r="C121" s="26">
        <v>118</v>
      </c>
      <c r="D121" s="35" t="s">
        <v>494</v>
      </c>
      <c r="E121" s="26" t="s">
        <v>212</v>
      </c>
      <c r="F121" s="27" t="s">
        <v>203</v>
      </c>
      <c r="G121" s="26" t="s">
        <v>47</v>
      </c>
      <c r="H121" s="28">
        <v>0.5</v>
      </c>
      <c r="I121" s="42"/>
      <c r="J121" s="84">
        <f t="shared" si="2"/>
        <v>0</v>
      </c>
      <c r="K121" s="85" t="str">
        <f t="shared" si="3"/>
        <v>OK</v>
      </c>
      <c r="L121" s="102"/>
      <c r="M121" s="103"/>
      <c r="N121" s="102"/>
      <c r="O121" s="102"/>
      <c r="P121" s="102"/>
      <c r="Q121" s="102"/>
      <c r="R121" s="102"/>
      <c r="S121" s="102"/>
      <c r="T121" s="102"/>
      <c r="U121" s="102"/>
      <c r="V121" s="101"/>
      <c r="W121" s="102"/>
      <c r="X121" s="102"/>
      <c r="Y121" s="102"/>
    </row>
    <row r="122" spans="1:25" ht="38.25" x14ac:dyDescent="0.25">
      <c r="A122" s="130" t="s">
        <v>378</v>
      </c>
      <c r="B122" s="133">
        <v>18</v>
      </c>
      <c r="C122" s="23">
        <v>119</v>
      </c>
      <c r="D122" s="21" t="s">
        <v>495</v>
      </c>
      <c r="E122" s="23" t="s">
        <v>40</v>
      </c>
      <c r="F122" s="23" t="s">
        <v>213</v>
      </c>
      <c r="G122" s="23" t="s">
        <v>47</v>
      </c>
      <c r="H122" s="29">
        <v>16.21</v>
      </c>
      <c r="I122" s="43"/>
      <c r="J122" s="84">
        <f t="shared" si="2"/>
        <v>0</v>
      </c>
      <c r="K122" s="85" t="str">
        <f t="shared" si="3"/>
        <v>OK</v>
      </c>
      <c r="L122" s="102"/>
      <c r="M122" s="103"/>
      <c r="N122" s="102"/>
      <c r="O122" s="102"/>
      <c r="P122" s="102"/>
      <c r="Q122" s="102"/>
      <c r="R122" s="102"/>
      <c r="S122" s="102"/>
      <c r="T122" s="102"/>
      <c r="U122" s="102"/>
      <c r="V122" s="101"/>
      <c r="W122" s="102"/>
      <c r="X122" s="102"/>
      <c r="Y122" s="102"/>
    </row>
    <row r="123" spans="1:25" ht="63.75" x14ac:dyDescent="0.25">
      <c r="A123" s="130"/>
      <c r="B123" s="133"/>
      <c r="C123" s="23">
        <v>120</v>
      </c>
      <c r="D123" s="21" t="s">
        <v>496</v>
      </c>
      <c r="E123" s="23" t="s">
        <v>40</v>
      </c>
      <c r="F123" s="23" t="s">
        <v>110</v>
      </c>
      <c r="G123" s="23" t="s">
        <v>47</v>
      </c>
      <c r="H123" s="29">
        <v>31.88</v>
      </c>
      <c r="I123" s="43"/>
      <c r="J123" s="84">
        <f t="shared" si="2"/>
        <v>0</v>
      </c>
      <c r="K123" s="85" t="str">
        <f t="shared" si="3"/>
        <v>OK</v>
      </c>
      <c r="L123" s="102"/>
      <c r="M123" s="103"/>
      <c r="N123" s="102"/>
      <c r="O123" s="102"/>
      <c r="P123" s="102"/>
      <c r="Q123" s="102"/>
      <c r="R123" s="102"/>
      <c r="S123" s="102"/>
      <c r="T123" s="102"/>
      <c r="U123" s="102"/>
      <c r="V123" s="101"/>
      <c r="W123" s="102"/>
      <c r="X123" s="102"/>
      <c r="Y123" s="102"/>
    </row>
    <row r="124" spans="1:25" ht="25.5" x14ac:dyDescent="0.25">
      <c r="A124" s="130"/>
      <c r="B124" s="133"/>
      <c r="C124" s="23">
        <v>121</v>
      </c>
      <c r="D124" s="36" t="s">
        <v>214</v>
      </c>
      <c r="E124" s="23" t="s">
        <v>68</v>
      </c>
      <c r="F124" s="22" t="s">
        <v>52</v>
      </c>
      <c r="G124" s="23" t="s">
        <v>47</v>
      </c>
      <c r="H124" s="29">
        <v>4.95</v>
      </c>
      <c r="I124" s="43"/>
      <c r="J124" s="84">
        <f t="shared" si="2"/>
        <v>0</v>
      </c>
      <c r="K124" s="85" t="str">
        <f t="shared" si="3"/>
        <v>OK</v>
      </c>
      <c r="L124" s="102"/>
      <c r="M124" s="103"/>
      <c r="N124" s="102"/>
      <c r="O124" s="102"/>
      <c r="P124" s="102"/>
      <c r="Q124" s="102"/>
      <c r="R124" s="102"/>
      <c r="S124" s="102"/>
      <c r="T124" s="102"/>
      <c r="U124" s="102"/>
      <c r="V124" s="101"/>
      <c r="W124" s="102"/>
      <c r="X124" s="102"/>
      <c r="Y124" s="102"/>
    </row>
    <row r="125" spans="1:25" ht="25.5" x14ac:dyDescent="0.25">
      <c r="A125" s="130"/>
      <c r="B125" s="133"/>
      <c r="C125" s="23">
        <v>122</v>
      </c>
      <c r="D125" s="36" t="s">
        <v>215</v>
      </c>
      <c r="E125" s="23" t="s">
        <v>68</v>
      </c>
      <c r="F125" s="22" t="s">
        <v>52</v>
      </c>
      <c r="G125" s="23" t="s">
        <v>47</v>
      </c>
      <c r="H125" s="29">
        <v>0.7</v>
      </c>
      <c r="I125" s="43">
        <v>50</v>
      </c>
      <c r="J125" s="84">
        <f t="shared" si="2"/>
        <v>20</v>
      </c>
      <c r="K125" s="85" t="str">
        <f t="shared" si="3"/>
        <v>OK</v>
      </c>
      <c r="L125" s="102"/>
      <c r="M125" s="103">
        <v>30</v>
      </c>
      <c r="N125" s="102"/>
      <c r="O125" s="102"/>
      <c r="P125" s="102"/>
      <c r="Q125" s="102"/>
      <c r="R125" s="102"/>
      <c r="S125" s="102"/>
      <c r="T125" s="102"/>
      <c r="U125" s="102"/>
      <c r="V125" s="101"/>
      <c r="W125" s="102"/>
      <c r="X125" s="102"/>
      <c r="Y125" s="102"/>
    </row>
    <row r="126" spans="1:25" ht="38.25" x14ac:dyDescent="0.25">
      <c r="A126" s="130"/>
      <c r="B126" s="133"/>
      <c r="C126" s="23">
        <v>123</v>
      </c>
      <c r="D126" s="21" t="s">
        <v>216</v>
      </c>
      <c r="E126" s="23" t="s">
        <v>40</v>
      </c>
      <c r="F126" s="23" t="s">
        <v>52</v>
      </c>
      <c r="G126" s="23" t="s">
        <v>47</v>
      </c>
      <c r="H126" s="29">
        <v>31.6</v>
      </c>
      <c r="I126" s="43">
        <v>10</v>
      </c>
      <c r="J126" s="84">
        <f t="shared" si="2"/>
        <v>7</v>
      </c>
      <c r="K126" s="85" t="str">
        <f t="shared" si="3"/>
        <v>OK</v>
      </c>
      <c r="L126" s="102"/>
      <c r="M126" s="103">
        <v>3</v>
      </c>
      <c r="N126" s="102"/>
      <c r="O126" s="102"/>
      <c r="P126" s="102"/>
      <c r="Q126" s="102"/>
      <c r="R126" s="102"/>
      <c r="S126" s="102"/>
      <c r="T126" s="102"/>
      <c r="U126" s="102"/>
      <c r="V126" s="101"/>
      <c r="W126" s="102"/>
      <c r="X126" s="102"/>
      <c r="Y126" s="102"/>
    </row>
    <row r="127" spans="1:25" ht="63.75" x14ac:dyDescent="0.25">
      <c r="A127" s="130"/>
      <c r="B127" s="133"/>
      <c r="C127" s="23">
        <v>124</v>
      </c>
      <c r="D127" s="21" t="s">
        <v>217</v>
      </c>
      <c r="E127" s="23" t="s">
        <v>64</v>
      </c>
      <c r="F127" s="23" t="s">
        <v>218</v>
      </c>
      <c r="G127" s="23" t="s">
        <v>47</v>
      </c>
      <c r="H127" s="29">
        <v>12.42</v>
      </c>
      <c r="I127" s="43">
        <v>100</v>
      </c>
      <c r="J127" s="84">
        <f t="shared" si="2"/>
        <v>50</v>
      </c>
      <c r="K127" s="85" t="str">
        <f t="shared" si="3"/>
        <v>OK</v>
      </c>
      <c r="L127" s="102"/>
      <c r="M127" s="103">
        <v>30</v>
      </c>
      <c r="N127" s="102"/>
      <c r="O127" s="102"/>
      <c r="P127" s="102"/>
      <c r="Q127" s="102"/>
      <c r="R127" s="102"/>
      <c r="S127" s="102"/>
      <c r="T127" s="102"/>
      <c r="U127" s="102"/>
      <c r="V127" s="101">
        <v>20</v>
      </c>
      <c r="W127" s="102"/>
      <c r="X127" s="102"/>
      <c r="Y127" s="102"/>
    </row>
    <row r="128" spans="1:25" ht="38.25" x14ac:dyDescent="0.25">
      <c r="A128" s="55" t="s">
        <v>380</v>
      </c>
      <c r="B128" s="53">
        <v>19</v>
      </c>
      <c r="C128" s="26">
        <v>125</v>
      </c>
      <c r="D128" s="35" t="s">
        <v>219</v>
      </c>
      <c r="E128" s="26" t="s">
        <v>64</v>
      </c>
      <c r="F128" s="27" t="s">
        <v>220</v>
      </c>
      <c r="G128" s="26" t="s">
        <v>47</v>
      </c>
      <c r="H128" s="28">
        <v>7.05</v>
      </c>
      <c r="I128" s="42"/>
      <c r="J128" s="84">
        <f t="shared" si="2"/>
        <v>0</v>
      </c>
      <c r="K128" s="85" t="str">
        <f t="shared" si="3"/>
        <v>OK</v>
      </c>
      <c r="L128" s="102"/>
      <c r="M128" s="103"/>
      <c r="N128" s="102"/>
      <c r="O128" s="102"/>
      <c r="P128" s="102"/>
      <c r="Q128" s="102"/>
      <c r="R128" s="102"/>
      <c r="S128" s="102"/>
      <c r="T128" s="102"/>
      <c r="U128" s="102"/>
      <c r="V128" s="101"/>
      <c r="W128" s="102"/>
      <c r="X128" s="102"/>
      <c r="Y128" s="102"/>
    </row>
    <row r="129" spans="1:25" ht="25.5" x14ac:dyDescent="0.25">
      <c r="A129" s="130" t="s">
        <v>378</v>
      </c>
      <c r="B129" s="133">
        <v>20</v>
      </c>
      <c r="C129" s="23">
        <v>126</v>
      </c>
      <c r="D129" s="21" t="s">
        <v>497</v>
      </c>
      <c r="E129" s="23" t="s">
        <v>9</v>
      </c>
      <c r="F129" s="23" t="s">
        <v>221</v>
      </c>
      <c r="G129" s="23" t="s">
        <v>47</v>
      </c>
      <c r="H129" s="29">
        <v>0.38</v>
      </c>
      <c r="I129" s="43">
        <v>720</v>
      </c>
      <c r="J129" s="84">
        <f t="shared" si="2"/>
        <v>300</v>
      </c>
      <c r="K129" s="85" t="str">
        <f t="shared" si="3"/>
        <v>OK</v>
      </c>
      <c r="L129" s="102"/>
      <c r="M129" s="103"/>
      <c r="N129" s="102"/>
      <c r="O129" s="102"/>
      <c r="P129" s="102"/>
      <c r="Q129" s="102"/>
      <c r="R129" s="102"/>
      <c r="S129" s="102"/>
      <c r="T129" s="102"/>
      <c r="U129" s="102"/>
      <c r="V129" s="101">
        <v>420</v>
      </c>
      <c r="W129" s="102"/>
      <c r="X129" s="102"/>
      <c r="Y129" s="102"/>
    </row>
    <row r="130" spans="1:25" ht="25.5" x14ac:dyDescent="0.25">
      <c r="A130" s="130"/>
      <c r="B130" s="133"/>
      <c r="C130" s="23">
        <v>127</v>
      </c>
      <c r="D130" s="21" t="s">
        <v>498</v>
      </c>
      <c r="E130" s="23" t="s">
        <v>9</v>
      </c>
      <c r="F130" s="23" t="s">
        <v>110</v>
      </c>
      <c r="G130" s="23" t="s">
        <v>47</v>
      </c>
      <c r="H130" s="29">
        <v>2.85</v>
      </c>
      <c r="I130" s="43"/>
      <c r="J130" s="84">
        <f t="shared" si="2"/>
        <v>0</v>
      </c>
      <c r="K130" s="85" t="str">
        <f t="shared" si="3"/>
        <v>OK</v>
      </c>
      <c r="L130" s="102"/>
      <c r="M130" s="103"/>
      <c r="N130" s="102"/>
      <c r="O130" s="102"/>
      <c r="P130" s="102"/>
      <c r="Q130" s="102"/>
      <c r="R130" s="102"/>
      <c r="S130" s="102"/>
      <c r="T130" s="102"/>
      <c r="U130" s="102"/>
      <c r="V130" s="101"/>
      <c r="W130" s="102"/>
      <c r="X130" s="102"/>
      <c r="Y130" s="102"/>
    </row>
    <row r="131" spans="1:25" ht="25.5" x14ac:dyDescent="0.25">
      <c r="A131" s="130"/>
      <c r="B131" s="133"/>
      <c r="C131" s="23">
        <v>128</v>
      </c>
      <c r="D131" s="21" t="s">
        <v>222</v>
      </c>
      <c r="E131" s="23" t="s">
        <v>68</v>
      </c>
      <c r="F131" s="23" t="s">
        <v>223</v>
      </c>
      <c r="G131" s="23" t="s">
        <v>47</v>
      </c>
      <c r="H131" s="29">
        <v>40</v>
      </c>
      <c r="I131" s="43">
        <v>20</v>
      </c>
      <c r="J131" s="84">
        <f t="shared" si="2"/>
        <v>14</v>
      </c>
      <c r="K131" s="85" t="str">
        <f t="shared" si="3"/>
        <v>OK</v>
      </c>
      <c r="L131" s="102"/>
      <c r="M131" s="103">
        <v>6</v>
      </c>
      <c r="N131" s="102"/>
      <c r="O131" s="102"/>
      <c r="P131" s="102"/>
      <c r="Q131" s="102"/>
      <c r="R131" s="102"/>
      <c r="S131" s="102"/>
      <c r="T131" s="102"/>
      <c r="U131" s="102"/>
      <c r="V131" s="101"/>
      <c r="W131" s="104"/>
      <c r="X131" s="104"/>
      <c r="Y131" s="104"/>
    </row>
    <row r="132" spans="1:25" ht="25.5" x14ac:dyDescent="0.25">
      <c r="A132" s="130"/>
      <c r="B132" s="133"/>
      <c r="C132" s="23">
        <v>129</v>
      </c>
      <c r="D132" s="21" t="s">
        <v>224</v>
      </c>
      <c r="E132" s="23" t="s">
        <v>68</v>
      </c>
      <c r="F132" s="23" t="s">
        <v>221</v>
      </c>
      <c r="G132" s="23" t="s">
        <v>47</v>
      </c>
      <c r="H132" s="29">
        <v>2.5</v>
      </c>
      <c r="I132" s="43"/>
      <c r="J132" s="84">
        <f t="shared" si="2"/>
        <v>0</v>
      </c>
      <c r="K132" s="85" t="str">
        <f t="shared" si="3"/>
        <v>OK</v>
      </c>
      <c r="L132" s="102"/>
      <c r="M132" s="103"/>
      <c r="N132" s="102"/>
      <c r="O132" s="102"/>
      <c r="P132" s="102"/>
      <c r="Q132" s="102"/>
      <c r="R132" s="102"/>
      <c r="S132" s="102"/>
      <c r="T132" s="102"/>
      <c r="U132" s="102"/>
      <c r="V132" s="101"/>
      <c r="W132" s="102"/>
      <c r="X132" s="102"/>
      <c r="Y132" s="102"/>
    </row>
    <row r="133" spans="1:25" ht="39" x14ac:dyDescent="0.25">
      <c r="A133" s="130"/>
      <c r="B133" s="133"/>
      <c r="C133" s="23">
        <v>130</v>
      </c>
      <c r="D133" s="37" t="s">
        <v>225</v>
      </c>
      <c r="E133" s="23" t="s">
        <v>40</v>
      </c>
      <c r="F133" s="23" t="s">
        <v>110</v>
      </c>
      <c r="G133" s="23" t="s">
        <v>47</v>
      </c>
      <c r="H133" s="29">
        <v>2.88</v>
      </c>
      <c r="I133" s="43"/>
      <c r="J133" s="84">
        <f t="shared" ref="J133:J196" si="4">I133-(SUM(L133:Y133))</f>
        <v>0</v>
      </c>
      <c r="K133" s="85" t="str">
        <f t="shared" ref="K133:K196" si="5">IF(J133&lt;0,"ATENÇÃO","OK")</f>
        <v>OK</v>
      </c>
      <c r="L133" s="102"/>
      <c r="M133" s="103"/>
      <c r="N133" s="102"/>
      <c r="O133" s="102"/>
      <c r="P133" s="102"/>
      <c r="Q133" s="102"/>
      <c r="R133" s="102"/>
      <c r="S133" s="102"/>
      <c r="T133" s="102"/>
      <c r="U133" s="102"/>
      <c r="V133" s="101"/>
      <c r="W133" s="102"/>
      <c r="X133" s="102"/>
      <c r="Y133" s="102"/>
    </row>
    <row r="134" spans="1:25" ht="26.25" x14ac:dyDescent="0.25">
      <c r="A134" s="130"/>
      <c r="B134" s="133"/>
      <c r="C134" s="23">
        <v>131</v>
      </c>
      <c r="D134" s="37" t="s">
        <v>226</v>
      </c>
      <c r="E134" s="23" t="s">
        <v>101</v>
      </c>
      <c r="F134" s="23" t="s">
        <v>223</v>
      </c>
      <c r="G134" s="23" t="s">
        <v>47</v>
      </c>
      <c r="H134" s="29">
        <v>54</v>
      </c>
      <c r="I134" s="43"/>
      <c r="J134" s="84">
        <f t="shared" si="4"/>
        <v>0</v>
      </c>
      <c r="K134" s="85" t="str">
        <f t="shared" si="5"/>
        <v>OK</v>
      </c>
      <c r="L134" s="102"/>
      <c r="M134" s="103"/>
      <c r="N134" s="102"/>
      <c r="O134" s="102"/>
      <c r="P134" s="102"/>
      <c r="Q134" s="102"/>
      <c r="R134" s="102"/>
      <c r="S134" s="102"/>
      <c r="T134" s="102"/>
      <c r="U134" s="102"/>
      <c r="V134" s="101"/>
      <c r="W134" s="102"/>
      <c r="X134" s="102"/>
      <c r="Y134" s="102"/>
    </row>
    <row r="135" spans="1:25" ht="38.25" x14ac:dyDescent="0.25">
      <c r="A135" s="130"/>
      <c r="B135" s="133"/>
      <c r="C135" s="23">
        <v>132</v>
      </c>
      <c r="D135" s="21" t="s">
        <v>227</v>
      </c>
      <c r="E135" s="23" t="s">
        <v>40</v>
      </c>
      <c r="F135" s="23" t="s">
        <v>110</v>
      </c>
      <c r="G135" s="23" t="s">
        <v>47</v>
      </c>
      <c r="H135" s="29">
        <v>3.7</v>
      </c>
      <c r="I135" s="43">
        <v>24</v>
      </c>
      <c r="J135" s="84">
        <f t="shared" si="4"/>
        <v>24</v>
      </c>
      <c r="K135" s="85" t="str">
        <f t="shared" si="5"/>
        <v>OK</v>
      </c>
      <c r="L135" s="102"/>
      <c r="M135" s="103"/>
      <c r="N135" s="102"/>
      <c r="O135" s="102"/>
      <c r="P135" s="102"/>
      <c r="Q135" s="102"/>
      <c r="R135" s="102"/>
      <c r="S135" s="102"/>
      <c r="T135" s="102"/>
      <c r="U135" s="102"/>
      <c r="V135" s="101"/>
      <c r="W135" s="102"/>
      <c r="X135" s="102"/>
      <c r="Y135" s="102"/>
    </row>
    <row r="136" spans="1:25" ht="38.25" x14ac:dyDescent="0.25">
      <c r="A136" s="130"/>
      <c r="B136" s="133"/>
      <c r="C136" s="23">
        <v>133</v>
      </c>
      <c r="D136" s="21" t="s">
        <v>228</v>
      </c>
      <c r="E136" s="23" t="s">
        <v>9</v>
      </c>
      <c r="F136" s="23" t="s">
        <v>229</v>
      </c>
      <c r="G136" s="23" t="s">
        <v>47</v>
      </c>
      <c r="H136" s="29">
        <v>3.92</v>
      </c>
      <c r="I136" s="43">
        <v>20</v>
      </c>
      <c r="J136" s="84">
        <f t="shared" si="4"/>
        <v>20</v>
      </c>
      <c r="K136" s="85" t="str">
        <f t="shared" si="5"/>
        <v>OK</v>
      </c>
      <c r="L136" s="102"/>
      <c r="M136" s="103"/>
      <c r="N136" s="102"/>
      <c r="O136" s="102"/>
      <c r="P136" s="102"/>
      <c r="Q136" s="102"/>
      <c r="R136" s="102"/>
      <c r="S136" s="102"/>
      <c r="T136" s="102"/>
      <c r="U136" s="102"/>
      <c r="V136" s="101"/>
      <c r="W136" s="102"/>
      <c r="X136" s="102"/>
      <c r="Y136" s="102"/>
    </row>
    <row r="137" spans="1:25" ht="38.25" x14ac:dyDescent="0.25">
      <c r="A137" s="130"/>
      <c r="B137" s="133"/>
      <c r="C137" s="23">
        <v>134</v>
      </c>
      <c r="D137" s="21" t="s">
        <v>230</v>
      </c>
      <c r="E137" s="23" t="s">
        <v>9</v>
      </c>
      <c r="F137" s="23" t="s">
        <v>231</v>
      </c>
      <c r="G137" s="23" t="s">
        <v>47</v>
      </c>
      <c r="H137" s="29">
        <v>3.61</v>
      </c>
      <c r="I137" s="43">
        <v>30</v>
      </c>
      <c r="J137" s="84">
        <f t="shared" si="4"/>
        <v>10</v>
      </c>
      <c r="K137" s="85" t="str">
        <f t="shared" si="5"/>
        <v>OK</v>
      </c>
      <c r="L137" s="102"/>
      <c r="M137" s="103"/>
      <c r="N137" s="102"/>
      <c r="O137" s="102"/>
      <c r="P137" s="102"/>
      <c r="Q137" s="102"/>
      <c r="R137" s="102"/>
      <c r="S137" s="102"/>
      <c r="T137" s="102"/>
      <c r="U137" s="102"/>
      <c r="V137" s="101">
        <v>20</v>
      </c>
      <c r="W137" s="102"/>
      <c r="X137" s="102"/>
      <c r="Y137" s="102"/>
    </row>
    <row r="138" spans="1:25" ht="25.5" x14ac:dyDescent="0.25">
      <c r="A138" s="130"/>
      <c r="B138" s="133"/>
      <c r="C138" s="23">
        <v>135</v>
      </c>
      <c r="D138" s="21" t="s">
        <v>232</v>
      </c>
      <c r="E138" s="23" t="s">
        <v>40</v>
      </c>
      <c r="F138" s="23" t="s">
        <v>229</v>
      </c>
      <c r="G138" s="23" t="s">
        <v>47</v>
      </c>
      <c r="H138" s="29">
        <v>5.28</v>
      </c>
      <c r="I138" s="43">
        <v>100</v>
      </c>
      <c r="J138" s="84">
        <f t="shared" si="4"/>
        <v>100</v>
      </c>
      <c r="K138" s="85" t="str">
        <f t="shared" si="5"/>
        <v>OK</v>
      </c>
      <c r="L138" s="102"/>
      <c r="M138" s="103"/>
      <c r="N138" s="102"/>
      <c r="O138" s="102"/>
      <c r="P138" s="102"/>
      <c r="Q138" s="102"/>
      <c r="R138" s="102"/>
      <c r="S138" s="102"/>
      <c r="T138" s="102"/>
      <c r="U138" s="102"/>
      <c r="V138" s="101"/>
      <c r="W138" s="102"/>
      <c r="X138" s="102"/>
      <c r="Y138" s="102"/>
    </row>
    <row r="139" spans="1:25" ht="102" x14ac:dyDescent="0.25">
      <c r="A139" s="55" t="s">
        <v>380</v>
      </c>
      <c r="B139" s="53">
        <v>21</v>
      </c>
      <c r="C139" s="26">
        <v>136</v>
      </c>
      <c r="D139" s="35" t="s">
        <v>233</v>
      </c>
      <c r="E139" s="26" t="s">
        <v>234</v>
      </c>
      <c r="F139" s="27" t="s">
        <v>235</v>
      </c>
      <c r="G139" s="26" t="s">
        <v>47</v>
      </c>
      <c r="H139" s="28">
        <v>10.49</v>
      </c>
      <c r="I139" s="42"/>
      <c r="J139" s="84">
        <f t="shared" si="4"/>
        <v>0</v>
      </c>
      <c r="K139" s="85" t="str">
        <f t="shared" si="5"/>
        <v>OK</v>
      </c>
      <c r="L139" s="102"/>
      <c r="M139" s="103"/>
      <c r="N139" s="102"/>
      <c r="O139" s="102"/>
      <c r="P139" s="102"/>
      <c r="Q139" s="102"/>
      <c r="R139" s="102"/>
      <c r="S139" s="102"/>
      <c r="T139" s="102"/>
      <c r="U139" s="102"/>
      <c r="V139" s="100"/>
      <c r="W139" s="102"/>
      <c r="X139" s="102"/>
      <c r="Y139" s="102"/>
    </row>
    <row r="140" spans="1:25" ht="114.75" x14ac:dyDescent="0.25">
      <c r="A140" s="56" t="s">
        <v>380</v>
      </c>
      <c r="B140" s="54">
        <v>22</v>
      </c>
      <c r="C140" s="23">
        <v>137</v>
      </c>
      <c r="D140" s="21" t="s">
        <v>236</v>
      </c>
      <c r="E140" s="23" t="s">
        <v>234</v>
      </c>
      <c r="F140" s="32" t="s">
        <v>237</v>
      </c>
      <c r="G140" s="23" t="s">
        <v>47</v>
      </c>
      <c r="H140" s="29">
        <v>9.59</v>
      </c>
      <c r="I140" s="43">
        <v>2000</v>
      </c>
      <c r="J140" s="84">
        <f t="shared" si="4"/>
        <v>1300</v>
      </c>
      <c r="K140" s="85" t="str">
        <f t="shared" si="5"/>
        <v>OK</v>
      </c>
      <c r="L140" s="102"/>
      <c r="M140" s="103"/>
      <c r="N140" s="102"/>
      <c r="O140" s="102"/>
      <c r="P140" s="102"/>
      <c r="Q140" s="102"/>
      <c r="R140" s="102"/>
      <c r="S140" s="102"/>
      <c r="T140" s="102"/>
      <c r="U140" s="102">
        <v>300</v>
      </c>
      <c r="V140" s="102"/>
      <c r="W140" s="92">
        <v>400</v>
      </c>
      <c r="X140" s="102"/>
      <c r="Y140" s="102"/>
    </row>
    <row r="141" spans="1:25" ht="25.5" x14ac:dyDescent="0.25">
      <c r="A141" s="131" t="s">
        <v>378</v>
      </c>
      <c r="B141" s="132">
        <v>23</v>
      </c>
      <c r="C141" s="26">
        <v>138</v>
      </c>
      <c r="D141" s="35" t="s">
        <v>238</v>
      </c>
      <c r="E141" s="26" t="s">
        <v>68</v>
      </c>
      <c r="F141" s="27" t="s">
        <v>239</v>
      </c>
      <c r="G141" s="26" t="s">
        <v>47</v>
      </c>
      <c r="H141" s="28">
        <v>9.64</v>
      </c>
      <c r="I141" s="42"/>
      <c r="J141" s="84">
        <f t="shared" si="4"/>
        <v>0</v>
      </c>
      <c r="K141" s="85" t="str">
        <f t="shared" si="5"/>
        <v>OK</v>
      </c>
      <c r="L141" s="102"/>
      <c r="M141" s="103"/>
      <c r="N141" s="102"/>
      <c r="O141" s="102"/>
      <c r="P141" s="102"/>
      <c r="Q141" s="102"/>
      <c r="R141" s="102"/>
      <c r="S141" s="102"/>
      <c r="T141" s="102"/>
      <c r="U141" s="102"/>
      <c r="V141" s="102"/>
      <c r="W141" s="102"/>
      <c r="X141" s="102"/>
      <c r="Y141" s="102"/>
    </row>
    <row r="142" spans="1:25" ht="25.5" x14ac:dyDescent="0.25">
      <c r="A142" s="131"/>
      <c r="B142" s="132"/>
      <c r="C142" s="26">
        <v>139</v>
      </c>
      <c r="D142" s="35" t="s">
        <v>240</v>
      </c>
      <c r="E142" s="26" t="s">
        <v>68</v>
      </c>
      <c r="F142" s="27" t="s">
        <v>239</v>
      </c>
      <c r="G142" s="26" t="s">
        <v>47</v>
      </c>
      <c r="H142" s="28">
        <v>9.64</v>
      </c>
      <c r="I142" s="42"/>
      <c r="J142" s="84">
        <f t="shared" si="4"/>
        <v>0</v>
      </c>
      <c r="K142" s="85" t="str">
        <f t="shared" si="5"/>
        <v>OK</v>
      </c>
      <c r="L142" s="102"/>
      <c r="M142" s="103"/>
      <c r="N142" s="102"/>
      <c r="O142" s="102"/>
      <c r="P142" s="102"/>
      <c r="Q142" s="102"/>
      <c r="R142" s="102"/>
      <c r="S142" s="102"/>
      <c r="T142" s="102"/>
      <c r="U142" s="102"/>
      <c r="V142" s="102"/>
      <c r="W142" s="102"/>
      <c r="X142" s="102"/>
      <c r="Y142" s="102"/>
    </row>
    <row r="143" spans="1:25" ht="25.5" x14ac:dyDescent="0.25">
      <c r="A143" s="131"/>
      <c r="B143" s="132"/>
      <c r="C143" s="26">
        <v>140</v>
      </c>
      <c r="D143" s="35" t="s">
        <v>241</v>
      </c>
      <c r="E143" s="26" t="s">
        <v>186</v>
      </c>
      <c r="F143" s="27" t="s">
        <v>242</v>
      </c>
      <c r="G143" s="26" t="s">
        <v>47</v>
      </c>
      <c r="H143" s="34">
        <v>25.18</v>
      </c>
      <c r="I143" s="45">
        <v>70</v>
      </c>
      <c r="J143" s="84">
        <f t="shared" si="4"/>
        <v>70</v>
      </c>
      <c r="K143" s="85" t="str">
        <f t="shared" si="5"/>
        <v>OK</v>
      </c>
      <c r="L143" s="102"/>
      <c r="M143" s="103"/>
      <c r="N143" s="102"/>
      <c r="O143" s="102"/>
      <c r="P143" s="102"/>
      <c r="Q143" s="102"/>
      <c r="R143" s="102"/>
      <c r="S143" s="102"/>
      <c r="T143" s="102"/>
      <c r="U143" s="102"/>
      <c r="V143" s="102"/>
      <c r="W143" s="102"/>
      <c r="X143" s="102"/>
      <c r="Y143" s="102"/>
    </row>
    <row r="144" spans="1:25" ht="25.5" x14ac:dyDescent="0.25">
      <c r="A144" s="131"/>
      <c r="B144" s="132"/>
      <c r="C144" s="26">
        <v>141</v>
      </c>
      <c r="D144" s="35" t="s">
        <v>243</v>
      </c>
      <c r="E144" s="26" t="s">
        <v>244</v>
      </c>
      <c r="F144" s="27" t="s">
        <v>245</v>
      </c>
      <c r="G144" s="26" t="s">
        <v>47</v>
      </c>
      <c r="H144" s="34">
        <v>22.45</v>
      </c>
      <c r="I144" s="45"/>
      <c r="J144" s="84">
        <f t="shared" si="4"/>
        <v>0</v>
      </c>
      <c r="K144" s="85" t="str">
        <f t="shared" si="5"/>
        <v>OK</v>
      </c>
      <c r="L144" s="102"/>
      <c r="M144" s="103"/>
      <c r="N144" s="102"/>
      <c r="O144" s="102"/>
      <c r="P144" s="102"/>
      <c r="Q144" s="102"/>
      <c r="R144" s="102"/>
      <c r="S144" s="102"/>
      <c r="T144" s="102"/>
      <c r="U144" s="102"/>
      <c r="V144" s="102"/>
      <c r="W144" s="102"/>
      <c r="X144" s="102"/>
      <c r="Y144" s="102"/>
    </row>
    <row r="145" spans="1:25" x14ac:dyDescent="0.25">
      <c r="A145" s="131"/>
      <c r="B145" s="132"/>
      <c r="C145" s="26">
        <v>142</v>
      </c>
      <c r="D145" s="35" t="s">
        <v>246</v>
      </c>
      <c r="E145" s="26" t="s">
        <v>247</v>
      </c>
      <c r="F145" s="27" t="s">
        <v>245</v>
      </c>
      <c r="G145" s="26" t="s">
        <v>47</v>
      </c>
      <c r="H145" s="34">
        <v>3.44</v>
      </c>
      <c r="I145" s="45"/>
      <c r="J145" s="84">
        <f t="shared" si="4"/>
        <v>0</v>
      </c>
      <c r="K145" s="85" t="str">
        <f t="shared" si="5"/>
        <v>OK</v>
      </c>
      <c r="L145" s="102"/>
      <c r="M145" s="103"/>
      <c r="N145" s="102"/>
      <c r="O145" s="102"/>
      <c r="P145" s="102"/>
      <c r="Q145" s="102"/>
      <c r="R145" s="102"/>
      <c r="S145" s="102"/>
      <c r="T145" s="102"/>
      <c r="U145" s="102"/>
      <c r="V145" s="102"/>
      <c r="W145" s="102"/>
      <c r="X145" s="102"/>
      <c r="Y145" s="102"/>
    </row>
    <row r="146" spans="1:25" ht="26.25" x14ac:dyDescent="0.25">
      <c r="A146" s="131"/>
      <c r="B146" s="132"/>
      <c r="C146" s="26">
        <v>143</v>
      </c>
      <c r="D146" s="40" t="s">
        <v>248</v>
      </c>
      <c r="E146" s="33" t="s">
        <v>64</v>
      </c>
      <c r="F146" s="33" t="s">
        <v>239</v>
      </c>
      <c r="G146" s="31" t="s">
        <v>47</v>
      </c>
      <c r="H146" s="34">
        <v>7.37</v>
      </c>
      <c r="I146" s="45"/>
      <c r="J146" s="84">
        <f t="shared" si="4"/>
        <v>0</v>
      </c>
      <c r="K146" s="85" t="str">
        <f t="shared" si="5"/>
        <v>OK</v>
      </c>
      <c r="L146" s="102"/>
      <c r="M146" s="103"/>
      <c r="N146" s="102"/>
      <c r="O146" s="102"/>
      <c r="P146" s="102"/>
      <c r="Q146" s="102"/>
      <c r="R146" s="102"/>
      <c r="S146" s="102"/>
      <c r="T146" s="102"/>
      <c r="U146" s="102"/>
      <c r="V146" s="102"/>
      <c r="W146" s="102"/>
      <c r="X146" s="102"/>
      <c r="Y146" s="102"/>
    </row>
    <row r="147" spans="1:25" ht="25.5" x14ac:dyDescent="0.25">
      <c r="A147" s="131"/>
      <c r="B147" s="132"/>
      <c r="C147" s="26">
        <v>144</v>
      </c>
      <c r="D147" s="35" t="s">
        <v>249</v>
      </c>
      <c r="E147" s="26" t="s">
        <v>68</v>
      </c>
      <c r="F147" s="27" t="s">
        <v>239</v>
      </c>
      <c r="G147" s="26" t="s">
        <v>47</v>
      </c>
      <c r="H147" s="34">
        <v>12.83</v>
      </c>
      <c r="I147" s="45"/>
      <c r="J147" s="84">
        <f t="shared" si="4"/>
        <v>0</v>
      </c>
      <c r="K147" s="85" t="str">
        <f t="shared" si="5"/>
        <v>OK</v>
      </c>
      <c r="L147" s="102"/>
      <c r="M147" s="103"/>
      <c r="N147" s="102"/>
      <c r="O147" s="102"/>
      <c r="P147" s="102"/>
      <c r="Q147" s="102"/>
      <c r="R147" s="102"/>
      <c r="S147" s="102"/>
      <c r="T147" s="102"/>
      <c r="U147" s="102"/>
      <c r="V147" s="102"/>
      <c r="W147" s="102"/>
      <c r="X147" s="102"/>
      <c r="Y147" s="102"/>
    </row>
    <row r="148" spans="1:25" ht="25.5" x14ac:dyDescent="0.25">
      <c r="A148" s="131"/>
      <c r="B148" s="132"/>
      <c r="C148" s="26">
        <v>145</v>
      </c>
      <c r="D148" s="35" t="s">
        <v>250</v>
      </c>
      <c r="E148" s="26" t="s">
        <v>68</v>
      </c>
      <c r="F148" s="27" t="s">
        <v>239</v>
      </c>
      <c r="G148" s="26" t="s">
        <v>47</v>
      </c>
      <c r="H148" s="34">
        <v>12.09</v>
      </c>
      <c r="I148" s="45"/>
      <c r="J148" s="84">
        <f t="shared" si="4"/>
        <v>0</v>
      </c>
      <c r="K148" s="85" t="str">
        <f t="shared" si="5"/>
        <v>OK</v>
      </c>
      <c r="L148" s="102"/>
      <c r="M148" s="103"/>
      <c r="N148" s="102"/>
      <c r="O148" s="102"/>
      <c r="P148" s="102"/>
      <c r="Q148" s="102"/>
      <c r="R148" s="102"/>
      <c r="S148" s="102"/>
      <c r="T148" s="102"/>
      <c r="U148" s="102"/>
      <c r="V148" s="102"/>
      <c r="W148" s="102"/>
      <c r="X148" s="102"/>
      <c r="Y148" s="102"/>
    </row>
    <row r="149" spans="1:25" ht="25.5" x14ac:dyDescent="0.25">
      <c r="A149" s="131"/>
      <c r="B149" s="132"/>
      <c r="C149" s="26">
        <v>146</v>
      </c>
      <c r="D149" s="35" t="s">
        <v>251</v>
      </c>
      <c r="E149" s="26" t="s">
        <v>68</v>
      </c>
      <c r="F149" s="27" t="s">
        <v>239</v>
      </c>
      <c r="G149" s="26" t="s">
        <v>47</v>
      </c>
      <c r="H149" s="34">
        <v>11.92</v>
      </c>
      <c r="I149" s="45"/>
      <c r="J149" s="84">
        <f t="shared" si="4"/>
        <v>0</v>
      </c>
      <c r="K149" s="85" t="str">
        <f t="shared" si="5"/>
        <v>OK</v>
      </c>
      <c r="L149" s="102"/>
      <c r="M149" s="103"/>
      <c r="N149" s="102"/>
      <c r="O149" s="102"/>
      <c r="P149" s="102"/>
      <c r="Q149" s="102"/>
      <c r="R149" s="102"/>
      <c r="S149" s="102"/>
      <c r="T149" s="102"/>
      <c r="U149" s="102"/>
      <c r="V149" s="102"/>
      <c r="W149" s="102"/>
      <c r="X149" s="102"/>
      <c r="Y149" s="102"/>
    </row>
    <row r="150" spans="1:25" ht="25.5" x14ac:dyDescent="0.25">
      <c r="A150" s="131"/>
      <c r="B150" s="132"/>
      <c r="C150" s="26">
        <v>147</v>
      </c>
      <c r="D150" s="35" t="s">
        <v>252</v>
      </c>
      <c r="E150" s="26" t="s">
        <v>253</v>
      </c>
      <c r="F150" s="27" t="s">
        <v>239</v>
      </c>
      <c r="G150" s="26" t="s">
        <v>47</v>
      </c>
      <c r="H150" s="34">
        <v>12.21</v>
      </c>
      <c r="I150" s="45"/>
      <c r="J150" s="84">
        <f t="shared" si="4"/>
        <v>0</v>
      </c>
      <c r="K150" s="85" t="str">
        <f t="shared" si="5"/>
        <v>OK</v>
      </c>
      <c r="L150" s="102"/>
      <c r="M150" s="103"/>
      <c r="N150" s="102"/>
      <c r="O150" s="102"/>
      <c r="P150" s="102"/>
      <c r="Q150" s="102"/>
      <c r="R150" s="102"/>
      <c r="S150" s="102"/>
      <c r="T150" s="102"/>
      <c r="U150" s="102"/>
      <c r="V150" s="102"/>
      <c r="W150" s="102"/>
      <c r="X150" s="102"/>
      <c r="Y150" s="102"/>
    </row>
    <row r="151" spans="1:25" ht="25.5" x14ac:dyDescent="0.25">
      <c r="A151" s="131"/>
      <c r="B151" s="132"/>
      <c r="C151" s="26">
        <v>148</v>
      </c>
      <c r="D151" s="35" t="s">
        <v>254</v>
      </c>
      <c r="E151" s="26" t="s">
        <v>186</v>
      </c>
      <c r="F151" s="27" t="s">
        <v>255</v>
      </c>
      <c r="G151" s="26" t="s">
        <v>47</v>
      </c>
      <c r="H151" s="34">
        <v>34.450000000000003</v>
      </c>
      <c r="I151" s="45"/>
      <c r="J151" s="84">
        <f t="shared" si="4"/>
        <v>0</v>
      </c>
      <c r="K151" s="85" t="str">
        <f t="shared" si="5"/>
        <v>OK</v>
      </c>
      <c r="L151" s="102"/>
      <c r="M151" s="103"/>
      <c r="N151" s="102"/>
      <c r="O151" s="102"/>
      <c r="P151" s="102"/>
      <c r="Q151" s="102"/>
      <c r="R151" s="102"/>
      <c r="S151" s="102"/>
      <c r="T151" s="102"/>
      <c r="U151" s="102"/>
      <c r="V151" s="102"/>
      <c r="W151" s="102"/>
      <c r="X151" s="102"/>
      <c r="Y151" s="102"/>
    </row>
    <row r="152" spans="1:25" ht="25.5" x14ac:dyDescent="0.25">
      <c r="A152" s="131"/>
      <c r="B152" s="132"/>
      <c r="C152" s="26">
        <v>149</v>
      </c>
      <c r="D152" s="35" t="s">
        <v>256</v>
      </c>
      <c r="E152" s="26" t="s">
        <v>186</v>
      </c>
      <c r="F152" s="27" t="s">
        <v>257</v>
      </c>
      <c r="G152" s="26" t="s">
        <v>47</v>
      </c>
      <c r="H152" s="34">
        <v>39.4</v>
      </c>
      <c r="I152" s="45"/>
      <c r="J152" s="84">
        <f t="shared" si="4"/>
        <v>0</v>
      </c>
      <c r="K152" s="85" t="str">
        <f t="shared" si="5"/>
        <v>OK</v>
      </c>
      <c r="L152" s="102"/>
      <c r="M152" s="103"/>
      <c r="N152" s="102"/>
      <c r="O152" s="102"/>
      <c r="P152" s="102"/>
      <c r="Q152" s="102"/>
      <c r="R152" s="102"/>
      <c r="S152" s="102"/>
      <c r="T152" s="102"/>
      <c r="U152" s="102"/>
      <c r="V152" s="102"/>
      <c r="W152" s="102"/>
      <c r="X152" s="102"/>
      <c r="Y152" s="102"/>
    </row>
    <row r="153" spans="1:25" ht="38.25" x14ac:dyDescent="0.25">
      <c r="A153" s="131"/>
      <c r="B153" s="132"/>
      <c r="C153" s="26">
        <v>150</v>
      </c>
      <c r="D153" s="35" t="s">
        <v>258</v>
      </c>
      <c r="E153" s="26" t="s">
        <v>40</v>
      </c>
      <c r="F153" s="27" t="s">
        <v>259</v>
      </c>
      <c r="G153" s="26" t="s">
        <v>47</v>
      </c>
      <c r="H153" s="34">
        <v>3.24</v>
      </c>
      <c r="I153" s="45"/>
      <c r="J153" s="84">
        <f t="shared" si="4"/>
        <v>0</v>
      </c>
      <c r="K153" s="85" t="str">
        <f t="shared" si="5"/>
        <v>OK</v>
      </c>
      <c r="L153" s="102"/>
      <c r="M153" s="103"/>
      <c r="N153" s="102"/>
      <c r="O153" s="102"/>
      <c r="P153" s="102"/>
      <c r="Q153" s="102"/>
      <c r="R153" s="102"/>
      <c r="S153" s="102"/>
      <c r="T153" s="102"/>
      <c r="U153" s="102"/>
      <c r="V153" s="102"/>
      <c r="W153" s="102"/>
      <c r="X153" s="102"/>
      <c r="Y153" s="102"/>
    </row>
    <row r="154" spans="1:25" ht="25.5" x14ac:dyDescent="0.25">
      <c r="A154" s="131"/>
      <c r="B154" s="132"/>
      <c r="C154" s="26">
        <v>151</v>
      </c>
      <c r="D154" s="35" t="s">
        <v>260</v>
      </c>
      <c r="E154" s="26" t="s">
        <v>253</v>
      </c>
      <c r="F154" s="27" t="s">
        <v>261</v>
      </c>
      <c r="G154" s="26" t="s">
        <v>47</v>
      </c>
      <c r="H154" s="34">
        <v>2.7</v>
      </c>
      <c r="I154" s="45">
        <v>10</v>
      </c>
      <c r="J154" s="84">
        <f t="shared" si="4"/>
        <v>6</v>
      </c>
      <c r="K154" s="85" t="str">
        <f t="shared" si="5"/>
        <v>OK</v>
      </c>
      <c r="L154" s="102"/>
      <c r="M154" s="103">
        <v>4</v>
      </c>
      <c r="N154" s="102"/>
      <c r="O154" s="102"/>
      <c r="P154" s="102"/>
      <c r="Q154" s="102"/>
      <c r="R154" s="102"/>
      <c r="S154" s="102"/>
      <c r="T154" s="102"/>
      <c r="U154" s="102"/>
      <c r="V154" s="102"/>
      <c r="W154" s="102"/>
      <c r="X154" s="102"/>
      <c r="Y154" s="102"/>
    </row>
    <row r="155" spans="1:25" ht="25.5" x14ac:dyDescent="0.25">
      <c r="A155" s="131"/>
      <c r="B155" s="132"/>
      <c r="C155" s="26">
        <v>152</v>
      </c>
      <c r="D155" s="35" t="s">
        <v>262</v>
      </c>
      <c r="E155" s="26" t="s">
        <v>253</v>
      </c>
      <c r="F155" s="27" t="s">
        <v>261</v>
      </c>
      <c r="G155" s="26" t="s">
        <v>47</v>
      </c>
      <c r="H155" s="28">
        <v>2.7</v>
      </c>
      <c r="I155" s="42">
        <v>10</v>
      </c>
      <c r="J155" s="84">
        <f t="shared" si="4"/>
        <v>6</v>
      </c>
      <c r="K155" s="85" t="str">
        <f t="shared" si="5"/>
        <v>OK</v>
      </c>
      <c r="L155" s="102"/>
      <c r="M155" s="103">
        <v>4</v>
      </c>
      <c r="N155" s="102"/>
      <c r="O155" s="102"/>
      <c r="P155" s="102"/>
      <c r="Q155" s="102"/>
      <c r="R155" s="102"/>
      <c r="S155" s="102"/>
      <c r="T155" s="102"/>
      <c r="U155" s="102"/>
      <c r="V155" s="102"/>
      <c r="W155" s="102"/>
      <c r="X155" s="102"/>
      <c r="Y155" s="102"/>
    </row>
    <row r="156" spans="1:25" ht="25.5" x14ac:dyDescent="0.25">
      <c r="A156" s="131"/>
      <c r="B156" s="132"/>
      <c r="C156" s="26">
        <v>153</v>
      </c>
      <c r="D156" s="35" t="s">
        <v>263</v>
      </c>
      <c r="E156" s="26" t="s">
        <v>253</v>
      </c>
      <c r="F156" s="27" t="s">
        <v>261</v>
      </c>
      <c r="G156" s="26" t="s">
        <v>47</v>
      </c>
      <c r="H156" s="28">
        <v>2.7</v>
      </c>
      <c r="I156" s="42">
        <v>10</v>
      </c>
      <c r="J156" s="84">
        <f t="shared" si="4"/>
        <v>6</v>
      </c>
      <c r="K156" s="85" t="str">
        <f t="shared" si="5"/>
        <v>OK</v>
      </c>
      <c r="L156" s="102"/>
      <c r="M156" s="103">
        <v>4</v>
      </c>
      <c r="N156" s="102"/>
      <c r="O156" s="102"/>
      <c r="P156" s="102"/>
      <c r="Q156" s="102"/>
      <c r="R156" s="102"/>
      <c r="S156" s="102"/>
      <c r="T156" s="102"/>
      <c r="U156" s="102"/>
      <c r="V156" s="102"/>
      <c r="W156" s="102"/>
      <c r="X156" s="102"/>
      <c r="Y156" s="102"/>
    </row>
    <row r="157" spans="1:25" ht="25.5" x14ac:dyDescent="0.25">
      <c r="A157" s="131"/>
      <c r="B157" s="132"/>
      <c r="C157" s="26">
        <v>154</v>
      </c>
      <c r="D157" s="35" t="s">
        <v>264</v>
      </c>
      <c r="E157" s="26" t="s">
        <v>253</v>
      </c>
      <c r="F157" s="27" t="s">
        <v>261</v>
      </c>
      <c r="G157" s="26" t="s">
        <v>47</v>
      </c>
      <c r="H157" s="28">
        <v>2.7</v>
      </c>
      <c r="I157" s="42">
        <v>10</v>
      </c>
      <c r="J157" s="84">
        <f t="shared" si="4"/>
        <v>6</v>
      </c>
      <c r="K157" s="85" t="str">
        <f t="shared" si="5"/>
        <v>OK</v>
      </c>
      <c r="L157" s="102"/>
      <c r="M157" s="103">
        <v>4</v>
      </c>
      <c r="N157" s="102"/>
      <c r="O157" s="102"/>
      <c r="P157" s="102"/>
      <c r="Q157" s="102"/>
      <c r="R157" s="102"/>
      <c r="S157" s="102"/>
      <c r="T157" s="102"/>
      <c r="U157" s="102"/>
      <c r="V157" s="102"/>
      <c r="W157" s="102"/>
      <c r="X157" s="102"/>
      <c r="Y157" s="102"/>
    </row>
    <row r="158" spans="1:25" x14ac:dyDescent="0.25">
      <c r="A158" s="131"/>
      <c r="B158" s="132"/>
      <c r="C158" s="26">
        <v>155</v>
      </c>
      <c r="D158" s="35" t="s">
        <v>265</v>
      </c>
      <c r="E158" s="26" t="s">
        <v>253</v>
      </c>
      <c r="F158" s="27" t="s">
        <v>239</v>
      </c>
      <c r="G158" s="26" t="s">
        <v>47</v>
      </c>
      <c r="H158" s="28">
        <v>5.0599999999999996</v>
      </c>
      <c r="I158" s="42">
        <v>30</v>
      </c>
      <c r="J158" s="84">
        <f t="shared" si="4"/>
        <v>20</v>
      </c>
      <c r="K158" s="85" t="str">
        <f t="shared" si="5"/>
        <v>OK</v>
      </c>
      <c r="L158" s="102"/>
      <c r="M158" s="103">
        <v>10</v>
      </c>
      <c r="N158" s="102"/>
      <c r="O158" s="102"/>
      <c r="P158" s="102"/>
      <c r="Q158" s="102"/>
      <c r="R158" s="102"/>
      <c r="S158" s="102"/>
      <c r="T158" s="102"/>
      <c r="U158" s="102"/>
      <c r="V158" s="102"/>
      <c r="W158" s="102"/>
      <c r="X158" s="102"/>
      <c r="Y158" s="102"/>
    </row>
    <row r="159" spans="1:25" ht="25.5" x14ac:dyDescent="0.25">
      <c r="A159" s="131"/>
      <c r="B159" s="132"/>
      <c r="C159" s="26">
        <v>156</v>
      </c>
      <c r="D159" s="35" t="s">
        <v>266</v>
      </c>
      <c r="E159" s="26" t="s">
        <v>267</v>
      </c>
      <c r="F159" s="27" t="s">
        <v>268</v>
      </c>
      <c r="G159" s="26" t="s">
        <v>47</v>
      </c>
      <c r="H159" s="28">
        <v>9.0500000000000007</v>
      </c>
      <c r="I159" s="42"/>
      <c r="J159" s="84">
        <f t="shared" si="4"/>
        <v>0</v>
      </c>
      <c r="K159" s="85" t="str">
        <f t="shared" si="5"/>
        <v>OK</v>
      </c>
      <c r="L159" s="102"/>
      <c r="M159" s="103"/>
      <c r="N159" s="102"/>
      <c r="O159" s="102"/>
      <c r="P159" s="102"/>
      <c r="Q159" s="102"/>
      <c r="R159" s="102"/>
      <c r="S159" s="102"/>
      <c r="T159" s="102"/>
      <c r="U159" s="102"/>
      <c r="V159" s="102"/>
      <c r="W159" s="102"/>
      <c r="X159" s="102"/>
      <c r="Y159" s="102"/>
    </row>
    <row r="160" spans="1:25" ht="26.25" x14ac:dyDescent="0.25">
      <c r="A160" s="131"/>
      <c r="B160" s="132"/>
      <c r="C160" s="26">
        <v>157</v>
      </c>
      <c r="D160" s="40" t="s">
        <v>269</v>
      </c>
      <c r="E160" s="31" t="s">
        <v>270</v>
      </c>
      <c r="F160" s="33" t="s">
        <v>259</v>
      </c>
      <c r="G160" s="31" t="s">
        <v>47</v>
      </c>
      <c r="H160" s="28">
        <v>17.73</v>
      </c>
      <c r="I160" s="42"/>
      <c r="J160" s="84">
        <f t="shared" si="4"/>
        <v>0</v>
      </c>
      <c r="K160" s="85" t="str">
        <f t="shared" si="5"/>
        <v>OK</v>
      </c>
      <c r="L160" s="102"/>
      <c r="M160" s="103"/>
      <c r="N160" s="102"/>
      <c r="O160" s="102"/>
      <c r="P160" s="102"/>
      <c r="Q160" s="102"/>
      <c r="R160" s="102"/>
      <c r="S160" s="102"/>
      <c r="T160" s="102"/>
      <c r="U160" s="102"/>
      <c r="V160" s="102"/>
      <c r="W160" s="102"/>
      <c r="X160" s="102"/>
      <c r="Y160" s="102"/>
    </row>
    <row r="161" spans="1:25" ht="26.25" x14ac:dyDescent="0.25">
      <c r="A161" s="131"/>
      <c r="B161" s="132"/>
      <c r="C161" s="26">
        <v>158</v>
      </c>
      <c r="D161" s="40" t="s">
        <v>271</v>
      </c>
      <c r="E161" s="31" t="s">
        <v>160</v>
      </c>
      <c r="F161" s="33" t="s">
        <v>272</v>
      </c>
      <c r="G161" s="31" t="s">
        <v>47</v>
      </c>
      <c r="H161" s="34">
        <v>1.88</v>
      </c>
      <c r="I161" s="45"/>
      <c r="J161" s="84">
        <f t="shared" si="4"/>
        <v>0</v>
      </c>
      <c r="K161" s="85" t="str">
        <f t="shared" si="5"/>
        <v>OK</v>
      </c>
      <c r="L161" s="102"/>
      <c r="M161" s="103"/>
      <c r="N161" s="102"/>
      <c r="O161" s="102"/>
      <c r="P161" s="102"/>
      <c r="Q161" s="102"/>
      <c r="R161" s="102"/>
      <c r="S161" s="102"/>
      <c r="T161" s="102"/>
      <c r="U161" s="102"/>
      <c r="V161" s="102"/>
      <c r="W161" s="102"/>
      <c r="X161" s="102"/>
      <c r="Y161" s="102"/>
    </row>
    <row r="162" spans="1:25" ht="25.5" x14ac:dyDescent="0.25">
      <c r="A162" s="131"/>
      <c r="B162" s="132"/>
      <c r="C162" s="26">
        <v>159</v>
      </c>
      <c r="D162" s="35" t="s">
        <v>273</v>
      </c>
      <c r="E162" s="26" t="s">
        <v>68</v>
      </c>
      <c r="F162" s="27" t="s">
        <v>239</v>
      </c>
      <c r="G162" s="26" t="s">
        <v>47</v>
      </c>
      <c r="H162" s="28">
        <v>9.64</v>
      </c>
      <c r="I162" s="42">
        <v>50</v>
      </c>
      <c r="J162" s="84">
        <f t="shared" si="4"/>
        <v>20</v>
      </c>
      <c r="K162" s="85" t="str">
        <f t="shared" si="5"/>
        <v>OK</v>
      </c>
      <c r="L162" s="102"/>
      <c r="M162" s="103"/>
      <c r="N162" s="102"/>
      <c r="O162" s="102"/>
      <c r="P162" s="102"/>
      <c r="Q162" s="102"/>
      <c r="R162" s="102"/>
      <c r="S162" s="102"/>
      <c r="T162" s="102"/>
      <c r="U162" s="102"/>
      <c r="V162" s="102">
        <v>30</v>
      </c>
      <c r="W162" s="102"/>
      <c r="X162" s="102"/>
      <c r="Y162" s="102"/>
    </row>
    <row r="163" spans="1:25" ht="25.5" x14ac:dyDescent="0.25">
      <c r="A163" s="131"/>
      <c r="B163" s="132"/>
      <c r="C163" s="26">
        <v>160</v>
      </c>
      <c r="D163" s="35" t="s">
        <v>274</v>
      </c>
      <c r="E163" s="26" t="s">
        <v>68</v>
      </c>
      <c r="F163" s="27" t="s">
        <v>239</v>
      </c>
      <c r="G163" s="26" t="s">
        <v>47</v>
      </c>
      <c r="H163" s="28">
        <v>9.64</v>
      </c>
      <c r="I163" s="42">
        <v>30</v>
      </c>
      <c r="J163" s="84">
        <f t="shared" si="4"/>
        <v>0</v>
      </c>
      <c r="K163" s="85" t="str">
        <f t="shared" si="5"/>
        <v>OK</v>
      </c>
      <c r="L163" s="102"/>
      <c r="M163" s="103">
        <v>10</v>
      </c>
      <c r="N163" s="102"/>
      <c r="O163" s="102"/>
      <c r="P163" s="102"/>
      <c r="Q163" s="102"/>
      <c r="R163" s="102"/>
      <c r="S163" s="102"/>
      <c r="T163" s="102"/>
      <c r="U163" s="102"/>
      <c r="V163" s="102">
        <v>20</v>
      </c>
      <c r="W163" s="102"/>
      <c r="X163" s="102"/>
      <c r="Y163" s="102"/>
    </row>
    <row r="164" spans="1:25" ht="38.25" x14ac:dyDescent="0.25">
      <c r="A164" s="56" t="s">
        <v>384</v>
      </c>
      <c r="B164" s="54">
        <v>24</v>
      </c>
      <c r="C164" s="23">
        <v>162</v>
      </c>
      <c r="D164" s="21" t="s">
        <v>275</v>
      </c>
      <c r="E164" s="23" t="s">
        <v>40</v>
      </c>
      <c r="F164" s="32" t="s">
        <v>276</v>
      </c>
      <c r="G164" s="23" t="s">
        <v>47</v>
      </c>
      <c r="H164" s="29">
        <v>192.5</v>
      </c>
      <c r="I164" s="43"/>
      <c r="J164" s="84">
        <f t="shared" si="4"/>
        <v>0</v>
      </c>
      <c r="K164" s="85" t="str">
        <f t="shared" si="5"/>
        <v>OK</v>
      </c>
      <c r="L164" s="102"/>
      <c r="M164" s="103"/>
      <c r="N164" s="102"/>
      <c r="O164" s="102"/>
      <c r="P164" s="102"/>
      <c r="Q164" s="102"/>
      <c r="R164" s="102"/>
      <c r="S164" s="102"/>
      <c r="T164" s="102"/>
      <c r="U164" s="102"/>
      <c r="V164" s="102"/>
      <c r="W164" s="102"/>
      <c r="X164" s="102"/>
      <c r="Y164" s="102"/>
    </row>
    <row r="165" spans="1:25" ht="25.5" customHeight="1" x14ac:dyDescent="0.25">
      <c r="A165" s="131" t="s">
        <v>377</v>
      </c>
      <c r="B165" s="132">
        <v>25</v>
      </c>
      <c r="C165" s="26">
        <v>163</v>
      </c>
      <c r="D165" s="35" t="s">
        <v>277</v>
      </c>
      <c r="E165" s="26" t="s">
        <v>64</v>
      </c>
      <c r="F165" s="27" t="s">
        <v>278</v>
      </c>
      <c r="G165" s="26" t="s">
        <v>47</v>
      </c>
      <c r="H165" s="28">
        <v>18.64</v>
      </c>
      <c r="I165" s="42"/>
      <c r="J165" s="84">
        <f t="shared" si="4"/>
        <v>0</v>
      </c>
      <c r="K165" s="85" t="str">
        <f t="shared" si="5"/>
        <v>OK</v>
      </c>
      <c r="L165" s="102"/>
      <c r="M165" s="103"/>
      <c r="N165" s="102"/>
      <c r="O165" s="102"/>
      <c r="P165" s="102"/>
      <c r="Q165" s="102"/>
      <c r="R165" s="102"/>
      <c r="S165" s="102"/>
      <c r="T165" s="102"/>
      <c r="U165" s="102"/>
      <c r="V165" s="102"/>
      <c r="W165" s="102"/>
      <c r="X165" s="102"/>
      <c r="Y165" s="102"/>
    </row>
    <row r="166" spans="1:25" ht="25.5" customHeight="1" x14ac:dyDescent="0.25">
      <c r="A166" s="131"/>
      <c r="B166" s="132"/>
      <c r="C166" s="26">
        <v>164</v>
      </c>
      <c r="D166" s="35" t="s">
        <v>279</v>
      </c>
      <c r="E166" s="26" t="s">
        <v>64</v>
      </c>
      <c r="F166" s="27" t="s">
        <v>278</v>
      </c>
      <c r="G166" s="26" t="s">
        <v>47</v>
      </c>
      <c r="H166" s="28">
        <v>25</v>
      </c>
      <c r="I166" s="42"/>
      <c r="J166" s="84">
        <f t="shared" si="4"/>
        <v>0</v>
      </c>
      <c r="K166" s="85" t="str">
        <f t="shared" si="5"/>
        <v>OK</v>
      </c>
      <c r="L166" s="102"/>
      <c r="M166" s="103"/>
      <c r="N166" s="102"/>
      <c r="O166" s="102"/>
      <c r="P166" s="102"/>
      <c r="Q166" s="102"/>
      <c r="R166" s="102"/>
      <c r="S166" s="102"/>
      <c r="T166" s="102"/>
      <c r="U166" s="102"/>
      <c r="V166" s="102"/>
      <c r="W166" s="102"/>
      <c r="X166" s="102"/>
      <c r="Y166" s="102"/>
    </row>
    <row r="167" spans="1:25" ht="165.75" x14ac:dyDescent="0.25">
      <c r="A167" s="130" t="s">
        <v>379</v>
      </c>
      <c r="B167" s="133">
        <v>26</v>
      </c>
      <c r="C167" s="23">
        <v>165</v>
      </c>
      <c r="D167" s="21" t="s">
        <v>280</v>
      </c>
      <c r="E167" s="23" t="s">
        <v>9</v>
      </c>
      <c r="F167" s="32" t="s">
        <v>281</v>
      </c>
      <c r="G167" s="23" t="s">
        <v>47</v>
      </c>
      <c r="H167" s="29">
        <v>2.54</v>
      </c>
      <c r="I167" s="43">
        <v>300</v>
      </c>
      <c r="J167" s="84">
        <f t="shared" si="4"/>
        <v>0</v>
      </c>
      <c r="K167" s="85" t="str">
        <f t="shared" si="5"/>
        <v>OK</v>
      </c>
      <c r="L167" s="102"/>
      <c r="M167" s="102"/>
      <c r="N167" s="103">
        <v>100</v>
      </c>
      <c r="O167" s="102"/>
      <c r="P167" s="102"/>
      <c r="Q167" s="102"/>
      <c r="R167" s="102"/>
      <c r="S167" s="102"/>
      <c r="T167" s="102">
        <v>100</v>
      </c>
      <c r="U167" s="102"/>
      <c r="V167" s="102"/>
      <c r="W167" s="102"/>
      <c r="X167" s="102">
        <v>100</v>
      </c>
      <c r="Y167" s="102"/>
    </row>
    <row r="168" spans="1:25" ht="63.75" x14ac:dyDescent="0.25">
      <c r="A168" s="130"/>
      <c r="B168" s="133"/>
      <c r="C168" s="23">
        <v>166</v>
      </c>
      <c r="D168" s="21" t="s">
        <v>282</v>
      </c>
      <c r="E168" s="23" t="s">
        <v>9</v>
      </c>
      <c r="F168" s="32" t="s">
        <v>283</v>
      </c>
      <c r="G168" s="23" t="s">
        <v>47</v>
      </c>
      <c r="H168" s="29">
        <v>1.2</v>
      </c>
      <c r="I168" s="43"/>
      <c r="J168" s="84">
        <f t="shared" si="4"/>
        <v>0</v>
      </c>
      <c r="K168" s="85" t="str">
        <f t="shared" si="5"/>
        <v>OK</v>
      </c>
      <c r="L168" s="102"/>
      <c r="M168" s="102"/>
      <c r="N168" s="103"/>
      <c r="O168" s="102"/>
      <c r="P168" s="102"/>
      <c r="Q168" s="102"/>
      <c r="R168" s="102"/>
      <c r="S168" s="102"/>
      <c r="T168" s="102"/>
      <c r="U168" s="102"/>
      <c r="V168" s="102"/>
      <c r="W168" s="102"/>
      <c r="X168" s="102"/>
      <c r="Y168" s="102"/>
    </row>
    <row r="169" spans="1:25" ht="25.5" x14ac:dyDescent="0.25">
      <c r="A169" s="130"/>
      <c r="B169" s="133"/>
      <c r="C169" s="23">
        <v>167</v>
      </c>
      <c r="D169" s="21" t="s">
        <v>284</v>
      </c>
      <c r="E169" s="23" t="s">
        <v>40</v>
      </c>
      <c r="F169" s="32" t="s">
        <v>285</v>
      </c>
      <c r="G169" s="23" t="s">
        <v>47</v>
      </c>
      <c r="H169" s="29">
        <v>1.71</v>
      </c>
      <c r="I169" s="43"/>
      <c r="J169" s="84">
        <f t="shared" si="4"/>
        <v>0</v>
      </c>
      <c r="K169" s="85" t="str">
        <f t="shared" si="5"/>
        <v>OK</v>
      </c>
      <c r="L169" s="102"/>
      <c r="M169" s="102"/>
      <c r="N169" s="103"/>
      <c r="O169" s="102"/>
      <c r="P169" s="102"/>
      <c r="Q169" s="102"/>
      <c r="R169" s="102"/>
      <c r="S169" s="102"/>
      <c r="T169" s="102"/>
      <c r="U169" s="102"/>
      <c r="V169" s="102"/>
      <c r="W169" s="102"/>
      <c r="X169" s="102"/>
      <c r="Y169" s="102"/>
    </row>
    <row r="170" spans="1:25" ht="38.25" x14ac:dyDescent="0.25">
      <c r="A170" s="130"/>
      <c r="B170" s="133"/>
      <c r="C170" s="23">
        <v>168</v>
      </c>
      <c r="D170" s="21" t="s">
        <v>286</v>
      </c>
      <c r="E170" s="23" t="s">
        <v>40</v>
      </c>
      <c r="F170" s="32" t="s">
        <v>287</v>
      </c>
      <c r="G170" s="23" t="s">
        <v>47</v>
      </c>
      <c r="H170" s="29">
        <v>3.43</v>
      </c>
      <c r="I170" s="43">
        <v>100</v>
      </c>
      <c r="J170" s="84">
        <f t="shared" si="4"/>
        <v>0</v>
      </c>
      <c r="K170" s="85" t="str">
        <f t="shared" si="5"/>
        <v>OK</v>
      </c>
      <c r="L170" s="102"/>
      <c r="M170" s="102"/>
      <c r="N170" s="103">
        <v>50</v>
      </c>
      <c r="O170" s="102"/>
      <c r="P170" s="102"/>
      <c r="Q170" s="102"/>
      <c r="R170" s="102"/>
      <c r="S170" s="102"/>
      <c r="T170" s="102">
        <v>50</v>
      </c>
      <c r="U170" s="102"/>
      <c r="V170" s="102"/>
      <c r="W170" s="102"/>
      <c r="X170" s="102"/>
      <c r="Y170" s="102"/>
    </row>
    <row r="171" spans="1:25" ht="38.25" x14ac:dyDescent="0.25">
      <c r="A171" s="130"/>
      <c r="B171" s="133"/>
      <c r="C171" s="23">
        <v>169</v>
      </c>
      <c r="D171" s="21" t="s">
        <v>288</v>
      </c>
      <c r="E171" s="23" t="s">
        <v>40</v>
      </c>
      <c r="F171" s="32" t="s">
        <v>287</v>
      </c>
      <c r="G171" s="23" t="s">
        <v>47</v>
      </c>
      <c r="H171" s="29">
        <v>2</v>
      </c>
      <c r="I171" s="43"/>
      <c r="J171" s="84">
        <f t="shared" si="4"/>
        <v>0</v>
      </c>
      <c r="K171" s="85" t="str">
        <f t="shared" si="5"/>
        <v>OK</v>
      </c>
      <c r="L171" s="102"/>
      <c r="M171" s="102"/>
      <c r="N171" s="103"/>
      <c r="O171" s="102"/>
      <c r="P171" s="102"/>
      <c r="Q171" s="102"/>
      <c r="R171" s="102"/>
      <c r="S171" s="102"/>
      <c r="T171" s="102"/>
      <c r="U171" s="102"/>
      <c r="V171" s="102"/>
      <c r="W171" s="102"/>
      <c r="X171" s="102"/>
      <c r="Y171" s="102"/>
    </row>
    <row r="172" spans="1:25" ht="63.75" x14ac:dyDescent="0.25">
      <c r="A172" s="130"/>
      <c r="B172" s="133"/>
      <c r="C172" s="23">
        <v>170</v>
      </c>
      <c r="D172" s="21" t="s">
        <v>289</v>
      </c>
      <c r="E172" s="23" t="s">
        <v>40</v>
      </c>
      <c r="F172" s="32" t="s">
        <v>287</v>
      </c>
      <c r="G172" s="23" t="s">
        <v>47</v>
      </c>
      <c r="H172" s="29">
        <v>1.29</v>
      </c>
      <c r="I172" s="43"/>
      <c r="J172" s="84">
        <f t="shared" si="4"/>
        <v>0</v>
      </c>
      <c r="K172" s="85" t="str">
        <f t="shared" si="5"/>
        <v>OK</v>
      </c>
      <c r="L172" s="102"/>
      <c r="M172" s="102"/>
      <c r="N172" s="103"/>
      <c r="O172" s="102"/>
      <c r="P172" s="102"/>
      <c r="Q172" s="102"/>
      <c r="R172" s="102"/>
      <c r="S172" s="102"/>
      <c r="T172" s="102"/>
      <c r="U172" s="102"/>
      <c r="V172" s="102"/>
      <c r="W172" s="102"/>
      <c r="X172" s="102"/>
      <c r="Y172" s="102"/>
    </row>
    <row r="173" spans="1:25" ht="25.5" x14ac:dyDescent="0.25">
      <c r="A173" s="130"/>
      <c r="B173" s="133"/>
      <c r="C173" s="23">
        <v>171</v>
      </c>
      <c r="D173" s="36" t="s">
        <v>290</v>
      </c>
      <c r="E173" s="23" t="s">
        <v>40</v>
      </c>
      <c r="F173" s="32" t="s">
        <v>281</v>
      </c>
      <c r="G173" s="23" t="s">
        <v>47</v>
      </c>
      <c r="H173" s="29">
        <v>2.5099999999999998</v>
      </c>
      <c r="I173" s="43">
        <v>100</v>
      </c>
      <c r="J173" s="84">
        <f t="shared" si="4"/>
        <v>50</v>
      </c>
      <c r="K173" s="85" t="str">
        <f t="shared" si="5"/>
        <v>OK</v>
      </c>
      <c r="L173" s="102"/>
      <c r="M173" s="102"/>
      <c r="N173" s="103"/>
      <c r="O173" s="102"/>
      <c r="P173" s="102"/>
      <c r="Q173" s="102"/>
      <c r="R173" s="102"/>
      <c r="S173" s="102"/>
      <c r="T173" s="102"/>
      <c r="U173" s="102"/>
      <c r="V173" s="102"/>
      <c r="W173" s="102"/>
      <c r="X173" s="102">
        <v>50</v>
      </c>
      <c r="Y173" s="102"/>
    </row>
    <row r="174" spans="1:25" ht="25.5" x14ac:dyDescent="0.25">
      <c r="A174" s="130"/>
      <c r="B174" s="133"/>
      <c r="C174" s="23">
        <v>172</v>
      </c>
      <c r="D174" s="36" t="s">
        <v>291</v>
      </c>
      <c r="E174" s="23" t="s">
        <v>40</v>
      </c>
      <c r="F174" s="32" t="s">
        <v>292</v>
      </c>
      <c r="G174" s="23" t="s">
        <v>47</v>
      </c>
      <c r="H174" s="29">
        <v>6.56</v>
      </c>
      <c r="I174" s="43"/>
      <c r="J174" s="84">
        <f t="shared" si="4"/>
        <v>0</v>
      </c>
      <c r="K174" s="85" t="str">
        <f t="shared" si="5"/>
        <v>OK</v>
      </c>
      <c r="L174" s="102"/>
      <c r="M174" s="102"/>
      <c r="N174" s="103"/>
      <c r="O174" s="102"/>
      <c r="P174" s="102"/>
      <c r="Q174" s="102"/>
      <c r="R174" s="102"/>
      <c r="S174" s="102"/>
      <c r="T174" s="102"/>
      <c r="U174" s="102"/>
      <c r="V174" s="102"/>
      <c r="W174" s="102"/>
      <c r="X174" s="102"/>
      <c r="Y174" s="102"/>
    </row>
    <row r="175" spans="1:25" ht="25.5" x14ac:dyDescent="0.25">
      <c r="A175" s="130"/>
      <c r="B175" s="133"/>
      <c r="C175" s="23">
        <v>173</v>
      </c>
      <c r="D175" s="36" t="s">
        <v>293</v>
      </c>
      <c r="E175" s="23" t="s">
        <v>40</v>
      </c>
      <c r="F175" s="32" t="s">
        <v>52</v>
      </c>
      <c r="G175" s="23" t="s">
        <v>47</v>
      </c>
      <c r="H175" s="29">
        <v>5</v>
      </c>
      <c r="I175" s="43"/>
      <c r="J175" s="84">
        <f t="shared" si="4"/>
        <v>0</v>
      </c>
      <c r="K175" s="85" t="str">
        <f t="shared" si="5"/>
        <v>OK</v>
      </c>
      <c r="L175" s="102"/>
      <c r="M175" s="102"/>
      <c r="N175" s="103"/>
      <c r="O175" s="102"/>
      <c r="P175" s="102"/>
      <c r="Q175" s="102"/>
      <c r="R175" s="102"/>
      <c r="S175" s="102"/>
      <c r="T175" s="102"/>
      <c r="U175" s="102"/>
      <c r="V175" s="102"/>
      <c r="W175" s="102"/>
      <c r="X175" s="102"/>
      <c r="Y175" s="102"/>
    </row>
    <row r="176" spans="1:25" ht="38.25" x14ac:dyDescent="0.25">
      <c r="A176" s="130"/>
      <c r="B176" s="133"/>
      <c r="C176" s="23">
        <v>174</v>
      </c>
      <c r="D176" s="21" t="s">
        <v>294</v>
      </c>
      <c r="E176" s="23" t="s">
        <v>40</v>
      </c>
      <c r="F176" s="32" t="s">
        <v>295</v>
      </c>
      <c r="G176" s="23" t="s">
        <v>47</v>
      </c>
      <c r="H176" s="29">
        <v>25.49</v>
      </c>
      <c r="I176" s="43"/>
      <c r="J176" s="84">
        <f t="shared" si="4"/>
        <v>0</v>
      </c>
      <c r="K176" s="85" t="str">
        <f t="shared" si="5"/>
        <v>OK</v>
      </c>
      <c r="L176" s="102"/>
      <c r="M176" s="102"/>
      <c r="N176" s="103"/>
      <c r="O176" s="102"/>
      <c r="P176" s="102"/>
      <c r="Q176" s="102"/>
      <c r="R176" s="102"/>
      <c r="S176" s="102"/>
      <c r="T176" s="102"/>
      <c r="U176" s="102"/>
      <c r="V176" s="102"/>
      <c r="W176" s="102"/>
      <c r="X176" s="102"/>
      <c r="Y176" s="102"/>
    </row>
    <row r="177" spans="1:25" ht="38.25" x14ac:dyDescent="0.25">
      <c r="A177" s="131" t="s">
        <v>379</v>
      </c>
      <c r="B177" s="132">
        <v>27</v>
      </c>
      <c r="C177" s="26">
        <v>175</v>
      </c>
      <c r="D177" s="39" t="s">
        <v>296</v>
      </c>
      <c r="E177" s="26" t="s">
        <v>40</v>
      </c>
      <c r="F177" s="27" t="s">
        <v>153</v>
      </c>
      <c r="G177" s="26" t="s">
        <v>47</v>
      </c>
      <c r="H177" s="30">
        <v>4.21</v>
      </c>
      <c r="I177" s="44">
        <v>50</v>
      </c>
      <c r="J177" s="84">
        <f t="shared" si="4"/>
        <v>50</v>
      </c>
      <c r="K177" s="85" t="str">
        <f t="shared" si="5"/>
        <v>OK</v>
      </c>
      <c r="L177" s="102"/>
      <c r="M177" s="102"/>
      <c r="N177" s="103"/>
      <c r="O177" s="102"/>
      <c r="P177" s="102"/>
      <c r="Q177" s="102"/>
      <c r="R177" s="102"/>
      <c r="S177" s="102"/>
      <c r="T177" s="102"/>
      <c r="U177" s="102"/>
      <c r="V177" s="102"/>
      <c r="W177" s="102"/>
      <c r="X177" s="102"/>
      <c r="Y177" s="102"/>
    </row>
    <row r="178" spans="1:25" ht="25.5" x14ac:dyDescent="0.25">
      <c r="A178" s="131"/>
      <c r="B178" s="132"/>
      <c r="C178" s="26">
        <v>176</v>
      </c>
      <c r="D178" s="39" t="s">
        <v>297</v>
      </c>
      <c r="E178" s="26" t="s">
        <v>40</v>
      </c>
      <c r="F178" s="27" t="s">
        <v>298</v>
      </c>
      <c r="G178" s="26" t="s">
        <v>47</v>
      </c>
      <c r="H178" s="30">
        <v>0.79</v>
      </c>
      <c r="I178" s="44"/>
      <c r="J178" s="84">
        <f t="shared" si="4"/>
        <v>0</v>
      </c>
      <c r="K178" s="85" t="str">
        <f t="shared" si="5"/>
        <v>OK</v>
      </c>
      <c r="L178" s="102"/>
      <c r="M178" s="102"/>
      <c r="N178" s="103"/>
      <c r="O178" s="102"/>
      <c r="P178" s="102"/>
      <c r="Q178" s="102"/>
      <c r="R178" s="102"/>
      <c r="S178" s="102"/>
      <c r="T178" s="102"/>
      <c r="U178" s="102"/>
      <c r="V178" s="102"/>
      <c r="W178" s="102"/>
      <c r="X178" s="102"/>
      <c r="Y178" s="102"/>
    </row>
    <row r="179" spans="1:25" ht="25.5" x14ac:dyDescent="0.25">
      <c r="A179" s="131"/>
      <c r="B179" s="132"/>
      <c r="C179" s="26">
        <v>177</v>
      </c>
      <c r="D179" s="39" t="s">
        <v>299</v>
      </c>
      <c r="E179" s="26" t="s">
        <v>40</v>
      </c>
      <c r="F179" s="27" t="s">
        <v>300</v>
      </c>
      <c r="G179" s="26" t="s">
        <v>47</v>
      </c>
      <c r="H179" s="30">
        <v>0.09</v>
      </c>
      <c r="I179" s="44"/>
      <c r="J179" s="84">
        <f t="shared" si="4"/>
        <v>0</v>
      </c>
      <c r="K179" s="85" t="str">
        <f t="shared" si="5"/>
        <v>OK</v>
      </c>
      <c r="L179" s="102"/>
      <c r="M179" s="102"/>
      <c r="N179" s="103"/>
      <c r="O179" s="102"/>
      <c r="P179" s="102"/>
      <c r="Q179" s="102"/>
      <c r="R179" s="102"/>
      <c r="S179" s="102"/>
      <c r="T179" s="102"/>
      <c r="U179" s="102"/>
      <c r="V179" s="102"/>
      <c r="W179" s="102"/>
      <c r="X179" s="102"/>
      <c r="Y179" s="102"/>
    </row>
    <row r="180" spans="1:25" ht="25.5" x14ac:dyDescent="0.25">
      <c r="A180" s="131"/>
      <c r="B180" s="132"/>
      <c r="C180" s="26">
        <v>178</v>
      </c>
      <c r="D180" s="39" t="s">
        <v>301</v>
      </c>
      <c r="E180" s="26" t="s">
        <v>40</v>
      </c>
      <c r="F180" s="27" t="s">
        <v>300</v>
      </c>
      <c r="G180" s="26" t="s">
        <v>47</v>
      </c>
      <c r="H180" s="30">
        <v>0.2</v>
      </c>
      <c r="I180" s="44"/>
      <c r="J180" s="84">
        <f t="shared" si="4"/>
        <v>0</v>
      </c>
      <c r="K180" s="85" t="str">
        <f t="shared" si="5"/>
        <v>OK</v>
      </c>
      <c r="L180" s="102"/>
      <c r="M180" s="102"/>
      <c r="N180" s="103"/>
      <c r="O180" s="102"/>
      <c r="P180" s="102"/>
      <c r="Q180" s="102"/>
      <c r="R180" s="102"/>
      <c r="S180" s="102"/>
      <c r="T180" s="102"/>
      <c r="U180" s="102"/>
      <c r="V180" s="102"/>
      <c r="W180" s="102"/>
      <c r="X180" s="102"/>
      <c r="Y180" s="102"/>
    </row>
    <row r="181" spans="1:25" ht="25.5" x14ac:dyDescent="0.25">
      <c r="A181" s="131"/>
      <c r="B181" s="132"/>
      <c r="C181" s="26">
        <v>179</v>
      </c>
      <c r="D181" s="39" t="s">
        <v>302</v>
      </c>
      <c r="E181" s="26" t="s">
        <v>40</v>
      </c>
      <c r="F181" s="27" t="s">
        <v>300</v>
      </c>
      <c r="G181" s="26" t="s">
        <v>47</v>
      </c>
      <c r="H181" s="30">
        <v>0.1</v>
      </c>
      <c r="I181" s="44"/>
      <c r="J181" s="84">
        <f t="shared" si="4"/>
        <v>0</v>
      </c>
      <c r="K181" s="85" t="str">
        <f t="shared" si="5"/>
        <v>OK</v>
      </c>
      <c r="L181" s="102"/>
      <c r="M181" s="102"/>
      <c r="N181" s="103"/>
      <c r="O181" s="102"/>
      <c r="P181" s="102"/>
      <c r="Q181" s="102"/>
      <c r="R181" s="102"/>
      <c r="S181" s="102"/>
      <c r="T181" s="102"/>
      <c r="U181" s="102"/>
      <c r="V181" s="102"/>
      <c r="W181" s="102"/>
      <c r="X181" s="102"/>
      <c r="Y181" s="102"/>
    </row>
    <row r="182" spans="1:25" ht="25.5" x14ac:dyDescent="0.25">
      <c r="A182" s="131"/>
      <c r="B182" s="132"/>
      <c r="C182" s="26">
        <v>180</v>
      </c>
      <c r="D182" s="39" t="s">
        <v>303</v>
      </c>
      <c r="E182" s="26" t="s">
        <v>40</v>
      </c>
      <c r="F182" s="27" t="s">
        <v>300</v>
      </c>
      <c r="G182" s="26" t="s">
        <v>47</v>
      </c>
      <c r="H182" s="30">
        <v>0.13</v>
      </c>
      <c r="I182" s="44"/>
      <c r="J182" s="84">
        <f t="shared" si="4"/>
        <v>0</v>
      </c>
      <c r="K182" s="85" t="str">
        <f t="shared" si="5"/>
        <v>OK</v>
      </c>
      <c r="L182" s="102"/>
      <c r="M182" s="102"/>
      <c r="N182" s="103"/>
      <c r="O182" s="102"/>
      <c r="P182" s="102"/>
      <c r="Q182" s="102"/>
      <c r="R182" s="102"/>
      <c r="S182" s="102"/>
      <c r="T182" s="102"/>
      <c r="U182" s="102"/>
      <c r="V182" s="102"/>
      <c r="W182" s="102"/>
      <c r="X182" s="102"/>
      <c r="Y182" s="102"/>
    </row>
    <row r="183" spans="1:25" ht="25.5" x14ac:dyDescent="0.25">
      <c r="A183" s="131"/>
      <c r="B183" s="132"/>
      <c r="C183" s="26">
        <v>181</v>
      </c>
      <c r="D183" s="39" t="s">
        <v>304</v>
      </c>
      <c r="E183" s="26" t="s">
        <v>40</v>
      </c>
      <c r="F183" s="27" t="s">
        <v>300</v>
      </c>
      <c r="G183" s="26" t="s">
        <v>47</v>
      </c>
      <c r="H183" s="30">
        <v>0.16</v>
      </c>
      <c r="I183" s="44"/>
      <c r="J183" s="84">
        <f t="shared" si="4"/>
        <v>0</v>
      </c>
      <c r="K183" s="85" t="str">
        <f t="shared" si="5"/>
        <v>OK</v>
      </c>
      <c r="L183" s="102"/>
      <c r="M183" s="102"/>
      <c r="N183" s="103"/>
      <c r="O183" s="102"/>
      <c r="P183" s="102"/>
      <c r="Q183" s="102"/>
      <c r="R183" s="102"/>
      <c r="S183" s="102"/>
      <c r="T183" s="102"/>
      <c r="U183" s="102"/>
      <c r="V183" s="102"/>
      <c r="W183" s="102"/>
      <c r="X183" s="102"/>
      <c r="Y183" s="102"/>
    </row>
    <row r="184" spans="1:25" ht="25.5" x14ac:dyDescent="0.25">
      <c r="A184" s="131"/>
      <c r="B184" s="132"/>
      <c r="C184" s="26">
        <v>182</v>
      </c>
      <c r="D184" s="39" t="s">
        <v>305</v>
      </c>
      <c r="E184" s="26" t="s">
        <v>40</v>
      </c>
      <c r="F184" s="27" t="s">
        <v>300</v>
      </c>
      <c r="G184" s="26" t="s">
        <v>47</v>
      </c>
      <c r="H184" s="30">
        <v>0.34</v>
      </c>
      <c r="I184" s="44"/>
      <c r="J184" s="84">
        <f t="shared" si="4"/>
        <v>0</v>
      </c>
      <c r="K184" s="85" t="str">
        <f t="shared" si="5"/>
        <v>OK</v>
      </c>
      <c r="L184" s="102"/>
      <c r="M184" s="102"/>
      <c r="N184" s="103"/>
      <c r="O184" s="102"/>
      <c r="P184" s="102"/>
      <c r="Q184" s="102"/>
      <c r="R184" s="102"/>
      <c r="S184" s="102"/>
      <c r="T184" s="102"/>
      <c r="U184" s="102"/>
      <c r="V184" s="102"/>
      <c r="W184" s="102"/>
      <c r="X184" s="102"/>
      <c r="Y184" s="102"/>
    </row>
    <row r="185" spans="1:25" x14ac:dyDescent="0.25">
      <c r="A185" s="131"/>
      <c r="B185" s="132"/>
      <c r="C185" s="26">
        <v>183</v>
      </c>
      <c r="D185" s="39" t="s">
        <v>306</v>
      </c>
      <c r="E185" s="26" t="s">
        <v>40</v>
      </c>
      <c r="F185" s="27" t="s">
        <v>300</v>
      </c>
      <c r="G185" s="26" t="s">
        <v>47</v>
      </c>
      <c r="H185" s="30">
        <v>0.04</v>
      </c>
      <c r="I185" s="44"/>
      <c r="J185" s="84">
        <f t="shared" si="4"/>
        <v>0</v>
      </c>
      <c r="K185" s="85" t="str">
        <f t="shared" si="5"/>
        <v>OK</v>
      </c>
      <c r="L185" s="102"/>
      <c r="M185" s="102"/>
      <c r="N185" s="103"/>
      <c r="O185" s="102"/>
      <c r="P185" s="102"/>
      <c r="Q185" s="102"/>
      <c r="R185" s="102"/>
      <c r="S185" s="102"/>
      <c r="T185" s="102"/>
      <c r="U185" s="102"/>
      <c r="V185" s="102"/>
      <c r="W185" s="102"/>
      <c r="X185" s="102"/>
      <c r="Y185" s="102"/>
    </row>
    <row r="186" spans="1:25" x14ac:dyDescent="0.25">
      <c r="A186" s="131"/>
      <c r="B186" s="132"/>
      <c r="C186" s="26">
        <v>184</v>
      </c>
      <c r="D186" s="39" t="s">
        <v>307</v>
      </c>
      <c r="E186" s="26" t="s">
        <v>40</v>
      </c>
      <c r="F186" s="27" t="s">
        <v>281</v>
      </c>
      <c r="G186" s="26" t="s">
        <v>47</v>
      </c>
      <c r="H186" s="30">
        <v>0.19</v>
      </c>
      <c r="I186" s="44"/>
      <c r="J186" s="84">
        <f t="shared" si="4"/>
        <v>0</v>
      </c>
      <c r="K186" s="85" t="str">
        <f t="shared" si="5"/>
        <v>OK</v>
      </c>
      <c r="L186" s="102"/>
      <c r="M186" s="102"/>
      <c r="N186" s="103"/>
      <c r="O186" s="102"/>
      <c r="P186" s="102"/>
      <c r="Q186" s="102"/>
      <c r="R186" s="102"/>
      <c r="S186" s="102"/>
      <c r="T186" s="102"/>
      <c r="U186" s="102"/>
      <c r="V186" s="102"/>
      <c r="W186" s="102"/>
      <c r="X186" s="102"/>
      <c r="Y186" s="102"/>
    </row>
    <row r="187" spans="1:25" ht="25.5" x14ac:dyDescent="0.25">
      <c r="A187" s="131"/>
      <c r="B187" s="132"/>
      <c r="C187" s="26">
        <v>185</v>
      </c>
      <c r="D187" s="39" t="s">
        <v>308</v>
      </c>
      <c r="E187" s="26" t="s">
        <v>40</v>
      </c>
      <c r="F187" s="27" t="s">
        <v>281</v>
      </c>
      <c r="G187" s="26" t="s">
        <v>47</v>
      </c>
      <c r="H187" s="30">
        <v>0.24</v>
      </c>
      <c r="I187" s="44"/>
      <c r="J187" s="84">
        <f t="shared" si="4"/>
        <v>0</v>
      </c>
      <c r="K187" s="85" t="str">
        <f t="shared" si="5"/>
        <v>OK</v>
      </c>
      <c r="L187" s="102"/>
      <c r="M187" s="102"/>
      <c r="N187" s="103"/>
      <c r="O187" s="102"/>
      <c r="P187" s="102"/>
      <c r="Q187" s="102"/>
      <c r="R187" s="102"/>
      <c r="S187" s="102"/>
      <c r="T187" s="102"/>
      <c r="U187" s="102"/>
      <c r="V187" s="102"/>
      <c r="W187" s="102"/>
      <c r="X187" s="102"/>
      <c r="Y187" s="102"/>
    </row>
    <row r="188" spans="1:25" ht="38.25" x14ac:dyDescent="0.25">
      <c r="A188" s="131"/>
      <c r="B188" s="132"/>
      <c r="C188" s="26">
        <v>186</v>
      </c>
      <c r="D188" s="35" t="s">
        <v>309</v>
      </c>
      <c r="E188" s="26" t="s">
        <v>40</v>
      </c>
      <c r="F188" s="27" t="s">
        <v>153</v>
      </c>
      <c r="G188" s="26" t="s">
        <v>47</v>
      </c>
      <c r="H188" s="30">
        <v>6.9</v>
      </c>
      <c r="I188" s="44">
        <v>100</v>
      </c>
      <c r="J188" s="84">
        <f t="shared" si="4"/>
        <v>30</v>
      </c>
      <c r="K188" s="85" t="str">
        <f t="shared" si="5"/>
        <v>OK</v>
      </c>
      <c r="L188" s="102"/>
      <c r="M188" s="102"/>
      <c r="N188" s="103">
        <v>20</v>
      </c>
      <c r="O188" s="102"/>
      <c r="P188" s="102"/>
      <c r="Q188" s="102"/>
      <c r="R188" s="102"/>
      <c r="S188" s="102"/>
      <c r="T188" s="102">
        <v>30</v>
      </c>
      <c r="U188" s="102"/>
      <c r="V188" s="102"/>
      <c r="W188" s="102"/>
      <c r="X188" s="102">
        <v>20</v>
      </c>
      <c r="Y188" s="102"/>
    </row>
    <row r="189" spans="1:25" ht="25.5" x14ac:dyDescent="0.25">
      <c r="A189" s="131"/>
      <c r="B189" s="132"/>
      <c r="C189" s="26">
        <v>187</v>
      </c>
      <c r="D189" s="35" t="s">
        <v>310</v>
      </c>
      <c r="E189" s="26" t="s">
        <v>40</v>
      </c>
      <c r="F189" s="27" t="s">
        <v>281</v>
      </c>
      <c r="G189" s="26" t="s">
        <v>47</v>
      </c>
      <c r="H189" s="30">
        <v>1.71</v>
      </c>
      <c r="I189" s="44">
        <v>300</v>
      </c>
      <c r="J189" s="84">
        <f t="shared" si="4"/>
        <v>220</v>
      </c>
      <c r="K189" s="85" t="str">
        <f t="shared" si="5"/>
        <v>OK</v>
      </c>
      <c r="L189" s="102"/>
      <c r="M189" s="102"/>
      <c r="N189" s="103">
        <v>30</v>
      </c>
      <c r="O189" s="102"/>
      <c r="P189" s="102"/>
      <c r="Q189" s="102"/>
      <c r="R189" s="102"/>
      <c r="S189" s="102"/>
      <c r="T189" s="102"/>
      <c r="U189" s="102"/>
      <c r="V189" s="102"/>
      <c r="W189" s="102"/>
      <c r="X189" s="102">
        <v>50</v>
      </c>
      <c r="Y189" s="102"/>
    </row>
    <row r="190" spans="1:25" ht="25.5" x14ac:dyDescent="0.25">
      <c r="A190" s="131"/>
      <c r="B190" s="132"/>
      <c r="C190" s="26">
        <v>188</v>
      </c>
      <c r="D190" s="35" t="s">
        <v>311</v>
      </c>
      <c r="E190" s="26" t="s">
        <v>40</v>
      </c>
      <c r="F190" s="27" t="s">
        <v>281</v>
      </c>
      <c r="G190" s="26" t="s">
        <v>47</v>
      </c>
      <c r="H190" s="30">
        <v>1.97</v>
      </c>
      <c r="I190" s="44">
        <v>300</v>
      </c>
      <c r="J190" s="84">
        <f t="shared" si="4"/>
        <v>300</v>
      </c>
      <c r="K190" s="85" t="str">
        <f t="shared" si="5"/>
        <v>OK</v>
      </c>
      <c r="L190" s="102"/>
      <c r="M190" s="102"/>
      <c r="N190" s="103"/>
      <c r="O190" s="102"/>
      <c r="P190" s="102"/>
      <c r="Q190" s="102"/>
      <c r="R190" s="102"/>
      <c r="S190" s="102"/>
      <c r="T190" s="102"/>
      <c r="U190" s="102"/>
      <c r="V190" s="102"/>
      <c r="W190" s="102"/>
      <c r="X190" s="102"/>
      <c r="Y190" s="102"/>
    </row>
    <row r="191" spans="1:25" ht="25.5" x14ac:dyDescent="0.25">
      <c r="A191" s="131"/>
      <c r="B191" s="132"/>
      <c r="C191" s="26">
        <v>189</v>
      </c>
      <c r="D191" s="35" t="s">
        <v>312</v>
      </c>
      <c r="E191" s="26" t="s">
        <v>40</v>
      </c>
      <c r="F191" s="27" t="s">
        <v>153</v>
      </c>
      <c r="G191" s="26" t="s">
        <v>47</v>
      </c>
      <c r="H191" s="30">
        <v>23.79</v>
      </c>
      <c r="I191" s="44">
        <v>50</v>
      </c>
      <c r="J191" s="84">
        <f t="shared" si="4"/>
        <v>30</v>
      </c>
      <c r="K191" s="85" t="str">
        <f t="shared" si="5"/>
        <v>OK</v>
      </c>
      <c r="L191" s="102"/>
      <c r="M191" s="102"/>
      <c r="N191" s="103"/>
      <c r="O191" s="102"/>
      <c r="P191" s="102"/>
      <c r="Q191" s="102"/>
      <c r="R191" s="102"/>
      <c r="S191" s="102"/>
      <c r="T191" s="102">
        <v>10</v>
      </c>
      <c r="U191" s="102"/>
      <c r="V191" s="102"/>
      <c r="W191" s="102"/>
      <c r="X191" s="102">
        <v>10</v>
      </c>
      <c r="Y191" s="102"/>
    </row>
    <row r="192" spans="1:25" ht="76.5" x14ac:dyDescent="0.25">
      <c r="A192" s="131"/>
      <c r="B192" s="132"/>
      <c r="C192" s="26">
        <v>190</v>
      </c>
      <c r="D192" s="35" t="s">
        <v>313</v>
      </c>
      <c r="E192" s="26" t="s">
        <v>40</v>
      </c>
      <c r="F192" s="27" t="s">
        <v>218</v>
      </c>
      <c r="G192" s="26" t="s">
        <v>47</v>
      </c>
      <c r="H192" s="30">
        <v>2.14</v>
      </c>
      <c r="I192" s="44"/>
      <c r="J192" s="84">
        <f t="shared" si="4"/>
        <v>0</v>
      </c>
      <c r="K192" s="85" t="str">
        <f t="shared" si="5"/>
        <v>OK</v>
      </c>
      <c r="L192" s="102"/>
      <c r="M192" s="102"/>
      <c r="N192" s="103"/>
      <c r="O192" s="102"/>
      <c r="P192" s="102"/>
      <c r="Q192" s="102"/>
      <c r="R192" s="102"/>
      <c r="S192" s="102"/>
      <c r="T192" s="102"/>
      <c r="U192" s="102"/>
      <c r="V192" s="102"/>
      <c r="W192" s="102"/>
      <c r="X192" s="102"/>
      <c r="Y192" s="102"/>
    </row>
    <row r="193" spans="1:25" ht="25.5" x14ac:dyDescent="0.25">
      <c r="A193" s="131"/>
      <c r="B193" s="132"/>
      <c r="C193" s="26">
        <v>191</v>
      </c>
      <c r="D193" s="35" t="s">
        <v>314</v>
      </c>
      <c r="E193" s="26" t="s">
        <v>40</v>
      </c>
      <c r="F193" s="27" t="s">
        <v>281</v>
      </c>
      <c r="G193" s="26" t="s">
        <v>47</v>
      </c>
      <c r="H193" s="30">
        <v>1.1000000000000001</v>
      </c>
      <c r="I193" s="44">
        <v>100</v>
      </c>
      <c r="J193" s="84">
        <f t="shared" si="4"/>
        <v>0</v>
      </c>
      <c r="K193" s="85" t="str">
        <f t="shared" si="5"/>
        <v>OK</v>
      </c>
      <c r="L193" s="102"/>
      <c r="M193" s="102"/>
      <c r="N193" s="103"/>
      <c r="O193" s="102"/>
      <c r="P193" s="102"/>
      <c r="Q193" s="102"/>
      <c r="R193" s="102"/>
      <c r="S193" s="102"/>
      <c r="T193" s="102">
        <v>100</v>
      </c>
      <c r="U193" s="102"/>
      <c r="V193" s="102"/>
      <c r="W193" s="102"/>
      <c r="X193" s="102"/>
      <c r="Y193" s="102"/>
    </row>
    <row r="194" spans="1:25" x14ac:dyDescent="0.25">
      <c r="A194" s="130" t="s">
        <v>378</v>
      </c>
      <c r="B194" s="133">
        <v>28</v>
      </c>
      <c r="C194" s="23">
        <v>192</v>
      </c>
      <c r="D194" s="21" t="s">
        <v>315</v>
      </c>
      <c r="E194" s="23" t="s">
        <v>68</v>
      </c>
      <c r="F194" s="23" t="s">
        <v>316</v>
      </c>
      <c r="G194" s="23" t="s">
        <v>47</v>
      </c>
      <c r="H194" s="29">
        <v>2.68</v>
      </c>
      <c r="I194" s="43">
        <v>100</v>
      </c>
      <c r="J194" s="84">
        <f t="shared" si="4"/>
        <v>76</v>
      </c>
      <c r="K194" s="85" t="str">
        <f t="shared" si="5"/>
        <v>OK</v>
      </c>
      <c r="L194" s="102"/>
      <c r="M194" s="103">
        <v>24</v>
      </c>
      <c r="N194" s="102"/>
      <c r="O194" s="102"/>
      <c r="P194" s="102"/>
      <c r="Q194" s="102"/>
      <c r="R194" s="102"/>
      <c r="S194" s="102"/>
      <c r="T194" s="102"/>
      <c r="U194" s="102"/>
      <c r="V194" s="102"/>
      <c r="W194" s="102"/>
      <c r="X194" s="102"/>
      <c r="Y194" s="102"/>
    </row>
    <row r="195" spans="1:25" ht="26.25" x14ac:dyDescent="0.25">
      <c r="A195" s="130"/>
      <c r="B195" s="133"/>
      <c r="C195" s="23">
        <v>193</v>
      </c>
      <c r="D195" s="37" t="s">
        <v>317</v>
      </c>
      <c r="E195" s="23" t="s">
        <v>68</v>
      </c>
      <c r="F195" s="23" t="s">
        <v>52</v>
      </c>
      <c r="G195" s="23" t="s">
        <v>47</v>
      </c>
      <c r="H195" s="29">
        <v>1.1100000000000001</v>
      </c>
      <c r="I195" s="43">
        <v>200</v>
      </c>
      <c r="J195" s="84">
        <f t="shared" si="4"/>
        <v>176</v>
      </c>
      <c r="K195" s="85" t="str">
        <f t="shared" si="5"/>
        <v>OK</v>
      </c>
      <c r="L195" s="102"/>
      <c r="M195" s="103">
        <v>24</v>
      </c>
      <c r="N195" s="102"/>
      <c r="O195" s="102"/>
      <c r="P195" s="102"/>
      <c r="Q195" s="102"/>
      <c r="R195" s="102"/>
      <c r="S195" s="102"/>
      <c r="T195" s="102"/>
      <c r="U195" s="102"/>
      <c r="V195" s="102"/>
      <c r="W195" s="102"/>
      <c r="X195" s="102"/>
      <c r="Y195" s="102"/>
    </row>
    <row r="196" spans="1:25" ht="38.25" x14ac:dyDescent="0.25">
      <c r="A196" s="130"/>
      <c r="B196" s="133"/>
      <c r="C196" s="23">
        <v>194</v>
      </c>
      <c r="D196" s="21" t="s">
        <v>318</v>
      </c>
      <c r="E196" s="23" t="s">
        <v>40</v>
      </c>
      <c r="F196" s="23" t="s">
        <v>319</v>
      </c>
      <c r="G196" s="23" t="s">
        <v>47</v>
      </c>
      <c r="H196" s="29">
        <v>10.09</v>
      </c>
      <c r="I196" s="43"/>
      <c r="J196" s="84">
        <f t="shared" si="4"/>
        <v>0</v>
      </c>
      <c r="K196" s="85" t="str">
        <f t="shared" si="5"/>
        <v>OK</v>
      </c>
      <c r="L196" s="102"/>
      <c r="M196" s="103"/>
      <c r="N196" s="102"/>
      <c r="O196" s="102"/>
      <c r="P196" s="102"/>
      <c r="Q196" s="102"/>
      <c r="R196" s="102"/>
      <c r="S196" s="102"/>
      <c r="T196" s="102"/>
      <c r="U196" s="102"/>
      <c r="V196" s="102"/>
      <c r="W196" s="102"/>
      <c r="X196" s="102"/>
      <c r="Y196" s="102"/>
    </row>
    <row r="197" spans="1:25" ht="38.25" x14ac:dyDescent="0.25">
      <c r="A197" s="130"/>
      <c r="B197" s="133"/>
      <c r="C197" s="23">
        <v>195</v>
      </c>
      <c r="D197" s="21" t="s">
        <v>320</v>
      </c>
      <c r="E197" s="23" t="s">
        <v>40</v>
      </c>
      <c r="F197" s="23" t="s">
        <v>321</v>
      </c>
      <c r="G197" s="23" t="s">
        <v>47</v>
      </c>
      <c r="H197" s="29">
        <v>27.37</v>
      </c>
      <c r="I197" s="43">
        <v>15</v>
      </c>
      <c r="J197" s="84">
        <f t="shared" ref="J197:J240" si="6">I197-(SUM(L197:Y197))</f>
        <v>15</v>
      </c>
      <c r="K197" s="85" t="str">
        <f t="shared" ref="K197:K240" si="7">IF(J197&lt;0,"ATENÇÃO","OK")</f>
        <v>OK</v>
      </c>
      <c r="L197" s="102"/>
      <c r="M197" s="103"/>
      <c r="N197" s="102"/>
      <c r="O197" s="102"/>
      <c r="P197" s="102"/>
      <c r="Q197" s="102"/>
      <c r="R197" s="102"/>
      <c r="S197" s="102"/>
      <c r="T197" s="102"/>
      <c r="U197" s="102"/>
      <c r="V197" s="102"/>
      <c r="W197" s="102"/>
      <c r="X197" s="102"/>
      <c r="Y197" s="102"/>
    </row>
    <row r="198" spans="1:25" ht="38.25" x14ac:dyDescent="0.25">
      <c r="A198" s="130"/>
      <c r="B198" s="133"/>
      <c r="C198" s="23">
        <v>196</v>
      </c>
      <c r="D198" s="21" t="s">
        <v>322</v>
      </c>
      <c r="E198" s="23" t="s">
        <v>40</v>
      </c>
      <c r="F198" s="23" t="s">
        <v>319</v>
      </c>
      <c r="G198" s="23" t="s">
        <v>47</v>
      </c>
      <c r="H198" s="29">
        <v>8.91</v>
      </c>
      <c r="I198" s="43">
        <v>15</v>
      </c>
      <c r="J198" s="84">
        <f t="shared" si="6"/>
        <v>15</v>
      </c>
      <c r="K198" s="85" t="str">
        <f t="shared" si="7"/>
        <v>OK</v>
      </c>
      <c r="L198" s="102"/>
      <c r="M198" s="103"/>
      <c r="N198" s="102"/>
      <c r="O198" s="102"/>
      <c r="P198" s="102"/>
      <c r="Q198" s="102"/>
      <c r="R198" s="102"/>
      <c r="S198" s="102"/>
      <c r="T198" s="102"/>
      <c r="U198" s="102"/>
      <c r="V198" s="102"/>
      <c r="W198" s="102"/>
      <c r="X198" s="102"/>
      <c r="Y198" s="102"/>
    </row>
    <row r="199" spans="1:25" x14ac:dyDescent="0.25">
      <c r="A199" s="130"/>
      <c r="B199" s="133"/>
      <c r="C199" s="23">
        <v>197</v>
      </c>
      <c r="D199" s="21" t="s">
        <v>323</v>
      </c>
      <c r="E199" s="23" t="s">
        <v>40</v>
      </c>
      <c r="F199" s="23" t="s">
        <v>319</v>
      </c>
      <c r="G199" s="23" t="s">
        <v>47</v>
      </c>
      <c r="H199" s="29">
        <v>1.32</v>
      </c>
      <c r="I199" s="43"/>
      <c r="J199" s="84">
        <f t="shared" si="6"/>
        <v>0</v>
      </c>
      <c r="K199" s="85" t="str">
        <f t="shared" si="7"/>
        <v>OK</v>
      </c>
      <c r="L199" s="102"/>
      <c r="M199" s="103"/>
      <c r="N199" s="102"/>
      <c r="O199" s="102"/>
      <c r="P199" s="102"/>
      <c r="Q199" s="102"/>
      <c r="R199" s="102"/>
      <c r="S199" s="102"/>
      <c r="T199" s="102"/>
      <c r="U199" s="102"/>
      <c r="V199" s="102"/>
      <c r="W199" s="102"/>
      <c r="X199" s="102"/>
      <c r="Y199" s="102"/>
    </row>
    <row r="200" spans="1:25" ht="25.5" x14ac:dyDescent="0.25">
      <c r="A200" s="130"/>
      <c r="B200" s="133"/>
      <c r="C200" s="23">
        <v>198</v>
      </c>
      <c r="D200" s="21" t="s">
        <v>324</v>
      </c>
      <c r="E200" s="23" t="s">
        <v>40</v>
      </c>
      <c r="F200" s="23" t="s">
        <v>325</v>
      </c>
      <c r="G200" s="23" t="s">
        <v>47</v>
      </c>
      <c r="H200" s="29">
        <v>4.8600000000000003</v>
      </c>
      <c r="I200" s="43">
        <v>30</v>
      </c>
      <c r="J200" s="84">
        <f t="shared" si="6"/>
        <v>0</v>
      </c>
      <c r="K200" s="85" t="str">
        <f t="shared" si="7"/>
        <v>OK</v>
      </c>
      <c r="L200" s="102"/>
      <c r="M200" s="103">
        <v>10</v>
      </c>
      <c r="N200" s="102"/>
      <c r="O200" s="102"/>
      <c r="P200" s="102"/>
      <c r="Q200" s="102"/>
      <c r="R200" s="102"/>
      <c r="S200" s="102"/>
      <c r="T200" s="102"/>
      <c r="U200" s="102"/>
      <c r="V200" s="102">
        <v>20</v>
      </c>
      <c r="W200" s="102"/>
      <c r="X200" s="102"/>
      <c r="Y200" s="102"/>
    </row>
    <row r="201" spans="1:25" ht="51" x14ac:dyDescent="0.25">
      <c r="A201" s="130"/>
      <c r="B201" s="133"/>
      <c r="C201" s="23">
        <v>199</v>
      </c>
      <c r="D201" s="21" t="s">
        <v>326</v>
      </c>
      <c r="E201" s="23" t="s">
        <v>40</v>
      </c>
      <c r="F201" s="23" t="s">
        <v>327</v>
      </c>
      <c r="G201" s="23" t="s">
        <v>47</v>
      </c>
      <c r="H201" s="29">
        <v>32</v>
      </c>
      <c r="I201" s="43"/>
      <c r="J201" s="84">
        <f t="shared" si="6"/>
        <v>0</v>
      </c>
      <c r="K201" s="85" t="str">
        <f t="shared" si="7"/>
        <v>OK</v>
      </c>
      <c r="L201" s="102"/>
      <c r="M201" s="103"/>
      <c r="N201" s="102"/>
      <c r="O201" s="102"/>
      <c r="P201" s="102"/>
      <c r="Q201" s="102"/>
      <c r="R201" s="102"/>
      <c r="S201" s="102"/>
      <c r="T201" s="102"/>
      <c r="U201" s="102"/>
      <c r="V201" s="102"/>
      <c r="W201" s="102"/>
      <c r="X201" s="102"/>
      <c r="Y201" s="102"/>
    </row>
    <row r="202" spans="1:25" ht="25.5" x14ac:dyDescent="0.25">
      <c r="A202" s="130"/>
      <c r="B202" s="133"/>
      <c r="C202" s="23">
        <v>200</v>
      </c>
      <c r="D202" s="21" t="s">
        <v>328</v>
      </c>
      <c r="E202" s="23" t="s">
        <v>40</v>
      </c>
      <c r="F202" s="23" t="s">
        <v>325</v>
      </c>
      <c r="G202" s="23" t="s">
        <v>47</v>
      </c>
      <c r="H202" s="29">
        <v>12.57</v>
      </c>
      <c r="I202" s="43"/>
      <c r="J202" s="84">
        <f t="shared" si="6"/>
        <v>0</v>
      </c>
      <c r="K202" s="85" t="str">
        <f t="shared" si="7"/>
        <v>OK</v>
      </c>
      <c r="L202" s="102"/>
      <c r="M202" s="103"/>
      <c r="N202" s="102"/>
      <c r="O202" s="102"/>
      <c r="P202" s="102"/>
      <c r="Q202" s="102"/>
      <c r="R202" s="102"/>
      <c r="S202" s="102"/>
      <c r="T202" s="102"/>
      <c r="U202" s="102"/>
      <c r="V202" s="102"/>
      <c r="W202" s="102"/>
      <c r="X202" s="102"/>
      <c r="Y202" s="102"/>
    </row>
    <row r="203" spans="1:25" ht="25.5" x14ac:dyDescent="0.25">
      <c r="A203" s="130"/>
      <c r="B203" s="133"/>
      <c r="C203" s="23">
        <v>201</v>
      </c>
      <c r="D203" s="21" t="s">
        <v>329</v>
      </c>
      <c r="E203" s="23" t="s">
        <v>40</v>
      </c>
      <c r="F203" s="23" t="s">
        <v>60</v>
      </c>
      <c r="G203" s="23" t="s">
        <v>47</v>
      </c>
      <c r="H203" s="29">
        <v>5.94</v>
      </c>
      <c r="I203" s="43">
        <v>100</v>
      </c>
      <c r="J203" s="84">
        <f t="shared" si="6"/>
        <v>30</v>
      </c>
      <c r="K203" s="85" t="str">
        <f t="shared" si="7"/>
        <v>OK</v>
      </c>
      <c r="L203" s="102"/>
      <c r="M203" s="103">
        <v>30</v>
      </c>
      <c r="N203" s="102"/>
      <c r="O203" s="102"/>
      <c r="P203" s="102"/>
      <c r="Q203" s="102"/>
      <c r="R203" s="102"/>
      <c r="S203" s="102"/>
      <c r="T203" s="102"/>
      <c r="U203" s="102"/>
      <c r="V203" s="102">
        <v>40</v>
      </c>
      <c r="W203" s="102"/>
      <c r="X203" s="102"/>
      <c r="Y203" s="102"/>
    </row>
    <row r="204" spans="1:25" ht="25.5" x14ac:dyDescent="0.25">
      <c r="A204" s="131" t="s">
        <v>378</v>
      </c>
      <c r="B204" s="132">
        <v>29</v>
      </c>
      <c r="C204" s="26">
        <v>202</v>
      </c>
      <c r="D204" s="35" t="s">
        <v>330</v>
      </c>
      <c r="E204" s="26" t="s">
        <v>40</v>
      </c>
      <c r="F204" s="26" t="s">
        <v>331</v>
      </c>
      <c r="G204" s="26" t="s">
        <v>47</v>
      </c>
      <c r="H204" s="28">
        <v>68.31</v>
      </c>
      <c r="I204" s="42">
        <v>20</v>
      </c>
      <c r="J204" s="84">
        <f t="shared" si="6"/>
        <v>15</v>
      </c>
      <c r="K204" s="85" t="str">
        <f t="shared" si="7"/>
        <v>OK</v>
      </c>
      <c r="L204" s="102"/>
      <c r="M204" s="103">
        <v>5</v>
      </c>
      <c r="N204" s="102"/>
      <c r="O204" s="102"/>
      <c r="P204" s="102"/>
      <c r="Q204" s="102"/>
      <c r="R204" s="102"/>
      <c r="S204" s="102"/>
      <c r="T204" s="102"/>
      <c r="U204" s="102"/>
      <c r="V204" s="102"/>
      <c r="W204" s="102"/>
      <c r="X204" s="102"/>
      <c r="Y204" s="102"/>
    </row>
    <row r="205" spans="1:25" ht="25.5" x14ac:dyDescent="0.25">
      <c r="A205" s="131"/>
      <c r="B205" s="132"/>
      <c r="C205" s="26">
        <v>203</v>
      </c>
      <c r="D205" s="35" t="s">
        <v>332</v>
      </c>
      <c r="E205" s="26" t="s">
        <v>40</v>
      </c>
      <c r="F205" s="26" t="s">
        <v>331</v>
      </c>
      <c r="G205" s="26" t="s">
        <v>47</v>
      </c>
      <c r="H205" s="28">
        <v>43.07</v>
      </c>
      <c r="I205" s="42"/>
      <c r="J205" s="84">
        <f t="shared" si="6"/>
        <v>0</v>
      </c>
      <c r="K205" s="85" t="str">
        <f t="shared" si="7"/>
        <v>OK</v>
      </c>
      <c r="L205" s="102"/>
      <c r="M205" s="103"/>
      <c r="N205" s="102"/>
      <c r="O205" s="102"/>
      <c r="P205" s="102"/>
      <c r="Q205" s="102"/>
      <c r="R205" s="102"/>
      <c r="S205" s="102"/>
      <c r="T205" s="102"/>
      <c r="U205" s="102"/>
      <c r="V205" s="102"/>
      <c r="W205" s="102"/>
      <c r="X205" s="102"/>
      <c r="Y205" s="102"/>
    </row>
    <row r="206" spans="1:25" ht="38.25" x14ac:dyDescent="0.25">
      <c r="A206" s="130" t="s">
        <v>377</v>
      </c>
      <c r="B206" s="133">
        <v>30</v>
      </c>
      <c r="C206" s="23">
        <v>204</v>
      </c>
      <c r="D206" s="21" t="s">
        <v>333</v>
      </c>
      <c r="E206" s="23" t="s">
        <v>9</v>
      </c>
      <c r="F206" s="32" t="s">
        <v>334</v>
      </c>
      <c r="G206" s="23" t="s">
        <v>47</v>
      </c>
      <c r="H206" s="29">
        <v>1.04</v>
      </c>
      <c r="I206" s="43">
        <v>30</v>
      </c>
      <c r="J206" s="84">
        <f t="shared" si="6"/>
        <v>0</v>
      </c>
      <c r="K206" s="85" t="str">
        <f t="shared" si="7"/>
        <v>OK</v>
      </c>
      <c r="L206" s="103">
        <v>30</v>
      </c>
      <c r="M206" s="102"/>
      <c r="N206" s="102"/>
      <c r="O206" s="102"/>
      <c r="P206" s="102"/>
      <c r="Q206" s="102"/>
      <c r="R206" s="102"/>
      <c r="S206" s="102"/>
      <c r="T206" s="102"/>
      <c r="U206" s="102"/>
      <c r="V206" s="102"/>
      <c r="W206" s="102"/>
      <c r="X206" s="102"/>
      <c r="Y206" s="102"/>
    </row>
    <row r="207" spans="1:25" ht="38.25" x14ac:dyDescent="0.25">
      <c r="A207" s="130"/>
      <c r="B207" s="133"/>
      <c r="C207" s="23">
        <v>205</v>
      </c>
      <c r="D207" s="21" t="s">
        <v>335</v>
      </c>
      <c r="E207" s="23" t="s">
        <v>40</v>
      </c>
      <c r="F207" s="32" t="s">
        <v>334</v>
      </c>
      <c r="G207" s="23" t="s">
        <v>47</v>
      </c>
      <c r="H207" s="29">
        <v>0.73</v>
      </c>
      <c r="I207" s="43">
        <v>100</v>
      </c>
      <c r="J207" s="84">
        <f t="shared" si="6"/>
        <v>100</v>
      </c>
      <c r="K207" s="85" t="str">
        <f t="shared" si="7"/>
        <v>OK</v>
      </c>
      <c r="L207" s="103"/>
      <c r="M207" s="102"/>
      <c r="N207" s="102"/>
      <c r="O207" s="102"/>
      <c r="P207" s="102"/>
      <c r="Q207" s="102"/>
      <c r="R207" s="102"/>
      <c r="S207" s="102"/>
      <c r="T207" s="102"/>
      <c r="U207" s="102"/>
      <c r="V207" s="102"/>
      <c r="W207" s="102"/>
      <c r="X207" s="102"/>
      <c r="Y207" s="102"/>
    </row>
    <row r="208" spans="1:25" ht="38.25" x14ac:dyDescent="0.25">
      <c r="A208" s="130"/>
      <c r="B208" s="133"/>
      <c r="C208" s="23">
        <v>206</v>
      </c>
      <c r="D208" s="21" t="s">
        <v>336</v>
      </c>
      <c r="E208" s="23" t="s">
        <v>40</v>
      </c>
      <c r="F208" s="32" t="s">
        <v>334</v>
      </c>
      <c r="G208" s="23" t="s">
        <v>47</v>
      </c>
      <c r="H208" s="29">
        <v>1.75</v>
      </c>
      <c r="I208" s="43">
        <v>100</v>
      </c>
      <c r="J208" s="84">
        <f t="shared" si="6"/>
        <v>80</v>
      </c>
      <c r="K208" s="85" t="str">
        <f t="shared" si="7"/>
        <v>OK</v>
      </c>
      <c r="L208" s="103">
        <v>20</v>
      </c>
      <c r="M208" s="102"/>
      <c r="N208" s="102"/>
      <c r="O208" s="102"/>
      <c r="P208" s="102"/>
      <c r="Q208" s="102"/>
      <c r="R208" s="102"/>
      <c r="S208" s="102"/>
      <c r="T208" s="102"/>
      <c r="U208" s="102"/>
      <c r="V208" s="102"/>
      <c r="W208" s="102"/>
      <c r="X208" s="102"/>
      <c r="Y208" s="102"/>
    </row>
    <row r="209" spans="1:25" ht="25.5" x14ac:dyDescent="0.25">
      <c r="A209" s="130"/>
      <c r="B209" s="133"/>
      <c r="C209" s="23">
        <v>207</v>
      </c>
      <c r="D209" s="21" t="s">
        <v>337</v>
      </c>
      <c r="E209" s="23" t="s">
        <v>40</v>
      </c>
      <c r="F209" s="32" t="s">
        <v>338</v>
      </c>
      <c r="G209" s="23" t="s">
        <v>47</v>
      </c>
      <c r="H209" s="29">
        <v>9</v>
      </c>
      <c r="I209" s="43">
        <v>50</v>
      </c>
      <c r="J209" s="84">
        <f t="shared" si="6"/>
        <v>30</v>
      </c>
      <c r="K209" s="85" t="str">
        <f t="shared" si="7"/>
        <v>OK</v>
      </c>
      <c r="L209" s="103">
        <v>20</v>
      </c>
      <c r="M209" s="102"/>
      <c r="N209" s="102"/>
      <c r="O209" s="102"/>
      <c r="P209" s="102"/>
      <c r="Q209" s="102"/>
      <c r="R209" s="102"/>
      <c r="S209" s="102"/>
      <c r="T209" s="102"/>
      <c r="U209" s="102"/>
      <c r="V209" s="102"/>
      <c r="W209" s="102"/>
      <c r="X209" s="102"/>
      <c r="Y209" s="102"/>
    </row>
    <row r="210" spans="1:25" ht="63.75" x14ac:dyDescent="0.25">
      <c r="A210" s="130"/>
      <c r="B210" s="133"/>
      <c r="C210" s="23">
        <v>208</v>
      </c>
      <c r="D210" s="21" t="s">
        <v>339</v>
      </c>
      <c r="E210" s="23" t="s">
        <v>51</v>
      </c>
      <c r="F210" s="32" t="s">
        <v>340</v>
      </c>
      <c r="G210" s="23" t="s">
        <v>47</v>
      </c>
      <c r="H210" s="29">
        <v>8.01</v>
      </c>
      <c r="I210" s="43">
        <v>300</v>
      </c>
      <c r="J210" s="84">
        <f t="shared" si="6"/>
        <v>0</v>
      </c>
      <c r="K210" s="85" t="str">
        <f t="shared" si="7"/>
        <v>OK</v>
      </c>
      <c r="L210" s="103"/>
      <c r="M210" s="102"/>
      <c r="N210" s="102"/>
      <c r="O210" s="102"/>
      <c r="P210" s="102">
        <v>300</v>
      </c>
      <c r="Q210" s="102"/>
      <c r="R210" s="102"/>
      <c r="S210" s="102"/>
      <c r="T210" s="102"/>
      <c r="U210" s="102"/>
      <c r="V210" s="102"/>
      <c r="W210" s="102"/>
      <c r="X210" s="102"/>
      <c r="Y210" s="102"/>
    </row>
    <row r="211" spans="1:25" ht="25.5" x14ac:dyDescent="0.25">
      <c r="A211" s="130"/>
      <c r="B211" s="133"/>
      <c r="C211" s="23">
        <v>209</v>
      </c>
      <c r="D211" s="21" t="s">
        <v>341</v>
      </c>
      <c r="E211" s="23" t="s">
        <v>40</v>
      </c>
      <c r="F211" s="32" t="s">
        <v>52</v>
      </c>
      <c r="G211" s="23" t="s">
        <v>47</v>
      </c>
      <c r="H211" s="29">
        <v>1.48</v>
      </c>
      <c r="I211" s="43">
        <v>50</v>
      </c>
      <c r="J211" s="84">
        <f t="shared" si="6"/>
        <v>30</v>
      </c>
      <c r="K211" s="85" t="str">
        <f t="shared" si="7"/>
        <v>OK</v>
      </c>
      <c r="L211" s="103">
        <v>20</v>
      </c>
      <c r="M211" s="102"/>
      <c r="N211" s="102"/>
      <c r="O211" s="102"/>
      <c r="P211" s="102"/>
      <c r="Q211" s="102"/>
      <c r="R211" s="102"/>
      <c r="S211" s="102"/>
      <c r="T211" s="102"/>
      <c r="U211" s="102"/>
      <c r="V211" s="102"/>
      <c r="W211" s="102"/>
      <c r="X211" s="102"/>
      <c r="Y211" s="102"/>
    </row>
    <row r="212" spans="1:25" ht="25.5" x14ac:dyDescent="0.25">
      <c r="A212" s="130"/>
      <c r="B212" s="133"/>
      <c r="C212" s="23">
        <v>210</v>
      </c>
      <c r="D212" s="21" t="s">
        <v>342</v>
      </c>
      <c r="E212" s="23" t="s">
        <v>40</v>
      </c>
      <c r="F212" s="32" t="s">
        <v>52</v>
      </c>
      <c r="G212" s="23" t="s">
        <v>47</v>
      </c>
      <c r="H212" s="29">
        <v>3.6</v>
      </c>
      <c r="I212" s="43">
        <v>50</v>
      </c>
      <c r="J212" s="84">
        <f t="shared" si="6"/>
        <v>10</v>
      </c>
      <c r="K212" s="85" t="str">
        <f t="shared" si="7"/>
        <v>OK</v>
      </c>
      <c r="L212" s="103">
        <v>20</v>
      </c>
      <c r="M212" s="102"/>
      <c r="N212" s="102"/>
      <c r="O212" s="102"/>
      <c r="P212" s="102"/>
      <c r="Q212" s="102"/>
      <c r="R212" s="102"/>
      <c r="S212" s="102"/>
      <c r="T212" s="102"/>
      <c r="U212" s="102"/>
      <c r="V212" s="102"/>
      <c r="W212" s="102"/>
      <c r="X212" s="102"/>
      <c r="Y212" s="102">
        <v>20</v>
      </c>
    </row>
    <row r="213" spans="1:25" ht="51.75" x14ac:dyDescent="0.25">
      <c r="A213" s="130"/>
      <c r="B213" s="133"/>
      <c r="C213" s="23">
        <v>211</v>
      </c>
      <c r="D213" s="37" t="s">
        <v>343</v>
      </c>
      <c r="E213" s="23" t="s">
        <v>40</v>
      </c>
      <c r="F213" s="32" t="s">
        <v>344</v>
      </c>
      <c r="G213" s="23" t="s">
        <v>47</v>
      </c>
      <c r="H213" s="29">
        <v>54.78</v>
      </c>
      <c r="I213" s="43"/>
      <c r="J213" s="84">
        <f t="shared" si="6"/>
        <v>0</v>
      </c>
      <c r="K213" s="85" t="str">
        <f t="shared" si="7"/>
        <v>OK</v>
      </c>
      <c r="L213" s="102"/>
      <c r="M213" s="103"/>
      <c r="N213" s="102"/>
      <c r="O213" s="102"/>
      <c r="P213" s="102"/>
      <c r="Q213" s="102"/>
      <c r="R213" s="102"/>
      <c r="S213" s="102"/>
      <c r="T213" s="102"/>
      <c r="U213" s="102"/>
      <c r="V213" s="102"/>
      <c r="W213" s="102"/>
      <c r="X213" s="102"/>
      <c r="Y213" s="102"/>
    </row>
    <row r="214" spans="1:25" ht="25.5" x14ac:dyDescent="0.25">
      <c r="A214" s="131" t="s">
        <v>379</v>
      </c>
      <c r="B214" s="132">
        <v>31</v>
      </c>
      <c r="C214" s="26">
        <v>212</v>
      </c>
      <c r="D214" s="35" t="s">
        <v>345</v>
      </c>
      <c r="E214" s="26" t="s">
        <v>40</v>
      </c>
      <c r="F214" s="27" t="s">
        <v>128</v>
      </c>
      <c r="G214" s="26" t="s">
        <v>47</v>
      </c>
      <c r="H214" s="28">
        <v>0.28999999999999998</v>
      </c>
      <c r="I214" s="42"/>
      <c r="J214" s="84">
        <f t="shared" si="6"/>
        <v>0</v>
      </c>
      <c r="K214" s="85" t="str">
        <f t="shared" si="7"/>
        <v>OK</v>
      </c>
      <c r="L214" s="102"/>
      <c r="M214" s="103"/>
      <c r="N214" s="102"/>
      <c r="O214" s="102"/>
      <c r="P214" s="102"/>
      <c r="Q214" s="102"/>
      <c r="R214" s="102"/>
      <c r="S214" s="102"/>
      <c r="T214" s="102"/>
      <c r="U214" s="102"/>
      <c r="V214" s="102"/>
      <c r="W214" s="102"/>
      <c r="X214" s="102"/>
      <c r="Y214" s="102"/>
    </row>
    <row r="215" spans="1:25" ht="25.5" x14ac:dyDescent="0.25">
      <c r="A215" s="131"/>
      <c r="B215" s="132"/>
      <c r="C215" s="26">
        <v>213</v>
      </c>
      <c r="D215" s="35" t="s">
        <v>346</v>
      </c>
      <c r="E215" s="26" t="s">
        <v>40</v>
      </c>
      <c r="F215" s="27" t="s">
        <v>128</v>
      </c>
      <c r="G215" s="26" t="s">
        <v>47</v>
      </c>
      <c r="H215" s="28">
        <v>0.28999999999999998</v>
      </c>
      <c r="I215" s="42"/>
      <c r="J215" s="84">
        <f t="shared" si="6"/>
        <v>0</v>
      </c>
      <c r="K215" s="85" t="str">
        <f t="shared" si="7"/>
        <v>OK</v>
      </c>
      <c r="L215" s="102"/>
      <c r="M215" s="103"/>
      <c r="N215" s="102"/>
      <c r="O215" s="102"/>
      <c r="P215" s="102"/>
      <c r="Q215" s="102"/>
      <c r="R215" s="102"/>
      <c r="S215" s="102"/>
      <c r="T215" s="102"/>
      <c r="U215" s="102"/>
      <c r="V215" s="102"/>
      <c r="W215" s="102"/>
      <c r="X215" s="102"/>
      <c r="Y215" s="102"/>
    </row>
    <row r="216" spans="1:25" ht="25.5" x14ac:dyDescent="0.25">
      <c r="A216" s="131"/>
      <c r="B216" s="132"/>
      <c r="C216" s="26">
        <v>214</v>
      </c>
      <c r="D216" s="35" t="s">
        <v>347</v>
      </c>
      <c r="E216" s="26" t="s">
        <v>40</v>
      </c>
      <c r="F216" s="27" t="s">
        <v>128</v>
      </c>
      <c r="G216" s="26" t="s">
        <v>47</v>
      </c>
      <c r="H216" s="28">
        <v>0.28999999999999998</v>
      </c>
      <c r="I216" s="42"/>
      <c r="J216" s="84">
        <f t="shared" si="6"/>
        <v>0</v>
      </c>
      <c r="K216" s="85" t="str">
        <f t="shared" si="7"/>
        <v>OK</v>
      </c>
      <c r="L216" s="102"/>
      <c r="M216" s="103"/>
      <c r="N216" s="102"/>
      <c r="O216" s="102"/>
      <c r="P216" s="102"/>
      <c r="Q216" s="102"/>
      <c r="R216" s="102"/>
      <c r="S216" s="102"/>
      <c r="T216" s="102"/>
      <c r="U216" s="102"/>
      <c r="V216" s="102"/>
      <c r="W216" s="102"/>
      <c r="X216" s="102"/>
      <c r="Y216" s="102"/>
    </row>
    <row r="217" spans="1:25" ht="25.5" x14ac:dyDescent="0.25">
      <c r="A217" s="131"/>
      <c r="B217" s="132"/>
      <c r="C217" s="26">
        <v>215</v>
      </c>
      <c r="D217" s="35" t="s">
        <v>348</v>
      </c>
      <c r="E217" s="26" t="s">
        <v>40</v>
      </c>
      <c r="F217" s="27" t="s">
        <v>128</v>
      </c>
      <c r="G217" s="26" t="s">
        <v>47</v>
      </c>
      <c r="H217" s="28">
        <v>0.28999999999999998</v>
      </c>
      <c r="I217" s="42"/>
      <c r="J217" s="84">
        <f t="shared" si="6"/>
        <v>0</v>
      </c>
      <c r="K217" s="85" t="str">
        <f t="shared" si="7"/>
        <v>OK</v>
      </c>
      <c r="L217" s="102"/>
      <c r="M217" s="103"/>
      <c r="N217" s="102"/>
      <c r="O217" s="102"/>
      <c r="P217" s="102"/>
      <c r="Q217" s="102"/>
      <c r="R217" s="102"/>
      <c r="S217" s="102"/>
      <c r="T217" s="102"/>
      <c r="U217" s="102"/>
      <c r="V217" s="102"/>
      <c r="W217" s="102"/>
      <c r="X217" s="102"/>
      <c r="Y217" s="102"/>
    </row>
    <row r="218" spans="1:25" ht="25.5" x14ac:dyDescent="0.25">
      <c r="A218" s="131"/>
      <c r="B218" s="132"/>
      <c r="C218" s="26">
        <v>216</v>
      </c>
      <c r="D218" s="35" t="s">
        <v>349</v>
      </c>
      <c r="E218" s="26" t="s">
        <v>40</v>
      </c>
      <c r="F218" s="27" t="s">
        <v>128</v>
      </c>
      <c r="G218" s="26" t="s">
        <v>47</v>
      </c>
      <c r="H218" s="28">
        <v>0.28999999999999998</v>
      </c>
      <c r="I218" s="42"/>
      <c r="J218" s="84">
        <f t="shared" si="6"/>
        <v>0</v>
      </c>
      <c r="K218" s="85" t="str">
        <f t="shared" si="7"/>
        <v>OK</v>
      </c>
      <c r="L218" s="102"/>
      <c r="M218" s="103"/>
      <c r="N218" s="102"/>
      <c r="O218" s="102"/>
      <c r="P218" s="102"/>
      <c r="Q218" s="102"/>
      <c r="R218" s="102"/>
      <c r="S218" s="102"/>
      <c r="T218" s="102"/>
      <c r="U218" s="102"/>
      <c r="V218" s="102"/>
      <c r="W218" s="102"/>
      <c r="X218" s="102"/>
      <c r="Y218" s="102"/>
    </row>
    <row r="219" spans="1:25" ht="25.5" x14ac:dyDescent="0.25">
      <c r="A219" s="131"/>
      <c r="B219" s="132"/>
      <c r="C219" s="26">
        <v>217</v>
      </c>
      <c r="D219" s="35" t="s">
        <v>350</v>
      </c>
      <c r="E219" s="26" t="s">
        <v>40</v>
      </c>
      <c r="F219" s="27" t="s">
        <v>128</v>
      </c>
      <c r="G219" s="26" t="s">
        <v>47</v>
      </c>
      <c r="H219" s="28">
        <v>0.28999999999999998</v>
      </c>
      <c r="I219" s="42"/>
      <c r="J219" s="84">
        <f t="shared" si="6"/>
        <v>0</v>
      </c>
      <c r="K219" s="85" t="str">
        <f t="shared" si="7"/>
        <v>OK</v>
      </c>
      <c r="L219" s="102"/>
      <c r="M219" s="103"/>
      <c r="N219" s="102"/>
      <c r="O219" s="102"/>
      <c r="P219" s="102"/>
      <c r="Q219" s="102"/>
      <c r="R219" s="102"/>
      <c r="S219" s="102"/>
      <c r="T219" s="102"/>
      <c r="U219" s="102"/>
      <c r="V219" s="102"/>
      <c r="W219" s="102"/>
      <c r="X219" s="102"/>
      <c r="Y219" s="102"/>
    </row>
    <row r="220" spans="1:25" x14ac:dyDescent="0.25">
      <c r="A220" s="131"/>
      <c r="B220" s="132"/>
      <c r="C220" s="26">
        <v>218</v>
      </c>
      <c r="D220" s="35" t="s">
        <v>351</v>
      </c>
      <c r="E220" s="26" t="s">
        <v>40</v>
      </c>
      <c r="F220" s="27" t="s">
        <v>118</v>
      </c>
      <c r="G220" s="26" t="s">
        <v>47</v>
      </c>
      <c r="H220" s="28">
        <v>2.2000000000000002</v>
      </c>
      <c r="I220" s="42"/>
      <c r="J220" s="84">
        <f t="shared" si="6"/>
        <v>0</v>
      </c>
      <c r="K220" s="85" t="str">
        <f t="shared" si="7"/>
        <v>OK</v>
      </c>
      <c r="L220" s="102"/>
      <c r="M220" s="103"/>
      <c r="N220" s="102"/>
      <c r="O220" s="102"/>
      <c r="P220" s="102"/>
      <c r="Q220" s="102"/>
      <c r="R220" s="102"/>
      <c r="S220" s="102"/>
      <c r="T220" s="102"/>
      <c r="U220" s="102"/>
      <c r="V220" s="102"/>
      <c r="W220" s="102"/>
      <c r="X220" s="102"/>
      <c r="Y220" s="102"/>
    </row>
    <row r="221" spans="1:25" x14ac:dyDescent="0.25">
      <c r="A221" s="131"/>
      <c r="B221" s="132"/>
      <c r="C221" s="26">
        <v>219</v>
      </c>
      <c r="D221" s="35" t="s">
        <v>352</v>
      </c>
      <c r="E221" s="26" t="s">
        <v>147</v>
      </c>
      <c r="F221" s="27" t="s">
        <v>118</v>
      </c>
      <c r="G221" s="26" t="s">
        <v>47</v>
      </c>
      <c r="H221" s="28">
        <v>2.2000000000000002</v>
      </c>
      <c r="I221" s="42"/>
      <c r="J221" s="84">
        <f t="shared" si="6"/>
        <v>0</v>
      </c>
      <c r="K221" s="85" t="str">
        <f t="shared" si="7"/>
        <v>OK</v>
      </c>
      <c r="L221" s="102"/>
      <c r="M221" s="103"/>
      <c r="N221" s="102"/>
      <c r="O221" s="102"/>
      <c r="P221" s="102"/>
      <c r="Q221" s="102"/>
      <c r="R221" s="102"/>
      <c r="S221" s="102"/>
      <c r="T221" s="102"/>
      <c r="U221" s="102"/>
      <c r="V221" s="102"/>
      <c r="W221" s="102"/>
      <c r="X221" s="102"/>
      <c r="Y221" s="102"/>
    </row>
    <row r="222" spans="1:25" ht="38.25" x14ac:dyDescent="0.25">
      <c r="A222" s="131"/>
      <c r="B222" s="132"/>
      <c r="C222" s="26">
        <v>220</v>
      </c>
      <c r="D222" s="35" t="s">
        <v>353</v>
      </c>
      <c r="E222" s="26" t="s">
        <v>40</v>
      </c>
      <c r="F222" s="27" t="s">
        <v>354</v>
      </c>
      <c r="G222" s="26" t="s">
        <v>47</v>
      </c>
      <c r="H222" s="28">
        <v>1.57</v>
      </c>
      <c r="I222" s="42">
        <v>50</v>
      </c>
      <c r="J222" s="84">
        <f t="shared" si="6"/>
        <v>38</v>
      </c>
      <c r="K222" s="85" t="str">
        <f t="shared" si="7"/>
        <v>OK</v>
      </c>
      <c r="L222" s="102"/>
      <c r="M222" s="102"/>
      <c r="N222" s="103">
        <v>12</v>
      </c>
      <c r="O222" s="102"/>
      <c r="P222" s="102"/>
      <c r="Q222" s="102"/>
      <c r="R222" s="102"/>
      <c r="S222" s="102"/>
      <c r="T222" s="102"/>
      <c r="U222" s="102"/>
      <c r="V222" s="102"/>
      <c r="W222" s="102"/>
      <c r="X222" s="102"/>
      <c r="Y222" s="102"/>
    </row>
    <row r="223" spans="1:25" ht="25.5" x14ac:dyDescent="0.25">
      <c r="A223" s="131"/>
      <c r="B223" s="132"/>
      <c r="C223" s="26">
        <v>221</v>
      </c>
      <c r="D223" s="35" t="s">
        <v>355</v>
      </c>
      <c r="E223" s="26" t="s">
        <v>68</v>
      </c>
      <c r="F223" s="27" t="s">
        <v>218</v>
      </c>
      <c r="G223" s="26" t="s">
        <v>47</v>
      </c>
      <c r="H223" s="28">
        <v>5.71</v>
      </c>
      <c r="I223" s="42">
        <v>20</v>
      </c>
      <c r="J223" s="84">
        <f t="shared" si="6"/>
        <v>20</v>
      </c>
      <c r="K223" s="85" t="str">
        <f t="shared" si="7"/>
        <v>OK</v>
      </c>
      <c r="L223" s="102"/>
      <c r="M223" s="102"/>
      <c r="N223" s="103"/>
      <c r="O223" s="102"/>
      <c r="P223" s="102"/>
      <c r="Q223" s="102"/>
      <c r="R223" s="102"/>
      <c r="S223" s="102"/>
      <c r="T223" s="102"/>
      <c r="U223" s="102"/>
      <c r="V223" s="102"/>
      <c r="W223" s="102"/>
      <c r="X223" s="102"/>
      <c r="Y223" s="102"/>
    </row>
    <row r="224" spans="1:25" ht="25.5" x14ac:dyDescent="0.25">
      <c r="A224" s="131"/>
      <c r="B224" s="132"/>
      <c r="C224" s="26">
        <v>222</v>
      </c>
      <c r="D224" s="35" t="s">
        <v>356</v>
      </c>
      <c r="E224" s="26" t="s">
        <v>40</v>
      </c>
      <c r="F224" s="27" t="s">
        <v>153</v>
      </c>
      <c r="G224" s="26" t="s">
        <v>47</v>
      </c>
      <c r="H224" s="28">
        <v>0.26</v>
      </c>
      <c r="I224" s="42">
        <v>1200</v>
      </c>
      <c r="J224" s="84">
        <f t="shared" si="6"/>
        <v>0</v>
      </c>
      <c r="K224" s="85" t="str">
        <f t="shared" si="7"/>
        <v>OK</v>
      </c>
      <c r="L224" s="102"/>
      <c r="M224" s="102"/>
      <c r="N224" s="103">
        <v>600</v>
      </c>
      <c r="O224" s="102"/>
      <c r="P224" s="102"/>
      <c r="Q224" s="102"/>
      <c r="R224" s="102"/>
      <c r="S224" s="102"/>
      <c r="T224" s="102">
        <v>600</v>
      </c>
      <c r="U224" s="102"/>
      <c r="V224" s="102"/>
      <c r="W224" s="102"/>
      <c r="X224" s="102"/>
      <c r="Y224" s="102"/>
    </row>
    <row r="225" spans="1:25" x14ac:dyDescent="0.25">
      <c r="A225" s="131"/>
      <c r="B225" s="132"/>
      <c r="C225" s="26">
        <v>223</v>
      </c>
      <c r="D225" s="35" t="s">
        <v>357</v>
      </c>
      <c r="E225" s="26" t="s">
        <v>40</v>
      </c>
      <c r="F225" s="27" t="s">
        <v>325</v>
      </c>
      <c r="G225" s="26" t="s">
        <v>47</v>
      </c>
      <c r="H225" s="28">
        <v>0.43</v>
      </c>
      <c r="I225" s="42">
        <v>100</v>
      </c>
      <c r="J225" s="84">
        <f t="shared" si="6"/>
        <v>0</v>
      </c>
      <c r="K225" s="85" t="str">
        <f t="shared" si="7"/>
        <v>OK</v>
      </c>
      <c r="L225" s="102"/>
      <c r="M225" s="103"/>
      <c r="N225" s="102"/>
      <c r="O225" s="102"/>
      <c r="P225" s="102"/>
      <c r="Q225" s="102"/>
      <c r="R225" s="102"/>
      <c r="S225" s="102"/>
      <c r="T225" s="102"/>
      <c r="U225" s="102"/>
      <c r="V225" s="102"/>
      <c r="W225" s="102"/>
      <c r="X225" s="102">
        <v>100</v>
      </c>
      <c r="Y225" s="102"/>
    </row>
    <row r="226" spans="1:25" x14ac:dyDescent="0.25">
      <c r="A226" s="131"/>
      <c r="B226" s="132"/>
      <c r="C226" s="26">
        <v>224</v>
      </c>
      <c r="D226" s="40" t="s">
        <v>358</v>
      </c>
      <c r="E226" s="31" t="s">
        <v>40</v>
      </c>
      <c r="F226" s="33" t="s">
        <v>359</v>
      </c>
      <c r="G226" s="31" t="s">
        <v>47</v>
      </c>
      <c r="H226" s="28">
        <v>0.21</v>
      </c>
      <c r="I226" s="42"/>
      <c r="J226" s="84">
        <f t="shared" si="6"/>
        <v>0</v>
      </c>
      <c r="K226" s="85" t="str">
        <f t="shared" si="7"/>
        <v>OK</v>
      </c>
      <c r="L226" s="102"/>
      <c r="M226" s="103"/>
      <c r="N226" s="102"/>
      <c r="O226" s="102"/>
      <c r="P226" s="102"/>
      <c r="Q226" s="102"/>
      <c r="R226" s="102"/>
      <c r="S226" s="102"/>
      <c r="T226" s="102"/>
      <c r="U226" s="102"/>
      <c r="V226" s="102"/>
      <c r="W226" s="102"/>
      <c r="X226" s="102"/>
      <c r="Y226" s="102"/>
    </row>
    <row r="227" spans="1:25" x14ac:dyDescent="0.25">
      <c r="A227" s="131"/>
      <c r="B227" s="132"/>
      <c r="C227" s="26">
        <v>225</v>
      </c>
      <c r="D227" s="40" t="s">
        <v>360</v>
      </c>
      <c r="E227" s="31" t="s">
        <v>40</v>
      </c>
      <c r="F227" s="33" t="s">
        <v>359</v>
      </c>
      <c r="G227" s="31" t="s">
        <v>47</v>
      </c>
      <c r="H227" s="28">
        <v>0.14000000000000001</v>
      </c>
      <c r="I227" s="42"/>
      <c r="J227" s="84">
        <f t="shared" si="6"/>
        <v>0</v>
      </c>
      <c r="K227" s="85" t="str">
        <f t="shared" si="7"/>
        <v>OK</v>
      </c>
      <c r="L227" s="102"/>
      <c r="M227" s="103"/>
      <c r="N227" s="102"/>
      <c r="O227" s="102"/>
      <c r="P227" s="102"/>
      <c r="Q227" s="102"/>
      <c r="R227" s="102"/>
      <c r="S227" s="102"/>
      <c r="T227" s="102"/>
      <c r="U227" s="102"/>
      <c r="V227" s="102"/>
      <c r="W227" s="102"/>
      <c r="X227" s="102"/>
      <c r="Y227" s="102"/>
    </row>
    <row r="228" spans="1:25" x14ac:dyDescent="0.25">
      <c r="A228" s="131"/>
      <c r="B228" s="132"/>
      <c r="C228" s="26">
        <v>226</v>
      </c>
      <c r="D228" s="40" t="s">
        <v>361</v>
      </c>
      <c r="E228" s="31" t="s">
        <v>40</v>
      </c>
      <c r="F228" s="33" t="s">
        <v>359</v>
      </c>
      <c r="G228" s="31" t="s">
        <v>47</v>
      </c>
      <c r="H228" s="28">
        <v>0.1</v>
      </c>
      <c r="I228" s="42"/>
      <c r="J228" s="84">
        <f t="shared" si="6"/>
        <v>0</v>
      </c>
      <c r="K228" s="85" t="str">
        <f t="shared" si="7"/>
        <v>OK</v>
      </c>
      <c r="L228" s="102"/>
      <c r="M228" s="103"/>
      <c r="N228" s="102"/>
      <c r="O228" s="102"/>
      <c r="P228" s="102"/>
      <c r="Q228" s="102"/>
      <c r="R228" s="102"/>
      <c r="S228" s="102"/>
      <c r="T228" s="102"/>
      <c r="U228" s="102"/>
      <c r="V228" s="102"/>
      <c r="W228" s="102"/>
      <c r="X228" s="102"/>
      <c r="Y228" s="102"/>
    </row>
    <row r="229" spans="1:25" x14ac:dyDescent="0.25">
      <c r="A229" s="131"/>
      <c r="B229" s="132"/>
      <c r="C229" s="26">
        <v>227</v>
      </c>
      <c r="D229" s="41" t="s">
        <v>362</v>
      </c>
      <c r="E229" s="31" t="s">
        <v>40</v>
      </c>
      <c r="F229" s="33" t="s">
        <v>359</v>
      </c>
      <c r="G229" s="31" t="s">
        <v>47</v>
      </c>
      <c r="H229" s="28">
        <v>0.33</v>
      </c>
      <c r="I229" s="42"/>
      <c r="J229" s="84">
        <f t="shared" si="6"/>
        <v>0</v>
      </c>
      <c r="K229" s="85" t="str">
        <f t="shared" si="7"/>
        <v>OK</v>
      </c>
      <c r="L229" s="102"/>
      <c r="M229" s="103"/>
      <c r="N229" s="102"/>
      <c r="O229" s="102"/>
      <c r="P229" s="102"/>
      <c r="Q229" s="102"/>
      <c r="R229" s="102"/>
      <c r="S229" s="102"/>
      <c r="T229" s="102"/>
      <c r="U229" s="102"/>
      <c r="V229" s="102"/>
      <c r="W229" s="102"/>
      <c r="X229" s="102"/>
      <c r="Y229" s="102"/>
    </row>
    <row r="230" spans="1:25" x14ac:dyDescent="0.25">
      <c r="A230" s="131"/>
      <c r="B230" s="132"/>
      <c r="C230" s="26">
        <v>228</v>
      </c>
      <c r="D230" s="40" t="s">
        <v>363</v>
      </c>
      <c r="E230" s="31" t="s">
        <v>40</v>
      </c>
      <c r="F230" s="33" t="s">
        <v>359</v>
      </c>
      <c r="G230" s="31" t="s">
        <v>47</v>
      </c>
      <c r="H230" s="28">
        <v>0.21</v>
      </c>
      <c r="I230" s="42"/>
      <c r="J230" s="84">
        <f t="shared" si="6"/>
        <v>0</v>
      </c>
      <c r="K230" s="85" t="str">
        <f t="shared" si="7"/>
        <v>OK</v>
      </c>
      <c r="L230" s="102"/>
      <c r="M230" s="103"/>
      <c r="N230" s="102"/>
      <c r="O230" s="102"/>
      <c r="P230" s="102"/>
      <c r="Q230" s="102"/>
      <c r="R230" s="102"/>
      <c r="S230" s="102"/>
      <c r="T230" s="102"/>
      <c r="U230" s="102"/>
      <c r="V230" s="102"/>
      <c r="W230" s="102"/>
      <c r="X230" s="102"/>
      <c r="Y230" s="102"/>
    </row>
    <row r="231" spans="1:25" x14ac:dyDescent="0.25">
      <c r="A231" s="131"/>
      <c r="B231" s="132"/>
      <c r="C231" s="26">
        <v>229</v>
      </c>
      <c r="D231" s="40" t="s">
        <v>364</v>
      </c>
      <c r="E231" s="31" t="s">
        <v>40</v>
      </c>
      <c r="F231" s="33" t="s">
        <v>359</v>
      </c>
      <c r="G231" s="31" t="s">
        <v>47</v>
      </c>
      <c r="H231" s="28">
        <v>0.16</v>
      </c>
      <c r="I231" s="42"/>
      <c r="J231" s="84">
        <f t="shared" si="6"/>
        <v>0</v>
      </c>
      <c r="K231" s="85" t="str">
        <f t="shared" si="7"/>
        <v>OK</v>
      </c>
      <c r="L231" s="102"/>
      <c r="M231" s="103"/>
      <c r="N231" s="102"/>
      <c r="O231" s="102"/>
      <c r="P231" s="102"/>
      <c r="Q231" s="102"/>
      <c r="R231" s="102"/>
      <c r="S231" s="102"/>
      <c r="T231" s="102"/>
      <c r="U231" s="102"/>
      <c r="V231" s="102"/>
      <c r="W231" s="102"/>
      <c r="X231" s="102"/>
      <c r="Y231" s="102"/>
    </row>
    <row r="232" spans="1:25" x14ac:dyDescent="0.25">
      <c r="A232" s="131"/>
      <c r="B232" s="132"/>
      <c r="C232" s="26">
        <v>230</v>
      </c>
      <c r="D232" s="40" t="s">
        <v>365</v>
      </c>
      <c r="E232" s="31" t="s">
        <v>40</v>
      </c>
      <c r="F232" s="33" t="s">
        <v>359</v>
      </c>
      <c r="G232" s="31" t="s">
        <v>47</v>
      </c>
      <c r="H232" s="28">
        <v>7.0000000000000007E-2</v>
      </c>
      <c r="I232" s="42"/>
      <c r="J232" s="84">
        <f t="shared" si="6"/>
        <v>0</v>
      </c>
      <c r="K232" s="85" t="str">
        <f t="shared" si="7"/>
        <v>OK</v>
      </c>
      <c r="L232" s="102"/>
      <c r="M232" s="103"/>
      <c r="N232" s="102"/>
      <c r="O232" s="102"/>
      <c r="P232" s="102"/>
      <c r="Q232" s="102"/>
      <c r="R232" s="102"/>
      <c r="S232" s="102"/>
      <c r="T232" s="102"/>
      <c r="U232" s="102"/>
      <c r="V232" s="102"/>
      <c r="W232" s="102"/>
      <c r="X232" s="102"/>
      <c r="Y232" s="102"/>
    </row>
    <row r="233" spans="1:25" ht="76.5" x14ac:dyDescent="0.25">
      <c r="A233" s="56" t="s">
        <v>382</v>
      </c>
      <c r="B233" s="54">
        <v>32</v>
      </c>
      <c r="C233" s="23">
        <v>231</v>
      </c>
      <c r="D233" s="21" t="s">
        <v>366</v>
      </c>
      <c r="E233" s="23" t="s">
        <v>68</v>
      </c>
      <c r="F233" s="32" t="s">
        <v>180</v>
      </c>
      <c r="G233" s="23" t="s">
        <v>47</v>
      </c>
      <c r="H233" s="29">
        <v>260</v>
      </c>
      <c r="I233" s="43"/>
      <c r="J233" s="84">
        <f t="shared" si="6"/>
        <v>0</v>
      </c>
      <c r="K233" s="85" t="str">
        <f t="shared" si="7"/>
        <v>OK</v>
      </c>
      <c r="L233" s="102"/>
      <c r="M233" s="103"/>
      <c r="N233" s="102"/>
      <c r="O233" s="102"/>
      <c r="P233" s="102"/>
      <c r="Q233" s="102"/>
      <c r="R233" s="102"/>
      <c r="S233" s="102"/>
      <c r="T233" s="102"/>
      <c r="U233" s="102"/>
      <c r="V233" s="102"/>
      <c r="W233" s="102"/>
      <c r="X233" s="102"/>
      <c r="Y233" s="102"/>
    </row>
    <row r="234" spans="1:25" ht="37.5" customHeight="1" x14ac:dyDescent="0.25">
      <c r="A234" s="47" t="s">
        <v>387</v>
      </c>
      <c r="B234" s="54">
        <v>33</v>
      </c>
      <c r="C234" s="23"/>
      <c r="D234" s="21" t="s">
        <v>388</v>
      </c>
      <c r="E234" s="23" t="s">
        <v>389</v>
      </c>
      <c r="F234" s="32"/>
      <c r="G234" s="23" t="s">
        <v>47</v>
      </c>
      <c r="H234" s="29"/>
      <c r="I234" s="43"/>
      <c r="J234" s="84">
        <f t="shared" si="6"/>
        <v>0</v>
      </c>
      <c r="K234" s="85"/>
      <c r="L234" s="102"/>
      <c r="M234" s="103"/>
      <c r="N234" s="102"/>
      <c r="O234" s="102"/>
      <c r="P234" s="102"/>
      <c r="Q234" s="102"/>
      <c r="R234" s="102"/>
      <c r="S234" s="102"/>
      <c r="T234" s="102"/>
      <c r="U234" s="102"/>
      <c r="V234" s="102"/>
      <c r="W234" s="102"/>
      <c r="X234" s="102"/>
      <c r="Y234" s="102"/>
    </row>
    <row r="235" spans="1:25" ht="38.25" x14ac:dyDescent="0.25">
      <c r="A235" s="56" t="s">
        <v>380</v>
      </c>
      <c r="B235" s="54">
        <v>34</v>
      </c>
      <c r="C235" s="23">
        <v>161</v>
      </c>
      <c r="D235" s="21" t="s">
        <v>367</v>
      </c>
      <c r="E235" s="23" t="s">
        <v>9</v>
      </c>
      <c r="F235" s="32" t="s">
        <v>77</v>
      </c>
      <c r="G235" s="23" t="s">
        <v>47</v>
      </c>
      <c r="H235" s="29">
        <v>0.05</v>
      </c>
      <c r="I235" s="43">
        <v>8000</v>
      </c>
      <c r="J235" s="84">
        <f t="shared" si="6"/>
        <v>2000</v>
      </c>
      <c r="K235" s="85" t="str">
        <f t="shared" si="7"/>
        <v>OK</v>
      </c>
      <c r="L235" s="102"/>
      <c r="M235" s="103"/>
      <c r="N235" s="102"/>
      <c r="O235" s="102"/>
      <c r="P235" s="102"/>
      <c r="Q235" s="102"/>
      <c r="R235" s="102"/>
      <c r="S235" s="102"/>
      <c r="T235" s="102"/>
      <c r="U235" s="102">
        <v>4000</v>
      </c>
      <c r="V235" s="102"/>
      <c r="W235" s="102">
        <v>2000</v>
      </c>
      <c r="X235" s="102"/>
      <c r="Y235" s="102"/>
    </row>
    <row r="236" spans="1:25" ht="63.75" x14ac:dyDescent="0.25">
      <c r="A236" s="55" t="s">
        <v>382</v>
      </c>
      <c r="B236" s="53">
        <v>35</v>
      </c>
      <c r="C236" s="26">
        <v>233</v>
      </c>
      <c r="D236" s="35" t="s">
        <v>368</v>
      </c>
      <c r="E236" s="26" t="s">
        <v>40</v>
      </c>
      <c r="F236" s="27" t="s">
        <v>369</v>
      </c>
      <c r="G236" s="26" t="s">
        <v>370</v>
      </c>
      <c r="H236" s="30">
        <v>2200</v>
      </c>
      <c r="I236" s="44"/>
      <c r="J236" s="84">
        <f t="shared" si="6"/>
        <v>0</v>
      </c>
      <c r="K236" s="85" t="str">
        <f t="shared" si="7"/>
        <v>OK</v>
      </c>
      <c r="L236" s="103"/>
      <c r="M236" s="102"/>
      <c r="N236" s="102"/>
      <c r="O236" s="102"/>
      <c r="P236" s="102"/>
      <c r="Q236" s="102"/>
      <c r="R236" s="102"/>
      <c r="S236" s="102"/>
      <c r="T236" s="102"/>
      <c r="U236" s="102"/>
      <c r="V236" s="102"/>
      <c r="W236" s="105"/>
      <c r="X236" s="105"/>
      <c r="Y236" s="105"/>
    </row>
    <row r="237" spans="1:25" ht="102" x14ac:dyDescent="0.25">
      <c r="A237" s="130" t="s">
        <v>382</v>
      </c>
      <c r="B237" s="133">
        <v>36</v>
      </c>
      <c r="C237" s="23">
        <v>234</v>
      </c>
      <c r="D237" s="21" t="s">
        <v>371</v>
      </c>
      <c r="E237" s="23" t="s">
        <v>40</v>
      </c>
      <c r="F237" s="32" t="s">
        <v>372</v>
      </c>
      <c r="G237" s="23" t="s">
        <v>47</v>
      </c>
      <c r="H237" s="29">
        <v>132.5</v>
      </c>
      <c r="I237" s="43"/>
      <c r="J237" s="84">
        <f t="shared" si="6"/>
        <v>0</v>
      </c>
      <c r="K237" s="85" t="str">
        <f t="shared" si="7"/>
        <v>OK</v>
      </c>
      <c r="L237" s="103"/>
      <c r="M237" s="102"/>
      <c r="N237" s="102"/>
      <c r="O237" s="102"/>
      <c r="P237" s="102"/>
      <c r="Q237" s="102"/>
      <c r="R237" s="102"/>
      <c r="S237" s="102"/>
      <c r="T237" s="102"/>
      <c r="U237" s="102"/>
      <c r="V237" s="102"/>
      <c r="W237" s="105"/>
      <c r="X237" s="105"/>
      <c r="Y237" s="105"/>
    </row>
    <row r="238" spans="1:25" ht="102" x14ac:dyDescent="0.25">
      <c r="A238" s="130"/>
      <c r="B238" s="133"/>
      <c r="C238" s="23">
        <v>235</v>
      </c>
      <c r="D238" s="21" t="s">
        <v>373</v>
      </c>
      <c r="E238" s="23" t="s">
        <v>40</v>
      </c>
      <c r="F238" s="32" t="s">
        <v>372</v>
      </c>
      <c r="G238" s="23" t="s">
        <v>47</v>
      </c>
      <c r="H238" s="29">
        <v>92</v>
      </c>
      <c r="I238" s="43"/>
      <c r="J238" s="84">
        <f t="shared" si="6"/>
        <v>0</v>
      </c>
      <c r="K238" s="85" t="str">
        <f t="shared" si="7"/>
        <v>OK</v>
      </c>
      <c r="L238" s="103"/>
      <c r="M238" s="102"/>
      <c r="N238" s="102"/>
      <c r="O238" s="102"/>
      <c r="P238" s="102"/>
      <c r="Q238" s="102"/>
      <c r="R238" s="102"/>
      <c r="S238" s="102"/>
      <c r="T238" s="102"/>
      <c r="U238" s="102"/>
      <c r="V238" s="102"/>
      <c r="W238" s="105"/>
      <c r="X238" s="105"/>
      <c r="Y238" s="105"/>
    </row>
    <row r="239" spans="1:25" ht="25.5" x14ac:dyDescent="0.25">
      <c r="A239" s="130"/>
      <c r="B239" s="133"/>
      <c r="C239" s="23">
        <v>236</v>
      </c>
      <c r="D239" s="21" t="s">
        <v>374</v>
      </c>
      <c r="E239" s="23" t="s">
        <v>375</v>
      </c>
      <c r="F239" s="32" t="s">
        <v>372</v>
      </c>
      <c r="G239" s="23" t="s">
        <v>47</v>
      </c>
      <c r="H239" s="29">
        <v>34.799999999999997</v>
      </c>
      <c r="I239" s="43"/>
      <c r="J239" s="84">
        <f t="shared" si="6"/>
        <v>0</v>
      </c>
      <c r="K239" s="85" t="str">
        <f t="shared" si="7"/>
        <v>OK</v>
      </c>
      <c r="L239" s="103"/>
      <c r="M239" s="102"/>
      <c r="N239" s="102"/>
      <c r="O239" s="102"/>
      <c r="P239" s="102"/>
      <c r="Q239" s="102"/>
      <c r="R239" s="102"/>
      <c r="S239" s="102"/>
      <c r="T239" s="102"/>
      <c r="U239" s="102"/>
      <c r="V239" s="102"/>
      <c r="W239" s="105"/>
      <c r="X239" s="105"/>
      <c r="Y239" s="105"/>
    </row>
    <row r="240" spans="1:25" ht="63.75" x14ac:dyDescent="0.25">
      <c r="A240" s="130"/>
      <c r="B240" s="133"/>
      <c r="C240" s="23">
        <v>237</v>
      </c>
      <c r="D240" s="21" t="s">
        <v>376</v>
      </c>
      <c r="E240" s="23" t="s">
        <v>40</v>
      </c>
      <c r="F240" s="32" t="s">
        <v>372</v>
      </c>
      <c r="G240" s="23" t="s">
        <v>47</v>
      </c>
      <c r="H240" s="29">
        <v>202</v>
      </c>
      <c r="I240" s="43"/>
      <c r="J240" s="84">
        <f t="shared" si="6"/>
        <v>0</v>
      </c>
      <c r="K240" s="85" t="str">
        <f t="shared" si="7"/>
        <v>OK</v>
      </c>
      <c r="L240" s="103"/>
      <c r="M240" s="102"/>
      <c r="N240" s="102"/>
      <c r="O240" s="102"/>
      <c r="P240" s="102"/>
      <c r="Q240" s="102"/>
      <c r="R240" s="102"/>
      <c r="S240" s="102"/>
      <c r="T240" s="102"/>
      <c r="U240" s="102"/>
      <c r="V240" s="102"/>
      <c r="W240" s="105"/>
      <c r="X240" s="105"/>
      <c r="Y240" s="105"/>
    </row>
    <row r="241" spans="12:15" x14ac:dyDescent="0.25">
      <c r="L241" s="108"/>
      <c r="M241" s="108"/>
      <c r="N241" s="108"/>
      <c r="O241" s="108"/>
    </row>
  </sheetData>
  <mergeCells count="68">
    <mergeCell ref="U1:U2"/>
    <mergeCell ref="V1:V2"/>
    <mergeCell ref="W1:W2"/>
    <mergeCell ref="Q1:Q2"/>
    <mergeCell ref="R1:R2"/>
    <mergeCell ref="S1:S2"/>
    <mergeCell ref="T1:T2"/>
    <mergeCell ref="A2:K2"/>
    <mergeCell ref="A4:A5"/>
    <mergeCell ref="B4:B5"/>
    <mergeCell ref="O1:O2"/>
    <mergeCell ref="P1:P2"/>
    <mergeCell ref="A1:C1"/>
    <mergeCell ref="D1:H1"/>
    <mergeCell ref="I1:K1"/>
    <mergeCell ref="L1:L2"/>
    <mergeCell ref="M1:M2"/>
    <mergeCell ref="N1:N2"/>
    <mergeCell ref="A6:A13"/>
    <mergeCell ref="B6:B13"/>
    <mergeCell ref="A14:A15"/>
    <mergeCell ref="B14:B15"/>
    <mergeCell ref="A16:A23"/>
    <mergeCell ref="B16:B23"/>
    <mergeCell ref="A24:A27"/>
    <mergeCell ref="B24:B27"/>
    <mergeCell ref="A28:A49"/>
    <mergeCell ref="B28:B49"/>
    <mergeCell ref="A50:A54"/>
    <mergeCell ref="B50:B54"/>
    <mergeCell ref="A55:A60"/>
    <mergeCell ref="B55:B60"/>
    <mergeCell ref="A61:A80"/>
    <mergeCell ref="B61:B80"/>
    <mergeCell ref="A81:A82"/>
    <mergeCell ref="B81:B82"/>
    <mergeCell ref="A129:A138"/>
    <mergeCell ref="B129:B138"/>
    <mergeCell ref="A83:A84"/>
    <mergeCell ref="B83:B84"/>
    <mergeCell ref="A85:A100"/>
    <mergeCell ref="B85:B100"/>
    <mergeCell ref="A102:A112"/>
    <mergeCell ref="B102:B112"/>
    <mergeCell ref="A237:A240"/>
    <mergeCell ref="B237:B240"/>
    <mergeCell ref="A177:A193"/>
    <mergeCell ref="B177:B193"/>
    <mergeCell ref="A194:A203"/>
    <mergeCell ref="B194:B203"/>
    <mergeCell ref="A204:A205"/>
    <mergeCell ref="B204:B205"/>
    <mergeCell ref="X1:X2"/>
    <mergeCell ref="Y1:Y2"/>
    <mergeCell ref="A206:A213"/>
    <mergeCell ref="B206:B213"/>
    <mergeCell ref="A214:A232"/>
    <mergeCell ref="B214:B232"/>
    <mergeCell ref="A141:A163"/>
    <mergeCell ref="B141:B163"/>
    <mergeCell ref="A165:A166"/>
    <mergeCell ref="B165:B166"/>
    <mergeCell ref="A167:A176"/>
    <mergeCell ref="B167:B176"/>
    <mergeCell ref="A115:A121"/>
    <mergeCell ref="B115:B121"/>
    <mergeCell ref="A122:A127"/>
    <mergeCell ref="B122:B127"/>
  </mergeCells>
  <conditionalFormatting sqref="L206:L212 M6:M13 M16:M23 M28:M49 O50:O53 M194:M205 N167:N193 M213:M221 M225:M235 N222:N224 M54:M112 M114:M166 N113 N9:S12 N22:S23 L4:U5 N6:U8 N13:U21 N24:U28">
    <cfRule type="cellIs" dxfId="146" priority="7" stopIfTrue="1" operator="greaterThan">
      <formula>0</formula>
    </cfRule>
    <cfRule type="cellIs" dxfId="145" priority="8" stopIfTrue="1" operator="greaterThan">
      <formula>0</formula>
    </cfRule>
    <cfRule type="cellIs" dxfId="144" priority="9" stopIfTrue="1" operator="greaterThan">
      <formula>0</formula>
    </cfRule>
  </conditionalFormatting>
  <conditionalFormatting sqref="W4:Y4">
    <cfRule type="cellIs" dxfId="143" priority="4" stopIfTrue="1" operator="greaterThan">
      <formula>0</formula>
    </cfRule>
    <cfRule type="cellIs" dxfId="142" priority="5" stopIfTrue="1" operator="greaterThan">
      <formula>0</formula>
    </cfRule>
    <cfRule type="cellIs" dxfId="141" priority="6" stopIfTrue="1" operator="greaterThan">
      <formula>0</formula>
    </cfRule>
  </conditionalFormatting>
  <conditionalFormatting sqref="U9:U12 U22:U23 W5:Y28">
    <cfRule type="cellIs" dxfId="140" priority="1" stopIfTrue="1" operator="greaterThan">
      <formula>0</formula>
    </cfRule>
    <cfRule type="cellIs" dxfId="139" priority="2" stopIfTrue="1" operator="greaterThan">
      <formula>0</formula>
    </cfRule>
    <cfRule type="cellIs" dxfId="138"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40"/>
  <sheetViews>
    <sheetView zoomScale="80" zoomScaleNormal="80" workbookViewId="0">
      <selection activeCell="Q9" sqref="Q9"/>
    </sheetView>
  </sheetViews>
  <sheetFormatPr defaultColWidth="9.7109375" defaultRowHeight="15" x14ac:dyDescent="0.25"/>
  <cols>
    <col min="1" max="1" width="14.5703125" style="1" customWidth="1"/>
    <col min="2" max="2" width="5.5703125" style="1" bestFit="1" customWidth="1"/>
    <col min="3" max="3" width="6" style="89" bestFit="1" customWidth="1"/>
    <col min="4" max="4" width="53.85546875" style="1" bestFit="1" customWidth="1"/>
    <col min="5" max="5" width="9.85546875" style="1" bestFit="1" customWidth="1"/>
    <col min="6" max="6" width="13.140625" style="1" customWidth="1"/>
    <col min="7" max="7" width="11.28515625" style="1" customWidth="1"/>
    <col min="8" max="8" width="12.7109375" style="1" bestFit="1" customWidth="1"/>
    <col min="9" max="9" width="11.28515625" style="46" customWidth="1"/>
    <col min="10" max="10" width="13.28515625" style="90" customWidth="1"/>
    <col min="11" max="11" width="12.5703125" style="17" customWidth="1"/>
    <col min="12" max="24" width="12" style="18" customWidth="1"/>
    <col min="25" max="16384" width="9.7109375" style="15"/>
  </cols>
  <sheetData>
    <row r="1" spans="1:24" ht="33" customHeight="1" x14ac:dyDescent="0.25">
      <c r="A1" s="134" t="s">
        <v>42</v>
      </c>
      <c r="B1" s="134"/>
      <c r="C1" s="134"/>
      <c r="D1" s="134" t="s">
        <v>43</v>
      </c>
      <c r="E1" s="134"/>
      <c r="F1" s="134"/>
      <c r="G1" s="134"/>
      <c r="H1" s="134"/>
      <c r="I1" s="134" t="s">
        <v>44</v>
      </c>
      <c r="J1" s="134"/>
      <c r="K1" s="134"/>
      <c r="L1" s="129" t="s">
        <v>451</v>
      </c>
      <c r="M1" s="129" t="s">
        <v>452</v>
      </c>
      <c r="N1" s="129" t="s">
        <v>453</v>
      </c>
      <c r="O1" s="129" t="s">
        <v>454</v>
      </c>
      <c r="P1" s="129" t="s">
        <v>455</v>
      </c>
      <c r="Q1" s="129" t="s">
        <v>456</v>
      </c>
      <c r="R1" s="129" t="s">
        <v>457</v>
      </c>
      <c r="S1" s="129" t="s">
        <v>458</v>
      </c>
      <c r="T1" s="129" t="s">
        <v>459</v>
      </c>
      <c r="U1" s="129" t="s">
        <v>554</v>
      </c>
      <c r="V1" s="129" t="s">
        <v>555</v>
      </c>
      <c r="W1" s="129" t="s">
        <v>556</v>
      </c>
      <c r="X1" s="129" t="s">
        <v>557</v>
      </c>
    </row>
    <row r="2" spans="1:24" ht="21.75" customHeight="1" x14ac:dyDescent="0.25">
      <c r="A2" s="134" t="s">
        <v>31</v>
      </c>
      <c r="B2" s="134"/>
      <c r="C2" s="134"/>
      <c r="D2" s="134"/>
      <c r="E2" s="134"/>
      <c r="F2" s="134"/>
      <c r="G2" s="134"/>
      <c r="H2" s="134"/>
      <c r="I2" s="134"/>
      <c r="J2" s="134"/>
      <c r="K2" s="134"/>
      <c r="L2" s="129"/>
      <c r="M2" s="129"/>
      <c r="N2" s="129"/>
      <c r="O2" s="129"/>
      <c r="P2" s="129"/>
      <c r="Q2" s="129"/>
      <c r="R2" s="129"/>
      <c r="S2" s="129"/>
      <c r="T2" s="129"/>
      <c r="U2" s="129"/>
      <c r="V2" s="129"/>
      <c r="W2" s="129"/>
      <c r="X2" s="129"/>
    </row>
    <row r="3" spans="1:24" s="16" customFormat="1" ht="45" x14ac:dyDescent="0.2">
      <c r="A3" s="76" t="s">
        <v>3</v>
      </c>
      <c r="B3" s="76" t="s">
        <v>1</v>
      </c>
      <c r="C3" s="77" t="s">
        <v>4</v>
      </c>
      <c r="D3" s="77" t="s">
        <v>6</v>
      </c>
      <c r="E3" s="77" t="s">
        <v>37</v>
      </c>
      <c r="F3" s="77" t="s">
        <v>38</v>
      </c>
      <c r="G3" s="77" t="s">
        <v>386</v>
      </c>
      <c r="H3" s="78" t="s">
        <v>5</v>
      </c>
      <c r="I3" s="79" t="s">
        <v>28</v>
      </c>
      <c r="J3" s="80" t="s">
        <v>0</v>
      </c>
      <c r="K3" s="76" t="s">
        <v>7</v>
      </c>
      <c r="L3" s="81">
        <v>42166</v>
      </c>
      <c r="M3" s="81">
        <v>42166</v>
      </c>
      <c r="N3" s="81">
        <v>42166</v>
      </c>
      <c r="O3" s="81">
        <v>42183</v>
      </c>
      <c r="P3" s="81">
        <v>42183</v>
      </c>
      <c r="Q3" s="81">
        <v>42183</v>
      </c>
      <c r="R3" s="81">
        <v>42183</v>
      </c>
      <c r="S3" s="81">
        <v>42183</v>
      </c>
      <c r="T3" s="81">
        <v>42247</v>
      </c>
      <c r="U3" s="81" t="s">
        <v>558</v>
      </c>
      <c r="V3" s="81" t="s">
        <v>559</v>
      </c>
      <c r="W3" s="82" t="s">
        <v>560</v>
      </c>
      <c r="X3" s="82" t="s">
        <v>561</v>
      </c>
    </row>
    <row r="4" spans="1:24" ht="38.25" x14ac:dyDescent="0.25">
      <c r="A4" s="131" t="s">
        <v>377</v>
      </c>
      <c r="B4" s="132">
        <v>1</v>
      </c>
      <c r="C4" s="26">
        <v>1</v>
      </c>
      <c r="D4" s="35" t="s">
        <v>45</v>
      </c>
      <c r="E4" s="26" t="s">
        <v>40</v>
      </c>
      <c r="F4" s="27" t="s">
        <v>46</v>
      </c>
      <c r="G4" s="26" t="s">
        <v>47</v>
      </c>
      <c r="H4" s="28">
        <v>18.920000000000002</v>
      </c>
      <c r="I4" s="83">
        <v>10</v>
      </c>
      <c r="J4" s="84">
        <f>I4-(SUM(L4:X4))</f>
        <v>0</v>
      </c>
      <c r="K4" s="85" t="str">
        <f>IF(J4&lt;0,"ATENÇÃO","OK")</f>
        <v>OK</v>
      </c>
      <c r="L4" s="126">
        <v>0</v>
      </c>
      <c r="M4" s="126">
        <v>0</v>
      </c>
      <c r="N4" s="126">
        <v>0</v>
      </c>
      <c r="O4" s="126">
        <v>0</v>
      </c>
      <c r="P4" s="126">
        <v>0</v>
      </c>
      <c r="Q4" s="126">
        <v>0</v>
      </c>
      <c r="R4" s="126">
        <v>0</v>
      </c>
      <c r="S4" s="126">
        <v>0</v>
      </c>
      <c r="T4" s="126">
        <v>0</v>
      </c>
      <c r="U4" s="126">
        <v>10</v>
      </c>
      <c r="V4" s="126">
        <v>0</v>
      </c>
      <c r="W4" s="126">
        <v>0</v>
      </c>
      <c r="X4" s="126"/>
    </row>
    <row r="5" spans="1:24" ht="63.75" x14ac:dyDescent="0.25">
      <c r="A5" s="131"/>
      <c r="B5" s="132"/>
      <c r="C5" s="26">
        <v>2</v>
      </c>
      <c r="D5" s="35" t="s">
        <v>48</v>
      </c>
      <c r="E5" s="26" t="s">
        <v>40</v>
      </c>
      <c r="F5" s="27" t="s">
        <v>49</v>
      </c>
      <c r="G5" s="26" t="s">
        <v>47</v>
      </c>
      <c r="H5" s="28">
        <v>5.3</v>
      </c>
      <c r="I5" s="83">
        <v>100</v>
      </c>
      <c r="J5" s="84">
        <f t="shared" ref="J5:J68" si="0">I5-(SUM(L5:X5))</f>
        <v>50</v>
      </c>
      <c r="K5" s="85" t="str">
        <f t="shared" ref="K5:K68" si="1">IF(J5&lt;0,"ATENÇÃO","OK")</f>
        <v>OK</v>
      </c>
      <c r="L5" s="126">
        <v>0</v>
      </c>
      <c r="M5" s="126">
        <v>0</v>
      </c>
      <c r="N5" s="126">
        <v>0</v>
      </c>
      <c r="O5" s="126">
        <v>0</v>
      </c>
      <c r="P5" s="126">
        <v>0</v>
      </c>
      <c r="Q5" s="126">
        <v>0</v>
      </c>
      <c r="R5" s="126">
        <v>0</v>
      </c>
      <c r="S5" s="126">
        <v>0</v>
      </c>
      <c r="T5" s="126">
        <v>0</v>
      </c>
      <c r="U5" s="126">
        <v>50</v>
      </c>
      <c r="V5" s="126">
        <v>0</v>
      </c>
      <c r="W5" s="126">
        <v>0</v>
      </c>
      <c r="X5" s="126"/>
    </row>
    <row r="6" spans="1:24" ht="25.5" customHeight="1" x14ac:dyDescent="0.25">
      <c r="A6" s="130" t="s">
        <v>378</v>
      </c>
      <c r="B6" s="133">
        <v>2</v>
      </c>
      <c r="C6" s="23">
        <v>3</v>
      </c>
      <c r="D6" s="21" t="s">
        <v>50</v>
      </c>
      <c r="E6" s="23" t="s">
        <v>51</v>
      </c>
      <c r="F6" s="23" t="s">
        <v>52</v>
      </c>
      <c r="G6" s="23" t="s">
        <v>47</v>
      </c>
      <c r="H6" s="29">
        <v>13.68</v>
      </c>
      <c r="I6" s="86">
        <v>20</v>
      </c>
      <c r="J6" s="84">
        <f t="shared" si="0"/>
        <v>20</v>
      </c>
      <c r="K6" s="85" t="str">
        <f t="shared" si="1"/>
        <v>OK</v>
      </c>
      <c r="L6" s="126">
        <v>0</v>
      </c>
      <c r="M6" s="126">
        <v>0</v>
      </c>
      <c r="N6" s="126">
        <v>0</v>
      </c>
      <c r="O6" s="126">
        <v>0</v>
      </c>
      <c r="P6" s="126">
        <v>0</v>
      </c>
      <c r="Q6" s="126">
        <v>0</v>
      </c>
      <c r="R6" s="126">
        <v>0</v>
      </c>
      <c r="S6" s="126">
        <v>0</v>
      </c>
      <c r="T6" s="126">
        <v>0</v>
      </c>
      <c r="U6" s="126">
        <v>0</v>
      </c>
      <c r="V6" s="126">
        <v>0</v>
      </c>
      <c r="W6" s="126">
        <v>0</v>
      </c>
      <c r="X6" s="126"/>
    </row>
    <row r="7" spans="1:24" ht="25.5" x14ac:dyDescent="0.25">
      <c r="A7" s="130"/>
      <c r="B7" s="133"/>
      <c r="C7" s="23">
        <v>4</v>
      </c>
      <c r="D7" s="36" t="s">
        <v>53</v>
      </c>
      <c r="E7" s="23" t="s">
        <v>51</v>
      </c>
      <c r="F7" s="22" t="s">
        <v>54</v>
      </c>
      <c r="G7" s="23" t="s">
        <v>47</v>
      </c>
      <c r="H7" s="29">
        <v>7.0000000000000007E-2</v>
      </c>
      <c r="I7" s="86"/>
      <c r="J7" s="84">
        <f t="shared" si="0"/>
        <v>0</v>
      </c>
      <c r="K7" s="85" t="str">
        <f t="shared" si="1"/>
        <v>OK</v>
      </c>
      <c r="L7" s="126">
        <v>0</v>
      </c>
      <c r="M7" s="126">
        <v>0</v>
      </c>
      <c r="N7" s="126">
        <v>0</v>
      </c>
      <c r="O7" s="126">
        <v>0</v>
      </c>
      <c r="P7" s="126">
        <v>0</v>
      </c>
      <c r="Q7" s="126">
        <v>0</v>
      </c>
      <c r="R7" s="126">
        <v>0</v>
      </c>
      <c r="S7" s="126">
        <v>0</v>
      </c>
      <c r="T7" s="126">
        <v>0</v>
      </c>
      <c r="U7" s="126">
        <v>0</v>
      </c>
      <c r="V7" s="126">
        <v>0</v>
      </c>
      <c r="W7" s="126">
        <v>0</v>
      </c>
      <c r="X7" s="126"/>
    </row>
    <row r="8" spans="1:24" ht="22.5" customHeight="1" x14ac:dyDescent="0.25">
      <c r="A8" s="130"/>
      <c r="B8" s="133"/>
      <c r="C8" s="23">
        <v>5</v>
      </c>
      <c r="D8" s="36" t="s">
        <v>55</v>
      </c>
      <c r="E8" s="23" t="s">
        <v>51</v>
      </c>
      <c r="F8" s="22" t="s">
        <v>54</v>
      </c>
      <c r="G8" s="23" t="s">
        <v>47</v>
      </c>
      <c r="H8" s="29">
        <v>0.7</v>
      </c>
      <c r="I8" s="86">
        <v>100</v>
      </c>
      <c r="J8" s="84">
        <f t="shared" si="0"/>
        <v>56</v>
      </c>
      <c r="K8" s="85" t="str">
        <f t="shared" si="1"/>
        <v>OK</v>
      </c>
      <c r="L8" s="126">
        <v>0</v>
      </c>
      <c r="M8" s="126">
        <v>44</v>
      </c>
      <c r="N8" s="126">
        <v>0</v>
      </c>
      <c r="O8" s="126">
        <v>0</v>
      </c>
      <c r="P8" s="126">
        <v>0</v>
      </c>
      <c r="Q8" s="126">
        <v>0</v>
      </c>
      <c r="R8" s="126">
        <v>0</v>
      </c>
      <c r="S8" s="126">
        <v>0</v>
      </c>
      <c r="T8" s="126">
        <v>0</v>
      </c>
      <c r="U8" s="126">
        <v>0</v>
      </c>
      <c r="V8" s="126">
        <v>0</v>
      </c>
      <c r="W8" s="126">
        <v>0</v>
      </c>
      <c r="X8" s="126"/>
    </row>
    <row r="9" spans="1:24" ht="25.5" customHeight="1" x14ac:dyDescent="0.25">
      <c r="A9" s="130"/>
      <c r="B9" s="133"/>
      <c r="C9" s="23">
        <v>6</v>
      </c>
      <c r="D9" s="36" t="s">
        <v>56</v>
      </c>
      <c r="E9" s="23" t="s">
        <v>51</v>
      </c>
      <c r="F9" s="22" t="s">
        <v>57</v>
      </c>
      <c r="G9" s="23" t="s">
        <v>47</v>
      </c>
      <c r="H9" s="29">
        <v>5.74</v>
      </c>
      <c r="I9" s="49">
        <v>30</v>
      </c>
      <c r="J9" s="84">
        <f t="shared" si="0"/>
        <v>30</v>
      </c>
      <c r="K9" s="85" t="str">
        <f t="shared" si="1"/>
        <v>OK</v>
      </c>
      <c r="L9" s="126">
        <v>0</v>
      </c>
      <c r="M9" s="126">
        <v>0</v>
      </c>
      <c r="N9" s="126">
        <v>0</v>
      </c>
      <c r="O9" s="126">
        <v>0</v>
      </c>
      <c r="P9" s="126">
        <v>0</v>
      </c>
      <c r="Q9" s="126">
        <v>0</v>
      </c>
      <c r="R9" s="126">
        <v>0</v>
      </c>
      <c r="S9" s="126">
        <v>0</v>
      </c>
      <c r="T9" s="126">
        <v>0</v>
      </c>
      <c r="U9" s="126">
        <v>0</v>
      </c>
      <c r="V9" s="126">
        <v>0</v>
      </c>
      <c r="W9" s="126">
        <v>0</v>
      </c>
      <c r="X9" s="126"/>
    </row>
    <row r="10" spans="1:24" ht="38.25" x14ac:dyDescent="0.25">
      <c r="A10" s="130"/>
      <c r="B10" s="133"/>
      <c r="C10" s="23">
        <v>7</v>
      </c>
      <c r="D10" s="21" t="s">
        <v>58</v>
      </c>
      <c r="E10" s="23" t="s">
        <v>40</v>
      </c>
      <c r="F10" s="23" t="s">
        <v>54</v>
      </c>
      <c r="G10" s="23" t="s">
        <v>47</v>
      </c>
      <c r="H10" s="29">
        <v>0.45</v>
      </c>
      <c r="I10" s="86">
        <v>96</v>
      </c>
      <c r="J10" s="84">
        <f t="shared" si="0"/>
        <v>96</v>
      </c>
      <c r="K10" s="85" t="str">
        <f t="shared" si="1"/>
        <v>OK</v>
      </c>
      <c r="L10" s="126">
        <v>0</v>
      </c>
      <c r="M10" s="126">
        <v>0</v>
      </c>
      <c r="N10" s="126">
        <v>0</v>
      </c>
      <c r="O10" s="126">
        <v>0</v>
      </c>
      <c r="P10" s="126">
        <v>0</v>
      </c>
      <c r="Q10" s="126">
        <v>0</v>
      </c>
      <c r="R10" s="126">
        <v>0</v>
      </c>
      <c r="S10" s="126">
        <v>0</v>
      </c>
      <c r="T10" s="126">
        <v>0</v>
      </c>
      <c r="U10" s="126">
        <v>0</v>
      </c>
      <c r="V10" s="126">
        <v>0</v>
      </c>
      <c r="W10" s="126">
        <v>0</v>
      </c>
      <c r="X10" s="126"/>
    </row>
    <row r="11" spans="1:24" ht="25.5" customHeight="1" x14ac:dyDescent="0.25">
      <c r="A11" s="130"/>
      <c r="B11" s="133"/>
      <c r="C11" s="23">
        <v>8</v>
      </c>
      <c r="D11" s="21" t="s">
        <v>59</v>
      </c>
      <c r="E11" s="23" t="s">
        <v>40</v>
      </c>
      <c r="F11" s="23" t="s">
        <v>60</v>
      </c>
      <c r="G11" s="23" t="s">
        <v>47</v>
      </c>
      <c r="H11" s="29">
        <v>9.32</v>
      </c>
      <c r="I11" s="86"/>
      <c r="J11" s="84">
        <f t="shared" si="0"/>
        <v>0</v>
      </c>
      <c r="K11" s="85" t="str">
        <f t="shared" si="1"/>
        <v>OK</v>
      </c>
      <c r="L11" s="126">
        <v>0</v>
      </c>
      <c r="M11" s="126">
        <v>0</v>
      </c>
      <c r="N11" s="126">
        <v>0</v>
      </c>
      <c r="O11" s="126">
        <v>0</v>
      </c>
      <c r="P11" s="126">
        <v>0</v>
      </c>
      <c r="Q11" s="126">
        <v>0</v>
      </c>
      <c r="R11" s="126">
        <v>0</v>
      </c>
      <c r="S11" s="126">
        <v>0</v>
      </c>
      <c r="T11" s="126">
        <v>0</v>
      </c>
      <c r="U11" s="126">
        <v>0</v>
      </c>
      <c r="V11" s="126">
        <v>0</v>
      </c>
      <c r="W11" s="126">
        <v>0</v>
      </c>
      <c r="X11" s="126"/>
    </row>
    <row r="12" spans="1:24" ht="25.5" customHeight="1" x14ac:dyDescent="0.25">
      <c r="A12" s="130"/>
      <c r="B12" s="133"/>
      <c r="C12" s="23">
        <v>9</v>
      </c>
      <c r="D12" s="21" t="s">
        <v>61</v>
      </c>
      <c r="E12" s="23" t="s">
        <v>40</v>
      </c>
      <c r="F12" s="23" t="s">
        <v>60</v>
      </c>
      <c r="G12" s="23" t="s">
        <v>47</v>
      </c>
      <c r="H12" s="29">
        <v>18.23</v>
      </c>
      <c r="I12" s="86">
        <v>100</v>
      </c>
      <c r="J12" s="84">
        <f t="shared" si="0"/>
        <v>100</v>
      </c>
      <c r="K12" s="85" t="str">
        <f t="shared" si="1"/>
        <v>OK</v>
      </c>
      <c r="L12" s="126">
        <v>0</v>
      </c>
      <c r="M12" s="126">
        <v>0</v>
      </c>
      <c r="N12" s="126">
        <v>0</v>
      </c>
      <c r="O12" s="126">
        <v>0</v>
      </c>
      <c r="P12" s="126">
        <v>0</v>
      </c>
      <c r="Q12" s="126">
        <v>0</v>
      </c>
      <c r="R12" s="126">
        <v>0</v>
      </c>
      <c r="S12" s="126">
        <v>0</v>
      </c>
      <c r="T12" s="126">
        <v>0</v>
      </c>
      <c r="U12" s="126">
        <v>0</v>
      </c>
      <c r="V12" s="126">
        <v>0</v>
      </c>
      <c r="W12" s="126">
        <v>0</v>
      </c>
      <c r="X12" s="126"/>
    </row>
    <row r="13" spans="1:24" ht="25.5" customHeight="1" x14ac:dyDescent="0.25">
      <c r="A13" s="130"/>
      <c r="B13" s="133"/>
      <c r="C13" s="23">
        <v>10</v>
      </c>
      <c r="D13" s="21" t="s">
        <v>62</v>
      </c>
      <c r="E13" s="23" t="s">
        <v>40</v>
      </c>
      <c r="F13" s="23" t="s">
        <v>60</v>
      </c>
      <c r="G13" s="23" t="s">
        <v>47</v>
      </c>
      <c r="H13" s="29">
        <v>28.08</v>
      </c>
      <c r="I13" s="86">
        <v>150</v>
      </c>
      <c r="J13" s="84">
        <f t="shared" si="0"/>
        <v>150</v>
      </c>
      <c r="K13" s="85" t="str">
        <f t="shared" si="1"/>
        <v>OK</v>
      </c>
      <c r="L13" s="126">
        <v>0</v>
      </c>
      <c r="M13" s="126">
        <v>0</v>
      </c>
      <c r="N13" s="126">
        <v>0</v>
      </c>
      <c r="O13" s="126">
        <v>0</v>
      </c>
      <c r="P13" s="126">
        <v>0</v>
      </c>
      <c r="Q13" s="126">
        <v>0</v>
      </c>
      <c r="R13" s="126">
        <v>0</v>
      </c>
      <c r="S13" s="126">
        <v>0</v>
      </c>
      <c r="T13" s="126">
        <v>0</v>
      </c>
      <c r="U13" s="126">
        <v>0</v>
      </c>
      <c r="V13" s="126">
        <v>0</v>
      </c>
      <c r="W13" s="126">
        <v>0</v>
      </c>
      <c r="X13" s="126"/>
    </row>
    <row r="14" spans="1:24" ht="38.25" x14ac:dyDescent="0.25">
      <c r="A14" s="131" t="s">
        <v>379</v>
      </c>
      <c r="B14" s="132">
        <v>3</v>
      </c>
      <c r="C14" s="26">
        <v>11</v>
      </c>
      <c r="D14" s="35" t="s">
        <v>63</v>
      </c>
      <c r="E14" s="26" t="s">
        <v>64</v>
      </c>
      <c r="F14" s="27" t="s">
        <v>65</v>
      </c>
      <c r="G14" s="26" t="s">
        <v>47</v>
      </c>
      <c r="H14" s="28">
        <v>2.06</v>
      </c>
      <c r="I14" s="83">
        <v>288</v>
      </c>
      <c r="J14" s="84">
        <f t="shared" si="0"/>
        <v>188</v>
      </c>
      <c r="K14" s="85" t="str">
        <f t="shared" si="1"/>
        <v>OK</v>
      </c>
      <c r="L14" s="126">
        <v>0</v>
      </c>
      <c r="M14" s="126">
        <v>0</v>
      </c>
      <c r="N14" s="126">
        <v>0</v>
      </c>
      <c r="O14" s="126">
        <v>0</v>
      </c>
      <c r="P14" s="126">
        <v>0</v>
      </c>
      <c r="Q14" s="126">
        <v>0</v>
      </c>
      <c r="R14" s="126">
        <v>0</v>
      </c>
      <c r="S14" s="126">
        <v>0</v>
      </c>
      <c r="T14" s="126">
        <v>0</v>
      </c>
      <c r="U14" s="126">
        <v>0</v>
      </c>
      <c r="V14" s="126">
        <v>0</v>
      </c>
      <c r="W14" s="126">
        <v>100</v>
      </c>
      <c r="X14" s="126"/>
    </row>
    <row r="15" spans="1:24" ht="38.25" x14ac:dyDescent="0.25">
      <c r="A15" s="131"/>
      <c r="B15" s="132"/>
      <c r="C15" s="26">
        <v>12</v>
      </c>
      <c r="D15" s="35" t="s">
        <v>66</v>
      </c>
      <c r="E15" s="26" t="s">
        <v>40</v>
      </c>
      <c r="F15" s="27" t="s">
        <v>52</v>
      </c>
      <c r="G15" s="26" t="s">
        <v>47</v>
      </c>
      <c r="H15" s="28">
        <v>1.1399999999999999</v>
      </c>
      <c r="I15" s="83">
        <v>288</v>
      </c>
      <c r="J15" s="84">
        <f t="shared" si="0"/>
        <v>188</v>
      </c>
      <c r="K15" s="85" t="str">
        <f t="shared" si="1"/>
        <v>OK</v>
      </c>
      <c r="L15" s="126">
        <v>0</v>
      </c>
      <c r="M15" s="126">
        <v>0</v>
      </c>
      <c r="N15" s="126">
        <v>0</v>
      </c>
      <c r="O15" s="126">
        <v>0</v>
      </c>
      <c r="P15" s="126">
        <v>0</v>
      </c>
      <c r="Q15" s="126">
        <v>0</v>
      </c>
      <c r="R15" s="126">
        <v>0</v>
      </c>
      <c r="S15" s="126">
        <v>0</v>
      </c>
      <c r="T15" s="126">
        <v>0</v>
      </c>
      <c r="U15" s="126">
        <v>0</v>
      </c>
      <c r="V15" s="126">
        <v>0</v>
      </c>
      <c r="W15" s="126">
        <v>100</v>
      </c>
      <c r="X15" s="126"/>
    </row>
    <row r="16" spans="1:24" ht="25.5" customHeight="1" x14ac:dyDescent="0.25">
      <c r="A16" s="130" t="s">
        <v>378</v>
      </c>
      <c r="B16" s="133">
        <v>4</v>
      </c>
      <c r="C16" s="23">
        <v>13</v>
      </c>
      <c r="D16" s="21" t="s">
        <v>67</v>
      </c>
      <c r="E16" s="23" t="s">
        <v>68</v>
      </c>
      <c r="F16" s="23" t="s">
        <v>52</v>
      </c>
      <c r="G16" s="23" t="s">
        <v>47</v>
      </c>
      <c r="H16" s="29">
        <v>1.46</v>
      </c>
      <c r="I16" s="86">
        <v>50</v>
      </c>
      <c r="J16" s="84">
        <f t="shared" si="0"/>
        <v>50</v>
      </c>
      <c r="K16" s="85" t="str">
        <f t="shared" si="1"/>
        <v>OK</v>
      </c>
      <c r="L16" s="126">
        <v>0</v>
      </c>
      <c r="M16" s="126">
        <v>0</v>
      </c>
      <c r="N16" s="126">
        <v>0</v>
      </c>
      <c r="O16" s="126">
        <v>0</v>
      </c>
      <c r="P16" s="126">
        <v>0</v>
      </c>
      <c r="Q16" s="126">
        <v>0</v>
      </c>
      <c r="R16" s="126">
        <v>0</v>
      </c>
      <c r="S16" s="126">
        <v>0</v>
      </c>
      <c r="T16" s="126">
        <v>0</v>
      </c>
      <c r="U16" s="126">
        <v>0</v>
      </c>
      <c r="V16" s="126">
        <v>0</v>
      </c>
      <c r="W16" s="126">
        <v>0</v>
      </c>
      <c r="X16" s="126"/>
    </row>
    <row r="17" spans="1:24" ht="25.5" customHeight="1" x14ac:dyDescent="0.25">
      <c r="A17" s="130"/>
      <c r="B17" s="133"/>
      <c r="C17" s="23">
        <v>14</v>
      </c>
      <c r="D17" s="21" t="s">
        <v>69</v>
      </c>
      <c r="E17" s="23" t="s">
        <v>40</v>
      </c>
      <c r="F17" s="23" t="s">
        <v>70</v>
      </c>
      <c r="G17" s="23" t="s">
        <v>47</v>
      </c>
      <c r="H17" s="29">
        <v>1.59</v>
      </c>
      <c r="I17" s="86">
        <v>100</v>
      </c>
      <c r="J17" s="84">
        <f t="shared" si="0"/>
        <v>100</v>
      </c>
      <c r="K17" s="85" t="str">
        <f t="shared" si="1"/>
        <v>OK</v>
      </c>
      <c r="L17" s="126">
        <v>0</v>
      </c>
      <c r="M17" s="126">
        <v>0</v>
      </c>
      <c r="N17" s="126">
        <v>0</v>
      </c>
      <c r="O17" s="126">
        <v>0</v>
      </c>
      <c r="P17" s="126">
        <v>0</v>
      </c>
      <c r="Q17" s="126">
        <v>0</v>
      </c>
      <c r="R17" s="126">
        <v>0</v>
      </c>
      <c r="S17" s="126">
        <v>0</v>
      </c>
      <c r="T17" s="126">
        <v>0</v>
      </c>
      <c r="U17" s="126">
        <v>0</v>
      </c>
      <c r="V17" s="126">
        <v>0</v>
      </c>
      <c r="W17" s="126">
        <v>0</v>
      </c>
      <c r="X17" s="126"/>
    </row>
    <row r="18" spans="1:24" ht="25.5" customHeight="1" x14ac:dyDescent="0.25">
      <c r="A18" s="130"/>
      <c r="B18" s="133"/>
      <c r="C18" s="23">
        <v>15</v>
      </c>
      <c r="D18" s="21" t="s">
        <v>71</v>
      </c>
      <c r="E18" s="23" t="s">
        <v>68</v>
      </c>
      <c r="F18" s="23" t="s">
        <v>72</v>
      </c>
      <c r="G18" s="23" t="s">
        <v>47</v>
      </c>
      <c r="H18" s="29">
        <v>19.98</v>
      </c>
      <c r="I18" s="86"/>
      <c r="J18" s="84">
        <f t="shared" si="0"/>
        <v>0</v>
      </c>
      <c r="K18" s="85" t="str">
        <f t="shared" si="1"/>
        <v>OK</v>
      </c>
      <c r="L18" s="126">
        <v>0</v>
      </c>
      <c r="M18" s="126">
        <v>0</v>
      </c>
      <c r="N18" s="126">
        <v>0</v>
      </c>
      <c r="O18" s="126">
        <v>0</v>
      </c>
      <c r="P18" s="126">
        <v>0</v>
      </c>
      <c r="Q18" s="126">
        <v>0</v>
      </c>
      <c r="R18" s="126">
        <v>0</v>
      </c>
      <c r="S18" s="126">
        <v>0</v>
      </c>
      <c r="T18" s="126">
        <v>0</v>
      </c>
      <c r="U18" s="126">
        <v>0</v>
      </c>
      <c r="V18" s="126">
        <v>0</v>
      </c>
      <c r="W18" s="126">
        <v>0</v>
      </c>
      <c r="X18" s="126"/>
    </row>
    <row r="19" spans="1:24" ht="25.5" customHeight="1" x14ac:dyDescent="0.25">
      <c r="A19" s="130"/>
      <c r="B19" s="133"/>
      <c r="C19" s="23">
        <v>16</v>
      </c>
      <c r="D19" s="21" t="s">
        <v>73</v>
      </c>
      <c r="E19" s="23" t="s">
        <v>40</v>
      </c>
      <c r="F19" s="23" t="s">
        <v>74</v>
      </c>
      <c r="G19" s="23" t="s">
        <v>47</v>
      </c>
      <c r="H19" s="29">
        <v>14.85</v>
      </c>
      <c r="I19" s="86"/>
      <c r="J19" s="84">
        <f t="shared" si="0"/>
        <v>0</v>
      </c>
      <c r="K19" s="85" t="str">
        <f t="shared" si="1"/>
        <v>OK</v>
      </c>
      <c r="L19" s="126">
        <v>0</v>
      </c>
      <c r="M19" s="126">
        <v>0</v>
      </c>
      <c r="N19" s="126">
        <v>0</v>
      </c>
      <c r="O19" s="126">
        <v>0</v>
      </c>
      <c r="P19" s="126">
        <v>0</v>
      </c>
      <c r="Q19" s="126">
        <v>0</v>
      </c>
      <c r="R19" s="126">
        <v>0</v>
      </c>
      <c r="S19" s="126">
        <v>0</v>
      </c>
      <c r="T19" s="126">
        <v>0</v>
      </c>
      <c r="U19" s="126">
        <v>0</v>
      </c>
      <c r="V19" s="126">
        <v>0</v>
      </c>
      <c r="W19" s="126">
        <v>0</v>
      </c>
      <c r="X19" s="126"/>
    </row>
    <row r="20" spans="1:24" ht="25.5" customHeight="1" x14ac:dyDescent="0.25">
      <c r="A20" s="130"/>
      <c r="B20" s="133"/>
      <c r="C20" s="23">
        <v>17</v>
      </c>
      <c r="D20" s="21" t="s">
        <v>75</v>
      </c>
      <c r="E20" s="23" t="s">
        <v>40</v>
      </c>
      <c r="F20" s="23" t="s">
        <v>72</v>
      </c>
      <c r="G20" s="23" t="s">
        <v>47</v>
      </c>
      <c r="H20" s="29">
        <v>3.11</v>
      </c>
      <c r="I20" s="86"/>
      <c r="J20" s="84">
        <f t="shared" si="0"/>
        <v>0</v>
      </c>
      <c r="K20" s="85" t="str">
        <f t="shared" si="1"/>
        <v>OK</v>
      </c>
      <c r="L20" s="126">
        <v>0</v>
      </c>
      <c r="M20" s="126">
        <v>0</v>
      </c>
      <c r="N20" s="126">
        <v>0</v>
      </c>
      <c r="O20" s="126">
        <v>0</v>
      </c>
      <c r="P20" s="126">
        <v>0</v>
      </c>
      <c r="Q20" s="126">
        <v>0</v>
      </c>
      <c r="R20" s="126">
        <v>0</v>
      </c>
      <c r="S20" s="126">
        <v>0</v>
      </c>
      <c r="T20" s="126">
        <v>0</v>
      </c>
      <c r="U20" s="126">
        <v>0</v>
      </c>
      <c r="V20" s="126">
        <v>0</v>
      </c>
      <c r="W20" s="126">
        <v>0</v>
      </c>
      <c r="X20" s="126"/>
    </row>
    <row r="21" spans="1:24" ht="25.5" customHeight="1" x14ac:dyDescent="0.25">
      <c r="A21" s="130"/>
      <c r="B21" s="133"/>
      <c r="C21" s="23">
        <v>18</v>
      </c>
      <c r="D21" s="21" t="s">
        <v>76</v>
      </c>
      <c r="E21" s="23" t="s">
        <v>40</v>
      </c>
      <c r="F21" s="23" t="s">
        <v>77</v>
      </c>
      <c r="G21" s="23" t="s">
        <v>47</v>
      </c>
      <c r="H21" s="29">
        <v>4.58</v>
      </c>
      <c r="I21" s="86">
        <v>60</v>
      </c>
      <c r="J21" s="84">
        <f t="shared" si="0"/>
        <v>60</v>
      </c>
      <c r="K21" s="85" t="str">
        <f t="shared" si="1"/>
        <v>OK</v>
      </c>
      <c r="L21" s="126">
        <v>0</v>
      </c>
      <c r="M21" s="126">
        <v>0</v>
      </c>
      <c r="N21" s="126">
        <v>0</v>
      </c>
      <c r="O21" s="126">
        <v>0</v>
      </c>
      <c r="P21" s="126">
        <v>0</v>
      </c>
      <c r="Q21" s="126">
        <v>0</v>
      </c>
      <c r="R21" s="126">
        <v>0</v>
      </c>
      <c r="S21" s="126">
        <v>0</v>
      </c>
      <c r="T21" s="126">
        <v>0</v>
      </c>
      <c r="U21" s="126">
        <v>0</v>
      </c>
      <c r="V21" s="126">
        <v>0</v>
      </c>
      <c r="W21" s="126">
        <v>0</v>
      </c>
      <c r="X21" s="126"/>
    </row>
    <row r="22" spans="1:24" ht="25.5" customHeight="1" x14ac:dyDescent="0.25">
      <c r="A22" s="130"/>
      <c r="B22" s="133"/>
      <c r="C22" s="23">
        <v>19</v>
      </c>
      <c r="D22" s="21" t="s">
        <v>78</v>
      </c>
      <c r="E22" s="23" t="s">
        <v>40</v>
      </c>
      <c r="F22" s="23" t="s">
        <v>77</v>
      </c>
      <c r="G22" s="23" t="s">
        <v>47</v>
      </c>
      <c r="H22" s="29">
        <v>1.47</v>
      </c>
      <c r="I22" s="86">
        <v>60</v>
      </c>
      <c r="J22" s="84">
        <f t="shared" si="0"/>
        <v>60</v>
      </c>
      <c r="K22" s="85" t="str">
        <f t="shared" si="1"/>
        <v>OK</v>
      </c>
      <c r="L22" s="126">
        <v>0</v>
      </c>
      <c r="M22" s="126">
        <v>0</v>
      </c>
      <c r="N22" s="126">
        <v>0</v>
      </c>
      <c r="O22" s="126">
        <v>0</v>
      </c>
      <c r="P22" s="126">
        <v>0</v>
      </c>
      <c r="Q22" s="126">
        <v>0</v>
      </c>
      <c r="R22" s="126">
        <v>0</v>
      </c>
      <c r="S22" s="126">
        <v>0</v>
      </c>
      <c r="T22" s="126">
        <v>0</v>
      </c>
      <c r="U22" s="126">
        <v>0</v>
      </c>
      <c r="V22" s="126">
        <v>0</v>
      </c>
      <c r="W22" s="126">
        <v>0</v>
      </c>
      <c r="X22" s="126"/>
    </row>
    <row r="23" spans="1:24" ht="51" x14ac:dyDescent="0.25">
      <c r="A23" s="130"/>
      <c r="B23" s="133"/>
      <c r="C23" s="23">
        <v>20</v>
      </c>
      <c r="D23" s="21" t="s">
        <v>79</v>
      </c>
      <c r="E23" s="23" t="s">
        <v>40</v>
      </c>
      <c r="F23" s="23" t="s">
        <v>80</v>
      </c>
      <c r="G23" s="23" t="s">
        <v>47</v>
      </c>
      <c r="H23" s="29">
        <v>10.130000000000001</v>
      </c>
      <c r="I23" s="86">
        <v>48</v>
      </c>
      <c r="J23" s="84">
        <f t="shared" si="0"/>
        <v>32</v>
      </c>
      <c r="K23" s="85" t="str">
        <f t="shared" si="1"/>
        <v>OK</v>
      </c>
      <c r="L23" s="126">
        <v>0</v>
      </c>
      <c r="M23" s="126">
        <v>16</v>
      </c>
      <c r="N23" s="126">
        <v>0</v>
      </c>
      <c r="O23" s="126">
        <v>0</v>
      </c>
      <c r="P23" s="126">
        <v>0</v>
      </c>
      <c r="Q23" s="126">
        <v>0</v>
      </c>
      <c r="R23" s="126">
        <v>0</v>
      </c>
      <c r="S23" s="126">
        <v>0</v>
      </c>
      <c r="T23" s="126">
        <v>0</v>
      </c>
      <c r="U23" s="126">
        <v>0</v>
      </c>
      <c r="V23" s="126">
        <v>0</v>
      </c>
      <c r="W23" s="126">
        <v>0</v>
      </c>
      <c r="X23" s="126"/>
    </row>
    <row r="24" spans="1:24" ht="89.25" x14ac:dyDescent="0.25">
      <c r="A24" s="131" t="s">
        <v>379</v>
      </c>
      <c r="B24" s="132">
        <v>5</v>
      </c>
      <c r="C24" s="26">
        <v>21</v>
      </c>
      <c r="D24" s="35" t="s">
        <v>487</v>
      </c>
      <c r="E24" s="26" t="s">
        <v>40</v>
      </c>
      <c r="F24" s="27" t="s">
        <v>81</v>
      </c>
      <c r="G24" s="26" t="s">
        <v>47</v>
      </c>
      <c r="H24" s="28">
        <v>0.39</v>
      </c>
      <c r="I24" s="83">
        <v>300</v>
      </c>
      <c r="J24" s="84">
        <f t="shared" si="0"/>
        <v>0</v>
      </c>
      <c r="K24" s="85" t="str">
        <f t="shared" si="1"/>
        <v>OK</v>
      </c>
      <c r="L24" s="126">
        <v>150</v>
      </c>
      <c r="M24" s="126">
        <v>0</v>
      </c>
      <c r="N24" s="126">
        <v>0</v>
      </c>
      <c r="O24" s="126">
        <v>0</v>
      </c>
      <c r="P24" s="126">
        <v>0</v>
      </c>
      <c r="Q24" s="126">
        <v>0</v>
      </c>
      <c r="R24" s="126">
        <v>0</v>
      </c>
      <c r="S24" s="126">
        <v>0</v>
      </c>
      <c r="T24" s="126">
        <v>0</v>
      </c>
      <c r="U24" s="126">
        <v>0</v>
      </c>
      <c r="V24" s="126">
        <v>0</v>
      </c>
      <c r="W24" s="126">
        <v>150</v>
      </c>
      <c r="X24" s="126"/>
    </row>
    <row r="25" spans="1:24" ht="76.5" x14ac:dyDescent="0.25">
      <c r="A25" s="131"/>
      <c r="B25" s="132"/>
      <c r="C25" s="26">
        <v>22</v>
      </c>
      <c r="D25" s="35" t="s">
        <v>488</v>
      </c>
      <c r="E25" s="26" t="s">
        <v>40</v>
      </c>
      <c r="F25" s="27" t="s">
        <v>81</v>
      </c>
      <c r="G25" s="26" t="s">
        <v>47</v>
      </c>
      <c r="H25" s="28">
        <v>0.39</v>
      </c>
      <c r="I25" s="83">
        <v>250</v>
      </c>
      <c r="J25" s="84">
        <f t="shared" si="0"/>
        <v>0</v>
      </c>
      <c r="K25" s="85" t="str">
        <f t="shared" si="1"/>
        <v>OK</v>
      </c>
      <c r="L25" s="126">
        <v>50</v>
      </c>
      <c r="M25" s="126">
        <v>0</v>
      </c>
      <c r="N25" s="126">
        <v>0</v>
      </c>
      <c r="O25" s="126">
        <v>0</v>
      </c>
      <c r="P25" s="126">
        <v>0</v>
      </c>
      <c r="Q25" s="126">
        <v>0</v>
      </c>
      <c r="R25" s="126">
        <v>0</v>
      </c>
      <c r="S25" s="126">
        <v>0</v>
      </c>
      <c r="T25" s="126">
        <v>0</v>
      </c>
      <c r="U25" s="126">
        <v>0</v>
      </c>
      <c r="V25" s="126">
        <v>0</v>
      </c>
      <c r="W25" s="126">
        <v>200</v>
      </c>
      <c r="X25" s="126"/>
    </row>
    <row r="26" spans="1:24" ht="89.25" x14ac:dyDescent="0.25">
      <c r="A26" s="131"/>
      <c r="B26" s="132"/>
      <c r="C26" s="26">
        <v>23</v>
      </c>
      <c r="D26" s="35" t="s">
        <v>489</v>
      </c>
      <c r="E26" s="26" t="s">
        <v>40</v>
      </c>
      <c r="F26" s="27" t="s">
        <v>81</v>
      </c>
      <c r="G26" s="26" t="s">
        <v>47</v>
      </c>
      <c r="H26" s="28">
        <v>0.33</v>
      </c>
      <c r="I26" s="83">
        <v>100</v>
      </c>
      <c r="J26" s="84">
        <f t="shared" si="0"/>
        <v>0</v>
      </c>
      <c r="K26" s="85" t="str">
        <f t="shared" si="1"/>
        <v>OK</v>
      </c>
      <c r="L26" s="126">
        <v>0</v>
      </c>
      <c r="M26" s="126">
        <v>0</v>
      </c>
      <c r="N26" s="126">
        <v>0</v>
      </c>
      <c r="O26" s="126">
        <v>0</v>
      </c>
      <c r="P26" s="126">
        <v>0</v>
      </c>
      <c r="Q26" s="126">
        <v>0</v>
      </c>
      <c r="R26" s="126">
        <v>0</v>
      </c>
      <c r="S26" s="126">
        <v>0</v>
      </c>
      <c r="T26" s="126">
        <v>0</v>
      </c>
      <c r="U26" s="126">
        <v>0</v>
      </c>
      <c r="V26" s="126">
        <v>0</v>
      </c>
      <c r="W26" s="126">
        <v>100</v>
      </c>
      <c r="X26" s="126"/>
    </row>
    <row r="27" spans="1:24" ht="89.25" x14ac:dyDescent="0.25">
      <c r="A27" s="131"/>
      <c r="B27" s="132"/>
      <c r="C27" s="26">
        <v>24</v>
      </c>
      <c r="D27" s="35" t="s">
        <v>490</v>
      </c>
      <c r="E27" s="26" t="s">
        <v>40</v>
      </c>
      <c r="F27" s="27" t="s">
        <v>81</v>
      </c>
      <c r="G27" s="26" t="s">
        <v>47</v>
      </c>
      <c r="H27" s="28">
        <v>0.33</v>
      </c>
      <c r="I27" s="83">
        <v>250</v>
      </c>
      <c r="J27" s="84">
        <f t="shared" si="0"/>
        <v>150</v>
      </c>
      <c r="K27" s="85" t="str">
        <f t="shared" si="1"/>
        <v>OK</v>
      </c>
      <c r="L27" s="126">
        <v>0</v>
      </c>
      <c r="M27" s="126">
        <v>0</v>
      </c>
      <c r="N27" s="126">
        <v>0</v>
      </c>
      <c r="O27" s="126">
        <v>0</v>
      </c>
      <c r="P27" s="126">
        <v>0</v>
      </c>
      <c r="Q27" s="126">
        <v>0</v>
      </c>
      <c r="R27" s="126">
        <v>0</v>
      </c>
      <c r="S27" s="126">
        <v>0</v>
      </c>
      <c r="T27" s="126">
        <v>0</v>
      </c>
      <c r="U27" s="126">
        <v>0</v>
      </c>
      <c r="V27" s="126">
        <v>0</v>
      </c>
      <c r="W27" s="126">
        <v>100</v>
      </c>
      <c r="X27" s="126"/>
    </row>
    <row r="28" spans="1:24" ht="25.5" customHeight="1" x14ac:dyDescent="0.25">
      <c r="A28" s="130" t="s">
        <v>378</v>
      </c>
      <c r="B28" s="133">
        <v>6</v>
      </c>
      <c r="C28" s="23">
        <v>25</v>
      </c>
      <c r="D28" s="21" t="s">
        <v>82</v>
      </c>
      <c r="E28" s="23" t="s">
        <v>40</v>
      </c>
      <c r="F28" s="23" t="s">
        <v>83</v>
      </c>
      <c r="G28" s="23" t="s">
        <v>47</v>
      </c>
      <c r="H28" s="29">
        <v>0.82</v>
      </c>
      <c r="I28" s="49">
        <v>48</v>
      </c>
      <c r="J28" s="84">
        <f t="shared" si="0"/>
        <v>48</v>
      </c>
      <c r="K28" s="85" t="str">
        <f t="shared" si="1"/>
        <v>OK</v>
      </c>
      <c r="L28" s="126">
        <v>0</v>
      </c>
      <c r="M28" s="126">
        <v>0</v>
      </c>
      <c r="N28" s="126">
        <v>0</v>
      </c>
      <c r="O28" s="126">
        <v>0</v>
      </c>
      <c r="P28" s="126">
        <v>0</v>
      </c>
      <c r="Q28" s="126">
        <v>0</v>
      </c>
      <c r="R28" s="126">
        <v>0</v>
      </c>
      <c r="S28" s="126">
        <v>0</v>
      </c>
      <c r="T28" s="126">
        <v>0</v>
      </c>
      <c r="U28" s="126">
        <v>0</v>
      </c>
      <c r="V28" s="126">
        <v>0</v>
      </c>
      <c r="W28" s="126">
        <v>0</v>
      </c>
      <c r="X28" s="126"/>
    </row>
    <row r="29" spans="1:24" ht="25.5" x14ac:dyDescent="0.25">
      <c r="A29" s="130"/>
      <c r="B29" s="133"/>
      <c r="C29" s="23">
        <v>26</v>
      </c>
      <c r="D29" s="21" t="s">
        <v>84</v>
      </c>
      <c r="E29" s="23" t="s">
        <v>40</v>
      </c>
      <c r="F29" s="23" t="s">
        <v>83</v>
      </c>
      <c r="G29" s="23" t="s">
        <v>47</v>
      </c>
      <c r="H29" s="29">
        <v>0.82</v>
      </c>
      <c r="I29" s="49">
        <v>48</v>
      </c>
      <c r="J29" s="84">
        <f t="shared" si="0"/>
        <v>48</v>
      </c>
      <c r="K29" s="85" t="str">
        <f t="shared" si="1"/>
        <v>OK</v>
      </c>
      <c r="L29" s="126">
        <v>0</v>
      </c>
      <c r="M29" s="126">
        <v>0</v>
      </c>
      <c r="N29" s="126">
        <v>0</v>
      </c>
      <c r="O29" s="126">
        <v>0</v>
      </c>
      <c r="P29" s="126">
        <v>0</v>
      </c>
      <c r="Q29" s="126">
        <v>0</v>
      </c>
      <c r="R29" s="126">
        <v>0</v>
      </c>
      <c r="S29" s="126">
        <v>0</v>
      </c>
      <c r="T29" s="126">
        <v>0</v>
      </c>
      <c r="U29" s="126">
        <v>0</v>
      </c>
      <c r="V29" s="126">
        <v>0</v>
      </c>
      <c r="W29" s="126">
        <v>0</v>
      </c>
      <c r="X29" s="126"/>
    </row>
    <row r="30" spans="1:24" ht="25.5" x14ac:dyDescent="0.25">
      <c r="A30" s="130"/>
      <c r="B30" s="133"/>
      <c r="C30" s="23">
        <v>27</v>
      </c>
      <c r="D30" s="21" t="s">
        <v>85</v>
      </c>
      <c r="E30" s="23" t="s">
        <v>40</v>
      </c>
      <c r="F30" s="23" t="s">
        <v>83</v>
      </c>
      <c r="G30" s="23" t="s">
        <v>47</v>
      </c>
      <c r="H30" s="29">
        <v>0.82</v>
      </c>
      <c r="I30" s="49">
        <v>48</v>
      </c>
      <c r="J30" s="84">
        <f t="shared" si="0"/>
        <v>48</v>
      </c>
      <c r="K30" s="85" t="str">
        <f t="shared" si="1"/>
        <v>OK</v>
      </c>
      <c r="L30" s="126">
        <v>0</v>
      </c>
      <c r="M30" s="126">
        <v>0</v>
      </c>
      <c r="N30" s="126">
        <v>0</v>
      </c>
      <c r="O30" s="126">
        <v>0</v>
      </c>
      <c r="P30" s="126">
        <v>0</v>
      </c>
      <c r="Q30" s="126">
        <v>0</v>
      </c>
      <c r="R30" s="126">
        <v>0</v>
      </c>
      <c r="S30" s="126">
        <v>0</v>
      </c>
      <c r="T30" s="126">
        <v>0</v>
      </c>
      <c r="U30" s="126">
        <v>0</v>
      </c>
      <c r="V30" s="126">
        <v>0</v>
      </c>
      <c r="W30" s="126">
        <v>0</v>
      </c>
      <c r="X30" s="126"/>
    </row>
    <row r="31" spans="1:24" ht="25.5" x14ac:dyDescent="0.25">
      <c r="A31" s="130"/>
      <c r="B31" s="133"/>
      <c r="C31" s="23">
        <v>28</v>
      </c>
      <c r="D31" s="21" t="s">
        <v>86</v>
      </c>
      <c r="E31" s="23" t="s">
        <v>40</v>
      </c>
      <c r="F31" s="23" t="s">
        <v>83</v>
      </c>
      <c r="G31" s="23" t="s">
        <v>47</v>
      </c>
      <c r="H31" s="29">
        <v>0.82</v>
      </c>
      <c r="I31" s="49">
        <v>48</v>
      </c>
      <c r="J31" s="84">
        <f t="shared" si="0"/>
        <v>48</v>
      </c>
      <c r="K31" s="85" t="str">
        <f t="shared" si="1"/>
        <v>OK</v>
      </c>
      <c r="L31" s="126">
        <v>0</v>
      </c>
      <c r="M31" s="126">
        <v>0</v>
      </c>
      <c r="N31" s="126">
        <v>0</v>
      </c>
      <c r="O31" s="126">
        <v>0</v>
      </c>
      <c r="P31" s="126">
        <v>0</v>
      </c>
      <c r="Q31" s="126">
        <v>0</v>
      </c>
      <c r="R31" s="126">
        <v>0</v>
      </c>
      <c r="S31" s="126">
        <v>0</v>
      </c>
      <c r="T31" s="126">
        <v>0</v>
      </c>
      <c r="U31" s="126">
        <v>0</v>
      </c>
      <c r="V31" s="126">
        <v>0</v>
      </c>
      <c r="W31" s="126">
        <v>0</v>
      </c>
      <c r="X31" s="126"/>
    </row>
    <row r="32" spans="1:24" ht="38.25" x14ac:dyDescent="0.25">
      <c r="A32" s="130"/>
      <c r="B32" s="133"/>
      <c r="C32" s="23">
        <v>29</v>
      </c>
      <c r="D32" s="21" t="s">
        <v>87</v>
      </c>
      <c r="E32" s="23" t="s">
        <v>40</v>
      </c>
      <c r="F32" s="23" t="s">
        <v>52</v>
      </c>
      <c r="G32" s="23" t="s">
        <v>47</v>
      </c>
      <c r="H32" s="29">
        <v>0.63</v>
      </c>
      <c r="I32" s="50">
        <v>156</v>
      </c>
      <c r="J32" s="84">
        <f t="shared" si="0"/>
        <v>156</v>
      </c>
      <c r="K32" s="85" t="str">
        <f t="shared" si="1"/>
        <v>OK</v>
      </c>
      <c r="L32" s="126">
        <v>0</v>
      </c>
      <c r="M32" s="126">
        <v>0</v>
      </c>
      <c r="N32" s="126">
        <v>0</v>
      </c>
      <c r="O32" s="126">
        <v>0</v>
      </c>
      <c r="P32" s="126">
        <v>0</v>
      </c>
      <c r="Q32" s="126">
        <v>0</v>
      </c>
      <c r="R32" s="126">
        <v>0</v>
      </c>
      <c r="S32" s="126">
        <v>0</v>
      </c>
      <c r="T32" s="126">
        <v>0</v>
      </c>
      <c r="U32" s="126">
        <v>0</v>
      </c>
      <c r="V32" s="126">
        <v>0</v>
      </c>
      <c r="W32" s="126">
        <v>0</v>
      </c>
      <c r="X32" s="126"/>
    </row>
    <row r="33" spans="1:24" ht="38.25" x14ac:dyDescent="0.25">
      <c r="A33" s="130"/>
      <c r="B33" s="133"/>
      <c r="C33" s="23">
        <v>30</v>
      </c>
      <c r="D33" s="21" t="s">
        <v>88</v>
      </c>
      <c r="E33" s="23" t="s">
        <v>40</v>
      </c>
      <c r="F33" s="23" t="s">
        <v>52</v>
      </c>
      <c r="G33" s="23" t="s">
        <v>47</v>
      </c>
      <c r="H33" s="29">
        <v>0.63</v>
      </c>
      <c r="I33" s="50">
        <v>156</v>
      </c>
      <c r="J33" s="84">
        <f t="shared" si="0"/>
        <v>156</v>
      </c>
      <c r="K33" s="85" t="str">
        <f t="shared" si="1"/>
        <v>OK</v>
      </c>
      <c r="L33" s="126">
        <v>0</v>
      </c>
      <c r="M33" s="126">
        <v>0</v>
      </c>
      <c r="N33" s="126">
        <v>0</v>
      </c>
      <c r="O33" s="126">
        <v>0</v>
      </c>
      <c r="P33" s="126">
        <v>0</v>
      </c>
      <c r="Q33" s="126">
        <v>0</v>
      </c>
      <c r="R33" s="126">
        <v>0</v>
      </c>
      <c r="S33" s="126">
        <v>0</v>
      </c>
      <c r="T33" s="126">
        <v>0</v>
      </c>
      <c r="U33" s="126">
        <v>0</v>
      </c>
      <c r="V33" s="126">
        <v>0</v>
      </c>
      <c r="W33" s="126">
        <v>0</v>
      </c>
      <c r="X33" s="126"/>
    </row>
    <row r="34" spans="1:24" ht="63.75" x14ac:dyDescent="0.25">
      <c r="A34" s="130"/>
      <c r="B34" s="133"/>
      <c r="C34" s="23">
        <v>31</v>
      </c>
      <c r="D34" s="21" t="s">
        <v>89</v>
      </c>
      <c r="E34" s="23" t="s">
        <v>40</v>
      </c>
      <c r="F34" s="23" t="s">
        <v>90</v>
      </c>
      <c r="G34" s="23" t="s">
        <v>47</v>
      </c>
      <c r="H34" s="29">
        <v>5.51</v>
      </c>
      <c r="I34" s="86">
        <v>5</v>
      </c>
      <c r="J34" s="84">
        <f t="shared" si="0"/>
        <v>5</v>
      </c>
      <c r="K34" s="85" t="str">
        <f t="shared" si="1"/>
        <v>OK</v>
      </c>
      <c r="L34" s="126">
        <v>0</v>
      </c>
      <c r="M34" s="126">
        <v>0</v>
      </c>
      <c r="N34" s="126">
        <v>0</v>
      </c>
      <c r="O34" s="126">
        <v>0</v>
      </c>
      <c r="P34" s="126">
        <v>0</v>
      </c>
      <c r="Q34" s="126">
        <v>0</v>
      </c>
      <c r="R34" s="126">
        <v>0</v>
      </c>
      <c r="S34" s="126">
        <v>0</v>
      </c>
      <c r="T34" s="126">
        <v>0</v>
      </c>
      <c r="U34" s="126">
        <v>0</v>
      </c>
      <c r="V34" s="126">
        <v>0</v>
      </c>
      <c r="W34" s="126">
        <v>0</v>
      </c>
      <c r="X34" s="126"/>
    </row>
    <row r="35" spans="1:24" x14ac:dyDescent="0.25">
      <c r="A35" s="130"/>
      <c r="B35" s="133"/>
      <c r="C35" s="23">
        <v>32</v>
      </c>
      <c r="D35" s="21" t="s">
        <v>91</v>
      </c>
      <c r="E35" s="23" t="s">
        <v>40</v>
      </c>
      <c r="F35" s="23" t="s">
        <v>92</v>
      </c>
      <c r="G35" s="23" t="s">
        <v>47</v>
      </c>
      <c r="H35" s="29">
        <v>0.56999999999999995</v>
      </c>
      <c r="I35" s="86">
        <v>24</v>
      </c>
      <c r="J35" s="84">
        <f t="shared" si="0"/>
        <v>24</v>
      </c>
      <c r="K35" s="85" t="str">
        <f t="shared" si="1"/>
        <v>OK</v>
      </c>
      <c r="L35" s="126">
        <v>0</v>
      </c>
      <c r="M35" s="126">
        <v>0</v>
      </c>
      <c r="N35" s="126">
        <v>0</v>
      </c>
      <c r="O35" s="126">
        <v>0</v>
      </c>
      <c r="P35" s="126">
        <v>0</v>
      </c>
      <c r="Q35" s="126">
        <v>0</v>
      </c>
      <c r="R35" s="126">
        <v>0</v>
      </c>
      <c r="S35" s="126">
        <v>0</v>
      </c>
      <c r="T35" s="126">
        <v>0</v>
      </c>
      <c r="U35" s="126">
        <v>0</v>
      </c>
      <c r="V35" s="126">
        <v>0</v>
      </c>
      <c r="W35" s="126">
        <v>0</v>
      </c>
      <c r="X35" s="126"/>
    </row>
    <row r="36" spans="1:24" x14ac:dyDescent="0.25">
      <c r="A36" s="130"/>
      <c r="B36" s="133"/>
      <c r="C36" s="23">
        <v>33</v>
      </c>
      <c r="D36" s="21" t="s">
        <v>93</v>
      </c>
      <c r="E36" s="23" t="s">
        <v>40</v>
      </c>
      <c r="F36" s="23" t="s">
        <v>92</v>
      </c>
      <c r="G36" s="23" t="s">
        <v>47</v>
      </c>
      <c r="H36" s="29">
        <v>0.56999999999999995</v>
      </c>
      <c r="I36" s="86">
        <v>24</v>
      </c>
      <c r="J36" s="84">
        <f t="shared" si="0"/>
        <v>24</v>
      </c>
      <c r="K36" s="85" t="str">
        <f t="shared" si="1"/>
        <v>OK</v>
      </c>
      <c r="L36" s="126">
        <v>0</v>
      </c>
      <c r="M36" s="126">
        <v>0</v>
      </c>
      <c r="N36" s="126">
        <v>0</v>
      </c>
      <c r="O36" s="126">
        <v>0</v>
      </c>
      <c r="P36" s="126">
        <v>0</v>
      </c>
      <c r="Q36" s="126">
        <v>0</v>
      </c>
      <c r="R36" s="126">
        <v>0</v>
      </c>
      <c r="S36" s="126">
        <v>0</v>
      </c>
      <c r="T36" s="126">
        <v>0</v>
      </c>
      <c r="U36" s="126">
        <v>0</v>
      </c>
      <c r="V36" s="126">
        <v>0</v>
      </c>
      <c r="W36" s="126">
        <v>0</v>
      </c>
      <c r="X36" s="126"/>
    </row>
    <row r="37" spans="1:24" x14ac:dyDescent="0.25">
      <c r="A37" s="130"/>
      <c r="B37" s="133"/>
      <c r="C37" s="23">
        <v>34</v>
      </c>
      <c r="D37" s="21" t="s">
        <v>94</v>
      </c>
      <c r="E37" s="23" t="s">
        <v>40</v>
      </c>
      <c r="F37" s="23" t="s">
        <v>92</v>
      </c>
      <c r="G37" s="23" t="s">
        <v>47</v>
      </c>
      <c r="H37" s="29">
        <v>0.56999999999999995</v>
      </c>
      <c r="I37" s="86">
        <v>24</v>
      </c>
      <c r="J37" s="84">
        <f t="shared" si="0"/>
        <v>24</v>
      </c>
      <c r="K37" s="85" t="str">
        <f t="shared" si="1"/>
        <v>OK</v>
      </c>
      <c r="L37" s="126">
        <v>0</v>
      </c>
      <c r="M37" s="126">
        <v>0</v>
      </c>
      <c r="N37" s="126">
        <v>0</v>
      </c>
      <c r="O37" s="126">
        <v>0</v>
      </c>
      <c r="P37" s="126">
        <v>0</v>
      </c>
      <c r="Q37" s="126">
        <v>0</v>
      </c>
      <c r="R37" s="126">
        <v>0</v>
      </c>
      <c r="S37" s="126">
        <v>0</v>
      </c>
      <c r="T37" s="126">
        <v>0</v>
      </c>
      <c r="U37" s="126">
        <v>0</v>
      </c>
      <c r="V37" s="126">
        <v>0</v>
      </c>
      <c r="W37" s="126">
        <v>0</v>
      </c>
      <c r="X37" s="126"/>
    </row>
    <row r="38" spans="1:24" x14ac:dyDescent="0.25">
      <c r="A38" s="130"/>
      <c r="B38" s="133"/>
      <c r="C38" s="23">
        <v>35</v>
      </c>
      <c r="D38" s="21" t="s">
        <v>95</v>
      </c>
      <c r="E38" s="23" t="s">
        <v>40</v>
      </c>
      <c r="F38" s="23" t="s">
        <v>92</v>
      </c>
      <c r="G38" s="23" t="s">
        <v>47</v>
      </c>
      <c r="H38" s="29">
        <v>0.56999999999999995</v>
      </c>
      <c r="I38" s="86">
        <v>24</v>
      </c>
      <c r="J38" s="84">
        <f t="shared" si="0"/>
        <v>24</v>
      </c>
      <c r="K38" s="85" t="str">
        <f t="shared" si="1"/>
        <v>OK</v>
      </c>
      <c r="L38" s="126">
        <v>0</v>
      </c>
      <c r="M38" s="126">
        <v>0</v>
      </c>
      <c r="N38" s="126">
        <v>0</v>
      </c>
      <c r="O38" s="126">
        <v>0</v>
      </c>
      <c r="P38" s="126">
        <v>0</v>
      </c>
      <c r="Q38" s="126">
        <v>0</v>
      </c>
      <c r="R38" s="126">
        <v>0</v>
      </c>
      <c r="S38" s="126">
        <v>0</v>
      </c>
      <c r="T38" s="126">
        <v>0</v>
      </c>
      <c r="U38" s="126">
        <v>0</v>
      </c>
      <c r="V38" s="126">
        <v>0</v>
      </c>
      <c r="W38" s="126">
        <v>0</v>
      </c>
      <c r="X38" s="126"/>
    </row>
    <row r="39" spans="1:24" x14ac:dyDescent="0.25">
      <c r="A39" s="130"/>
      <c r="B39" s="133"/>
      <c r="C39" s="23">
        <v>36</v>
      </c>
      <c r="D39" s="21" t="s">
        <v>96</v>
      </c>
      <c r="E39" s="23" t="s">
        <v>40</v>
      </c>
      <c r="F39" s="23" t="s">
        <v>92</v>
      </c>
      <c r="G39" s="23" t="s">
        <v>47</v>
      </c>
      <c r="H39" s="29">
        <v>0.56999999999999995</v>
      </c>
      <c r="I39" s="86">
        <v>24</v>
      </c>
      <c r="J39" s="84">
        <f t="shared" si="0"/>
        <v>24</v>
      </c>
      <c r="K39" s="85" t="str">
        <f t="shared" si="1"/>
        <v>OK</v>
      </c>
      <c r="L39" s="126">
        <v>0</v>
      </c>
      <c r="M39" s="126">
        <v>0</v>
      </c>
      <c r="N39" s="126">
        <v>0</v>
      </c>
      <c r="O39" s="126">
        <v>0</v>
      </c>
      <c r="P39" s="126">
        <v>0</v>
      </c>
      <c r="Q39" s="126">
        <v>0</v>
      </c>
      <c r="R39" s="126">
        <v>0</v>
      </c>
      <c r="S39" s="126">
        <v>0</v>
      </c>
      <c r="T39" s="126">
        <v>0</v>
      </c>
      <c r="U39" s="126">
        <v>0</v>
      </c>
      <c r="V39" s="126">
        <v>0</v>
      </c>
      <c r="W39" s="126">
        <v>0</v>
      </c>
      <c r="X39" s="126"/>
    </row>
    <row r="40" spans="1:24" ht="25.5" x14ac:dyDescent="0.25">
      <c r="A40" s="130"/>
      <c r="B40" s="133"/>
      <c r="C40" s="23">
        <v>37</v>
      </c>
      <c r="D40" s="21" t="s">
        <v>97</v>
      </c>
      <c r="E40" s="23" t="s">
        <v>98</v>
      </c>
      <c r="F40" s="23" t="s">
        <v>54</v>
      </c>
      <c r="G40" s="23" t="s">
        <v>47</v>
      </c>
      <c r="H40" s="29">
        <v>2.21</v>
      </c>
      <c r="I40" s="86"/>
      <c r="J40" s="84">
        <f t="shared" si="0"/>
        <v>0</v>
      </c>
      <c r="K40" s="85" t="str">
        <f t="shared" si="1"/>
        <v>OK</v>
      </c>
      <c r="L40" s="126">
        <v>0</v>
      </c>
      <c r="M40" s="126">
        <v>0</v>
      </c>
      <c r="N40" s="126">
        <v>0</v>
      </c>
      <c r="O40" s="126">
        <v>0</v>
      </c>
      <c r="P40" s="126">
        <v>0</v>
      </c>
      <c r="Q40" s="126">
        <v>0</v>
      </c>
      <c r="R40" s="126">
        <v>0</v>
      </c>
      <c r="S40" s="126">
        <v>0</v>
      </c>
      <c r="T40" s="126">
        <v>0</v>
      </c>
      <c r="U40" s="126">
        <v>0</v>
      </c>
      <c r="V40" s="126">
        <v>0</v>
      </c>
      <c r="W40" s="126">
        <v>0</v>
      </c>
      <c r="X40" s="126"/>
    </row>
    <row r="41" spans="1:24" ht="39" x14ac:dyDescent="0.25">
      <c r="A41" s="130"/>
      <c r="B41" s="133"/>
      <c r="C41" s="23">
        <v>38</v>
      </c>
      <c r="D41" s="37" t="s">
        <v>99</v>
      </c>
      <c r="E41" s="23" t="s">
        <v>9</v>
      </c>
      <c r="F41" s="23" t="s">
        <v>90</v>
      </c>
      <c r="G41" s="23" t="s">
        <v>47</v>
      </c>
      <c r="H41" s="29">
        <v>7.03</v>
      </c>
      <c r="I41" s="86">
        <v>40</v>
      </c>
      <c r="J41" s="84">
        <f t="shared" si="0"/>
        <v>0</v>
      </c>
      <c r="K41" s="85" t="str">
        <f t="shared" si="1"/>
        <v>OK</v>
      </c>
      <c r="L41" s="126">
        <v>0</v>
      </c>
      <c r="M41" s="126">
        <v>0</v>
      </c>
      <c r="N41" s="126">
        <v>0</v>
      </c>
      <c r="O41" s="126"/>
      <c r="P41" s="126">
        <v>40</v>
      </c>
      <c r="Q41" s="126">
        <v>0</v>
      </c>
      <c r="R41" s="126">
        <v>0</v>
      </c>
      <c r="S41" s="126">
        <v>0</v>
      </c>
      <c r="T41" s="126">
        <v>0</v>
      </c>
      <c r="U41" s="126">
        <v>0</v>
      </c>
      <c r="V41" s="126">
        <v>0</v>
      </c>
      <c r="W41" s="126">
        <v>0</v>
      </c>
      <c r="X41" s="126"/>
    </row>
    <row r="42" spans="1:24" ht="26.25" x14ac:dyDescent="0.25">
      <c r="A42" s="130"/>
      <c r="B42" s="133"/>
      <c r="C42" s="23">
        <v>39</v>
      </c>
      <c r="D42" s="37" t="s">
        <v>100</v>
      </c>
      <c r="E42" s="23" t="s">
        <v>101</v>
      </c>
      <c r="F42" s="23" t="s">
        <v>102</v>
      </c>
      <c r="G42" s="23" t="s">
        <v>47</v>
      </c>
      <c r="H42" s="29">
        <v>183.5</v>
      </c>
      <c r="I42" s="86">
        <v>1</v>
      </c>
      <c r="J42" s="84">
        <f t="shared" si="0"/>
        <v>1</v>
      </c>
      <c r="K42" s="85" t="str">
        <f t="shared" si="1"/>
        <v>OK</v>
      </c>
      <c r="L42" s="126">
        <v>0</v>
      </c>
      <c r="M42" s="126">
        <v>0</v>
      </c>
      <c r="N42" s="126">
        <v>0</v>
      </c>
      <c r="O42" s="126">
        <v>0</v>
      </c>
      <c r="P42" s="126">
        <v>0</v>
      </c>
      <c r="Q42" s="126">
        <v>0</v>
      </c>
      <c r="R42" s="126">
        <v>0</v>
      </c>
      <c r="S42" s="126">
        <v>0</v>
      </c>
      <c r="T42" s="126">
        <v>0</v>
      </c>
      <c r="U42" s="126">
        <v>0</v>
      </c>
      <c r="V42" s="126">
        <v>0</v>
      </c>
      <c r="W42" s="126">
        <v>0</v>
      </c>
      <c r="X42" s="126"/>
    </row>
    <row r="43" spans="1:24" ht="25.5" x14ac:dyDescent="0.25">
      <c r="A43" s="130"/>
      <c r="B43" s="133"/>
      <c r="C43" s="23">
        <v>40</v>
      </c>
      <c r="D43" s="21" t="s">
        <v>103</v>
      </c>
      <c r="E43" s="23" t="s">
        <v>40</v>
      </c>
      <c r="F43" s="23" t="s">
        <v>52</v>
      </c>
      <c r="G43" s="23" t="s">
        <v>47</v>
      </c>
      <c r="H43" s="29">
        <v>0.63</v>
      </c>
      <c r="I43" s="86">
        <v>96</v>
      </c>
      <c r="J43" s="84">
        <f t="shared" si="0"/>
        <v>96</v>
      </c>
      <c r="K43" s="85" t="str">
        <f t="shared" si="1"/>
        <v>OK</v>
      </c>
      <c r="L43" s="126">
        <v>0</v>
      </c>
      <c r="M43" s="126">
        <v>0</v>
      </c>
      <c r="N43" s="126">
        <v>0</v>
      </c>
      <c r="O43" s="126">
        <v>0</v>
      </c>
      <c r="P43" s="126">
        <v>0</v>
      </c>
      <c r="Q43" s="126">
        <v>0</v>
      </c>
      <c r="R43" s="126">
        <v>0</v>
      </c>
      <c r="S43" s="126">
        <v>0</v>
      </c>
      <c r="T43" s="126">
        <v>0</v>
      </c>
      <c r="U43" s="126">
        <v>0</v>
      </c>
      <c r="V43" s="126">
        <v>0</v>
      </c>
      <c r="W43" s="126">
        <v>0</v>
      </c>
      <c r="X43" s="126"/>
    </row>
    <row r="44" spans="1:24" ht="25.5" x14ac:dyDescent="0.25">
      <c r="A44" s="130"/>
      <c r="B44" s="133"/>
      <c r="C44" s="23">
        <v>41</v>
      </c>
      <c r="D44" s="21" t="s">
        <v>104</v>
      </c>
      <c r="E44" s="23" t="s">
        <v>40</v>
      </c>
      <c r="F44" s="23" t="s">
        <v>52</v>
      </c>
      <c r="G44" s="23" t="s">
        <v>47</v>
      </c>
      <c r="H44" s="29">
        <v>0.63</v>
      </c>
      <c r="I44" s="86">
        <v>96</v>
      </c>
      <c r="J44" s="84">
        <f t="shared" si="0"/>
        <v>96</v>
      </c>
      <c r="K44" s="85" t="str">
        <f t="shared" si="1"/>
        <v>OK</v>
      </c>
      <c r="L44" s="126">
        <v>0</v>
      </c>
      <c r="M44" s="126">
        <v>0</v>
      </c>
      <c r="N44" s="126">
        <v>0</v>
      </c>
      <c r="O44" s="126">
        <v>0</v>
      </c>
      <c r="P44" s="126">
        <v>0</v>
      </c>
      <c r="Q44" s="126">
        <v>0</v>
      </c>
      <c r="R44" s="126">
        <v>0</v>
      </c>
      <c r="S44" s="126">
        <v>0</v>
      </c>
      <c r="T44" s="126">
        <v>0</v>
      </c>
      <c r="U44" s="126">
        <v>0</v>
      </c>
      <c r="V44" s="126">
        <v>0</v>
      </c>
      <c r="W44" s="126">
        <v>0</v>
      </c>
      <c r="X44" s="126"/>
    </row>
    <row r="45" spans="1:24" ht="25.5" x14ac:dyDescent="0.25">
      <c r="A45" s="130"/>
      <c r="B45" s="133"/>
      <c r="C45" s="23">
        <v>42</v>
      </c>
      <c r="D45" s="21" t="s">
        <v>105</v>
      </c>
      <c r="E45" s="23" t="s">
        <v>40</v>
      </c>
      <c r="F45" s="23" t="s">
        <v>52</v>
      </c>
      <c r="G45" s="23" t="s">
        <v>47</v>
      </c>
      <c r="H45" s="29">
        <v>0.63</v>
      </c>
      <c r="I45" s="86">
        <v>96</v>
      </c>
      <c r="J45" s="84">
        <f t="shared" si="0"/>
        <v>96</v>
      </c>
      <c r="K45" s="85" t="str">
        <f t="shared" si="1"/>
        <v>OK</v>
      </c>
      <c r="L45" s="126">
        <v>0</v>
      </c>
      <c r="M45" s="126">
        <v>0</v>
      </c>
      <c r="N45" s="126">
        <v>0</v>
      </c>
      <c r="O45" s="126">
        <v>0</v>
      </c>
      <c r="P45" s="126">
        <v>0</v>
      </c>
      <c r="Q45" s="126">
        <v>0</v>
      </c>
      <c r="R45" s="126">
        <v>0</v>
      </c>
      <c r="S45" s="126">
        <v>0</v>
      </c>
      <c r="T45" s="126">
        <v>0</v>
      </c>
      <c r="U45" s="126">
        <v>0</v>
      </c>
      <c r="V45" s="126">
        <v>0</v>
      </c>
      <c r="W45" s="126">
        <v>0</v>
      </c>
      <c r="X45" s="126"/>
    </row>
    <row r="46" spans="1:24" ht="25.5" x14ac:dyDescent="0.25">
      <c r="A46" s="130"/>
      <c r="B46" s="133"/>
      <c r="C46" s="23">
        <v>43</v>
      </c>
      <c r="D46" s="21" t="s">
        <v>106</v>
      </c>
      <c r="E46" s="23" t="s">
        <v>40</v>
      </c>
      <c r="F46" s="23" t="s">
        <v>52</v>
      </c>
      <c r="G46" s="23" t="s">
        <v>47</v>
      </c>
      <c r="H46" s="29">
        <v>0.93</v>
      </c>
      <c r="I46" s="86">
        <v>48</v>
      </c>
      <c r="J46" s="84">
        <f t="shared" si="0"/>
        <v>48</v>
      </c>
      <c r="K46" s="85" t="str">
        <f t="shared" si="1"/>
        <v>OK</v>
      </c>
      <c r="L46" s="126">
        <v>0</v>
      </c>
      <c r="M46" s="126">
        <v>0</v>
      </c>
      <c r="N46" s="126">
        <v>0</v>
      </c>
      <c r="O46" s="126">
        <v>0</v>
      </c>
      <c r="P46" s="126">
        <v>0</v>
      </c>
      <c r="Q46" s="126">
        <v>0</v>
      </c>
      <c r="R46" s="126">
        <v>0</v>
      </c>
      <c r="S46" s="126">
        <v>0</v>
      </c>
      <c r="T46" s="126">
        <v>0</v>
      </c>
      <c r="U46" s="126">
        <v>0</v>
      </c>
      <c r="V46" s="126">
        <v>0</v>
      </c>
      <c r="W46" s="126">
        <v>0</v>
      </c>
      <c r="X46" s="126"/>
    </row>
    <row r="47" spans="1:24" ht="25.5" x14ac:dyDescent="0.25">
      <c r="A47" s="130"/>
      <c r="B47" s="133"/>
      <c r="C47" s="23">
        <v>44</v>
      </c>
      <c r="D47" s="21" t="s">
        <v>107</v>
      </c>
      <c r="E47" s="23" t="s">
        <v>40</v>
      </c>
      <c r="F47" s="23" t="s">
        <v>52</v>
      </c>
      <c r="G47" s="23" t="s">
        <v>108</v>
      </c>
      <c r="H47" s="29">
        <v>0.93</v>
      </c>
      <c r="I47" s="86">
        <v>48</v>
      </c>
      <c r="J47" s="84">
        <f t="shared" si="0"/>
        <v>48</v>
      </c>
      <c r="K47" s="85" t="str">
        <f t="shared" si="1"/>
        <v>OK</v>
      </c>
      <c r="L47" s="126">
        <v>0</v>
      </c>
      <c r="M47" s="126">
        <v>0</v>
      </c>
      <c r="N47" s="126">
        <v>0</v>
      </c>
      <c r="O47" s="126">
        <v>0</v>
      </c>
      <c r="P47" s="126">
        <v>0</v>
      </c>
      <c r="Q47" s="126">
        <v>0</v>
      </c>
      <c r="R47" s="126">
        <v>0</v>
      </c>
      <c r="S47" s="126">
        <v>0</v>
      </c>
      <c r="T47" s="126">
        <v>0</v>
      </c>
      <c r="U47" s="126">
        <v>0</v>
      </c>
      <c r="V47" s="126">
        <v>0</v>
      </c>
      <c r="W47" s="126">
        <v>0</v>
      </c>
      <c r="X47" s="126"/>
    </row>
    <row r="48" spans="1:24" ht="25.5" x14ac:dyDescent="0.25">
      <c r="A48" s="130"/>
      <c r="B48" s="133"/>
      <c r="C48" s="23">
        <v>45</v>
      </c>
      <c r="D48" s="21" t="s">
        <v>109</v>
      </c>
      <c r="E48" s="23" t="s">
        <v>40</v>
      </c>
      <c r="F48" s="23" t="s">
        <v>110</v>
      </c>
      <c r="G48" s="23" t="s">
        <v>47</v>
      </c>
      <c r="H48" s="29">
        <v>1.23</v>
      </c>
      <c r="I48" s="86">
        <v>48</v>
      </c>
      <c r="J48" s="84">
        <f t="shared" si="0"/>
        <v>48</v>
      </c>
      <c r="K48" s="85" t="str">
        <f t="shared" si="1"/>
        <v>OK</v>
      </c>
      <c r="L48" s="126">
        <v>0</v>
      </c>
      <c r="M48" s="126">
        <v>0</v>
      </c>
      <c r="N48" s="126">
        <v>0</v>
      </c>
      <c r="O48" s="126">
        <v>0</v>
      </c>
      <c r="P48" s="126">
        <v>0</v>
      </c>
      <c r="Q48" s="126">
        <v>0</v>
      </c>
      <c r="R48" s="126">
        <v>0</v>
      </c>
      <c r="S48" s="126">
        <v>0</v>
      </c>
      <c r="T48" s="126">
        <v>0</v>
      </c>
      <c r="U48" s="126">
        <v>0</v>
      </c>
      <c r="V48" s="126">
        <v>0</v>
      </c>
      <c r="W48" s="126">
        <v>0</v>
      </c>
      <c r="X48" s="126"/>
    </row>
    <row r="49" spans="1:24" ht="25.5" x14ac:dyDescent="0.25">
      <c r="A49" s="130"/>
      <c r="B49" s="133"/>
      <c r="C49" s="23">
        <v>46</v>
      </c>
      <c r="D49" s="21" t="s">
        <v>111</v>
      </c>
      <c r="E49" s="23" t="s">
        <v>40</v>
      </c>
      <c r="F49" s="23" t="s">
        <v>52</v>
      </c>
      <c r="G49" s="23" t="s">
        <v>47</v>
      </c>
      <c r="H49" s="29">
        <v>0.93</v>
      </c>
      <c r="I49" s="86">
        <v>48</v>
      </c>
      <c r="J49" s="84">
        <f t="shared" si="0"/>
        <v>48</v>
      </c>
      <c r="K49" s="85" t="str">
        <f t="shared" si="1"/>
        <v>OK</v>
      </c>
      <c r="L49" s="126">
        <v>0</v>
      </c>
      <c r="M49" s="126">
        <v>0</v>
      </c>
      <c r="N49" s="126">
        <v>0</v>
      </c>
      <c r="O49" s="126">
        <v>0</v>
      </c>
      <c r="P49" s="126">
        <v>0</v>
      </c>
      <c r="Q49" s="126">
        <v>0</v>
      </c>
      <c r="R49" s="126">
        <v>0</v>
      </c>
      <c r="S49" s="126">
        <v>0</v>
      </c>
      <c r="T49" s="126">
        <v>0</v>
      </c>
      <c r="U49" s="126">
        <v>0</v>
      </c>
      <c r="V49" s="126">
        <v>0</v>
      </c>
      <c r="W49" s="126">
        <v>0</v>
      </c>
      <c r="X49" s="126"/>
    </row>
    <row r="50" spans="1:24" ht="38.25" x14ac:dyDescent="0.25">
      <c r="A50" s="131" t="s">
        <v>380</v>
      </c>
      <c r="B50" s="132">
        <v>7</v>
      </c>
      <c r="C50" s="26">
        <v>47</v>
      </c>
      <c r="D50" s="35" t="s">
        <v>112</v>
      </c>
      <c r="E50" s="26" t="s">
        <v>40</v>
      </c>
      <c r="F50" s="27" t="s">
        <v>113</v>
      </c>
      <c r="G50" s="26" t="s">
        <v>47</v>
      </c>
      <c r="H50" s="28">
        <v>1.97</v>
      </c>
      <c r="I50" s="83">
        <v>800</v>
      </c>
      <c r="J50" s="84">
        <f t="shared" si="0"/>
        <v>440</v>
      </c>
      <c r="K50" s="85" t="str">
        <f t="shared" si="1"/>
        <v>OK</v>
      </c>
      <c r="L50" s="126">
        <v>0</v>
      </c>
      <c r="M50" s="126">
        <v>0</v>
      </c>
      <c r="N50" s="126">
        <v>0</v>
      </c>
      <c r="O50" s="126">
        <v>0</v>
      </c>
      <c r="P50" s="126">
        <v>0</v>
      </c>
      <c r="Q50" s="126">
        <v>0</v>
      </c>
      <c r="R50" s="126">
        <v>0</v>
      </c>
      <c r="S50" s="126">
        <v>0</v>
      </c>
      <c r="T50" s="126">
        <v>0</v>
      </c>
      <c r="U50" s="126"/>
      <c r="V50" s="126">
        <v>360</v>
      </c>
      <c r="W50" s="126">
        <v>0</v>
      </c>
      <c r="X50" s="126"/>
    </row>
    <row r="51" spans="1:24" ht="38.25" x14ac:dyDescent="0.25">
      <c r="A51" s="131"/>
      <c r="B51" s="132"/>
      <c r="C51" s="26">
        <v>48</v>
      </c>
      <c r="D51" s="35" t="s">
        <v>114</v>
      </c>
      <c r="E51" s="26" t="s">
        <v>40</v>
      </c>
      <c r="F51" s="27" t="s">
        <v>113</v>
      </c>
      <c r="G51" s="26" t="s">
        <v>47</v>
      </c>
      <c r="H51" s="28">
        <v>1.97</v>
      </c>
      <c r="I51" s="83">
        <v>800</v>
      </c>
      <c r="J51" s="84">
        <f t="shared" si="0"/>
        <v>440</v>
      </c>
      <c r="K51" s="85" t="str">
        <f t="shared" si="1"/>
        <v>OK</v>
      </c>
      <c r="L51" s="126">
        <v>0</v>
      </c>
      <c r="M51" s="126">
        <v>0</v>
      </c>
      <c r="N51" s="126">
        <v>0</v>
      </c>
      <c r="O51" s="126">
        <v>0</v>
      </c>
      <c r="P51" s="126">
        <v>0</v>
      </c>
      <c r="Q51" s="126">
        <v>0</v>
      </c>
      <c r="R51" s="126">
        <v>0</v>
      </c>
      <c r="S51" s="126">
        <v>0</v>
      </c>
      <c r="T51" s="126">
        <v>0</v>
      </c>
      <c r="U51" s="126"/>
      <c r="V51" s="126">
        <v>360</v>
      </c>
      <c r="W51" s="126">
        <v>0</v>
      </c>
      <c r="X51" s="126"/>
    </row>
    <row r="52" spans="1:24" ht="38.25" x14ac:dyDescent="0.25">
      <c r="A52" s="131"/>
      <c r="B52" s="132"/>
      <c r="C52" s="26">
        <v>49</v>
      </c>
      <c r="D52" s="35" t="s">
        <v>115</v>
      </c>
      <c r="E52" s="26" t="s">
        <v>40</v>
      </c>
      <c r="F52" s="27" t="s">
        <v>113</v>
      </c>
      <c r="G52" s="26" t="s">
        <v>47</v>
      </c>
      <c r="H52" s="28">
        <v>1.97</v>
      </c>
      <c r="I52" s="83">
        <v>800</v>
      </c>
      <c r="J52" s="84">
        <f t="shared" si="0"/>
        <v>440</v>
      </c>
      <c r="K52" s="85" t="str">
        <f t="shared" si="1"/>
        <v>OK</v>
      </c>
      <c r="L52" s="126">
        <v>0</v>
      </c>
      <c r="M52" s="126">
        <v>0</v>
      </c>
      <c r="N52" s="126">
        <v>0</v>
      </c>
      <c r="O52" s="126">
        <v>0</v>
      </c>
      <c r="P52" s="126">
        <v>0</v>
      </c>
      <c r="Q52" s="126">
        <v>0</v>
      </c>
      <c r="R52" s="126">
        <v>0</v>
      </c>
      <c r="S52" s="126">
        <v>0</v>
      </c>
      <c r="T52" s="126">
        <v>0</v>
      </c>
      <c r="U52" s="126"/>
      <c r="V52" s="126">
        <v>360</v>
      </c>
      <c r="W52" s="126">
        <v>0</v>
      </c>
      <c r="X52" s="126"/>
    </row>
    <row r="53" spans="1:24" ht="38.25" x14ac:dyDescent="0.25">
      <c r="A53" s="131"/>
      <c r="B53" s="132"/>
      <c r="C53" s="26">
        <v>50</v>
      </c>
      <c r="D53" s="35" t="s">
        <v>116</v>
      </c>
      <c r="E53" s="26" t="s">
        <v>40</v>
      </c>
      <c r="F53" s="27" t="s">
        <v>113</v>
      </c>
      <c r="G53" s="26" t="s">
        <v>47</v>
      </c>
      <c r="H53" s="28">
        <v>1.97</v>
      </c>
      <c r="I53" s="83">
        <v>48</v>
      </c>
      <c r="J53" s="84">
        <f t="shared" si="0"/>
        <v>0</v>
      </c>
      <c r="K53" s="85" t="str">
        <f t="shared" si="1"/>
        <v>OK</v>
      </c>
      <c r="L53" s="126">
        <v>0</v>
      </c>
      <c r="M53" s="126">
        <v>0</v>
      </c>
      <c r="N53" s="126">
        <v>0</v>
      </c>
      <c r="O53" s="126">
        <v>0</v>
      </c>
      <c r="P53" s="126">
        <v>0</v>
      </c>
      <c r="Q53" s="126">
        <v>0</v>
      </c>
      <c r="R53" s="126">
        <v>0</v>
      </c>
      <c r="S53" s="126">
        <v>0</v>
      </c>
      <c r="T53" s="126">
        <v>0</v>
      </c>
      <c r="U53" s="126"/>
      <c r="V53" s="126">
        <v>48</v>
      </c>
      <c r="W53" s="126">
        <v>0</v>
      </c>
      <c r="X53" s="126"/>
    </row>
    <row r="54" spans="1:24" ht="39" x14ac:dyDescent="0.25">
      <c r="A54" s="131"/>
      <c r="B54" s="132"/>
      <c r="C54" s="26">
        <v>51</v>
      </c>
      <c r="D54" s="38" t="s">
        <v>117</v>
      </c>
      <c r="E54" s="26" t="s">
        <v>40</v>
      </c>
      <c r="F54" s="27" t="s">
        <v>118</v>
      </c>
      <c r="G54" s="26" t="s">
        <v>47</v>
      </c>
      <c r="H54" s="28">
        <v>6.47</v>
      </c>
      <c r="I54" s="83">
        <v>20</v>
      </c>
      <c r="J54" s="84">
        <f t="shared" si="0"/>
        <v>0</v>
      </c>
      <c r="K54" s="85" t="str">
        <f t="shared" si="1"/>
        <v>OK</v>
      </c>
      <c r="L54" s="126">
        <v>0</v>
      </c>
      <c r="M54" s="126">
        <v>0</v>
      </c>
      <c r="N54" s="126">
        <v>0</v>
      </c>
      <c r="O54" s="126">
        <v>0</v>
      </c>
      <c r="P54" s="126">
        <v>0</v>
      </c>
      <c r="Q54" s="126">
        <v>0</v>
      </c>
      <c r="R54" s="126">
        <v>0</v>
      </c>
      <c r="S54" s="126">
        <v>0</v>
      </c>
      <c r="T54" s="126">
        <v>0</v>
      </c>
      <c r="U54" s="126"/>
      <c r="V54" s="126">
        <v>20</v>
      </c>
      <c r="W54" s="126">
        <v>0</v>
      </c>
      <c r="X54" s="126"/>
    </row>
    <row r="55" spans="1:24" ht="25.5" x14ac:dyDescent="0.25">
      <c r="A55" s="130" t="s">
        <v>378</v>
      </c>
      <c r="B55" s="133">
        <v>8</v>
      </c>
      <c r="C55" s="23">
        <v>52</v>
      </c>
      <c r="D55" s="21" t="s">
        <v>119</v>
      </c>
      <c r="E55" s="23" t="s">
        <v>40</v>
      </c>
      <c r="F55" s="23" t="s">
        <v>120</v>
      </c>
      <c r="G55" s="23" t="s">
        <v>121</v>
      </c>
      <c r="H55" s="29">
        <v>1.44</v>
      </c>
      <c r="I55" s="86">
        <v>250</v>
      </c>
      <c r="J55" s="84">
        <f t="shared" si="0"/>
        <v>250</v>
      </c>
      <c r="K55" s="85" t="str">
        <f t="shared" si="1"/>
        <v>OK</v>
      </c>
      <c r="L55" s="126">
        <v>0</v>
      </c>
      <c r="M55" s="126">
        <v>0</v>
      </c>
      <c r="N55" s="126">
        <v>0</v>
      </c>
      <c r="O55" s="126">
        <v>0</v>
      </c>
      <c r="P55" s="126">
        <v>0</v>
      </c>
      <c r="Q55" s="126">
        <v>0</v>
      </c>
      <c r="R55" s="126">
        <v>0</v>
      </c>
      <c r="S55" s="126">
        <v>0</v>
      </c>
      <c r="T55" s="126">
        <v>0</v>
      </c>
      <c r="U55" s="126">
        <v>0</v>
      </c>
      <c r="V55" s="126">
        <v>0</v>
      </c>
      <c r="W55" s="126">
        <v>0</v>
      </c>
      <c r="X55" s="126"/>
    </row>
    <row r="56" spans="1:24" x14ac:dyDescent="0.25">
      <c r="A56" s="130"/>
      <c r="B56" s="133"/>
      <c r="C56" s="23">
        <v>53</v>
      </c>
      <c r="D56" s="21" t="s">
        <v>122</v>
      </c>
      <c r="E56" s="23" t="s">
        <v>40</v>
      </c>
      <c r="F56" s="23" t="s">
        <v>123</v>
      </c>
      <c r="G56" s="23" t="s">
        <v>121</v>
      </c>
      <c r="H56" s="29">
        <v>0.51</v>
      </c>
      <c r="I56" s="86">
        <v>200</v>
      </c>
      <c r="J56" s="84">
        <f t="shared" si="0"/>
        <v>200</v>
      </c>
      <c r="K56" s="85" t="str">
        <f t="shared" si="1"/>
        <v>OK</v>
      </c>
      <c r="L56" s="126">
        <v>0</v>
      </c>
      <c r="M56" s="126">
        <v>0</v>
      </c>
      <c r="N56" s="126">
        <v>0</v>
      </c>
      <c r="O56" s="126">
        <v>0</v>
      </c>
      <c r="P56" s="126">
        <v>0</v>
      </c>
      <c r="Q56" s="126">
        <v>0</v>
      </c>
      <c r="R56" s="126">
        <v>0</v>
      </c>
      <c r="S56" s="126">
        <v>0</v>
      </c>
      <c r="T56" s="126">
        <v>0</v>
      </c>
      <c r="U56" s="126">
        <v>0</v>
      </c>
      <c r="V56" s="126">
        <v>0</v>
      </c>
      <c r="W56" s="126">
        <v>0</v>
      </c>
      <c r="X56" s="126"/>
    </row>
    <row r="57" spans="1:24" x14ac:dyDescent="0.25">
      <c r="A57" s="130"/>
      <c r="B57" s="133"/>
      <c r="C57" s="23">
        <v>54</v>
      </c>
      <c r="D57" s="21" t="s">
        <v>124</v>
      </c>
      <c r="E57" s="23" t="s">
        <v>40</v>
      </c>
      <c r="F57" s="23" t="s">
        <v>123</v>
      </c>
      <c r="G57" s="23" t="s">
        <v>121</v>
      </c>
      <c r="H57" s="29">
        <v>1.94</v>
      </c>
      <c r="I57" s="86">
        <v>100</v>
      </c>
      <c r="J57" s="84">
        <f t="shared" si="0"/>
        <v>100</v>
      </c>
      <c r="K57" s="85" t="str">
        <f t="shared" si="1"/>
        <v>OK</v>
      </c>
      <c r="L57" s="126">
        <v>0</v>
      </c>
      <c r="M57" s="126">
        <v>0</v>
      </c>
      <c r="N57" s="126">
        <v>0</v>
      </c>
      <c r="O57" s="126">
        <v>0</v>
      </c>
      <c r="P57" s="126">
        <v>0</v>
      </c>
      <c r="Q57" s="126">
        <v>0</v>
      </c>
      <c r="R57" s="126">
        <v>0</v>
      </c>
      <c r="S57" s="126">
        <v>0</v>
      </c>
      <c r="T57" s="126">
        <v>0</v>
      </c>
      <c r="U57" s="126">
        <v>0</v>
      </c>
      <c r="V57" s="126">
        <v>0</v>
      </c>
      <c r="W57" s="126">
        <v>0</v>
      </c>
      <c r="X57" s="126"/>
    </row>
    <row r="58" spans="1:24" x14ac:dyDescent="0.25">
      <c r="A58" s="130"/>
      <c r="B58" s="133"/>
      <c r="C58" s="23">
        <v>55</v>
      </c>
      <c r="D58" s="21" t="s">
        <v>125</v>
      </c>
      <c r="E58" s="23" t="s">
        <v>40</v>
      </c>
      <c r="F58" s="23" t="s">
        <v>123</v>
      </c>
      <c r="G58" s="23" t="s">
        <v>121</v>
      </c>
      <c r="H58" s="29">
        <v>2.3199999999999998</v>
      </c>
      <c r="I58" s="86">
        <v>100</v>
      </c>
      <c r="J58" s="84">
        <f t="shared" si="0"/>
        <v>100</v>
      </c>
      <c r="K58" s="85" t="str">
        <f t="shared" si="1"/>
        <v>OK</v>
      </c>
      <c r="L58" s="126">
        <v>0</v>
      </c>
      <c r="M58" s="126">
        <v>0</v>
      </c>
      <c r="N58" s="126">
        <v>0</v>
      </c>
      <c r="O58" s="126">
        <v>0</v>
      </c>
      <c r="P58" s="126">
        <v>0</v>
      </c>
      <c r="Q58" s="126">
        <v>0</v>
      </c>
      <c r="R58" s="126">
        <v>0</v>
      </c>
      <c r="S58" s="126">
        <v>0</v>
      </c>
      <c r="T58" s="126">
        <v>0</v>
      </c>
      <c r="U58" s="126">
        <v>0</v>
      </c>
      <c r="V58" s="126">
        <v>0</v>
      </c>
      <c r="W58" s="126">
        <v>0</v>
      </c>
      <c r="X58" s="126"/>
    </row>
    <row r="59" spans="1:24" x14ac:dyDescent="0.25">
      <c r="A59" s="130"/>
      <c r="B59" s="133"/>
      <c r="C59" s="23">
        <v>56</v>
      </c>
      <c r="D59" s="21" t="s">
        <v>126</v>
      </c>
      <c r="E59" s="23" t="s">
        <v>40</v>
      </c>
      <c r="F59" s="23" t="s">
        <v>123</v>
      </c>
      <c r="G59" s="23" t="s">
        <v>121</v>
      </c>
      <c r="H59" s="29">
        <v>0.56999999999999995</v>
      </c>
      <c r="I59" s="86">
        <v>200</v>
      </c>
      <c r="J59" s="84">
        <f t="shared" si="0"/>
        <v>150</v>
      </c>
      <c r="K59" s="85" t="str">
        <f t="shared" si="1"/>
        <v>OK</v>
      </c>
      <c r="L59" s="126">
        <v>0</v>
      </c>
      <c r="M59" s="126">
        <v>50</v>
      </c>
      <c r="N59" s="126">
        <v>0</v>
      </c>
      <c r="O59" s="126">
        <v>0</v>
      </c>
      <c r="P59" s="126">
        <v>0</v>
      </c>
      <c r="Q59" s="126">
        <v>0</v>
      </c>
      <c r="R59" s="126">
        <v>0</v>
      </c>
      <c r="S59" s="126">
        <v>0</v>
      </c>
      <c r="T59" s="126">
        <v>0</v>
      </c>
      <c r="U59" s="126">
        <v>0</v>
      </c>
      <c r="V59" s="126">
        <v>0</v>
      </c>
      <c r="W59" s="126">
        <v>0</v>
      </c>
      <c r="X59" s="126"/>
    </row>
    <row r="60" spans="1:24" ht="26.25" x14ac:dyDescent="0.25">
      <c r="A60" s="130"/>
      <c r="B60" s="133"/>
      <c r="C60" s="23">
        <v>57</v>
      </c>
      <c r="D60" s="37" t="s">
        <v>127</v>
      </c>
      <c r="E60" s="23" t="s">
        <v>40</v>
      </c>
      <c r="F60" s="23" t="s">
        <v>120</v>
      </c>
      <c r="G60" s="23" t="s">
        <v>47</v>
      </c>
      <c r="H60" s="29">
        <v>2.25</v>
      </c>
      <c r="I60" s="86">
        <v>200</v>
      </c>
      <c r="J60" s="84">
        <f t="shared" si="0"/>
        <v>140</v>
      </c>
      <c r="K60" s="85" t="str">
        <f t="shared" si="1"/>
        <v>OK</v>
      </c>
      <c r="L60" s="126">
        <v>0</v>
      </c>
      <c r="M60" s="126">
        <v>60</v>
      </c>
      <c r="N60" s="126">
        <v>0</v>
      </c>
      <c r="O60" s="126">
        <v>0</v>
      </c>
      <c r="P60" s="126">
        <v>0</v>
      </c>
      <c r="Q60" s="126">
        <v>0</v>
      </c>
      <c r="R60" s="126">
        <v>0</v>
      </c>
      <c r="S60" s="126">
        <v>0</v>
      </c>
      <c r="T60" s="126">
        <v>0</v>
      </c>
      <c r="U60" s="126">
        <v>0</v>
      </c>
      <c r="V60" s="126">
        <v>0</v>
      </c>
      <c r="W60" s="126">
        <v>0</v>
      </c>
      <c r="X60" s="126"/>
    </row>
    <row r="61" spans="1:24" ht="25.5" x14ac:dyDescent="0.25">
      <c r="A61" s="131" t="s">
        <v>378</v>
      </c>
      <c r="B61" s="132">
        <v>9</v>
      </c>
      <c r="C61" s="26">
        <v>58</v>
      </c>
      <c r="D61" s="20" t="s">
        <v>491</v>
      </c>
      <c r="E61" s="26" t="s">
        <v>40</v>
      </c>
      <c r="F61" s="24" t="s">
        <v>128</v>
      </c>
      <c r="G61" s="26" t="s">
        <v>47</v>
      </c>
      <c r="H61" s="30">
        <v>0.66</v>
      </c>
      <c r="I61" s="51">
        <v>150</v>
      </c>
      <c r="J61" s="84">
        <f t="shared" si="0"/>
        <v>102</v>
      </c>
      <c r="K61" s="85" t="str">
        <f t="shared" si="1"/>
        <v>OK</v>
      </c>
      <c r="L61" s="126">
        <v>0</v>
      </c>
      <c r="M61" s="126">
        <v>48</v>
      </c>
      <c r="N61" s="126">
        <v>0</v>
      </c>
      <c r="O61" s="126">
        <v>0</v>
      </c>
      <c r="P61" s="126">
        <v>0</v>
      </c>
      <c r="Q61" s="126">
        <v>0</v>
      </c>
      <c r="R61" s="126">
        <v>0</v>
      </c>
      <c r="S61" s="126">
        <v>0</v>
      </c>
      <c r="T61" s="126">
        <v>0</v>
      </c>
      <c r="U61" s="126">
        <v>0</v>
      </c>
      <c r="V61" s="126">
        <v>0</v>
      </c>
      <c r="W61" s="126">
        <v>0</v>
      </c>
      <c r="X61" s="126"/>
    </row>
    <row r="62" spans="1:24" ht="38.25" x14ac:dyDescent="0.25">
      <c r="A62" s="131"/>
      <c r="B62" s="132"/>
      <c r="C62" s="26">
        <v>59</v>
      </c>
      <c r="D62" s="39" t="s">
        <v>492</v>
      </c>
      <c r="E62" s="26" t="s">
        <v>40</v>
      </c>
      <c r="F62" s="25" t="s">
        <v>54</v>
      </c>
      <c r="G62" s="26" t="s">
        <v>47</v>
      </c>
      <c r="H62" s="30">
        <v>0.42</v>
      </c>
      <c r="I62" s="51">
        <v>250</v>
      </c>
      <c r="J62" s="84">
        <f t="shared" si="0"/>
        <v>202</v>
      </c>
      <c r="K62" s="85" t="str">
        <f t="shared" si="1"/>
        <v>OK</v>
      </c>
      <c r="L62" s="126">
        <v>0</v>
      </c>
      <c r="M62" s="126">
        <v>48</v>
      </c>
      <c r="N62" s="126">
        <v>0</v>
      </c>
      <c r="O62" s="126">
        <v>0</v>
      </c>
      <c r="P62" s="126">
        <v>0</v>
      </c>
      <c r="Q62" s="126">
        <v>0</v>
      </c>
      <c r="R62" s="126">
        <v>0</v>
      </c>
      <c r="S62" s="126">
        <v>0</v>
      </c>
      <c r="T62" s="126">
        <v>0</v>
      </c>
      <c r="U62" s="126">
        <v>0</v>
      </c>
      <c r="V62" s="126">
        <v>0</v>
      </c>
      <c r="W62" s="126">
        <v>0</v>
      </c>
      <c r="X62" s="126"/>
    </row>
    <row r="63" spans="1:24" ht="25.5" x14ac:dyDescent="0.25">
      <c r="A63" s="131"/>
      <c r="B63" s="132"/>
      <c r="C63" s="26">
        <v>60</v>
      </c>
      <c r="D63" s="39" t="s">
        <v>129</v>
      </c>
      <c r="E63" s="26" t="s">
        <v>40</v>
      </c>
      <c r="F63" s="25" t="s">
        <v>130</v>
      </c>
      <c r="G63" s="26" t="s">
        <v>47</v>
      </c>
      <c r="H63" s="30">
        <v>1.19</v>
      </c>
      <c r="I63" s="52">
        <v>200</v>
      </c>
      <c r="J63" s="84">
        <f t="shared" si="0"/>
        <v>180</v>
      </c>
      <c r="K63" s="85" t="str">
        <f t="shared" si="1"/>
        <v>OK</v>
      </c>
      <c r="L63" s="126">
        <v>0</v>
      </c>
      <c r="M63" s="126">
        <v>20</v>
      </c>
      <c r="N63" s="126">
        <v>0</v>
      </c>
      <c r="O63" s="126">
        <v>0</v>
      </c>
      <c r="P63" s="126">
        <v>0</v>
      </c>
      <c r="Q63" s="126">
        <v>0</v>
      </c>
      <c r="R63" s="126">
        <v>0</v>
      </c>
      <c r="S63" s="126">
        <v>0</v>
      </c>
      <c r="T63" s="126">
        <v>0</v>
      </c>
      <c r="U63" s="126">
        <v>0</v>
      </c>
      <c r="V63" s="126">
        <v>0</v>
      </c>
      <c r="W63" s="126">
        <v>0</v>
      </c>
      <c r="X63" s="126"/>
    </row>
    <row r="64" spans="1:24" ht="25.5" x14ac:dyDescent="0.25">
      <c r="A64" s="131"/>
      <c r="B64" s="132"/>
      <c r="C64" s="26">
        <v>61</v>
      </c>
      <c r="D64" s="39" t="s">
        <v>385</v>
      </c>
      <c r="E64" s="26" t="s">
        <v>40</v>
      </c>
      <c r="F64" s="25" t="s">
        <v>130</v>
      </c>
      <c r="G64" s="26" t="s">
        <v>47</v>
      </c>
      <c r="H64" s="30">
        <v>1.36</v>
      </c>
      <c r="I64" s="52">
        <v>200</v>
      </c>
      <c r="J64" s="84">
        <f t="shared" si="0"/>
        <v>180</v>
      </c>
      <c r="K64" s="85" t="str">
        <f t="shared" si="1"/>
        <v>OK</v>
      </c>
      <c r="L64" s="126">
        <v>0</v>
      </c>
      <c r="M64" s="126">
        <v>20</v>
      </c>
      <c r="N64" s="126">
        <v>0</v>
      </c>
      <c r="O64" s="126">
        <v>0</v>
      </c>
      <c r="P64" s="126">
        <v>0</v>
      </c>
      <c r="Q64" s="126">
        <v>0</v>
      </c>
      <c r="R64" s="126">
        <v>0</v>
      </c>
      <c r="S64" s="126">
        <v>0</v>
      </c>
      <c r="T64" s="126">
        <v>0</v>
      </c>
      <c r="U64" s="126">
        <v>0</v>
      </c>
      <c r="V64" s="126">
        <v>0</v>
      </c>
      <c r="W64" s="126">
        <v>0</v>
      </c>
      <c r="X64" s="126"/>
    </row>
    <row r="65" spans="1:24" ht="25.5" x14ac:dyDescent="0.25">
      <c r="A65" s="131"/>
      <c r="B65" s="132"/>
      <c r="C65" s="26">
        <v>62</v>
      </c>
      <c r="D65" s="39" t="s">
        <v>131</v>
      </c>
      <c r="E65" s="26" t="s">
        <v>40</v>
      </c>
      <c r="F65" s="25" t="s">
        <v>130</v>
      </c>
      <c r="G65" s="26" t="s">
        <v>47</v>
      </c>
      <c r="H65" s="30">
        <v>1.19</v>
      </c>
      <c r="I65" s="52">
        <v>200</v>
      </c>
      <c r="J65" s="84">
        <f t="shared" si="0"/>
        <v>200</v>
      </c>
      <c r="K65" s="85" t="str">
        <f t="shared" si="1"/>
        <v>OK</v>
      </c>
      <c r="L65" s="126">
        <v>0</v>
      </c>
      <c r="M65" s="126">
        <v>0</v>
      </c>
      <c r="N65" s="126">
        <v>0</v>
      </c>
      <c r="O65" s="126">
        <v>0</v>
      </c>
      <c r="P65" s="126">
        <v>0</v>
      </c>
      <c r="Q65" s="126">
        <v>0</v>
      </c>
      <c r="R65" s="126">
        <v>0</v>
      </c>
      <c r="S65" s="126">
        <v>0</v>
      </c>
      <c r="T65" s="126">
        <v>0</v>
      </c>
      <c r="U65" s="126">
        <v>0</v>
      </c>
      <c r="V65" s="126">
        <v>0</v>
      </c>
      <c r="W65" s="126">
        <v>0</v>
      </c>
      <c r="X65" s="126"/>
    </row>
    <row r="66" spans="1:24" ht="25.5" x14ac:dyDescent="0.25">
      <c r="A66" s="131"/>
      <c r="B66" s="132"/>
      <c r="C66" s="26">
        <v>63</v>
      </c>
      <c r="D66" s="39" t="s">
        <v>132</v>
      </c>
      <c r="E66" s="26" t="s">
        <v>40</v>
      </c>
      <c r="F66" s="25" t="s">
        <v>130</v>
      </c>
      <c r="G66" s="26" t="s">
        <v>47</v>
      </c>
      <c r="H66" s="30">
        <v>1.74</v>
      </c>
      <c r="I66" s="52">
        <v>20</v>
      </c>
      <c r="J66" s="84">
        <f t="shared" si="0"/>
        <v>20</v>
      </c>
      <c r="K66" s="85" t="str">
        <f t="shared" si="1"/>
        <v>OK</v>
      </c>
      <c r="L66" s="126">
        <v>0</v>
      </c>
      <c r="M66" s="126">
        <v>0</v>
      </c>
      <c r="N66" s="126">
        <v>0</v>
      </c>
      <c r="O66" s="126">
        <v>0</v>
      </c>
      <c r="P66" s="126">
        <v>0</v>
      </c>
      <c r="Q66" s="126">
        <v>0</v>
      </c>
      <c r="R66" s="126">
        <v>0</v>
      </c>
      <c r="S66" s="126">
        <v>0</v>
      </c>
      <c r="T66" s="126">
        <v>0</v>
      </c>
      <c r="U66" s="126">
        <v>0</v>
      </c>
      <c r="V66" s="126">
        <v>0</v>
      </c>
      <c r="W66" s="126">
        <v>0</v>
      </c>
      <c r="X66" s="126"/>
    </row>
    <row r="67" spans="1:24" ht="25.5" x14ac:dyDescent="0.25">
      <c r="A67" s="131"/>
      <c r="B67" s="132"/>
      <c r="C67" s="26">
        <v>64</v>
      </c>
      <c r="D67" s="39" t="s">
        <v>133</v>
      </c>
      <c r="E67" s="26" t="s">
        <v>40</v>
      </c>
      <c r="F67" s="25" t="s">
        <v>130</v>
      </c>
      <c r="G67" s="26" t="s">
        <v>47</v>
      </c>
      <c r="H67" s="30">
        <v>2.5499999999999998</v>
      </c>
      <c r="I67" s="52">
        <v>20</v>
      </c>
      <c r="J67" s="84">
        <f t="shared" si="0"/>
        <v>20</v>
      </c>
      <c r="K67" s="85" t="str">
        <f t="shared" si="1"/>
        <v>OK</v>
      </c>
      <c r="L67" s="126">
        <v>0</v>
      </c>
      <c r="M67" s="126">
        <v>0</v>
      </c>
      <c r="N67" s="126">
        <v>0</v>
      </c>
      <c r="O67" s="126">
        <v>0</v>
      </c>
      <c r="P67" s="126">
        <v>0</v>
      </c>
      <c r="Q67" s="126">
        <v>0</v>
      </c>
      <c r="R67" s="126">
        <v>0</v>
      </c>
      <c r="S67" s="126">
        <v>0</v>
      </c>
      <c r="T67" s="126">
        <v>0</v>
      </c>
      <c r="U67" s="126">
        <v>0</v>
      </c>
      <c r="V67" s="126">
        <v>0</v>
      </c>
      <c r="W67" s="126">
        <v>0</v>
      </c>
      <c r="X67" s="126"/>
    </row>
    <row r="68" spans="1:24" x14ac:dyDescent="0.25">
      <c r="A68" s="131"/>
      <c r="B68" s="132"/>
      <c r="C68" s="26">
        <v>65</v>
      </c>
      <c r="D68" s="39" t="s">
        <v>134</v>
      </c>
      <c r="E68" s="26" t="s">
        <v>40</v>
      </c>
      <c r="F68" s="25" t="s">
        <v>135</v>
      </c>
      <c r="G68" s="26" t="s">
        <v>47</v>
      </c>
      <c r="H68" s="30">
        <v>1.82</v>
      </c>
      <c r="I68" s="52">
        <v>10</v>
      </c>
      <c r="J68" s="84">
        <f t="shared" si="0"/>
        <v>10</v>
      </c>
      <c r="K68" s="85" t="str">
        <f t="shared" si="1"/>
        <v>OK</v>
      </c>
      <c r="L68" s="126">
        <v>0</v>
      </c>
      <c r="M68" s="126">
        <v>0</v>
      </c>
      <c r="N68" s="126">
        <v>0</v>
      </c>
      <c r="O68" s="126">
        <v>0</v>
      </c>
      <c r="P68" s="126">
        <v>0</v>
      </c>
      <c r="Q68" s="126">
        <v>0</v>
      </c>
      <c r="R68" s="126">
        <v>0</v>
      </c>
      <c r="S68" s="126">
        <v>0</v>
      </c>
      <c r="T68" s="126">
        <v>0</v>
      </c>
      <c r="U68" s="126">
        <v>0</v>
      </c>
      <c r="V68" s="126">
        <v>0</v>
      </c>
      <c r="W68" s="126">
        <v>0</v>
      </c>
      <c r="X68" s="126"/>
    </row>
    <row r="69" spans="1:24" ht="25.5" x14ac:dyDescent="0.25">
      <c r="A69" s="131"/>
      <c r="B69" s="132"/>
      <c r="C69" s="26">
        <v>66</v>
      </c>
      <c r="D69" s="20" t="s">
        <v>136</v>
      </c>
      <c r="E69" s="26" t="s">
        <v>40</v>
      </c>
      <c r="F69" s="24" t="s">
        <v>137</v>
      </c>
      <c r="G69" s="26" t="s">
        <v>47</v>
      </c>
      <c r="H69" s="30">
        <v>0.88</v>
      </c>
      <c r="I69" s="83">
        <v>2000</v>
      </c>
      <c r="J69" s="84">
        <f t="shared" ref="J69:J132" si="2">I69-(SUM(L69:X69))</f>
        <v>2000</v>
      </c>
      <c r="K69" s="85" t="str">
        <f t="shared" ref="K69:K132" si="3">IF(J69&lt;0,"ATENÇÃO","OK")</f>
        <v>OK</v>
      </c>
      <c r="L69" s="126">
        <v>0</v>
      </c>
      <c r="M69" s="126">
        <v>0</v>
      </c>
      <c r="N69" s="126">
        <v>0</v>
      </c>
      <c r="O69" s="126">
        <v>0</v>
      </c>
      <c r="P69" s="126">
        <v>0</v>
      </c>
      <c r="Q69" s="126">
        <v>0</v>
      </c>
      <c r="R69" s="126">
        <v>0</v>
      </c>
      <c r="S69" s="126">
        <v>0</v>
      </c>
      <c r="T69" s="126">
        <v>0</v>
      </c>
      <c r="U69" s="126">
        <v>0</v>
      </c>
      <c r="V69" s="126">
        <v>0</v>
      </c>
      <c r="W69" s="126">
        <v>0</v>
      </c>
      <c r="X69" s="126"/>
    </row>
    <row r="70" spans="1:24" ht="25.5" x14ac:dyDescent="0.25">
      <c r="A70" s="131"/>
      <c r="B70" s="132"/>
      <c r="C70" s="26">
        <v>67</v>
      </c>
      <c r="D70" s="35" t="s">
        <v>138</v>
      </c>
      <c r="E70" s="26" t="s">
        <v>68</v>
      </c>
      <c r="F70" s="26" t="s">
        <v>130</v>
      </c>
      <c r="G70" s="26" t="s">
        <v>47</v>
      </c>
      <c r="H70" s="30">
        <v>1.1499999999999999</v>
      </c>
      <c r="I70" s="83">
        <v>100</v>
      </c>
      <c r="J70" s="84">
        <f t="shared" si="2"/>
        <v>80</v>
      </c>
      <c r="K70" s="85" t="str">
        <f t="shared" si="3"/>
        <v>OK</v>
      </c>
      <c r="L70" s="126">
        <v>0</v>
      </c>
      <c r="M70" s="126">
        <v>20</v>
      </c>
      <c r="N70" s="126">
        <v>0</v>
      </c>
      <c r="O70" s="126">
        <v>0</v>
      </c>
      <c r="P70" s="126">
        <v>0</v>
      </c>
      <c r="Q70" s="126">
        <v>0</v>
      </c>
      <c r="R70" s="126">
        <v>0</v>
      </c>
      <c r="S70" s="126">
        <v>0</v>
      </c>
      <c r="T70" s="126">
        <v>0</v>
      </c>
      <c r="U70" s="126">
        <v>0</v>
      </c>
      <c r="V70" s="126">
        <v>0</v>
      </c>
      <c r="W70" s="126">
        <v>0</v>
      </c>
      <c r="X70" s="126"/>
    </row>
    <row r="71" spans="1:24" ht="25.5" x14ac:dyDescent="0.25">
      <c r="A71" s="131"/>
      <c r="B71" s="132"/>
      <c r="C71" s="26">
        <v>68</v>
      </c>
      <c r="D71" s="35" t="s">
        <v>139</v>
      </c>
      <c r="E71" s="26" t="s">
        <v>40</v>
      </c>
      <c r="F71" s="26" t="s">
        <v>130</v>
      </c>
      <c r="G71" s="26" t="s">
        <v>47</v>
      </c>
      <c r="H71" s="30">
        <v>1.19</v>
      </c>
      <c r="I71" s="83">
        <v>100</v>
      </c>
      <c r="J71" s="84">
        <f t="shared" si="2"/>
        <v>80</v>
      </c>
      <c r="K71" s="85" t="str">
        <f t="shared" si="3"/>
        <v>OK</v>
      </c>
      <c r="L71" s="126">
        <v>0</v>
      </c>
      <c r="M71" s="126">
        <v>20</v>
      </c>
      <c r="N71" s="126">
        <v>0</v>
      </c>
      <c r="O71" s="126">
        <v>0</v>
      </c>
      <c r="P71" s="126">
        <v>0</v>
      </c>
      <c r="Q71" s="126">
        <v>0</v>
      </c>
      <c r="R71" s="126">
        <v>0</v>
      </c>
      <c r="S71" s="126">
        <v>0</v>
      </c>
      <c r="T71" s="126">
        <v>0</v>
      </c>
      <c r="U71" s="126">
        <v>0</v>
      </c>
      <c r="V71" s="126">
        <v>0</v>
      </c>
      <c r="W71" s="126">
        <v>0</v>
      </c>
      <c r="X71" s="126"/>
    </row>
    <row r="72" spans="1:24" ht="25.5" x14ac:dyDescent="0.25">
      <c r="A72" s="131"/>
      <c r="B72" s="132"/>
      <c r="C72" s="26">
        <v>69</v>
      </c>
      <c r="D72" s="35" t="s">
        <v>140</v>
      </c>
      <c r="E72" s="26" t="s">
        <v>68</v>
      </c>
      <c r="F72" s="26" t="s">
        <v>130</v>
      </c>
      <c r="G72" s="26" t="s">
        <v>47</v>
      </c>
      <c r="H72" s="30">
        <v>1.19</v>
      </c>
      <c r="I72" s="83">
        <v>250</v>
      </c>
      <c r="J72" s="84">
        <f t="shared" si="2"/>
        <v>230</v>
      </c>
      <c r="K72" s="85" t="str">
        <f t="shared" si="3"/>
        <v>OK</v>
      </c>
      <c r="L72" s="126">
        <v>0</v>
      </c>
      <c r="M72" s="126">
        <v>20</v>
      </c>
      <c r="N72" s="126">
        <v>0</v>
      </c>
      <c r="O72" s="126">
        <v>0</v>
      </c>
      <c r="P72" s="126">
        <v>0</v>
      </c>
      <c r="Q72" s="126">
        <v>0</v>
      </c>
      <c r="R72" s="126">
        <v>0</v>
      </c>
      <c r="S72" s="126">
        <v>0</v>
      </c>
      <c r="T72" s="126">
        <v>0</v>
      </c>
      <c r="U72" s="126">
        <v>0</v>
      </c>
      <c r="V72" s="126">
        <v>0</v>
      </c>
      <c r="W72" s="126">
        <v>0</v>
      </c>
      <c r="X72" s="126"/>
    </row>
    <row r="73" spans="1:24" ht="25.5" x14ac:dyDescent="0.25">
      <c r="A73" s="131"/>
      <c r="B73" s="132"/>
      <c r="C73" s="26">
        <v>70</v>
      </c>
      <c r="D73" s="35" t="s">
        <v>141</v>
      </c>
      <c r="E73" s="26" t="s">
        <v>68</v>
      </c>
      <c r="F73" s="26" t="s">
        <v>130</v>
      </c>
      <c r="G73" s="26" t="s">
        <v>47</v>
      </c>
      <c r="H73" s="30">
        <v>1.19</v>
      </c>
      <c r="I73" s="83">
        <v>250</v>
      </c>
      <c r="J73" s="84">
        <f t="shared" si="2"/>
        <v>230</v>
      </c>
      <c r="K73" s="85" t="str">
        <f t="shared" si="3"/>
        <v>OK</v>
      </c>
      <c r="L73" s="126">
        <v>0</v>
      </c>
      <c r="M73" s="126">
        <v>20</v>
      </c>
      <c r="N73" s="126">
        <v>0</v>
      </c>
      <c r="O73" s="126">
        <v>0</v>
      </c>
      <c r="P73" s="126">
        <v>0</v>
      </c>
      <c r="Q73" s="126">
        <v>0</v>
      </c>
      <c r="R73" s="126">
        <v>0</v>
      </c>
      <c r="S73" s="126">
        <v>0</v>
      </c>
      <c r="T73" s="126">
        <v>0</v>
      </c>
      <c r="U73" s="126">
        <v>0</v>
      </c>
      <c r="V73" s="126">
        <v>0</v>
      </c>
      <c r="W73" s="126">
        <v>0</v>
      </c>
      <c r="X73" s="126"/>
    </row>
    <row r="74" spans="1:24" ht="38.25" x14ac:dyDescent="0.25">
      <c r="A74" s="131"/>
      <c r="B74" s="132"/>
      <c r="C74" s="26">
        <v>71</v>
      </c>
      <c r="D74" s="35" t="s">
        <v>142</v>
      </c>
      <c r="E74" s="26" t="s">
        <v>68</v>
      </c>
      <c r="F74" s="26" t="s">
        <v>143</v>
      </c>
      <c r="G74" s="26" t="s">
        <v>47</v>
      </c>
      <c r="H74" s="30">
        <v>1.34</v>
      </c>
      <c r="I74" s="83">
        <v>48</v>
      </c>
      <c r="J74" s="84">
        <f t="shared" si="2"/>
        <v>48</v>
      </c>
      <c r="K74" s="85" t="str">
        <f t="shared" si="3"/>
        <v>OK</v>
      </c>
      <c r="L74" s="126">
        <v>0</v>
      </c>
      <c r="M74" s="126">
        <v>0</v>
      </c>
      <c r="N74" s="126">
        <v>0</v>
      </c>
      <c r="O74" s="126">
        <v>0</v>
      </c>
      <c r="P74" s="126">
        <v>0</v>
      </c>
      <c r="Q74" s="126">
        <v>0</v>
      </c>
      <c r="R74" s="126">
        <v>0</v>
      </c>
      <c r="S74" s="126">
        <v>0</v>
      </c>
      <c r="T74" s="126">
        <v>0</v>
      </c>
      <c r="U74" s="126">
        <v>0</v>
      </c>
      <c r="V74" s="126">
        <v>0</v>
      </c>
      <c r="W74" s="126">
        <v>0</v>
      </c>
      <c r="X74" s="126"/>
    </row>
    <row r="75" spans="1:24" ht="38.25" x14ac:dyDescent="0.25">
      <c r="A75" s="131"/>
      <c r="B75" s="132"/>
      <c r="C75" s="26">
        <v>72</v>
      </c>
      <c r="D75" s="35" t="s">
        <v>144</v>
      </c>
      <c r="E75" s="26" t="s">
        <v>68</v>
      </c>
      <c r="F75" s="26" t="s">
        <v>143</v>
      </c>
      <c r="G75" s="26" t="s">
        <v>47</v>
      </c>
      <c r="H75" s="30">
        <v>3.4</v>
      </c>
      <c r="I75" s="83">
        <v>48</v>
      </c>
      <c r="J75" s="84">
        <f t="shared" si="2"/>
        <v>38</v>
      </c>
      <c r="K75" s="85" t="str">
        <f t="shared" si="3"/>
        <v>OK</v>
      </c>
      <c r="L75" s="126">
        <v>0</v>
      </c>
      <c r="M75" s="126">
        <v>10</v>
      </c>
      <c r="N75" s="126">
        <v>0</v>
      </c>
      <c r="O75" s="126">
        <v>0</v>
      </c>
      <c r="P75" s="126">
        <v>0</v>
      </c>
      <c r="Q75" s="126">
        <v>0</v>
      </c>
      <c r="R75" s="126">
        <v>0</v>
      </c>
      <c r="S75" s="126">
        <v>0</v>
      </c>
      <c r="T75" s="126">
        <v>0</v>
      </c>
      <c r="U75" s="126">
        <v>0</v>
      </c>
      <c r="V75" s="126">
        <v>0</v>
      </c>
      <c r="W75" s="126">
        <v>0</v>
      </c>
      <c r="X75" s="126"/>
    </row>
    <row r="76" spans="1:24" ht="25.5" x14ac:dyDescent="0.25">
      <c r="A76" s="131"/>
      <c r="B76" s="132"/>
      <c r="C76" s="26">
        <v>73</v>
      </c>
      <c r="D76" s="35" t="s">
        <v>145</v>
      </c>
      <c r="E76" s="26" t="s">
        <v>68</v>
      </c>
      <c r="F76" s="26" t="s">
        <v>143</v>
      </c>
      <c r="G76" s="26" t="s">
        <v>47</v>
      </c>
      <c r="H76" s="30">
        <v>8.5500000000000007</v>
      </c>
      <c r="I76" s="83">
        <v>48</v>
      </c>
      <c r="J76" s="84">
        <f t="shared" si="2"/>
        <v>38</v>
      </c>
      <c r="K76" s="85" t="str">
        <f t="shared" si="3"/>
        <v>OK</v>
      </c>
      <c r="L76" s="126">
        <v>0</v>
      </c>
      <c r="M76" s="126">
        <v>10</v>
      </c>
      <c r="N76" s="126">
        <v>0</v>
      </c>
      <c r="O76" s="126">
        <v>0</v>
      </c>
      <c r="P76" s="126">
        <v>0</v>
      </c>
      <c r="Q76" s="126">
        <v>0</v>
      </c>
      <c r="R76" s="126">
        <v>0</v>
      </c>
      <c r="S76" s="126">
        <v>0</v>
      </c>
      <c r="T76" s="126">
        <v>0</v>
      </c>
      <c r="U76" s="126">
        <v>0</v>
      </c>
      <c r="V76" s="126">
        <v>0</v>
      </c>
      <c r="W76" s="126">
        <v>0</v>
      </c>
      <c r="X76" s="126"/>
    </row>
    <row r="77" spans="1:24" ht="25.5" x14ac:dyDescent="0.25">
      <c r="A77" s="131"/>
      <c r="B77" s="132"/>
      <c r="C77" s="26">
        <v>74</v>
      </c>
      <c r="D77" s="35" t="s">
        <v>146</v>
      </c>
      <c r="E77" s="26" t="s">
        <v>147</v>
      </c>
      <c r="F77" s="26" t="s">
        <v>148</v>
      </c>
      <c r="G77" s="26" t="s">
        <v>47</v>
      </c>
      <c r="H77" s="30">
        <v>0.76</v>
      </c>
      <c r="I77" s="83"/>
      <c r="J77" s="84">
        <f t="shared" si="2"/>
        <v>0</v>
      </c>
      <c r="K77" s="85" t="str">
        <f t="shared" si="3"/>
        <v>OK</v>
      </c>
      <c r="L77" s="126">
        <v>0</v>
      </c>
      <c r="M77" s="126">
        <v>0</v>
      </c>
      <c r="N77" s="126">
        <v>0</v>
      </c>
      <c r="O77" s="126">
        <v>0</v>
      </c>
      <c r="P77" s="126">
        <v>0</v>
      </c>
      <c r="Q77" s="126">
        <v>0</v>
      </c>
      <c r="R77" s="126">
        <v>0</v>
      </c>
      <c r="S77" s="126">
        <v>0</v>
      </c>
      <c r="T77" s="126">
        <v>0</v>
      </c>
      <c r="U77" s="126">
        <v>0</v>
      </c>
      <c r="V77" s="126">
        <v>0</v>
      </c>
      <c r="W77" s="126">
        <v>0</v>
      </c>
      <c r="X77" s="126"/>
    </row>
    <row r="78" spans="1:24" ht="25.5" x14ac:dyDescent="0.25">
      <c r="A78" s="131"/>
      <c r="B78" s="132"/>
      <c r="C78" s="26">
        <v>75</v>
      </c>
      <c r="D78" s="35" t="s">
        <v>149</v>
      </c>
      <c r="E78" s="26" t="s">
        <v>40</v>
      </c>
      <c r="F78" s="26" t="s">
        <v>52</v>
      </c>
      <c r="G78" s="26" t="s">
        <v>47</v>
      </c>
      <c r="H78" s="30">
        <v>1.98</v>
      </c>
      <c r="I78" s="83">
        <v>96</v>
      </c>
      <c r="J78" s="84">
        <f t="shared" si="2"/>
        <v>90</v>
      </c>
      <c r="K78" s="85" t="str">
        <f t="shared" si="3"/>
        <v>OK</v>
      </c>
      <c r="L78" s="126">
        <v>0</v>
      </c>
      <c r="M78" s="126">
        <v>6</v>
      </c>
      <c r="N78" s="126">
        <v>0</v>
      </c>
      <c r="O78" s="126">
        <v>0</v>
      </c>
      <c r="P78" s="126">
        <v>0</v>
      </c>
      <c r="Q78" s="126">
        <v>0</v>
      </c>
      <c r="R78" s="126">
        <v>0</v>
      </c>
      <c r="S78" s="126">
        <v>0</v>
      </c>
      <c r="T78" s="126">
        <v>0</v>
      </c>
      <c r="U78" s="126">
        <v>0</v>
      </c>
      <c r="V78" s="126">
        <v>0</v>
      </c>
      <c r="W78" s="126">
        <v>0</v>
      </c>
      <c r="X78" s="126"/>
    </row>
    <row r="79" spans="1:24" ht="26.25" x14ac:dyDescent="0.25">
      <c r="A79" s="131"/>
      <c r="B79" s="132"/>
      <c r="C79" s="26">
        <v>76</v>
      </c>
      <c r="D79" s="40" t="s">
        <v>150</v>
      </c>
      <c r="E79" s="26" t="s">
        <v>9</v>
      </c>
      <c r="F79" s="31" t="s">
        <v>128</v>
      </c>
      <c r="G79" s="26" t="s">
        <v>47</v>
      </c>
      <c r="H79" s="30">
        <v>4.54</v>
      </c>
      <c r="I79" s="83">
        <v>10</v>
      </c>
      <c r="J79" s="84">
        <f t="shared" si="2"/>
        <v>10</v>
      </c>
      <c r="K79" s="85" t="str">
        <f t="shared" si="3"/>
        <v>OK</v>
      </c>
      <c r="L79" s="126">
        <v>0</v>
      </c>
      <c r="M79" s="126">
        <v>0</v>
      </c>
      <c r="N79" s="126">
        <v>0</v>
      </c>
      <c r="O79" s="126">
        <v>0</v>
      </c>
      <c r="P79" s="126">
        <v>0</v>
      </c>
      <c r="Q79" s="126">
        <v>0</v>
      </c>
      <c r="R79" s="126">
        <v>0</v>
      </c>
      <c r="S79" s="126">
        <v>0</v>
      </c>
      <c r="T79" s="126">
        <v>0</v>
      </c>
      <c r="U79" s="126">
        <v>0</v>
      </c>
      <c r="V79" s="126">
        <v>0</v>
      </c>
      <c r="W79" s="126">
        <v>0</v>
      </c>
      <c r="X79" s="126"/>
    </row>
    <row r="80" spans="1:24" ht="26.25" x14ac:dyDescent="0.25">
      <c r="A80" s="131"/>
      <c r="B80" s="132"/>
      <c r="C80" s="26">
        <v>77</v>
      </c>
      <c r="D80" s="40" t="s">
        <v>151</v>
      </c>
      <c r="E80" s="26" t="s">
        <v>9</v>
      </c>
      <c r="F80" s="31" t="s">
        <v>128</v>
      </c>
      <c r="G80" s="26" t="s">
        <v>47</v>
      </c>
      <c r="H80" s="30">
        <v>1.84</v>
      </c>
      <c r="I80" s="83">
        <v>60</v>
      </c>
      <c r="J80" s="84">
        <f t="shared" si="2"/>
        <v>60</v>
      </c>
      <c r="K80" s="85" t="str">
        <f t="shared" si="3"/>
        <v>OK</v>
      </c>
      <c r="L80" s="126">
        <v>0</v>
      </c>
      <c r="M80" s="126">
        <v>0</v>
      </c>
      <c r="N80" s="126">
        <v>0</v>
      </c>
      <c r="O80" s="126">
        <v>0</v>
      </c>
      <c r="P80" s="126">
        <v>0</v>
      </c>
      <c r="Q80" s="126">
        <v>0</v>
      </c>
      <c r="R80" s="126">
        <v>0</v>
      </c>
      <c r="S80" s="126">
        <v>0</v>
      </c>
      <c r="T80" s="126">
        <v>0</v>
      </c>
      <c r="U80" s="126">
        <v>0</v>
      </c>
      <c r="V80" s="126">
        <v>0</v>
      </c>
      <c r="W80" s="126">
        <v>0</v>
      </c>
      <c r="X80" s="126"/>
    </row>
    <row r="81" spans="1:24" ht="25.5" x14ac:dyDescent="0.25">
      <c r="A81" s="131" t="s">
        <v>379</v>
      </c>
      <c r="B81" s="133">
        <v>10</v>
      </c>
      <c r="C81" s="23">
        <v>78</v>
      </c>
      <c r="D81" s="21" t="s">
        <v>152</v>
      </c>
      <c r="E81" s="23" t="s">
        <v>40</v>
      </c>
      <c r="F81" s="32" t="s">
        <v>153</v>
      </c>
      <c r="G81" s="23" t="s">
        <v>47</v>
      </c>
      <c r="H81" s="29">
        <v>0.75</v>
      </c>
      <c r="I81" s="86">
        <v>200</v>
      </c>
      <c r="J81" s="84">
        <f t="shared" si="2"/>
        <v>0</v>
      </c>
      <c r="K81" s="85" t="str">
        <f t="shared" si="3"/>
        <v>OK</v>
      </c>
      <c r="L81" s="126">
        <v>200</v>
      </c>
      <c r="M81" s="126">
        <v>0</v>
      </c>
      <c r="N81" s="126">
        <v>0</v>
      </c>
      <c r="O81" s="126">
        <v>0</v>
      </c>
      <c r="P81" s="126">
        <v>0</v>
      </c>
      <c r="Q81" s="126">
        <v>0</v>
      </c>
      <c r="R81" s="126">
        <v>0</v>
      </c>
      <c r="S81" s="126">
        <v>0</v>
      </c>
      <c r="T81" s="126">
        <v>0</v>
      </c>
      <c r="U81" s="126">
        <v>0</v>
      </c>
      <c r="V81" s="126">
        <v>0</v>
      </c>
      <c r="W81" s="126">
        <v>0</v>
      </c>
      <c r="X81" s="126"/>
    </row>
    <row r="82" spans="1:24" ht="25.5" x14ac:dyDescent="0.25">
      <c r="A82" s="131"/>
      <c r="B82" s="133"/>
      <c r="C82" s="23">
        <v>79</v>
      </c>
      <c r="D82" s="21" t="s">
        <v>154</v>
      </c>
      <c r="E82" s="23" t="s">
        <v>40</v>
      </c>
      <c r="F82" s="32" t="s">
        <v>153</v>
      </c>
      <c r="G82" s="23" t="s">
        <v>47</v>
      </c>
      <c r="H82" s="29">
        <v>0.56999999999999995</v>
      </c>
      <c r="I82" s="86">
        <v>200</v>
      </c>
      <c r="J82" s="84">
        <f t="shared" si="2"/>
        <v>0</v>
      </c>
      <c r="K82" s="85" t="str">
        <f t="shared" si="3"/>
        <v>OK</v>
      </c>
      <c r="L82" s="126">
        <v>0</v>
      </c>
      <c r="M82" s="126">
        <v>0</v>
      </c>
      <c r="N82" s="126">
        <v>0</v>
      </c>
      <c r="O82" s="126">
        <v>0</v>
      </c>
      <c r="P82" s="126">
        <v>0</v>
      </c>
      <c r="Q82" s="126">
        <v>0</v>
      </c>
      <c r="R82" s="126">
        <v>0</v>
      </c>
      <c r="S82" s="126">
        <v>0</v>
      </c>
      <c r="T82" s="126">
        <v>0</v>
      </c>
      <c r="U82" s="126">
        <v>0</v>
      </c>
      <c r="V82" s="126">
        <v>0</v>
      </c>
      <c r="W82" s="126">
        <v>200</v>
      </c>
      <c r="X82" s="126"/>
    </row>
    <row r="83" spans="1:24" ht="63.75" x14ac:dyDescent="0.25">
      <c r="A83" s="131" t="s">
        <v>381</v>
      </c>
      <c r="B83" s="132">
        <v>11</v>
      </c>
      <c r="C83" s="26">
        <v>80</v>
      </c>
      <c r="D83" s="35" t="s">
        <v>155</v>
      </c>
      <c r="E83" s="26" t="s">
        <v>40</v>
      </c>
      <c r="F83" s="27" t="s">
        <v>156</v>
      </c>
      <c r="G83" s="26" t="s">
        <v>47</v>
      </c>
      <c r="H83" s="28">
        <v>24.5</v>
      </c>
      <c r="I83" s="83">
        <v>300</v>
      </c>
      <c r="J83" s="84">
        <f t="shared" si="2"/>
        <v>300</v>
      </c>
      <c r="K83" s="85" t="str">
        <f t="shared" si="3"/>
        <v>OK</v>
      </c>
      <c r="L83" s="126">
        <v>0</v>
      </c>
      <c r="M83" s="126">
        <v>0</v>
      </c>
      <c r="N83" s="126">
        <v>0</v>
      </c>
      <c r="O83" s="126">
        <v>0</v>
      </c>
      <c r="P83" s="126">
        <v>0</v>
      </c>
      <c r="Q83" s="126">
        <v>0</v>
      </c>
      <c r="R83" s="126">
        <v>0</v>
      </c>
      <c r="S83" s="126">
        <v>0</v>
      </c>
      <c r="T83" s="126">
        <v>0</v>
      </c>
      <c r="U83" s="126">
        <v>0</v>
      </c>
      <c r="V83" s="126">
        <v>0</v>
      </c>
      <c r="W83" s="126">
        <v>0</v>
      </c>
      <c r="X83" s="126"/>
    </row>
    <row r="84" spans="1:24" x14ac:dyDescent="0.25">
      <c r="A84" s="131"/>
      <c r="B84" s="132"/>
      <c r="C84" s="26">
        <v>81</v>
      </c>
      <c r="D84" s="35" t="s">
        <v>157</v>
      </c>
      <c r="E84" s="26" t="s">
        <v>40</v>
      </c>
      <c r="F84" s="27" t="s">
        <v>156</v>
      </c>
      <c r="G84" s="26" t="s">
        <v>47</v>
      </c>
      <c r="H84" s="28">
        <v>39</v>
      </c>
      <c r="I84" s="83"/>
      <c r="J84" s="84">
        <f t="shared" si="2"/>
        <v>0</v>
      </c>
      <c r="K84" s="85" t="str">
        <f t="shared" si="3"/>
        <v>OK</v>
      </c>
      <c r="L84" s="126">
        <v>0</v>
      </c>
      <c r="M84" s="126">
        <v>0</v>
      </c>
      <c r="N84" s="126">
        <v>0</v>
      </c>
      <c r="O84" s="126">
        <v>0</v>
      </c>
      <c r="P84" s="126">
        <v>0</v>
      </c>
      <c r="Q84" s="126">
        <v>0</v>
      </c>
      <c r="R84" s="126">
        <v>0</v>
      </c>
      <c r="S84" s="126">
        <v>0</v>
      </c>
      <c r="T84" s="126">
        <v>0</v>
      </c>
      <c r="U84" s="126">
        <v>0</v>
      </c>
      <c r="V84" s="126">
        <v>0</v>
      </c>
      <c r="W84" s="126">
        <v>0</v>
      </c>
      <c r="X84" s="126"/>
    </row>
    <row r="85" spans="1:24" ht="38.25" x14ac:dyDescent="0.25">
      <c r="A85" s="130" t="s">
        <v>378</v>
      </c>
      <c r="B85" s="133">
        <v>12</v>
      </c>
      <c r="C85" s="23">
        <v>82</v>
      </c>
      <c r="D85" s="21" t="s">
        <v>158</v>
      </c>
      <c r="E85" s="23" t="s">
        <v>40</v>
      </c>
      <c r="F85" s="23" t="s">
        <v>52</v>
      </c>
      <c r="G85" s="23" t="s">
        <v>47</v>
      </c>
      <c r="H85" s="29">
        <v>0.81</v>
      </c>
      <c r="I85" s="86">
        <v>170</v>
      </c>
      <c r="J85" s="84">
        <f t="shared" si="2"/>
        <v>140</v>
      </c>
      <c r="K85" s="85" t="str">
        <f t="shared" si="3"/>
        <v>OK</v>
      </c>
      <c r="L85" s="126">
        <v>0</v>
      </c>
      <c r="M85" s="126">
        <v>30</v>
      </c>
      <c r="N85" s="126">
        <v>0</v>
      </c>
      <c r="O85" s="126">
        <v>0</v>
      </c>
      <c r="P85" s="126">
        <v>0</v>
      </c>
      <c r="Q85" s="126">
        <v>0</v>
      </c>
      <c r="R85" s="126">
        <v>0</v>
      </c>
      <c r="S85" s="126">
        <v>0</v>
      </c>
      <c r="T85" s="126">
        <v>0</v>
      </c>
      <c r="U85" s="126">
        <v>0</v>
      </c>
      <c r="V85" s="126">
        <v>0</v>
      </c>
      <c r="W85" s="126">
        <v>0</v>
      </c>
      <c r="X85" s="126"/>
    </row>
    <row r="86" spans="1:24" x14ac:dyDescent="0.25">
      <c r="A86" s="130"/>
      <c r="B86" s="133"/>
      <c r="C86" s="23">
        <v>83</v>
      </c>
      <c r="D86" s="21" t="s">
        <v>159</v>
      </c>
      <c r="E86" s="23" t="s">
        <v>160</v>
      </c>
      <c r="F86" s="23" t="s">
        <v>161</v>
      </c>
      <c r="G86" s="23" t="s">
        <v>47</v>
      </c>
      <c r="H86" s="29">
        <v>0.39</v>
      </c>
      <c r="I86" s="86">
        <v>50</v>
      </c>
      <c r="J86" s="84">
        <f t="shared" si="2"/>
        <v>30</v>
      </c>
      <c r="K86" s="85" t="str">
        <f t="shared" si="3"/>
        <v>OK</v>
      </c>
      <c r="L86" s="126">
        <v>0</v>
      </c>
      <c r="M86" s="126">
        <v>20</v>
      </c>
      <c r="N86" s="126">
        <v>0</v>
      </c>
      <c r="O86" s="126">
        <v>0</v>
      </c>
      <c r="P86" s="126">
        <v>0</v>
      </c>
      <c r="Q86" s="126">
        <v>0</v>
      </c>
      <c r="R86" s="126">
        <v>0</v>
      </c>
      <c r="S86" s="126">
        <v>0</v>
      </c>
      <c r="T86" s="126">
        <v>0</v>
      </c>
      <c r="U86" s="126">
        <v>0</v>
      </c>
      <c r="V86" s="126">
        <v>0</v>
      </c>
      <c r="W86" s="126">
        <v>0</v>
      </c>
      <c r="X86" s="126"/>
    </row>
    <row r="87" spans="1:24" ht="25.5" x14ac:dyDescent="0.25">
      <c r="A87" s="130"/>
      <c r="B87" s="133"/>
      <c r="C87" s="23">
        <v>84</v>
      </c>
      <c r="D87" s="21" t="s">
        <v>162</v>
      </c>
      <c r="E87" s="23" t="s">
        <v>160</v>
      </c>
      <c r="F87" s="23" t="s">
        <v>161</v>
      </c>
      <c r="G87" s="23" t="s">
        <v>47</v>
      </c>
      <c r="H87" s="29">
        <v>0.39</v>
      </c>
      <c r="I87" s="86">
        <v>50</v>
      </c>
      <c r="J87" s="84">
        <f t="shared" si="2"/>
        <v>30</v>
      </c>
      <c r="K87" s="85" t="str">
        <f t="shared" si="3"/>
        <v>OK</v>
      </c>
      <c r="L87" s="126">
        <v>0</v>
      </c>
      <c r="M87" s="126">
        <v>20</v>
      </c>
      <c r="N87" s="126">
        <v>0</v>
      </c>
      <c r="O87" s="126">
        <v>0</v>
      </c>
      <c r="P87" s="126">
        <v>0</v>
      </c>
      <c r="Q87" s="126">
        <v>0</v>
      </c>
      <c r="R87" s="126">
        <v>0</v>
      </c>
      <c r="S87" s="126">
        <v>0</v>
      </c>
      <c r="T87" s="126">
        <v>0</v>
      </c>
      <c r="U87" s="126">
        <v>0</v>
      </c>
      <c r="V87" s="126">
        <v>0</v>
      </c>
      <c r="W87" s="126">
        <v>0</v>
      </c>
      <c r="X87" s="126"/>
    </row>
    <row r="88" spans="1:24" x14ac:dyDescent="0.25">
      <c r="A88" s="130"/>
      <c r="B88" s="133"/>
      <c r="C88" s="23">
        <v>85</v>
      </c>
      <c r="D88" s="21" t="s">
        <v>163</v>
      </c>
      <c r="E88" s="23" t="s">
        <v>160</v>
      </c>
      <c r="F88" s="23" t="s">
        <v>161</v>
      </c>
      <c r="G88" s="23" t="s">
        <v>47</v>
      </c>
      <c r="H88" s="29">
        <v>0.39</v>
      </c>
      <c r="I88" s="86">
        <v>50</v>
      </c>
      <c r="J88" s="84">
        <f t="shared" si="2"/>
        <v>30</v>
      </c>
      <c r="K88" s="85" t="str">
        <f t="shared" si="3"/>
        <v>OK</v>
      </c>
      <c r="L88" s="126">
        <v>0</v>
      </c>
      <c r="M88" s="126">
        <v>20</v>
      </c>
      <c r="N88" s="126">
        <v>0</v>
      </c>
      <c r="O88" s="126">
        <v>0</v>
      </c>
      <c r="P88" s="126">
        <v>0</v>
      </c>
      <c r="Q88" s="126">
        <v>0</v>
      </c>
      <c r="R88" s="126">
        <v>0</v>
      </c>
      <c r="S88" s="126">
        <v>0</v>
      </c>
      <c r="T88" s="126">
        <v>0</v>
      </c>
      <c r="U88" s="126">
        <v>0</v>
      </c>
      <c r="V88" s="126">
        <v>0</v>
      </c>
      <c r="W88" s="126">
        <v>0</v>
      </c>
      <c r="X88" s="126"/>
    </row>
    <row r="89" spans="1:24" x14ac:dyDescent="0.25">
      <c r="A89" s="130"/>
      <c r="B89" s="133"/>
      <c r="C89" s="23">
        <v>86</v>
      </c>
      <c r="D89" s="21" t="s">
        <v>164</v>
      </c>
      <c r="E89" s="23" t="s">
        <v>160</v>
      </c>
      <c r="F89" s="23" t="s">
        <v>161</v>
      </c>
      <c r="G89" s="23" t="s">
        <v>47</v>
      </c>
      <c r="H89" s="29">
        <v>0.39</v>
      </c>
      <c r="I89" s="86">
        <v>50</v>
      </c>
      <c r="J89" s="84">
        <f t="shared" si="2"/>
        <v>30</v>
      </c>
      <c r="K89" s="85" t="str">
        <f t="shared" si="3"/>
        <v>OK</v>
      </c>
      <c r="L89" s="126">
        <v>0</v>
      </c>
      <c r="M89" s="126">
        <v>20</v>
      </c>
      <c r="N89" s="126">
        <v>0</v>
      </c>
      <c r="O89" s="126">
        <v>0</v>
      </c>
      <c r="P89" s="126">
        <v>0</v>
      </c>
      <c r="Q89" s="126">
        <v>0</v>
      </c>
      <c r="R89" s="126">
        <v>0</v>
      </c>
      <c r="S89" s="126">
        <v>0</v>
      </c>
      <c r="T89" s="126">
        <v>0</v>
      </c>
      <c r="U89" s="126">
        <v>0</v>
      </c>
      <c r="V89" s="126">
        <v>0</v>
      </c>
      <c r="W89" s="126">
        <v>0</v>
      </c>
      <c r="X89" s="126"/>
    </row>
    <row r="90" spans="1:24" x14ac:dyDescent="0.25">
      <c r="A90" s="130"/>
      <c r="B90" s="133"/>
      <c r="C90" s="23">
        <v>87</v>
      </c>
      <c r="D90" s="21" t="s">
        <v>165</v>
      </c>
      <c r="E90" s="23" t="s">
        <v>160</v>
      </c>
      <c r="F90" s="23" t="s">
        <v>161</v>
      </c>
      <c r="G90" s="23" t="s">
        <v>47</v>
      </c>
      <c r="H90" s="29">
        <v>0.39</v>
      </c>
      <c r="I90" s="86">
        <v>50</v>
      </c>
      <c r="J90" s="84">
        <f t="shared" si="2"/>
        <v>30</v>
      </c>
      <c r="K90" s="85" t="str">
        <f t="shared" si="3"/>
        <v>OK</v>
      </c>
      <c r="L90" s="126">
        <v>0</v>
      </c>
      <c r="M90" s="126">
        <v>20</v>
      </c>
      <c r="N90" s="126">
        <v>0</v>
      </c>
      <c r="O90" s="126">
        <v>0</v>
      </c>
      <c r="P90" s="126">
        <v>0</v>
      </c>
      <c r="Q90" s="126">
        <v>0</v>
      </c>
      <c r="R90" s="126">
        <v>0</v>
      </c>
      <c r="S90" s="126">
        <v>0</v>
      </c>
      <c r="T90" s="126">
        <v>0</v>
      </c>
      <c r="U90" s="126">
        <v>0</v>
      </c>
      <c r="V90" s="126">
        <v>0</v>
      </c>
      <c r="W90" s="126">
        <v>0</v>
      </c>
      <c r="X90" s="126"/>
    </row>
    <row r="91" spans="1:24" x14ac:dyDescent="0.25">
      <c r="A91" s="130"/>
      <c r="B91" s="133"/>
      <c r="C91" s="23">
        <v>88</v>
      </c>
      <c r="D91" s="21" t="s">
        <v>166</v>
      </c>
      <c r="E91" s="23" t="s">
        <v>160</v>
      </c>
      <c r="F91" s="23" t="s">
        <v>167</v>
      </c>
      <c r="G91" s="23" t="s">
        <v>47</v>
      </c>
      <c r="H91" s="29">
        <v>1</v>
      </c>
      <c r="I91" s="86"/>
      <c r="J91" s="84">
        <f t="shared" si="2"/>
        <v>0</v>
      </c>
      <c r="K91" s="85" t="str">
        <f t="shared" si="3"/>
        <v>OK</v>
      </c>
      <c r="L91" s="126">
        <v>0</v>
      </c>
      <c r="M91" s="126">
        <v>0</v>
      </c>
      <c r="N91" s="126">
        <v>0</v>
      </c>
      <c r="O91" s="126">
        <v>0</v>
      </c>
      <c r="P91" s="126">
        <v>0</v>
      </c>
      <c r="Q91" s="126">
        <v>0</v>
      </c>
      <c r="R91" s="126">
        <v>0</v>
      </c>
      <c r="S91" s="126">
        <v>0</v>
      </c>
      <c r="T91" s="126">
        <v>0</v>
      </c>
      <c r="U91" s="126">
        <v>0</v>
      </c>
      <c r="V91" s="126">
        <v>0</v>
      </c>
      <c r="W91" s="126">
        <v>0</v>
      </c>
      <c r="X91" s="126"/>
    </row>
    <row r="92" spans="1:24" x14ac:dyDescent="0.25">
      <c r="A92" s="130"/>
      <c r="B92" s="133"/>
      <c r="C92" s="23">
        <v>89</v>
      </c>
      <c r="D92" s="21" t="s">
        <v>168</v>
      </c>
      <c r="E92" s="23" t="s">
        <v>160</v>
      </c>
      <c r="F92" s="23" t="s">
        <v>167</v>
      </c>
      <c r="G92" s="23" t="s">
        <v>47</v>
      </c>
      <c r="H92" s="29">
        <v>1</v>
      </c>
      <c r="I92" s="86"/>
      <c r="J92" s="84">
        <f t="shared" si="2"/>
        <v>0</v>
      </c>
      <c r="K92" s="85" t="str">
        <f t="shared" si="3"/>
        <v>OK</v>
      </c>
      <c r="L92" s="126">
        <v>0</v>
      </c>
      <c r="M92" s="126">
        <v>0</v>
      </c>
      <c r="N92" s="126">
        <v>0</v>
      </c>
      <c r="O92" s="126">
        <v>0</v>
      </c>
      <c r="P92" s="126">
        <v>0</v>
      </c>
      <c r="Q92" s="126">
        <v>0</v>
      </c>
      <c r="R92" s="126">
        <v>0</v>
      </c>
      <c r="S92" s="126">
        <v>0</v>
      </c>
      <c r="T92" s="126">
        <v>0</v>
      </c>
      <c r="U92" s="126">
        <v>0</v>
      </c>
      <c r="V92" s="126">
        <v>0</v>
      </c>
      <c r="W92" s="126">
        <v>0</v>
      </c>
      <c r="X92" s="126"/>
    </row>
    <row r="93" spans="1:24" x14ac:dyDescent="0.25">
      <c r="A93" s="130"/>
      <c r="B93" s="133"/>
      <c r="C93" s="23">
        <v>90</v>
      </c>
      <c r="D93" s="21" t="s">
        <v>169</v>
      </c>
      <c r="E93" s="23" t="s">
        <v>160</v>
      </c>
      <c r="F93" s="23" t="s">
        <v>167</v>
      </c>
      <c r="G93" s="23" t="s">
        <v>47</v>
      </c>
      <c r="H93" s="29">
        <v>1</v>
      </c>
      <c r="I93" s="86"/>
      <c r="J93" s="84">
        <f t="shared" si="2"/>
        <v>0</v>
      </c>
      <c r="K93" s="85" t="str">
        <f t="shared" si="3"/>
        <v>OK</v>
      </c>
      <c r="L93" s="126">
        <v>0</v>
      </c>
      <c r="M93" s="126">
        <v>0</v>
      </c>
      <c r="N93" s="126">
        <v>0</v>
      </c>
      <c r="O93" s="126">
        <v>0</v>
      </c>
      <c r="P93" s="126">
        <v>0</v>
      </c>
      <c r="Q93" s="126">
        <v>0</v>
      </c>
      <c r="R93" s="126">
        <v>0</v>
      </c>
      <c r="S93" s="126">
        <v>0</v>
      </c>
      <c r="T93" s="126">
        <v>0</v>
      </c>
      <c r="U93" s="126">
        <v>0</v>
      </c>
      <c r="V93" s="126">
        <v>0</v>
      </c>
      <c r="W93" s="126">
        <v>0</v>
      </c>
      <c r="X93" s="126"/>
    </row>
    <row r="94" spans="1:24" ht="25.5" x14ac:dyDescent="0.25">
      <c r="A94" s="130"/>
      <c r="B94" s="133"/>
      <c r="C94" s="23">
        <v>91</v>
      </c>
      <c r="D94" s="21" t="s">
        <v>170</v>
      </c>
      <c r="E94" s="23" t="s">
        <v>160</v>
      </c>
      <c r="F94" s="23" t="s">
        <v>167</v>
      </c>
      <c r="G94" s="23" t="s">
        <v>47</v>
      </c>
      <c r="H94" s="29">
        <v>1</v>
      </c>
      <c r="I94" s="86"/>
      <c r="J94" s="84">
        <f t="shared" si="2"/>
        <v>0</v>
      </c>
      <c r="K94" s="85" t="str">
        <f t="shared" si="3"/>
        <v>OK</v>
      </c>
      <c r="L94" s="126">
        <v>0</v>
      </c>
      <c r="M94" s="126">
        <v>0</v>
      </c>
      <c r="N94" s="126">
        <v>0</v>
      </c>
      <c r="O94" s="126">
        <v>0</v>
      </c>
      <c r="P94" s="126">
        <v>0</v>
      </c>
      <c r="Q94" s="126">
        <v>0</v>
      </c>
      <c r="R94" s="126">
        <v>0</v>
      </c>
      <c r="S94" s="126">
        <v>0</v>
      </c>
      <c r="T94" s="126">
        <v>0</v>
      </c>
      <c r="U94" s="126">
        <v>0</v>
      </c>
      <c r="V94" s="126">
        <v>0</v>
      </c>
      <c r="W94" s="126">
        <v>0</v>
      </c>
      <c r="X94" s="126"/>
    </row>
    <row r="95" spans="1:24" ht="25.5" x14ac:dyDescent="0.25">
      <c r="A95" s="130"/>
      <c r="B95" s="133"/>
      <c r="C95" s="23">
        <v>92</v>
      </c>
      <c r="D95" s="21" t="s">
        <v>171</v>
      </c>
      <c r="E95" s="23" t="s">
        <v>160</v>
      </c>
      <c r="F95" s="23" t="s">
        <v>167</v>
      </c>
      <c r="G95" s="23" t="s">
        <v>47</v>
      </c>
      <c r="H95" s="29">
        <v>1</v>
      </c>
      <c r="I95" s="86"/>
      <c r="J95" s="84">
        <f t="shared" si="2"/>
        <v>0</v>
      </c>
      <c r="K95" s="85" t="str">
        <f t="shared" si="3"/>
        <v>OK</v>
      </c>
      <c r="L95" s="126">
        <v>0</v>
      </c>
      <c r="M95" s="126">
        <v>0</v>
      </c>
      <c r="N95" s="126">
        <v>0</v>
      </c>
      <c r="O95" s="126">
        <v>0</v>
      </c>
      <c r="P95" s="126">
        <v>0</v>
      </c>
      <c r="Q95" s="126">
        <v>0</v>
      </c>
      <c r="R95" s="126">
        <v>0</v>
      </c>
      <c r="S95" s="126">
        <v>0</v>
      </c>
      <c r="T95" s="126">
        <v>0</v>
      </c>
      <c r="U95" s="126">
        <v>0</v>
      </c>
      <c r="V95" s="126">
        <v>0</v>
      </c>
      <c r="W95" s="126">
        <v>0</v>
      </c>
      <c r="X95" s="126"/>
    </row>
    <row r="96" spans="1:24" ht="25.5" x14ac:dyDescent="0.25">
      <c r="A96" s="130"/>
      <c r="B96" s="133"/>
      <c r="C96" s="23">
        <v>93</v>
      </c>
      <c r="D96" s="21" t="s">
        <v>172</v>
      </c>
      <c r="E96" s="23" t="s">
        <v>68</v>
      </c>
      <c r="F96" s="23" t="s">
        <v>173</v>
      </c>
      <c r="G96" s="23" t="s">
        <v>47</v>
      </c>
      <c r="H96" s="29">
        <v>5</v>
      </c>
      <c r="I96" s="86">
        <v>50</v>
      </c>
      <c r="J96" s="84">
        <f t="shared" si="2"/>
        <v>50</v>
      </c>
      <c r="K96" s="85" t="str">
        <f t="shared" si="3"/>
        <v>OK</v>
      </c>
      <c r="L96" s="126">
        <v>0</v>
      </c>
      <c r="M96" s="126">
        <v>0</v>
      </c>
      <c r="N96" s="126">
        <v>0</v>
      </c>
      <c r="O96" s="126">
        <v>0</v>
      </c>
      <c r="P96" s="126">
        <v>0</v>
      </c>
      <c r="Q96" s="126">
        <v>0</v>
      </c>
      <c r="R96" s="126">
        <v>0</v>
      </c>
      <c r="S96" s="126">
        <v>0</v>
      </c>
      <c r="T96" s="126">
        <v>0</v>
      </c>
      <c r="U96" s="126">
        <v>0</v>
      </c>
      <c r="V96" s="126">
        <v>0</v>
      </c>
      <c r="W96" s="126">
        <v>0</v>
      </c>
      <c r="X96" s="126"/>
    </row>
    <row r="97" spans="1:24" ht="25.5" x14ac:dyDescent="0.25">
      <c r="A97" s="130"/>
      <c r="B97" s="133"/>
      <c r="C97" s="23">
        <v>94</v>
      </c>
      <c r="D97" s="21" t="s">
        <v>174</v>
      </c>
      <c r="E97" s="23" t="s">
        <v>68</v>
      </c>
      <c r="F97" s="23" t="s">
        <v>173</v>
      </c>
      <c r="G97" s="23" t="s">
        <v>47</v>
      </c>
      <c r="H97" s="29">
        <v>5</v>
      </c>
      <c r="I97" s="86">
        <v>50</v>
      </c>
      <c r="J97" s="84">
        <f t="shared" si="2"/>
        <v>50</v>
      </c>
      <c r="K97" s="85" t="str">
        <f t="shared" si="3"/>
        <v>OK</v>
      </c>
      <c r="L97" s="126">
        <v>0</v>
      </c>
      <c r="M97" s="126">
        <v>0</v>
      </c>
      <c r="N97" s="126">
        <v>0</v>
      </c>
      <c r="O97" s="126">
        <v>0</v>
      </c>
      <c r="P97" s="126">
        <v>0</v>
      </c>
      <c r="Q97" s="126">
        <v>0</v>
      </c>
      <c r="R97" s="126">
        <v>0</v>
      </c>
      <c r="S97" s="126">
        <v>0</v>
      </c>
      <c r="T97" s="126">
        <v>0</v>
      </c>
      <c r="U97" s="126">
        <v>0</v>
      </c>
      <c r="V97" s="126">
        <v>0</v>
      </c>
      <c r="W97" s="126">
        <v>0</v>
      </c>
      <c r="X97" s="126"/>
    </row>
    <row r="98" spans="1:24" ht="25.5" x14ac:dyDescent="0.25">
      <c r="A98" s="130"/>
      <c r="B98" s="133"/>
      <c r="C98" s="23">
        <v>95</v>
      </c>
      <c r="D98" s="21" t="s">
        <v>175</v>
      </c>
      <c r="E98" s="23" t="s">
        <v>68</v>
      </c>
      <c r="F98" s="23" t="s">
        <v>173</v>
      </c>
      <c r="G98" s="23" t="s">
        <v>47</v>
      </c>
      <c r="H98" s="29">
        <v>5</v>
      </c>
      <c r="I98" s="86">
        <v>50</v>
      </c>
      <c r="J98" s="84">
        <f t="shared" si="2"/>
        <v>50</v>
      </c>
      <c r="K98" s="85" t="str">
        <f t="shared" si="3"/>
        <v>OK</v>
      </c>
      <c r="L98" s="126">
        <v>0</v>
      </c>
      <c r="M98" s="126">
        <v>0</v>
      </c>
      <c r="N98" s="126">
        <v>0</v>
      </c>
      <c r="O98" s="126">
        <v>0</v>
      </c>
      <c r="P98" s="126">
        <v>0</v>
      </c>
      <c r="Q98" s="126">
        <v>0</v>
      </c>
      <c r="R98" s="126">
        <v>0</v>
      </c>
      <c r="S98" s="126">
        <v>0</v>
      </c>
      <c r="T98" s="126">
        <v>0</v>
      </c>
      <c r="U98" s="126">
        <v>0</v>
      </c>
      <c r="V98" s="126">
        <v>0</v>
      </c>
      <c r="W98" s="126">
        <v>0</v>
      </c>
      <c r="X98" s="126"/>
    </row>
    <row r="99" spans="1:24" ht="25.5" x14ac:dyDescent="0.25">
      <c r="A99" s="130"/>
      <c r="B99" s="133"/>
      <c r="C99" s="23">
        <v>96</v>
      </c>
      <c r="D99" s="21" t="s">
        <v>176</v>
      </c>
      <c r="E99" s="23" t="s">
        <v>68</v>
      </c>
      <c r="F99" s="23" t="s">
        <v>173</v>
      </c>
      <c r="G99" s="23" t="s">
        <v>47</v>
      </c>
      <c r="H99" s="29">
        <v>5</v>
      </c>
      <c r="I99" s="86">
        <v>80</v>
      </c>
      <c r="J99" s="84">
        <f t="shared" si="2"/>
        <v>65</v>
      </c>
      <c r="K99" s="85" t="str">
        <f t="shared" si="3"/>
        <v>OK</v>
      </c>
      <c r="L99" s="126">
        <v>0</v>
      </c>
      <c r="M99" s="126">
        <v>15</v>
      </c>
      <c r="N99" s="126">
        <v>0</v>
      </c>
      <c r="O99" s="126">
        <v>0</v>
      </c>
      <c r="P99" s="126">
        <v>0</v>
      </c>
      <c r="Q99" s="126">
        <v>0</v>
      </c>
      <c r="R99" s="126">
        <v>0</v>
      </c>
      <c r="S99" s="126">
        <v>0</v>
      </c>
      <c r="T99" s="126">
        <v>0</v>
      </c>
      <c r="U99" s="126">
        <v>0</v>
      </c>
      <c r="V99" s="126">
        <v>0</v>
      </c>
      <c r="W99" s="126">
        <v>0</v>
      </c>
      <c r="X99" s="126"/>
    </row>
    <row r="100" spans="1:24" ht="25.5" x14ac:dyDescent="0.25">
      <c r="A100" s="130"/>
      <c r="B100" s="133"/>
      <c r="C100" s="23">
        <v>97</v>
      </c>
      <c r="D100" s="21" t="s">
        <v>177</v>
      </c>
      <c r="E100" s="23" t="s">
        <v>68</v>
      </c>
      <c r="F100" s="23" t="s">
        <v>178</v>
      </c>
      <c r="G100" s="23" t="s">
        <v>47</v>
      </c>
      <c r="H100" s="29">
        <v>3.52</v>
      </c>
      <c r="I100" s="86"/>
      <c r="J100" s="84">
        <f t="shared" si="2"/>
        <v>0</v>
      </c>
      <c r="K100" s="85" t="str">
        <f t="shared" si="3"/>
        <v>OK</v>
      </c>
      <c r="L100" s="126">
        <v>0</v>
      </c>
      <c r="M100" s="126">
        <v>0</v>
      </c>
      <c r="N100" s="126">
        <v>0</v>
      </c>
      <c r="O100" s="126">
        <v>0</v>
      </c>
      <c r="P100" s="126">
        <v>0</v>
      </c>
      <c r="Q100" s="126">
        <v>0</v>
      </c>
      <c r="R100" s="126">
        <v>0</v>
      </c>
      <c r="S100" s="126">
        <v>0</v>
      </c>
      <c r="T100" s="126">
        <v>0</v>
      </c>
      <c r="U100" s="126">
        <v>0</v>
      </c>
      <c r="V100" s="126">
        <v>0</v>
      </c>
      <c r="W100" s="126">
        <v>0</v>
      </c>
      <c r="X100" s="126"/>
    </row>
    <row r="101" spans="1:24" ht="140.25" x14ac:dyDescent="0.25">
      <c r="A101" s="55" t="s">
        <v>382</v>
      </c>
      <c r="B101" s="53">
        <v>13</v>
      </c>
      <c r="C101" s="26">
        <v>98</v>
      </c>
      <c r="D101" s="35" t="s">
        <v>179</v>
      </c>
      <c r="E101" s="26" t="s">
        <v>40</v>
      </c>
      <c r="F101" s="27" t="s">
        <v>180</v>
      </c>
      <c r="G101" s="26" t="s">
        <v>47</v>
      </c>
      <c r="H101" s="28">
        <v>491.22</v>
      </c>
      <c r="I101" s="83">
        <v>5</v>
      </c>
      <c r="J101" s="84">
        <f t="shared" si="2"/>
        <v>5</v>
      </c>
      <c r="K101" s="85" t="str">
        <f t="shared" si="3"/>
        <v>OK</v>
      </c>
      <c r="L101" s="126">
        <v>0</v>
      </c>
      <c r="M101" s="126">
        <v>0</v>
      </c>
      <c r="N101" s="126">
        <v>0</v>
      </c>
      <c r="O101" s="126">
        <v>0</v>
      </c>
      <c r="P101" s="126">
        <v>0</v>
      </c>
      <c r="Q101" s="126">
        <v>0</v>
      </c>
      <c r="R101" s="126">
        <v>0</v>
      </c>
      <c r="S101" s="126">
        <v>0</v>
      </c>
      <c r="T101" s="126">
        <v>0</v>
      </c>
      <c r="U101" s="126">
        <v>0</v>
      </c>
      <c r="V101" s="126">
        <v>0</v>
      </c>
      <c r="W101" s="126">
        <v>0</v>
      </c>
      <c r="X101" s="126"/>
    </row>
    <row r="102" spans="1:24" ht="25.5" x14ac:dyDescent="0.25">
      <c r="A102" s="130" t="s">
        <v>378</v>
      </c>
      <c r="B102" s="133">
        <v>14</v>
      </c>
      <c r="C102" s="23">
        <v>99</v>
      </c>
      <c r="D102" s="36" t="s">
        <v>181</v>
      </c>
      <c r="E102" s="23" t="s">
        <v>40</v>
      </c>
      <c r="F102" s="22" t="s">
        <v>182</v>
      </c>
      <c r="G102" s="23" t="s">
        <v>47</v>
      </c>
      <c r="H102" s="29">
        <v>5.3</v>
      </c>
      <c r="I102" s="49">
        <v>70</v>
      </c>
      <c r="J102" s="84">
        <f t="shared" si="2"/>
        <v>50</v>
      </c>
      <c r="K102" s="85" t="str">
        <f t="shared" si="3"/>
        <v>OK</v>
      </c>
      <c r="L102" s="126">
        <v>0</v>
      </c>
      <c r="M102" s="126">
        <v>20</v>
      </c>
      <c r="N102" s="126">
        <v>0</v>
      </c>
      <c r="O102" s="126">
        <v>0</v>
      </c>
      <c r="P102" s="126">
        <v>0</v>
      </c>
      <c r="Q102" s="126">
        <v>0</v>
      </c>
      <c r="R102" s="126">
        <v>0</v>
      </c>
      <c r="S102" s="126">
        <v>0</v>
      </c>
      <c r="T102" s="126">
        <v>0</v>
      </c>
      <c r="U102" s="126">
        <v>0</v>
      </c>
      <c r="V102" s="126">
        <v>0</v>
      </c>
      <c r="W102" s="126">
        <v>0</v>
      </c>
      <c r="X102" s="126"/>
    </row>
    <row r="103" spans="1:24" ht="25.5" x14ac:dyDescent="0.25">
      <c r="A103" s="130"/>
      <c r="B103" s="133"/>
      <c r="C103" s="23">
        <v>100</v>
      </c>
      <c r="D103" s="36" t="s">
        <v>183</v>
      </c>
      <c r="E103" s="23" t="s">
        <v>40</v>
      </c>
      <c r="F103" s="22" t="s">
        <v>182</v>
      </c>
      <c r="G103" s="23" t="s">
        <v>47</v>
      </c>
      <c r="H103" s="29">
        <v>0.64</v>
      </c>
      <c r="I103" s="49">
        <v>70</v>
      </c>
      <c r="J103" s="84">
        <f t="shared" si="2"/>
        <v>30</v>
      </c>
      <c r="K103" s="85" t="str">
        <f t="shared" si="3"/>
        <v>OK</v>
      </c>
      <c r="L103" s="126">
        <v>0</v>
      </c>
      <c r="M103" s="126">
        <v>40</v>
      </c>
      <c r="N103" s="126">
        <v>0</v>
      </c>
      <c r="O103" s="126">
        <v>0</v>
      </c>
      <c r="P103" s="126">
        <v>0</v>
      </c>
      <c r="Q103" s="126">
        <v>0</v>
      </c>
      <c r="R103" s="126">
        <v>0</v>
      </c>
      <c r="S103" s="126">
        <v>0</v>
      </c>
      <c r="T103" s="126">
        <v>0</v>
      </c>
      <c r="U103" s="126">
        <v>0</v>
      </c>
      <c r="V103" s="126">
        <v>0</v>
      </c>
      <c r="W103" s="126">
        <v>0</v>
      </c>
      <c r="X103" s="126"/>
    </row>
    <row r="104" spans="1:24" ht="25.5" x14ac:dyDescent="0.25">
      <c r="A104" s="130"/>
      <c r="B104" s="133"/>
      <c r="C104" s="23">
        <v>101</v>
      </c>
      <c r="D104" s="21" t="s">
        <v>184</v>
      </c>
      <c r="E104" s="23" t="s">
        <v>40</v>
      </c>
      <c r="F104" s="23" t="s">
        <v>83</v>
      </c>
      <c r="G104" s="23" t="s">
        <v>47</v>
      </c>
      <c r="H104" s="29">
        <v>0.92</v>
      </c>
      <c r="I104" s="86">
        <v>60</v>
      </c>
      <c r="J104" s="84">
        <f t="shared" si="2"/>
        <v>35</v>
      </c>
      <c r="K104" s="85" t="str">
        <f t="shared" si="3"/>
        <v>OK</v>
      </c>
      <c r="L104" s="126">
        <v>0</v>
      </c>
      <c r="M104" s="126">
        <v>25</v>
      </c>
      <c r="N104" s="126">
        <v>0</v>
      </c>
      <c r="O104" s="126">
        <v>0</v>
      </c>
      <c r="P104" s="126">
        <v>0</v>
      </c>
      <c r="Q104" s="126">
        <v>0</v>
      </c>
      <c r="R104" s="126">
        <v>0</v>
      </c>
      <c r="S104" s="126">
        <v>0</v>
      </c>
      <c r="T104" s="126">
        <v>0</v>
      </c>
      <c r="U104" s="126">
        <v>0</v>
      </c>
      <c r="V104" s="126">
        <v>0</v>
      </c>
      <c r="W104" s="126">
        <v>0</v>
      </c>
      <c r="X104" s="126"/>
    </row>
    <row r="105" spans="1:24" ht="25.5" x14ac:dyDescent="0.25">
      <c r="A105" s="130"/>
      <c r="B105" s="133"/>
      <c r="C105" s="23">
        <v>102</v>
      </c>
      <c r="D105" s="21" t="s">
        <v>185</v>
      </c>
      <c r="E105" s="23" t="s">
        <v>186</v>
      </c>
      <c r="F105" s="23" t="s">
        <v>187</v>
      </c>
      <c r="G105" s="23" t="s">
        <v>47</v>
      </c>
      <c r="H105" s="29">
        <v>3.12</v>
      </c>
      <c r="I105" s="86"/>
      <c r="J105" s="84">
        <f t="shared" si="2"/>
        <v>0</v>
      </c>
      <c r="K105" s="85" t="str">
        <f t="shared" si="3"/>
        <v>OK</v>
      </c>
      <c r="L105" s="126">
        <v>0</v>
      </c>
      <c r="M105" s="126">
        <v>0</v>
      </c>
      <c r="N105" s="126">
        <v>0</v>
      </c>
      <c r="O105" s="126">
        <v>0</v>
      </c>
      <c r="P105" s="126">
        <v>0</v>
      </c>
      <c r="Q105" s="126">
        <v>0</v>
      </c>
      <c r="R105" s="126">
        <v>0</v>
      </c>
      <c r="S105" s="126">
        <v>0</v>
      </c>
      <c r="T105" s="126">
        <v>0</v>
      </c>
      <c r="U105" s="126">
        <v>0</v>
      </c>
      <c r="V105" s="126">
        <v>0</v>
      </c>
      <c r="W105" s="126">
        <v>0</v>
      </c>
      <c r="X105" s="126"/>
    </row>
    <row r="106" spans="1:24" ht="25.5" x14ac:dyDescent="0.25">
      <c r="A106" s="130"/>
      <c r="B106" s="133"/>
      <c r="C106" s="23">
        <v>103</v>
      </c>
      <c r="D106" s="21" t="s">
        <v>188</v>
      </c>
      <c r="E106" s="23" t="s">
        <v>189</v>
      </c>
      <c r="F106" s="23" t="s">
        <v>187</v>
      </c>
      <c r="G106" s="23" t="s">
        <v>47</v>
      </c>
      <c r="H106" s="29">
        <v>3</v>
      </c>
      <c r="I106" s="86">
        <v>150</v>
      </c>
      <c r="J106" s="84">
        <f t="shared" si="2"/>
        <v>60</v>
      </c>
      <c r="K106" s="85" t="str">
        <f t="shared" si="3"/>
        <v>OK</v>
      </c>
      <c r="L106" s="126">
        <v>0</v>
      </c>
      <c r="M106" s="126">
        <v>90</v>
      </c>
      <c r="N106" s="126">
        <v>0</v>
      </c>
      <c r="O106" s="126">
        <v>0</v>
      </c>
      <c r="P106" s="126">
        <v>0</v>
      </c>
      <c r="Q106" s="126">
        <v>0</v>
      </c>
      <c r="R106" s="126">
        <v>0</v>
      </c>
      <c r="S106" s="126">
        <v>0</v>
      </c>
      <c r="T106" s="126">
        <v>0</v>
      </c>
      <c r="U106" s="126">
        <v>0</v>
      </c>
      <c r="V106" s="126">
        <v>0</v>
      </c>
      <c r="W106" s="126">
        <v>0</v>
      </c>
      <c r="X106" s="126"/>
    </row>
    <row r="107" spans="1:24" x14ac:dyDescent="0.25">
      <c r="A107" s="130"/>
      <c r="B107" s="133"/>
      <c r="C107" s="23">
        <v>104</v>
      </c>
      <c r="D107" s="21" t="s">
        <v>190</v>
      </c>
      <c r="E107" s="23" t="s">
        <v>40</v>
      </c>
      <c r="F107" s="23" t="s">
        <v>182</v>
      </c>
      <c r="G107" s="23" t="s">
        <v>47</v>
      </c>
      <c r="H107" s="29">
        <v>0.49</v>
      </c>
      <c r="I107" s="86">
        <v>10</v>
      </c>
      <c r="J107" s="84">
        <f t="shared" si="2"/>
        <v>10</v>
      </c>
      <c r="K107" s="85" t="str">
        <f t="shared" si="3"/>
        <v>OK</v>
      </c>
      <c r="L107" s="126">
        <v>0</v>
      </c>
      <c r="M107" s="126">
        <v>0</v>
      </c>
      <c r="N107" s="126">
        <v>0</v>
      </c>
      <c r="O107" s="126">
        <v>0</v>
      </c>
      <c r="P107" s="126">
        <v>0</v>
      </c>
      <c r="Q107" s="126">
        <v>0</v>
      </c>
      <c r="R107" s="126">
        <v>0</v>
      </c>
      <c r="S107" s="126">
        <v>0</v>
      </c>
      <c r="T107" s="126">
        <v>0</v>
      </c>
      <c r="U107" s="126">
        <v>0</v>
      </c>
      <c r="V107" s="126">
        <v>0</v>
      </c>
      <c r="W107" s="126">
        <v>0</v>
      </c>
      <c r="X107" s="126"/>
    </row>
    <row r="108" spans="1:24" ht="25.5" x14ac:dyDescent="0.25">
      <c r="A108" s="130"/>
      <c r="B108" s="133"/>
      <c r="C108" s="23">
        <v>105</v>
      </c>
      <c r="D108" s="21" t="s">
        <v>191</v>
      </c>
      <c r="E108" s="23" t="s">
        <v>186</v>
      </c>
      <c r="F108" s="23" t="s">
        <v>192</v>
      </c>
      <c r="G108" s="23" t="s">
        <v>47</v>
      </c>
      <c r="H108" s="29">
        <v>6.37</v>
      </c>
      <c r="I108" s="86">
        <v>100</v>
      </c>
      <c r="J108" s="84">
        <f t="shared" si="2"/>
        <v>100</v>
      </c>
      <c r="K108" s="85" t="str">
        <f t="shared" si="3"/>
        <v>OK</v>
      </c>
      <c r="L108" s="126">
        <v>0</v>
      </c>
      <c r="M108" s="126">
        <v>0</v>
      </c>
      <c r="N108" s="126">
        <v>0</v>
      </c>
      <c r="O108" s="126">
        <v>0</v>
      </c>
      <c r="P108" s="126">
        <v>0</v>
      </c>
      <c r="Q108" s="126">
        <v>0</v>
      </c>
      <c r="R108" s="126">
        <v>0</v>
      </c>
      <c r="S108" s="126">
        <v>0</v>
      </c>
      <c r="T108" s="126">
        <v>0</v>
      </c>
      <c r="U108" s="126">
        <v>0</v>
      </c>
      <c r="V108" s="126">
        <v>0</v>
      </c>
      <c r="W108" s="126">
        <v>0</v>
      </c>
      <c r="X108" s="126"/>
    </row>
    <row r="109" spans="1:24" ht="26.25" x14ac:dyDescent="0.25">
      <c r="A109" s="130"/>
      <c r="B109" s="133"/>
      <c r="C109" s="23">
        <v>106</v>
      </c>
      <c r="D109" s="37" t="s">
        <v>193</v>
      </c>
      <c r="E109" s="23" t="s">
        <v>40</v>
      </c>
      <c r="F109" s="23" t="s">
        <v>194</v>
      </c>
      <c r="G109" s="23" t="s">
        <v>47</v>
      </c>
      <c r="H109" s="29">
        <v>1.78</v>
      </c>
      <c r="I109" s="86"/>
      <c r="J109" s="84">
        <f t="shared" si="2"/>
        <v>0</v>
      </c>
      <c r="K109" s="85" t="str">
        <f t="shared" si="3"/>
        <v>OK</v>
      </c>
      <c r="L109" s="126">
        <v>0</v>
      </c>
      <c r="M109" s="126">
        <v>0</v>
      </c>
      <c r="N109" s="126">
        <v>0</v>
      </c>
      <c r="O109" s="126">
        <v>0</v>
      </c>
      <c r="P109" s="126">
        <v>0</v>
      </c>
      <c r="Q109" s="126">
        <v>0</v>
      </c>
      <c r="R109" s="126">
        <v>0</v>
      </c>
      <c r="S109" s="126">
        <v>0</v>
      </c>
      <c r="T109" s="126">
        <v>0</v>
      </c>
      <c r="U109" s="126">
        <v>0</v>
      </c>
      <c r="V109" s="126">
        <v>0</v>
      </c>
      <c r="W109" s="126">
        <v>0</v>
      </c>
      <c r="X109" s="126"/>
    </row>
    <row r="110" spans="1:24" x14ac:dyDescent="0.25">
      <c r="A110" s="130"/>
      <c r="B110" s="133"/>
      <c r="C110" s="23">
        <v>107</v>
      </c>
      <c r="D110" s="21" t="s">
        <v>195</v>
      </c>
      <c r="E110" s="23" t="s">
        <v>189</v>
      </c>
      <c r="F110" s="23" t="s">
        <v>194</v>
      </c>
      <c r="G110" s="23" t="s">
        <v>47</v>
      </c>
      <c r="H110" s="29">
        <v>2.7</v>
      </c>
      <c r="I110" s="86">
        <v>100</v>
      </c>
      <c r="J110" s="84">
        <f t="shared" si="2"/>
        <v>90</v>
      </c>
      <c r="K110" s="85" t="str">
        <f t="shared" si="3"/>
        <v>OK</v>
      </c>
      <c r="L110" s="126">
        <v>0</v>
      </c>
      <c r="M110" s="126">
        <v>10</v>
      </c>
      <c r="N110" s="126">
        <v>0</v>
      </c>
      <c r="O110" s="126">
        <v>0</v>
      </c>
      <c r="P110" s="126">
        <v>0</v>
      </c>
      <c r="Q110" s="126">
        <v>0</v>
      </c>
      <c r="R110" s="126">
        <v>0</v>
      </c>
      <c r="S110" s="126">
        <v>0</v>
      </c>
      <c r="T110" s="126">
        <v>0</v>
      </c>
      <c r="U110" s="126">
        <v>0</v>
      </c>
      <c r="V110" s="126">
        <v>0</v>
      </c>
      <c r="W110" s="126">
        <v>0</v>
      </c>
      <c r="X110" s="126"/>
    </row>
    <row r="111" spans="1:24" ht="25.5" x14ac:dyDescent="0.25">
      <c r="A111" s="130"/>
      <c r="B111" s="133"/>
      <c r="C111" s="23">
        <v>108</v>
      </c>
      <c r="D111" s="21" t="s">
        <v>196</v>
      </c>
      <c r="E111" s="23" t="s">
        <v>40</v>
      </c>
      <c r="F111" s="23" t="s">
        <v>182</v>
      </c>
      <c r="G111" s="23" t="s">
        <v>47</v>
      </c>
      <c r="H111" s="29">
        <v>0.49</v>
      </c>
      <c r="I111" s="86">
        <v>10</v>
      </c>
      <c r="J111" s="84">
        <f t="shared" si="2"/>
        <v>10</v>
      </c>
      <c r="K111" s="85" t="str">
        <f t="shared" si="3"/>
        <v>OK</v>
      </c>
      <c r="L111" s="126">
        <v>0</v>
      </c>
      <c r="M111" s="126">
        <v>0</v>
      </c>
      <c r="N111" s="126">
        <v>0</v>
      </c>
      <c r="O111" s="126">
        <v>0</v>
      </c>
      <c r="P111" s="126">
        <v>0</v>
      </c>
      <c r="Q111" s="126">
        <v>0</v>
      </c>
      <c r="R111" s="126">
        <v>0</v>
      </c>
      <c r="S111" s="126">
        <v>0</v>
      </c>
      <c r="T111" s="126">
        <v>0</v>
      </c>
      <c r="U111" s="126">
        <v>0</v>
      </c>
      <c r="V111" s="126">
        <v>0</v>
      </c>
      <c r="W111" s="126">
        <v>0</v>
      </c>
      <c r="X111" s="126"/>
    </row>
    <row r="112" spans="1:24" ht="25.5" x14ac:dyDescent="0.25">
      <c r="A112" s="130"/>
      <c r="B112" s="133"/>
      <c r="C112" s="23">
        <v>109</v>
      </c>
      <c r="D112" s="21" t="s">
        <v>197</v>
      </c>
      <c r="E112" s="23" t="s">
        <v>40</v>
      </c>
      <c r="F112" s="23" t="s">
        <v>198</v>
      </c>
      <c r="G112" s="23" t="s">
        <v>47</v>
      </c>
      <c r="H112" s="29">
        <v>20.13</v>
      </c>
      <c r="I112" s="86"/>
      <c r="J112" s="84">
        <f t="shared" si="2"/>
        <v>0</v>
      </c>
      <c r="K112" s="85" t="str">
        <f t="shared" si="3"/>
        <v>OK</v>
      </c>
      <c r="L112" s="126">
        <v>0</v>
      </c>
      <c r="M112" s="126">
        <v>0</v>
      </c>
      <c r="N112" s="126">
        <v>0</v>
      </c>
      <c r="O112" s="126">
        <v>0</v>
      </c>
      <c r="P112" s="126">
        <v>0</v>
      </c>
      <c r="Q112" s="126">
        <v>0</v>
      </c>
      <c r="R112" s="126">
        <v>0</v>
      </c>
      <c r="S112" s="126">
        <v>0</v>
      </c>
      <c r="T112" s="126">
        <v>0</v>
      </c>
      <c r="U112" s="126">
        <v>0</v>
      </c>
      <c r="V112" s="126">
        <v>0</v>
      </c>
      <c r="W112" s="126">
        <v>0</v>
      </c>
      <c r="X112" s="126"/>
    </row>
    <row r="113" spans="1:24" ht="26.25" customHeight="1" x14ac:dyDescent="0.25">
      <c r="A113" s="55" t="s">
        <v>379</v>
      </c>
      <c r="B113" s="53">
        <v>15</v>
      </c>
      <c r="C113" s="26">
        <v>110</v>
      </c>
      <c r="D113" s="35" t="s">
        <v>199</v>
      </c>
      <c r="E113" s="26" t="s">
        <v>189</v>
      </c>
      <c r="F113" s="27" t="s">
        <v>200</v>
      </c>
      <c r="G113" s="26" t="s">
        <v>47</v>
      </c>
      <c r="H113" s="28">
        <v>44.15</v>
      </c>
      <c r="I113" s="83"/>
      <c r="J113" s="84">
        <f t="shared" si="2"/>
        <v>0</v>
      </c>
      <c r="K113" s="85" t="str">
        <f t="shared" si="3"/>
        <v>OK</v>
      </c>
      <c r="L113" s="126">
        <v>0</v>
      </c>
      <c r="M113" s="126">
        <v>0</v>
      </c>
      <c r="N113" s="126">
        <v>0</v>
      </c>
      <c r="O113" s="126">
        <v>0</v>
      </c>
      <c r="P113" s="126">
        <v>0</v>
      </c>
      <c r="Q113" s="126">
        <v>0</v>
      </c>
      <c r="R113" s="126">
        <v>0</v>
      </c>
      <c r="S113" s="126">
        <v>0</v>
      </c>
      <c r="T113" s="126">
        <v>0</v>
      </c>
      <c r="U113" s="126">
        <v>0</v>
      </c>
      <c r="V113" s="126">
        <v>0</v>
      </c>
      <c r="W113" s="126">
        <v>0</v>
      </c>
      <c r="X113" s="126"/>
    </row>
    <row r="114" spans="1:24" ht="63.75" x14ac:dyDescent="0.25">
      <c r="A114" s="56" t="s">
        <v>383</v>
      </c>
      <c r="B114" s="54">
        <v>16</v>
      </c>
      <c r="C114" s="23">
        <v>111</v>
      </c>
      <c r="D114" s="21" t="s">
        <v>201</v>
      </c>
      <c r="E114" s="23" t="s">
        <v>40</v>
      </c>
      <c r="F114" s="32" t="s">
        <v>202</v>
      </c>
      <c r="G114" s="23" t="s">
        <v>47</v>
      </c>
      <c r="H114" s="29">
        <v>430</v>
      </c>
      <c r="I114" s="86">
        <v>5</v>
      </c>
      <c r="J114" s="84">
        <f t="shared" si="2"/>
        <v>5</v>
      </c>
      <c r="K114" s="85" t="str">
        <f t="shared" si="3"/>
        <v>OK</v>
      </c>
      <c r="L114" s="126">
        <v>0</v>
      </c>
      <c r="M114" s="126">
        <v>0</v>
      </c>
      <c r="N114" s="126">
        <v>0</v>
      </c>
      <c r="O114" s="126">
        <v>0</v>
      </c>
      <c r="P114" s="126">
        <v>0</v>
      </c>
      <c r="Q114" s="126">
        <v>0</v>
      </c>
      <c r="R114" s="126">
        <v>0</v>
      </c>
      <c r="S114" s="126">
        <v>0</v>
      </c>
      <c r="T114" s="126">
        <v>0</v>
      </c>
      <c r="U114" s="126">
        <v>0</v>
      </c>
      <c r="V114" s="126">
        <v>0</v>
      </c>
      <c r="W114" s="126">
        <v>0</v>
      </c>
      <c r="X114" s="126"/>
    </row>
    <row r="115" spans="1:24" ht="25.5" x14ac:dyDescent="0.25">
      <c r="A115" s="131" t="s">
        <v>379</v>
      </c>
      <c r="B115" s="132">
        <v>17</v>
      </c>
      <c r="C115" s="26">
        <v>112</v>
      </c>
      <c r="D115" s="39" t="s">
        <v>493</v>
      </c>
      <c r="E115" s="26" t="s">
        <v>40</v>
      </c>
      <c r="F115" s="27" t="s">
        <v>203</v>
      </c>
      <c r="G115" s="26" t="s">
        <v>47</v>
      </c>
      <c r="H115" s="28">
        <v>0.52</v>
      </c>
      <c r="I115" s="51">
        <v>50</v>
      </c>
      <c r="J115" s="84">
        <f t="shared" si="2"/>
        <v>0</v>
      </c>
      <c r="K115" s="85" t="str">
        <f t="shared" si="3"/>
        <v>OK</v>
      </c>
      <c r="L115" s="126">
        <v>0</v>
      </c>
      <c r="M115" s="126">
        <v>0</v>
      </c>
      <c r="N115" s="126">
        <v>0</v>
      </c>
      <c r="O115" s="126">
        <v>0</v>
      </c>
      <c r="P115" s="126">
        <v>0</v>
      </c>
      <c r="Q115" s="126">
        <v>0</v>
      </c>
      <c r="R115" s="126">
        <v>0</v>
      </c>
      <c r="S115" s="126">
        <v>0</v>
      </c>
      <c r="T115" s="126">
        <v>0</v>
      </c>
      <c r="U115" s="126">
        <v>0</v>
      </c>
      <c r="V115" s="126">
        <v>0</v>
      </c>
      <c r="W115" s="126">
        <v>50</v>
      </c>
      <c r="X115" s="126"/>
    </row>
    <row r="116" spans="1:24" ht="38.25" x14ac:dyDescent="0.25">
      <c r="A116" s="131"/>
      <c r="B116" s="132"/>
      <c r="C116" s="26">
        <v>113</v>
      </c>
      <c r="D116" s="35" t="s">
        <v>204</v>
      </c>
      <c r="E116" s="26" t="s">
        <v>68</v>
      </c>
      <c r="F116" s="27" t="s">
        <v>205</v>
      </c>
      <c r="G116" s="26" t="s">
        <v>47</v>
      </c>
      <c r="H116" s="28">
        <v>68.3</v>
      </c>
      <c r="I116" s="83"/>
      <c r="J116" s="84">
        <f t="shared" si="2"/>
        <v>0</v>
      </c>
      <c r="K116" s="85" t="str">
        <f t="shared" si="3"/>
        <v>OK</v>
      </c>
      <c r="L116" s="126">
        <v>0</v>
      </c>
      <c r="M116" s="126">
        <v>0</v>
      </c>
      <c r="N116" s="126">
        <v>0</v>
      </c>
      <c r="O116" s="126">
        <v>0</v>
      </c>
      <c r="P116" s="126">
        <v>0</v>
      </c>
      <c r="Q116" s="126">
        <v>0</v>
      </c>
      <c r="R116" s="126">
        <v>0</v>
      </c>
      <c r="S116" s="126">
        <v>0</v>
      </c>
      <c r="T116" s="126">
        <v>0</v>
      </c>
      <c r="U116" s="126">
        <v>0</v>
      </c>
      <c r="V116" s="126">
        <v>0</v>
      </c>
      <c r="W116" s="126">
        <v>0</v>
      </c>
      <c r="X116" s="126"/>
    </row>
    <row r="117" spans="1:24" ht="26.25" x14ac:dyDescent="0.25">
      <c r="A117" s="131"/>
      <c r="B117" s="132"/>
      <c r="C117" s="26">
        <v>114</v>
      </c>
      <c r="D117" s="40" t="s">
        <v>206</v>
      </c>
      <c r="E117" s="33" t="s">
        <v>68</v>
      </c>
      <c r="F117" s="33" t="s">
        <v>205</v>
      </c>
      <c r="G117" s="33" t="s">
        <v>47</v>
      </c>
      <c r="H117" s="34">
        <v>107</v>
      </c>
      <c r="I117" s="87"/>
      <c r="J117" s="84">
        <f t="shared" si="2"/>
        <v>0</v>
      </c>
      <c r="K117" s="85" t="str">
        <f t="shared" si="3"/>
        <v>OK</v>
      </c>
      <c r="L117" s="126">
        <v>0</v>
      </c>
      <c r="M117" s="126">
        <v>0</v>
      </c>
      <c r="N117" s="126">
        <v>0</v>
      </c>
      <c r="O117" s="126">
        <v>0</v>
      </c>
      <c r="P117" s="126">
        <v>0</v>
      </c>
      <c r="Q117" s="126">
        <v>0</v>
      </c>
      <c r="R117" s="126">
        <v>0</v>
      </c>
      <c r="S117" s="126">
        <v>0</v>
      </c>
      <c r="T117" s="126">
        <v>0</v>
      </c>
      <c r="U117" s="126">
        <v>0</v>
      </c>
      <c r="V117" s="126">
        <v>0</v>
      </c>
      <c r="W117" s="126">
        <v>0</v>
      </c>
      <c r="X117" s="126"/>
    </row>
    <row r="118" spans="1:24" ht="25.5" x14ac:dyDescent="0.25">
      <c r="A118" s="131"/>
      <c r="B118" s="132"/>
      <c r="C118" s="26">
        <v>115</v>
      </c>
      <c r="D118" s="35" t="s">
        <v>207</v>
      </c>
      <c r="E118" s="26" t="s">
        <v>68</v>
      </c>
      <c r="F118" s="27" t="s">
        <v>208</v>
      </c>
      <c r="G118" s="26" t="s">
        <v>47</v>
      </c>
      <c r="H118" s="28">
        <v>0.9</v>
      </c>
      <c r="I118" s="83"/>
      <c r="J118" s="84">
        <f t="shared" si="2"/>
        <v>0</v>
      </c>
      <c r="K118" s="85" t="str">
        <f t="shared" si="3"/>
        <v>OK</v>
      </c>
      <c r="L118" s="126">
        <v>0</v>
      </c>
      <c r="M118" s="126">
        <v>0</v>
      </c>
      <c r="N118" s="126">
        <v>0</v>
      </c>
      <c r="O118" s="126">
        <v>0</v>
      </c>
      <c r="P118" s="126">
        <v>0</v>
      </c>
      <c r="Q118" s="126">
        <v>0</v>
      </c>
      <c r="R118" s="126">
        <v>0</v>
      </c>
      <c r="S118" s="126">
        <v>0</v>
      </c>
      <c r="T118" s="126">
        <v>0</v>
      </c>
      <c r="U118" s="126">
        <v>0</v>
      </c>
      <c r="V118" s="126">
        <v>0</v>
      </c>
      <c r="W118" s="126">
        <v>0</v>
      </c>
      <c r="X118" s="126"/>
    </row>
    <row r="119" spans="1:24" ht="38.25" x14ac:dyDescent="0.25">
      <c r="A119" s="131"/>
      <c r="B119" s="132"/>
      <c r="C119" s="26">
        <v>116</v>
      </c>
      <c r="D119" s="35" t="s">
        <v>209</v>
      </c>
      <c r="E119" s="26" t="s">
        <v>68</v>
      </c>
      <c r="F119" s="27" t="s">
        <v>210</v>
      </c>
      <c r="G119" s="26" t="s">
        <v>47</v>
      </c>
      <c r="H119" s="28">
        <v>1.65</v>
      </c>
      <c r="I119" s="83">
        <v>1200</v>
      </c>
      <c r="J119" s="84">
        <f t="shared" si="2"/>
        <v>1200</v>
      </c>
      <c r="K119" s="85" t="str">
        <f t="shared" si="3"/>
        <v>OK</v>
      </c>
      <c r="L119" s="126">
        <v>0</v>
      </c>
      <c r="M119" s="126">
        <v>0</v>
      </c>
      <c r="N119" s="126">
        <v>0</v>
      </c>
      <c r="O119" s="126">
        <v>0</v>
      </c>
      <c r="P119" s="126">
        <v>0</v>
      </c>
      <c r="Q119" s="126">
        <v>0</v>
      </c>
      <c r="R119" s="126">
        <v>0</v>
      </c>
      <c r="S119" s="126">
        <v>0</v>
      </c>
      <c r="T119" s="126">
        <v>0</v>
      </c>
      <c r="U119" s="126">
        <v>0</v>
      </c>
      <c r="V119" s="126">
        <v>0</v>
      </c>
      <c r="W119" s="126">
        <v>0</v>
      </c>
      <c r="X119" s="126"/>
    </row>
    <row r="120" spans="1:24" ht="38.25" x14ac:dyDescent="0.25">
      <c r="A120" s="131"/>
      <c r="B120" s="132"/>
      <c r="C120" s="26">
        <v>117</v>
      </c>
      <c r="D120" s="35" t="s">
        <v>211</v>
      </c>
      <c r="E120" s="26" t="s">
        <v>68</v>
      </c>
      <c r="F120" s="27" t="s">
        <v>210</v>
      </c>
      <c r="G120" s="26" t="s">
        <v>47</v>
      </c>
      <c r="H120" s="28">
        <v>1.27</v>
      </c>
      <c r="I120" s="83">
        <v>1200</v>
      </c>
      <c r="J120" s="84">
        <f t="shared" si="2"/>
        <v>1200</v>
      </c>
      <c r="K120" s="85" t="str">
        <f t="shared" si="3"/>
        <v>OK</v>
      </c>
      <c r="L120" s="126">
        <v>0</v>
      </c>
      <c r="M120" s="126">
        <v>0</v>
      </c>
      <c r="N120" s="126">
        <v>0</v>
      </c>
      <c r="O120" s="126">
        <v>0</v>
      </c>
      <c r="P120" s="126">
        <v>0</v>
      </c>
      <c r="Q120" s="126">
        <v>0</v>
      </c>
      <c r="R120" s="126">
        <v>0</v>
      </c>
      <c r="S120" s="126">
        <v>0</v>
      </c>
      <c r="T120" s="126">
        <v>0</v>
      </c>
      <c r="U120" s="126">
        <v>0</v>
      </c>
      <c r="V120" s="126">
        <v>0</v>
      </c>
      <c r="W120" s="126">
        <v>0</v>
      </c>
      <c r="X120" s="126"/>
    </row>
    <row r="121" spans="1:24" ht="25.5" x14ac:dyDescent="0.25">
      <c r="A121" s="131"/>
      <c r="B121" s="132"/>
      <c r="C121" s="26">
        <v>118</v>
      </c>
      <c r="D121" s="35" t="s">
        <v>494</v>
      </c>
      <c r="E121" s="26" t="s">
        <v>212</v>
      </c>
      <c r="F121" s="27" t="s">
        <v>203</v>
      </c>
      <c r="G121" s="26" t="s">
        <v>47</v>
      </c>
      <c r="H121" s="28">
        <v>0.5</v>
      </c>
      <c r="I121" s="83">
        <v>100</v>
      </c>
      <c r="J121" s="84">
        <f t="shared" si="2"/>
        <v>58</v>
      </c>
      <c r="K121" s="85" t="str">
        <f t="shared" si="3"/>
        <v>OK</v>
      </c>
      <c r="L121" s="126">
        <v>12</v>
      </c>
      <c r="M121" s="126">
        <v>0</v>
      </c>
      <c r="N121" s="126">
        <v>0</v>
      </c>
      <c r="O121" s="126">
        <v>0</v>
      </c>
      <c r="P121" s="126">
        <v>0</v>
      </c>
      <c r="Q121" s="126">
        <v>0</v>
      </c>
      <c r="R121" s="126">
        <v>0</v>
      </c>
      <c r="S121" s="126">
        <v>0</v>
      </c>
      <c r="T121" s="126">
        <v>0</v>
      </c>
      <c r="U121" s="126">
        <v>0</v>
      </c>
      <c r="V121" s="126">
        <v>0</v>
      </c>
      <c r="W121" s="126">
        <v>30</v>
      </c>
      <c r="X121" s="126"/>
    </row>
    <row r="122" spans="1:24" ht="38.25" x14ac:dyDescent="0.25">
      <c r="A122" s="130" t="s">
        <v>378</v>
      </c>
      <c r="B122" s="133">
        <v>18</v>
      </c>
      <c r="C122" s="23">
        <v>119</v>
      </c>
      <c r="D122" s="21" t="s">
        <v>495</v>
      </c>
      <c r="E122" s="23" t="s">
        <v>40</v>
      </c>
      <c r="F122" s="23" t="s">
        <v>213</v>
      </c>
      <c r="G122" s="23" t="s">
        <v>47</v>
      </c>
      <c r="H122" s="29">
        <v>16.21</v>
      </c>
      <c r="I122" s="49">
        <v>25</v>
      </c>
      <c r="J122" s="84">
        <f t="shared" si="2"/>
        <v>20</v>
      </c>
      <c r="K122" s="85" t="str">
        <f t="shared" si="3"/>
        <v>OK</v>
      </c>
      <c r="L122" s="126">
        <v>0</v>
      </c>
      <c r="M122" s="126">
        <v>5</v>
      </c>
      <c r="N122" s="126">
        <v>0</v>
      </c>
      <c r="O122" s="126">
        <v>0</v>
      </c>
      <c r="P122" s="126">
        <v>0</v>
      </c>
      <c r="Q122" s="126">
        <v>0</v>
      </c>
      <c r="R122" s="126">
        <v>0</v>
      </c>
      <c r="S122" s="126">
        <v>0</v>
      </c>
      <c r="T122" s="126">
        <v>0</v>
      </c>
      <c r="U122" s="126">
        <v>0</v>
      </c>
      <c r="V122" s="126">
        <v>0</v>
      </c>
      <c r="W122" s="126">
        <v>0</v>
      </c>
      <c r="X122" s="126"/>
    </row>
    <row r="123" spans="1:24" ht="63.75" x14ac:dyDescent="0.25">
      <c r="A123" s="130"/>
      <c r="B123" s="133"/>
      <c r="C123" s="23">
        <v>120</v>
      </c>
      <c r="D123" s="21" t="s">
        <v>496</v>
      </c>
      <c r="E123" s="23" t="s">
        <v>40</v>
      </c>
      <c r="F123" s="23" t="s">
        <v>110</v>
      </c>
      <c r="G123" s="23" t="s">
        <v>47</v>
      </c>
      <c r="H123" s="29">
        <v>31.88</v>
      </c>
      <c r="I123" s="49">
        <v>50</v>
      </c>
      <c r="J123" s="84">
        <f t="shared" si="2"/>
        <v>50</v>
      </c>
      <c r="K123" s="85" t="str">
        <f t="shared" si="3"/>
        <v>OK</v>
      </c>
      <c r="L123" s="126">
        <v>0</v>
      </c>
      <c r="M123" s="126">
        <v>0</v>
      </c>
      <c r="N123" s="126">
        <v>0</v>
      </c>
      <c r="O123" s="126">
        <v>0</v>
      </c>
      <c r="P123" s="126">
        <v>0</v>
      </c>
      <c r="Q123" s="126">
        <v>0</v>
      </c>
      <c r="R123" s="126">
        <v>0</v>
      </c>
      <c r="S123" s="126">
        <v>0</v>
      </c>
      <c r="T123" s="126">
        <v>0</v>
      </c>
      <c r="U123" s="126">
        <v>0</v>
      </c>
      <c r="V123" s="126">
        <v>0</v>
      </c>
      <c r="W123" s="126">
        <v>0</v>
      </c>
      <c r="X123" s="126"/>
    </row>
    <row r="124" spans="1:24" ht="25.5" x14ac:dyDescent="0.25">
      <c r="A124" s="130"/>
      <c r="B124" s="133"/>
      <c r="C124" s="23">
        <v>121</v>
      </c>
      <c r="D124" s="36" t="s">
        <v>214</v>
      </c>
      <c r="E124" s="23" t="s">
        <v>68</v>
      </c>
      <c r="F124" s="22" t="s">
        <v>52</v>
      </c>
      <c r="G124" s="23" t="s">
        <v>47</v>
      </c>
      <c r="H124" s="29">
        <v>4.95</v>
      </c>
      <c r="I124" s="49">
        <v>300</v>
      </c>
      <c r="J124" s="84">
        <f t="shared" si="2"/>
        <v>300</v>
      </c>
      <c r="K124" s="85" t="str">
        <f t="shared" si="3"/>
        <v>OK</v>
      </c>
      <c r="L124" s="126">
        <v>0</v>
      </c>
      <c r="M124" s="126">
        <v>0</v>
      </c>
      <c r="N124" s="126">
        <v>0</v>
      </c>
      <c r="O124" s="126">
        <v>0</v>
      </c>
      <c r="P124" s="126">
        <v>0</v>
      </c>
      <c r="Q124" s="126">
        <v>0</v>
      </c>
      <c r="R124" s="126">
        <v>0</v>
      </c>
      <c r="S124" s="126">
        <v>0</v>
      </c>
      <c r="T124" s="126">
        <v>0</v>
      </c>
      <c r="U124" s="126">
        <v>0</v>
      </c>
      <c r="V124" s="126">
        <v>0</v>
      </c>
      <c r="W124" s="126">
        <v>0</v>
      </c>
      <c r="X124" s="126"/>
    </row>
    <row r="125" spans="1:24" ht="25.5" x14ac:dyDescent="0.25">
      <c r="A125" s="130"/>
      <c r="B125" s="133"/>
      <c r="C125" s="23">
        <v>122</v>
      </c>
      <c r="D125" s="36" t="s">
        <v>215</v>
      </c>
      <c r="E125" s="23" t="s">
        <v>68</v>
      </c>
      <c r="F125" s="22" t="s">
        <v>52</v>
      </c>
      <c r="G125" s="23" t="s">
        <v>47</v>
      </c>
      <c r="H125" s="29">
        <v>0.7</v>
      </c>
      <c r="I125" s="49">
        <v>100</v>
      </c>
      <c r="J125" s="84">
        <f t="shared" si="2"/>
        <v>100</v>
      </c>
      <c r="K125" s="85" t="str">
        <f t="shared" si="3"/>
        <v>OK</v>
      </c>
      <c r="L125" s="126">
        <v>0</v>
      </c>
      <c r="M125" s="126">
        <v>0</v>
      </c>
      <c r="N125" s="126">
        <v>0</v>
      </c>
      <c r="O125" s="126">
        <v>0</v>
      </c>
      <c r="P125" s="126">
        <v>0</v>
      </c>
      <c r="Q125" s="126">
        <v>0</v>
      </c>
      <c r="R125" s="126">
        <v>0</v>
      </c>
      <c r="S125" s="126">
        <v>0</v>
      </c>
      <c r="T125" s="126">
        <v>0</v>
      </c>
      <c r="U125" s="126">
        <v>0</v>
      </c>
      <c r="V125" s="126">
        <v>0</v>
      </c>
      <c r="W125" s="126">
        <v>0</v>
      </c>
      <c r="X125" s="126"/>
    </row>
    <row r="126" spans="1:24" ht="38.25" x14ac:dyDescent="0.25">
      <c r="A126" s="130"/>
      <c r="B126" s="133"/>
      <c r="C126" s="23">
        <v>123</v>
      </c>
      <c r="D126" s="21" t="s">
        <v>216</v>
      </c>
      <c r="E126" s="23" t="s">
        <v>40</v>
      </c>
      <c r="F126" s="23" t="s">
        <v>52</v>
      </c>
      <c r="G126" s="23" t="s">
        <v>47</v>
      </c>
      <c r="H126" s="29">
        <v>31.6</v>
      </c>
      <c r="I126" s="86">
        <v>5</v>
      </c>
      <c r="J126" s="84">
        <f t="shared" si="2"/>
        <v>5</v>
      </c>
      <c r="K126" s="85" t="str">
        <f t="shared" si="3"/>
        <v>OK</v>
      </c>
      <c r="L126" s="126">
        <v>0</v>
      </c>
      <c r="M126" s="126">
        <v>0</v>
      </c>
      <c r="N126" s="126">
        <v>0</v>
      </c>
      <c r="O126" s="126">
        <v>0</v>
      </c>
      <c r="P126" s="126">
        <v>0</v>
      </c>
      <c r="Q126" s="126">
        <v>0</v>
      </c>
      <c r="R126" s="126">
        <v>0</v>
      </c>
      <c r="S126" s="126">
        <v>0</v>
      </c>
      <c r="T126" s="126">
        <v>0</v>
      </c>
      <c r="U126" s="126">
        <v>0</v>
      </c>
      <c r="V126" s="126">
        <v>0</v>
      </c>
      <c r="W126" s="126">
        <v>0</v>
      </c>
      <c r="X126" s="126"/>
    </row>
    <row r="127" spans="1:24" ht="63.75" x14ac:dyDescent="0.25">
      <c r="A127" s="130"/>
      <c r="B127" s="133"/>
      <c r="C127" s="23">
        <v>124</v>
      </c>
      <c r="D127" s="21" t="s">
        <v>217</v>
      </c>
      <c r="E127" s="23" t="s">
        <v>64</v>
      </c>
      <c r="F127" s="23" t="s">
        <v>218</v>
      </c>
      <c r="G127" s="23" t="s">
        <v>47</v>
      </c>
      <c r="H127" s="29">
        <v>12.42</v>
      </c>
      <c r="I127" s="86">
        <v>150</v>
      </c>
      <c r="J127" s="84">
        <f t="shared" si="2"/>
        <v>150</v>
      </c>
      <c r="K127" s="85" t="str">
        <f t="shared" si="3"/>
        <v>OK</v>
      </c>
      <c r="L127" s="126">
        <v>0</v>
      </c>
      <c r="M127" s="126">
        <v>0</v>
      </c>
      <c r="N127" s="126">
        <v>0</v>
      </c>
      <c r="O127" s="126">
        <v>0</v>
      </c>
      <c r="P127" s="126">
        <v>0</v>
      </c>
      <c r="Q127" s="126">
        <v>0</v>
      </c>
      <c r="R127" s="126">
        <v>0</v>
      </c>
      <c r="S127" s="126">
        <v>0</v>
      </c>
      <c r="T127" s="126">
        <v>0</v>
      </c>
      <c r="U127" s="126">
        <v>0</v>
      </c>
      <c r="V127" s="126">
        <v>0</v>
      </c>
      <c r="W127" s="126">
        <v>0</v>
      </c>
      <c r="X127" s="126"/>
    </row>
    <row r="128" spans="1:24" ht="38.25" x14ac:dyDescent="0.25">
      <c r="A128" s="55" t="s">
        <v>380</v>
      </c>
      <c r="B128" s="53">
        <v>19</v>
      </c>
      <c r="C128" s="26">
        <v>125</v>
      </c>
      <c r="D128" s="35" t="s">
        <v>219</v>
      </c>
      <c r="E128" s="26" t="s">
        <v>64</v>
      </c>
      <c r="F128" s="27" t="s">
        <v>220</v>
      </c>
      <c r="G128" s="26" t="s">
        <v>47</v>
      </c>
      <c r="H128" s="28">
        <v>7.05</v>
      </c>
      <c r="I128" s="83">
        <v>3</v>
      </c>
      <c r="J128" s="84">
        <f t="shared" si="2"/>
        <v>1</v>
      </c>
      <c r="K128" s="85" t="str">
        <f t="shared" si="3"/>
        <v>OK</v>
      </c>
      <c r="L128" s="126">
        <v>0</v>
      </c>
      <c r="M128" s="126">
        <v>0</v>
      </c>
      <c r="N128" s="126">
        <v>0</v>
      </c>
      <c r="O128" s="126">
        <v>0</v>
      </c>
      <c r="P128" s="126">
        <v>0</v>
      </c>
      <c r="Q128" s="126">
        <v>0</v>
      </c>
      <c r="R128" s="126">
        <v>0</v>
      </c>
      <c r="S128" s="126">
        <v>0</v>
      </c>
      <c r="T128" s="126">
        <v>0</v>
      </c>
      <c r="U128" s="126"/>
      <c r="V128" s="126">
        <v>2</v>
      </c>
      <c r="W128" s="126">
        <v>0</v>
      </c>
      <c r="X128" s="126"/>
    </row>
    <row r="129" spans="1:24" ht="25.5" x14ac:dyDescent="0.25">
      <c r="A129" s="130" t="s">
        <v>378</v>
      </c>
      <c r="B129" s="133">
        <v>20</v>
      </c>
      <c r="C129" s="23">
        <v>126</v>
      </c>
      <c r="D129" s="21" t="s">
        <v>497</v>
      </c>
      <c r="E129" s="23" t="s">
        <v>9</v>
      </c>
      <c r="F129" s="23" t="s">
        <v>221</v>
      </c>
      <c r="G129" s="23" t="s">
        <v>47</v>
      </c>
      <c r="H129" s="29">
        <v>0.38</v>
      </c>
      <c r="I129" s="49">
        <v>100</v>
      </c>
      <c r="J129" s="84">
        <f t="shared" si="2"/>
        <v>100</v>
      </c>
      <c r="K129" s="85" t="str">
        <f t="shared" si="3"/>
        <v>OK</v>
      </c>
      <c r="L129" s="126">
        <v>0</v>
      </c>
      <c r="M129" s="126">
        <v>0</v>
      </c>
      <c r="N129" s="126">
        <v>0</v>
      </c>
      <c r="O129" s="126">
        <v>0</v>
      </c>
      <c r="P129" s="126"/>
      <c r="Q129" s="126">
        <v>0</v>
      </c>
      <c r="R129" s="126">
        <v>0</v>
      </c>
      <c r="S129" s="126">
        <v>0</v>
      </c>
      <c r="T129" s="126">
        <v>0</v>
      </c>
      <c r="U129" s="126">
        <v>0</v>
      </c>
      <c r="V129" s="126">
        <v>0</v>
      </c>
      <c r="W129" s="126">
        <v>0</v>
      </c>
      <c r="X129" s="126"/>
    </row>
    <row r="130" spans="1:24" ht="25.5" x14ac:dyDescent="0.25">
      <c r="A130" s="130"/>
      <c r="B130" s="133"/>
      <c r="C130" s="23">
        <v>127</v>
      </c>
      <c r="D130" s="21" t="s">
        <v>498</v>
      </c>
      <c r="E130" s="23" t="s">
        <v>9</v>
      </c>
      <c r="F130" s="23" t="s">
        <v>110</v>
      </c>
      <c r="G130" s="23" t="s">
        <v>47</v>
      </c>
      <c r="H130" s="29">
        <v>2.85</v>
      </c>
      <c r="I130" s="49">
        <v>150</v>
      </c>
      <c r="J130" s="84">
        <f t="shared" si="2"/>
        <v>148</v>
      </c>
      <c r="K130" s="85" t="str">
        <f t="shared" si="3"/>
        <v>OK</v>
      </c>
      <c r="L130" s="126">
        <v>0</v>
      </c>
      <c r="M130" s="126">
        <v>0</v>
      </c>
      <c r="N130" s="126">
        <v>0</v>
      </c>
      <c r="O130" s="126">
        <v>0</v>
      </c>
      <c r="P130" s="126"/>
      <c r="Q130" s="126">
        <v>2</v>
      </c>
      <c r="R130" s="126">
        <v>0</v>
      </c>
      <c r="S130" s="126">
        <v>0</v>
      </c>
      <c r="T130" s="126">
        <v>0</v>
      </c>
      <c r="U130" s="126">
        <v>0</v>
      </c>
      <c r="V130" s="126">
        <v>0</v>
      </c>
      <c r="W130" s="126">
        <v>0</v>
      </c>
      <c r="X130" s="126"/>
    </row>
    <row r="131" spans="1:24" ht="25.5" x14ac:dyDescent="0.25">
      <c r="A131" s="130"/>
      <c r="B131" s="133"/>
      <c r="C131" s="23">
        <v>128</v>
      </c>
      <c r="D131" s="21" t="s">
        <v>222</v>
      </c>
      <c r="E131" s="23" t="s">
        <v>68</v>
      </c>
      <c r="F131" s="23" t="s">
        <v>223</v>
      </c>
      <c r="G131" s="23" t="s">
        <v>47</v>
      </c>
      <c r="H131" s="29">
        <v>40</v>
      </c>
      <c r="I131" s="86"/>
      <c r="J131" s="84">
        <f t="shared" si="2"/>
        <v>0</v>
      </c>
      <c r="K131" s="85" t="str">
        <f t="shared" si="3"/>
        <v>OK</v>
      </c>
      <c r="L131" s="126">
        <v>0</v>
      </c>
      <c r="M131" s="126">
        <v>0</v>
      </c>
      <c r="N131" s="126">
        <v>0</v>
      </c>
      <c r="O131" s="126">
        <v>0</v>
      </c>
      <c r="P131" s="126">
        <v>0</v>
      </c>
      <c r="Q131" s="126">
        <v>0</v>
      </c>
      <c r="R131" s="126">
        <v>0</v>
      </c>
      <c r="S131" s="126">
        <v>0</v>
      </c>
      <c r="T131" s="126">
        <v>0</v>
      </c>
      <c r="U131" s="126">
        <v>0</v>
      </c>
      <c r="V131" s="126">
        <v>0</v>
      </c>
      <c r="W131" s="126">
        <v>0</v>
      </c>
      <c r="X131" s="126"/>
    </row>
    <row r="132" spans="1:24" ht="25.5" x14ac:dyDescent="0.25">
      <c r="A132" s="130"/>
      <c r="B132" s="133"/>
      <c r="C132" s="23">
        <v>129</v>
      </c>
      <c r="D132" s="21" t="s">
        <v>224</v>
      </c>
      <c r="E132" s="23" t="s">
        <v>68</v>
      </c>
      <c r="F132" s="23" t="s">
        <v>221</v>
      </c>
      <c r="G132" s="23" t="s">
        <v>47</v>
      </c>
      <c r="H132" s="29">
        <v>2.5</v>
      </c>
      <c r="I132" s="86"/>
      <c r="J132" s="84">
        <f t="shared" si="2"/>
        <v>0</v>
      </c>
      <c r="K132" s="85" t="str">
        <f t="shared" si="3"/>
        <v>OK</v>
      </c>
      <c r="L132" s="126">
        <v>0</v>
      </c>
      <c r="M132" s="126">
        <v>0</v>
      </c>
      <c r="N132" s="126">
        <v>0</v>
      </c>
      <c r="O132" s="126">
        <v>0</v>
      </c>
      <c r="P132" s="126">
        <v>0</v>
      </c>
      <c r="Q132" s="126">
        <v>0</v>
      </c>
      <c r="R132" s="126">
        <v>0</v>
      </c>
      <c r="S132" s="126">
        <v>0</v>
      </c>
      <c r="T132" s="126">
        <v>0</v>
      </c>
      <c r="U132" s="126">
        <v>0</v>
      </c>
      <c r="V132" s="126">
        <v>0</v>
      </c>
      <c r="W132" s="126">
        <v>0</v>
      </c>
      <c r="X132" s="126"/>
    </row>
    <row r="133" spans="1:24" ht="39" x14ac:dyDescent="0.25">
      <c r="A133" s="130"/>
      <c r="B133" s="133"/>
      <c r="C133" s="23">
        <v>130</v>
      </c>
      <c r="D133" s="37" t="s">
        <v>225</v>
      </c>
      <c r="E133" s="23" t="s">
        <v>40</v>
      </c>
      <c r="F133" s="23" t="s">
        <v>110</v>
      </c>
      <c r="G133" s="23" t="s">
        <v>47</v>
      </c>
      <c r="H133" s="29">
        <v>2.88</v>
      </c>
      <c r="I133" s="86">
        <v>4</v>
      </c>
      <c r="J133" s="84">
        <f t="shared" ref="J133:J196" si="4">I133-(SUM(L133:X133))</f>
        <v>2</v>
      </c>
      <c r="K133" s="85" t="str">
        <f t="shared" ref="K133:K196" si="5">IF(J133&lt;0,"ATENÇÃO","OK")</f>
        <v>OK</v>
      </c>
      <c r="L133" s="126">
        <v>0</v>
      </c>
      <c r="M133" s="126">
        <v>0</v>
      </c>
      <c r="N133" s="126">
        <v>0</v>
      </c>
      <c r="O133" s="126">
        <v>0</v>
      </c>
      <c r="P133" s="126"/>
      <c r="Q133" s="126">
        <v>2</v>
      </c>
      <c r="R133" s="126">
        <v>0</v>
      </c>
      <c r="S133" s="126">
        <v>0</v>
      </c>
      <c r="T133" s="126">
        <v>0</v>
      </c>
      <c r="U133" s="126">
        <v>0</v>
      </c>
      <c r="V133" s="126">
        <v>0</v>
      </c>
      <c r="W133" s="126">
        <v>0</v>
      </c>
      <c r="X133" s="126"/>
    </row>
    <row r="134" spans="1:24" ht="26.25" x14ac:dyDescent="0.25">
      <c r="A134" s="130"/>
      <c r="B134" s="133"/>
      <c r="C134" s="23">
        <v>131</v>
      </c>
      <c r="D134" s="37" t="s">
        <v>226</v>
      </c>
      <c r="E134" s="23" t="s">
        <v>101</v>
      </c>
      <c r="F134" s="23" t="s">
        <v>223</v>
      </c>
      <c r="G134" s="23" t="s">
        <v>47</v>
      </c>
      <c r="H134" s="29">
        <v>54</v>
      </c>
      <c r="I134" s="86">
        <v>6</v>
      </c>
      <c r="J134" s="84">
        <f t="shared" si="4"/>
        <v>4</v>
      </c>
      <c r="K134" s="85" t="str">
        <f t="shared" si="5"/>
        <v>OK</v>
      </c>
      <c r="L134" s="126">
        <v>0</v>
      </c>
      <c r="M134" s="126">
        <v>0</v>
      </c>
      <c r="N134" s="126">
        <v>0</v>
      </c>
      <c r="O134" s="126">
        <v>1</v>
      </c>
      <c r="P134" s="126">
        <v>0</v>
      </c>
      <c r="Q134" s="126">
        <v>1</v>
      </c>
      <c r="R134" s="126">
        <v>0</v>
      </c>
      <c r="S134" s="126">
        <v>0</v>
      </c>
      <c r="T134" s="126">
        <v>0</v>
      </c>
      <c r="U134" s="126">
        <v>0</v>
      </c>
      <c r="V134" s="126">
        <v>0</v>
      </c>
      <c r="W134" s="126">
        <v>0</v>
      </c>
      <c r="X134" s="126"/>
    </row>
    <row r="135" spans="1:24" ht="38.25" x14ac:dyDescent="0.25">
      <c r="A135" s="130"/>
      <c r="B135" s="133"/>
      <c r="C135" s="23">
        <v>132</v>
      </c>
      <c r="D135" s="21" t="s">
        <v>227</v>
      </c>
      <c r="E135" s="23" t="s">
        <v>40</v>
      </c>
      <c r="F135" s="23" t="s">
        <v>110</v>
      </c>
      <c r="G135" s="23" t="s">
        <v>47</v>
      </c>
      <c r="H135" s="29">
        <v>3.7</v>
      </c>
      <c r="I135" s="86">
        <v>96</v>
      </c>
      <c r="J135" s="84">
        <f t="shared" si="4"/>
        <v>84</v>
      </c>
      <c r="K135" s="85" t="str">
        <f t="shared" si="5"/>
        <v>OK</v>
      </c>
      <c r="L135" s="126">
        <v>0</v>
      </c>
      <c r="M135" s="126">
        <v>12</v>
      </c>
      <c r="N135" s="126">
        <v>0</v>
      </c>
      <c r="O135" s="126">
        <v>0</v>
      </c>
      <c r="P135" s="126">
        <v>0</v>
      </c>
      <c r="Q135" s="126">
        <v>0</v>
      </c>
      <c r="R135" s="126">
        <v>0</v>
      </c>
      <c r="S135" s="126">
        <v>0</v>
      </c>
      <c r="T135" s="126">
        <v>0</v>
      </c>
      <c r="U135" s="126">
        <v>0</v>
      </c>
      <c r="V135" s="126">
        <v>0</v>
      </c>
      <c r="W135" s="126">
        <v>0</v>
      </c>
      <c r="X135" s="126"/>
    </row>
    <row r="136" spans="1:24" ht="38.25" x14ac:dyDescent="0.25">
      <c r="A136" s="130"/>
      <c r="B136" s="133"/>
      <c r="C136" s="23">
        <v>133</v>
      </c>
      <c r="D136" s="21" t="s">
        <v>228</v>
      </c>
      <c r="E136" s="23" t="s">
        <v>9</v>
      </c>
      <c r="F136" s="23" t="s">
        <v>229</v>
      </c>
      <c r="G136" s="23" t="s">
        <v>47</v>
      </c>
      <c r="H136" s="29">
        <v>3.92</v>
      </c>
      <c r="I136" s="49">
        <v>15</v>
      </c>
      <c r="J136" s="84">
        <f t="shared" si="4"/>
        <v>10</v>
      </c>
      <c r="K136" s="85" t="str">
        <f t="shared" si="5"/>
        <v>OK</v>
      </c>
      <c r="L136" s="126">
        <v>0</v>
      </c>
      <c r="M136" s="126">
        <v>5</v>
      </c>
      <c r="N136" s="126">
        <v>0</v>
      </c>
      <c r="O136" s="126">
        <v>0</v>
      </c>
      <c r="P136" s="126">
        <v>0</v>
      </c>
      <c r="Q136" s="126">
        <v>0</v>
      </c>
      <c r="R136" s="126">
        <v>0</v>
      </c>
      <c r="S136" s="126">
        <v>0</v>
      </c>
      <c r="T136" s="126">
        <v>0</v>
      </c>
      <c r="U136" s="126">
        <v>0</v>
      </c>
      <c r="V136" s="126">
        <v>0</v>
      </c>
      <c r="W136" s="126">
        <v>0</v>
      </c>
      <c r="X136" s="126"/>
    </row>
    <row r="137" spans="1:24" ht="38.25" x14ac:dyDescent="0.25">
      <c r="A137" s="130"/>
      <c r="B137" s="133"/>
      <c r="C137" s="23">
        <v>134</v>
      </c>
      <c r="D137" s="21" t="s">
        <v>230</v>
      </c>
      <c r="E137" s="23" t="s">
        <v>9</v>
      </c>
      <c r="F137" s="23" t="s">
        <v>231</v>
      </c>
      <c r="G137" s="23" t="s">
        <v>47</v>
      </c>
      <c r="H137" s="29">
        <v>3.61</v>
      </c>
      <c r="I137" s="49">
        <v>15</v>
      </c>
      <c r="J137" s="84">
        <f t="shared" si="4"/>
        <v>10</v>
      </c>
      <c r="K137" s="85" t="str">
        <f t="shared" si="5"/>
        <v>OK</v>
      </c>
      <c r="L137" s="126">
        <v>0</v>
      </c>
      <c r="M137" s="126">
        <v>5</v>
      </c>
      <c r="N137" s="126">
        <v>0</v>
      </c>
      <c r="O137" s="126">
        <v>0</v>
      </c>
      <c r="P137" s="126">
        <v>0</v>
      </c>
      <c r="Q137" s="126">
        <v>0</v>
      </c>
      <c r="R137" s="126">
        <v>0</v>
      </c>
      <c r="S137" s="126">
        <v>0</v>
      </c>
      <c r="T137" s="126">
        <v>0</v>
      </c>
      <c r="U137" s="126">
        <v>0</v>
      </c>
      <c r="V137" s="126">
        <v>0</v>
      </c>
      <c r="W137" s="126">
        <v>0</v>
      </c>
      <c r="X137" s="126"/>
    </row>
    <row r="138" spans="1:24" ht="25.5" x14ac:dyDescent="0.25">
      <c r="A138" s="130"/>
      <c r="B138" s="133"/>
      <c r="C138" s="23">
        <v>135</v>
      </c>
      <c r="D138" s="21" t="s">
        <v>232</v>
      </c>
      <c r="E138" s="23" t="s">
        <v>40</v>
      </c>
      <c r="F138" s="23" t="s">
        <v>229</v>
      </c>
      <c r="G138" s="23" t="s">
        <v>47</v>
      </c>
      <c r="H138" s="29">
        <v>5.28</v>
      </c>
      <c r="I138" s="86"/>
      <c r="J138" s="84">
        <f t="shared" si="4"/>
        <v>0</v>
      </c>
      <c r="K138" s="85" t="str">
        <f t="shared" si="5"/>
        <v>OK</v>
      </c>
      <c r="L138" s="126">
        <v>0</v>
      </c>
      <c r="M138" s="126">
        <v>0</v>
      </c>
      <c r="N138" s="126">
        <v>0</v>
      </c>
      <c r="O138" s="126">
        <v>0</v>
      </c>
      <c r="P138" s="126">
        <v>0</v>
      </c>
      <c r="Q138" s="126">
        <v>0</v>
      </c>
      <c r="R138" s="126">
        <v>0</v>
      </c>
      <c r="S138" s="126">
        <v>0</v>
      </c>
      <c r="T138" s="126">
        <v>0</v>
      </c>
      <c r="U138" s="126">
        <v>0</v>
      </c>
      <c r="V138" s="126">
        <v>0</v>
      </c>
      <c r="W138" s="126">
        <v>0</v>
      </c>
      <c r="X138" s="126"/>
    </row>
    <row r="139" spans="1:24" ht="102" x14ac:dyDescent="0.25">
      <c r="A139" s="55" t="s">
        <v>380</v>
      </c>
      <c r="B139" s="53">
        <v>21</v>
      </c>
      <c r="C139" s="26">
        <v>136</v>
      </c>
      <c r="D139" s="35" t="s">
        <v>233</v>
      </c>
      <c r="E139" s="26" t="s">
        <v>234</v>
      </c>
      <c r="F139" s="27" t="s">
        <v>235</v>
      </c>
      <c r="G139" s="26" t="s">
        <v>47</v>
      </c>
      <c r="H139" s="28">
        <v>10.49</v>
      </c>
      <c r="I139" s="83"/>
      <c r="J139" s="84">
        <f t="shared" si="4"/>
        <v>0</v>
      </c>
      <c r="K139" s="85" t="str">
        <f t="shared" si="5"/>
        <v>OK</v>
      </c>
      <c r="L139" s="126">
        <v>0</v>
      </c>
      <c r="M139" s="126">
        <v>0</v>
      </c>
      <c r="N139" s="126">
        <v>0</v>
      </c>
      <c r="O139" s="126">
        <v>0</v>
      </c>
      <c r="P139" s="126">
        <v>0</v>
      </c>
      <c r="Q139" s="126">
        <v>0</v>
      </c>
      <c r="R139" s="126">
        <v>0</v>
      </c>
      <c r="S139" s="126">
        <v>0</v>
      </c>
      <c r="T139" s="126">
        <v>0</v>
      </c>
      <c r="U139" s="126">
        <v>0</v>
      </c>
      <c r="V139" s="126">
        <v>0</v>
      </c>
      <c r="W139" s="126">
        <v>0</v>
      </c>
      <c r="X139" s="126"/>
    </row>
    <row r="140" spans="1:24" ht="114.75" x14ac:dyDescent="0.25">
      <c r="A140" s="56" t="s">
        <v>380</v>
      </c>
      <c r="B140" s="54">
        <v>22</v>
      </c>
      <c r="C140" s="23">
        <v>137</v>
      </c>
      <c r="D140" s="21" t="s">
        <v>236</v>
      </c>
      <c r="E140" s="23" t="s">
        <v>234</v>
      </c>
      <c r="F140" s="32" t="s">
        <v>237</v>
      </c>
      <c r="G140" s="23" t="s">
        <v>47</v>
      </c>
      <c r="H140" s="29">
        <v>9.59</v>
      </c>
      <c r="I140" s="86">
        <v>808</v>
      </c>
      <c r="J140" s="84">
        <f t="shared" si="4"/>
        <v>503</v>
      </c>
      <c r="K140" s="85" t="str">
        <f t="shared" si="5"/>
        <v>OK</v>
      </c>
      <c r="L140" s="126">
        <v>0</v>
      </c>
      <c r="M140" s="126">
        <v>0</v>
      </c>
      <c r="N140" s="126">
        <v>0</v>
      </c>
      <c r="O140" s="126">
        <v>0</v>
      </c>
      <c r="P140" s="126">
        <v>0</v>
      </c>
      <c r="Q140" s="126">
        <v>0</v>
      </c>
      <c r="R140" s="126">
        <v>5</v>
      </c>
      <c r="S140" s="126">
        <v>0</v>
      </c>
      <c r="T140" s="126">
        <v>0</v>
      </c>
      <c r="U140" s="126">
        <v>0</v>
      </c>
      <c r="V140" s="126">
        <v>300</v>
      </c>
      <c r="W140" s="126">
        <v>0</v>
      </c>
      <c r="X140" s="126"/>
    </row>
    <row r="141" spans="1:24" ht="25.5" x14ac:dyDescent="0.25">
      <c r="A141" s="131" t="s">
        <v>378</v>
      </c>
      <c r="B141" s="132">
        <v>23</v>
      </c>
      <c r="C141" s="26">
        <v>138</v>
      </c>
      <c r="D141" s="35" t="s">
        <v>238</v>
      </c>
      <c r="E141" s="26" t="s">
        <v>68</v>
      </c>
      <c r="F141" s="27" t="s">
        <v>239</v>
      </c>
      <c r="G141" s="26" t="s">
        <v>47</v>
      </c>
      <c r="H141" s="28">
        <v>9.64</v>
      </c>
      <c r="I141" s="83"/>
      <c r="J141" s="84">
        <f t="shared" si="4"/>
        <v>0</v>
      </c>
      <c r="K141" s="85" t="str">
        <f t="shared" si="5"/>
        <v>OK</v>
      </c>
      <c r="L141" s="126">
        <v>0</v>
      </c>
      <c r="M141" s="126">
        <v>0</v>
      </c>
      <c r="N141" s="126">
        <v>0</v>
      </c>
      <c r="O141" s="126">
        <v>0</v>
      </c>
      <c r="P141" s="126">
        <v>0</v>
      </c>
      <c r="Q141" s="126">
        <v>0</v>
      </c>
      <c r="R141" s="126">
        <v>0</v>
      </c>
      <c r="S141" s="126">
        <v>0</v>
      </c>
      <c r="T141" s="126">
        <v>0</v>
      </c>
      <c r="U141" s="126">
        <v>0</v>
      </c>
      <c r="V141" s="126">
        <v>0</v>
      </c>
      <c r="W141" s="126">
        <v>0</v>
      </c>
      <c r="X141" s="126"/>
    </row>
    <row r="142" spans="1:24" ht="25.5" x14ac:dyDescent="0.25">
      <c r="A142" s="131"/>
      <c r="B142" s="132"/>
      <c r="C142" s="26">
        <v>139</v>
      </c>
      <c r="D142" s="35" t="s">
        <v>240</v>
      </c>
      <c r="E142" s="26" t="s">
        <v>68</v>
      </c>
      <c r="F142" s="27" t="s">
        <v>239</v>
      </c>
      <c r="G142" s="26" t="s">
        <v>47</v>
      </c>
      <c r="H142" s="28">
        <v>9.64</v>
      </c>
      <c r="I142" s="83"/>
      <c r="J142" s="84">
        <f t="shared" si="4"/>
        <v>0</v>
      </c>
      <c r="K142" s="85" t="str">
        <f t="shared" si="5"/>
        <v>OK</v>
      </c>
      <c r="L142" s="126">
        <v>0</v>
      </c>
      <c r="M142" s="126">
        <v>0</v>
      </c>
      <c r="N142" s="126">
        <v>0</v>
      </c>
      <c r="O142" s="126">
        <v>0</v>
      </c>
      <c r="P142" s="126">
        <v>0</v>
      </c>
      <c r="Q142" s="126">
        <v>0</v>
      </c>
      <c r="R142" s="126">
        <v>0</v>
      </c>
      <c r="S142" s="126">
        <v>0</v>
      </c>
      <c r="T142" s="126">
        <v>0</v>
      </c>
      <c r="U142" s="126">
        <v>0</v>
      </c>
      <c r="V142" s="126">
        <v>0</v>
      </c>
      <c r="W142" s="126">
        <v>0</v>
      </c>
      <c r="X142" s="126"/>
    </row>
    <row r="143" spans="1:24" ht="25.5" x14ac:dyDescent="0.25">
      <c r="A143" s="131"/>
      <c r="B143" s="132"/>
      <c r="C143" s="26">
        <v>140</v>
      </c>
      <c r="D143" s="35" t="s">
        <v>241</v>
      </c>
      <c r="E143" s="26" t="s">
        <v>186</v>
      </c>
      <c r="F143" s="27" t="s">
        <v>242</v>
      </c>
      <c r="G143" s="26" t="s">
        <v>47</v>
      </c>
      <c r="H143" s="34">
        <v>25.18</v>
      </c>
      <c r="I143" s="83">
        <v>15</v>
      </c>
      <c r="J143" s="84">
        <f t="shared" si="4"/>
        <v>15</v>
      </c>
      <c r="K143" s="85" t="str">
        <f t="shared" si="5"/>
        <v>OK</v>
      </c>
      <c r="L143" s="126">
        <v>0</v>
      </c>
      <c r="M143" s="126">
        <v>0</v>
      </c>
      <c r="N143" s="126">
        <v>0</v>
      </c>
      <c r="O143" s="126">
        <v>0</v>
      </c>
      <c r="P143" s="126">
        <v>0</v>
      </c>
      <c r="Q143" s="126">
        <v>0</v>
      </c>
      <c r="R143" s="126">
        <v>0</v>
      </c>
      <c r="S143" s="126">
        <v>0</v>
      </c>
      <c r="T143" s="126">
        <v>0</v>
      </c>
      <c r="U143" s="126">
        <v>0</v>
      </c>
      <c r="V143" s="126">
        <v>0</v>
      </c>
      <c r="W143" s="126">
        <v>0</v>
      </c>
      <c r="X143" s="126"/>
    </row>
    <row r="144" spans="1:24" ht="25.5" x14ac:dyDescent="0.25">
      <c r="A144" s="131"/>
      <c r="B144" s="132"/>
      <c r="C144" s="26">
        <v>141</v>
      </c>
      <c r="D144" s="35" t="s">
        <v>243</v>
      </c>
      <c r="E144" s="26" t="s">
        <v>244</v>
      </c>
      <c r="F144" s="27" t="s">
        <v>245</v>
      </c>
      <c r="G144" s="26" t="s">
        <v>47</v>
      </c>
      <c r="H144" s="34">
        <v>22.45</v>
      </c>
      <c r="I144" s="83">
        <v>50</v>
      </c>
      <c r="J144" s="84">
        <f t="shared" si="4"/>
        <v>50</v>
      </c>
      <c r="K144" s="85" t="str">
        <f t="shared" si="5"/>
        <v>OK</v>
      </c>
      <c r="L144" s="126">
        <v>0</v>
      </c>
      <c r="M144" s="126">
        <v>0</v>
      </c>
      <c r="N144" s="126">
        <v>0</v>
      </c>
      <c r="O144" s="126">
        <v>0</v>
      </c>
      <c r="P144" s="126">
        <v>0</v>
      </c>
      <c r="Q144" s="126">
        <v>0</v>
      </c>
      <c r="R144" s="126">
        <v>0</v>
      </c>
      <c r="S144" s="126">
        <v>0</v>
      </c>
      <c r="T144" s="126">
        <v>0</v>
      </c>
      <c r="U144" s="126">
        <v>0</v>
      </c>
      <c r="V144" s="126">
        <v>0</v>
      </c>
      <c r="W144" s="126">
        <v>0</v>
      </c>
      <c r="X144" s="126"/>
    </row>
    <row r="145" spans="1:24" x14ac:dyDescent="0.25">
      <c r="A145" s="131"/>
      <c r="B145" s="132"/>
      <c r="C145" s="26">
        <v>142</v>
      </c>
      <c r="D145" s="35" t="s">
        <v>246</v>
      </c>
      <c r="E145" s="26" t="s">
        <v>247</v>
      </c>
      <c r="F145" s="27" t="s">
        <v>245</v>
      </c>
      <c r="G145" s="26" t="s">
        <v>47</v>
      </c>
      <c r="H145" s="34">
        <v>3.44</v>
      </c>
      <c r="I145" s="83"/>
      <c r="J145" s="84">
        <f t="shared" si="4"/>
        <v>0</v>
      </c>
      <c r="K145" s="85" t="str">
        <f t="shared" si="5"/>
        <v>OK</v>
      </c>
      <c r="L145" s="126">
        <v>0</v>
      </c>
      <c r="M145" s="126">
        <v>0</v>
      </c>
      <c r="N145" s="126">
        <v>0</v>
      </c>
      <c r="O145" s="126">
        <v>0</v>
      </c>
      <c r="P145" s="126">
        <v>0</v>
      </c>
      <c r="Q145" s="126">
        <v>0</v>
      </c>
      <c r="R145" s="126">
        <v>0</v>
      </c>
      <c r="S145" s="126">
        <v>0</v>
      </c>
      <c r="T145" s="126">
        <v>0</v>
      </c>
      <c r="U145" s="126">
        <v>0</v>
      </c>
      <c r="V145" s="126">
        <v>0</v>
      </c>
      <c r="W145" s="126">
        <v>0</v>
      </c>
      <c r="X145" s="126"/>
    </row>
    <row r="146" spans="1:24" ht="26.25" x14ac:dyDescent="0.25">
      <c r="A146" s="131"/>
      <c r="B146" s="132"/>
      <c r="C146" s="26">
        <v>143</v>
      </c>
      <c r="D146" s="40" t="s">
        <v>248</v>
      </c>
      <c r="E146" s="33" t="s">
        <v>64</v>
      </c>
      <c r="F146" s="33" t="s">
        <v>239</v>
      </c>
      <c r="G146" s="31" t="s">
        <v>47</v>
      </c>
      <c r="H146" s="34">
        <v>7.37</v>
      </c>
      <c r="I146" s="87">
        <v>20</v>
      </c>
      <c r="J146" s="84">
        <f t="shared" si="4"/>
        <v>20</v>
      </c>
      <c r="K146" s="85" t="str">
        <f t="shared" si="5"/>
        <v>OK</v>
      </c>
      <c r="L146" s="126">
        <v>0</v>
      </c>
      <c r="M146" s="126">
        <v>0</v>
      </c>
      <c r="N146" s="126">
        <v>0</v>
      </c>
      <c r="O146" s="126">
        <v>0</v>
      </c>
      <c r="P146" s="126">
        <v>0</v>
      </c>
      <c r="Q146" s="126">
        <v>0</v>
      </c>
      <c r="R146" s="126">
        <v>0</v>
      </c>
      <c r="S146" s="126">
        <v>0</v>
      </c>
      <c r="T146" s="126">
        <v>0</v>
      </c>
      <c r="U146" s="126">
        <v>0</v>
      </c>
      <c r="V146" s="126">
        <v>0</v>
      </c>
      <c r="W146" s="126">
        <v>0</v>
      </c>
      <c r="X146" s="126"/>
    </row>
    <row r="147" spans="1:24" ht="25.5" x14ac:dyDescent="0.25">
      <c r="A147" s="131"/>
      <c r="B147" s="132"/>
      <c r="C147" s="26">
        <v>144</v>
      </c>
      <c r="D147" s="35" t="s">
        <v>249</v>
      </c>
      <c r="E147" s="26" t="s">
        <v>68</v>
      </c>
      <c r="F147" s="27" t="s">
        <v>239</v>
      </c>
      <c r="G147" s="26" t="s">
        <v>47</v>
      </c>
      <c r="H147" s="34">
        <v>12.83</v>
      </c>
      <c r="I147" s="83">
        <v>50</v>
      </c>
      <c r="J147" s="84">
        <f t="shared" si="4"/>
        <v>50</v>
      </c>
      <c r="K147" s="85" t="str">
        <f t="shared" si="5"/>
        <v>OK</v>
      </c>
      <c r="L147" s="126">
        <v>0</v>
      </c>
      <c r="M147" s="126">
        <v>0</v>
      </c>
      <c r="N147" s="126">
        <v>0</v>
      </c>
      <c r="O147" s="126">
        <v>0</v>
      </c>
      <c r="P147" s="126">
        <v>0</v>
      </c>
      <c r="Q147" s="126">
        <v>0</v>
      </c>
      <c r="R147" s="126">
        <v>0</v>
      </c>
      <c r="S147" s="126">
        <v>0</v>
      </c>
      <c r="T147" s="126">
        <v>0</v>
      </c>
      <c r="U147" s="126">
        <v>0</v>
      </c>
      <c r="V147" s="126">
        <v>0</v>
      </c>
      <c r="W147" s="126">
        <v>0</v>
      </c>
      <c r="X147" s="126"/>
    </row>
    <row r="148" spans="1:24" ht="25.5" x14ac:dyDescent="0.25">
      <c r="A148" s="131"/>
      <c r="B148" s="132"/>
      <c r="C148" s="26">
        <v>145</v>
      </c>
      <c r="D148" s="35" t="s">
        <v>250</v>
      </c>
      <c r="E148" s="26" t="s">
        <v>68</v>
      </c>
      <c r="F148" s="27" t="s">
        <v>239</v>
      </c>
      <c r="G148" s="26" t="s">
        <v>47</v>
      </c>
      <c r="H148" s="34">
        <v>12.09</v>
      </c>
      <c r="I148" s="83">
        <v>50</v>
      </c>
      <c r="J148" s="84">
        <f t="shared" si="4"/>
        <v>50</v>
      </c>
      <c r="K148" s="85" t="str">
        <f t="shared" si="5"/>
        <v>OK</v>
      </c>
      <c r="L148" s="126">
        <v>0</v>
      </c>
      <c r="M148" s="126">
        <v>0</v>
      </c>
      <c r="N148" s="126">
        <v>0</v>
      </c>
      <c r="O148" s="126">
        <v>0</v>
      </c>
      <c r="P148" s="126">
        <v>0</v>
      </c>
      <c r="Q148" s="126">
        <v>0</v>
      </c>
      <c r="R148" s="126">
        <v>0</v>
      </c>
      <c r="S148" s="126">
        <v>0</v>
      </c>
      <c r="T148" s="126">
        <v>0</v>
      </c>
      <c r="U148" s="126">
        <v>0</v>
      </c>
      <c r="V148" s="126">
        <v>0</v>
      </c>
      <c r="W148" s="126">
        <v>0</v>
      </c>
      <c r="X148" s="126"/>
    </row>
    <row r="149" spans="1:24" ht="25.5" x14ac:dyDescent="0.25">
      <c r="A149" s="131"/>
      <c r="B149" s="132"/>
      <c r="C149" s="26">
        <v>146</v>
      </c>
      <c r="D149" s="35" t="s">
        <v>251</v>
      </c>
      <c r="E149" s="26" t="s">
        <v>68</v>
      </c>
      <c r="F149" s="27" t="s">
        <v>239</v>
      </c>
      <c r="G149" s="26" t="s">
        <v>47</v>
      </c>
      <c r="H149" s="34">
        <v>11.92</v>
      </c>
      <c r="I149" s="83">
        <v>50</v>
      </c>
      <c r="J149" s="84">
        <f t="shared" si="4"/>
        <v>50</v>
      </c>
      <c r="K149" s="85" t="str">
        <f t="shared" si="5"/>
        <v>OK</v>
      </c>
      <c r="L149" s="126">
        <v>0</v>
      </c>
      <c r="M149" s="126">
        <v>0</v>
      </c>
      <c r="N149" s="126">
        <v>0</v>
      </c>
      <c r="O149" s="126">
        <v>0</v>
      </c>
      <c r="P149" s="126">
        <v>0</v>
      </c>
      <c r="Q149" s="126">
        <v>0</v>
      </c>
      <c r="R149" s="126">
        <v>0</v>
      </c>
      <c r="S149" s="126">
        <v>0</v>
      </c>
      <c r="T149" s="126">
        <v>0</v>
      </c>
      <c r="U149" s="126">
        <v>0</v>
      </c>
      <c r="V149" s="126">
        <v>0</v>
      </c>
      <c r="W149" s="126">
        <v>0</v>
      </c>
      <c r="X149" s="126"/>
    </row>
    <row r="150" spans="1:24" ht="25.5" x14ac:dyDescent="0.25">
      <c r="A150" s="131"/>
      <c r="B150" s="132"/>
      <c r="C150" s="26">
        <v>147</v>
      </c>
      <c r="D150" s="35" t="s">
        <v>252</v>
      </c>
      <c r="E150" s="26" t="s">
        <v>253</v>
      </c>
      <c r="F150" s="27" t="s">
        <v>239</v>
      </c>
      <c r="G150" s="26" t="s">
        <v>47</v>
      </c>
      <c r="H150" s="34">
        <v>12.21</v>
      </c>
      <c r="I150" s="83">
        <v>50</v>
      </c>
      <c r="J150" s="84">
        <f t="shared" si="4"/>
        <v>50</v>
      </c>
      <c r="K150" s="85" t="str">
        <f t="shared" si="5"/>
        <v>OK</v>
      </c>
      <c r="L150" s="126">
        <v>0</v>
      </c>
      <c r="M150" s="126">
        <v>0</v>
      </c>
      <c r="N150" s="126">
        <v>0</v>
      </c>
      <c r="O150" s="126">
        <v>0</v>
      </c>
      <c r="P150" s="126">
        <v>0</v>
      </c>
      <c r="Q150" s="126">
        <v>0</v>
      </c>
      <c r="R150" s="126">
        <v>0</v>
      </c>
      <c r="S150" s="126">
        <v>0</v>
      </c>
      <c r="T150" s="126">
        <v>0</v>
      </c>
      <c r="U150" s="126">
        <v>0</v>
      </c>
      <c r="V150" s="126">
        <v>0</v>
      </c>
      <c r="W150" s="126">
        <v>0</v>
      </c>
      <c r="X150" s="126"/>
    </row>
    <row r="151" spans="1:24" ht="25.5" x14ac:dyDescent="0.25">
      <c r="A151" s="131"/>
      <c r="B151" s="132"/>
      <c r="C151" s="26">
        <v>148</v>
      </c>
      <c r="D151" s="35" t="s">
        <v>254</v>
      </c>
      <c r="E151" s="26" t="s">
        <v>186</v>
      </c>
      <c r="F151" s="27" t="s">
        <v>255</v>
      </c>
      <c r="G151" s="26" t="s">
        <v>47</v>
      </c>
      <c r="H151" s="34">
        <v>34.450000000000003</v>
      </c>
      <c r="I151" s="83">
        <v>9</v>
      </c>
      <c r="J151" s="84">
        <f t="shared" si="4"/>
        <v>5</v>
      </c>
      <c r="K151" s="85" t="str">
        <f t="shared" si="5"/>
        <v>OK</v>
      </c>
      <c r="L151" s="126">
        <v>0</v>
      </c>
      <c r="M151" s="126">
        <v>0</v>
      </c>
      <c r="N151" s="126">
        <v>0</v>
      </c>
      <c r="O151" s="126">
        <v>4</v>
      </c>
      <c r="P151" s="126">
        <v>0</v>
      </c>
      <c r="Q151" s="126">
        <v>0</v>
      </c>
      <c r="R151" s="126">
        <v>0</v>
      </c>
      <c r="S151" s="126">
        <v>0</v>
      </c>
      <c r="T151" s="126">
        <v>0</v>
      </c>
      <c r="U151" s="126">
        <v>0</v>
      </c>
      <c r="V151" s="126">
        <v>0</v>
      </c>
      <c r="W151" s="126">
        <v>0</v>
      </c>
      <c r="X151" s="126"/>
    </row>
    <row r="152" spans="1:24" ht="25.5" x14ac:dyDescent="0.25">
      <c r="A152" s="131"/>
      <c r="B152" s="132"/>
      <c r="C152" s="26">
        <v>149</v>
      </c>
      <c r="D152" s="35" t="s">
        <v>256</v>
      </c>
      <c r="E152" s="26" t="s">
        <v>186</v>
      </c>
      <c r="F152" s="27" t="s">
        <v>257</v>
      </c>
      <c r="G152" s="26" t="s">
        <v>47</v>
      </c>
      <c r="H152" s="34">
        <v>39.4</v>
      </c>
      <c r="I152" s="83">
        <v>5</v>
      </c>
      <c r="J152" s="84">
        <f t="shared" si="4"/>
        <v>5</v>
      </c>
      <c r="K152" s="85" t="str">
        <f t="shared" si="5"/>
        <v>OK</v>
      </c>
      <c r="L152" s="126">
        <v>0</v>
      </c>
      <c r="M152" s="126">
        <v>0</v>
      </c>
      <c r="N152" s="126">
        <v>0</v>
      </c>
      <c r="O152" s="126">
        <v>0</v>
      </c>
      <c r="P152" s="126">
        <v>0</v>
      </c>
      <c r="Q152" s="126">
        <v>0</v>
      </c>
      <c r="R152" s="126">
        <v>0</v>
      </c>
      <c r="S152" s="126">
        <v>0</v>
      </c>
      <c r="T152" s="126">
        <v>0</v>
      </c>
      <c r="U152" s="126">
        <v>0</v>
      </c>
      <c r="V152" s="126">
        <v>0</v>
      </c>
      <c r="W152" s="126">
        <v>0</v>
      </c>
      <c r="X152" s="126"/>
    </row>
    <row r="153" spans="1:24" ht="38.25" x14ac:dyDescent="0.25">
      <c r="A153" s="131"/>
      <c r="B153" s="132"/>
      <c r="C153" s="26">
        <v>150</v>
      </c>
      <c r="D153" s="35" t="s">
        <v>258</v>
      </c>
      <c r="E153" s="26" t="s">
        <v>40</v>
      </c>
      <c r="F153" s="27" t="s">
        <v>259</v>
      </c>
      <c r="G153" s="26" t="s">
        <v>47</v>
      </c>
      <c r="H153" s="34">
        <v>3.24</v>
      </c>
      <c r="I153" s="83">
        <v>60</v>
      </c>
      <c r="J153" s="84">
        <f t="shared" si="4"/>
        <v>30</v>
      </c>
      <c r="K153" s="85" t="str">
        <f t="shared" si="5"/>
        <v>OK</v>
      </c>
      <c r="L153" s="126">
        <v>0</v>
      </c>
      <c r="M153" s="126">
        <v>30</v>
      </c>
      <c r="N153" s="126">
        <v>0</v>
      </c>
      <c r="O153" s="126">
        <v>0</v>
      </c>
      <c r="P153" s="126">
        <v>0</v>
      </c>
      <c r="Q153" s="126">
        <v>0</v>
      </c>
      <c r="R153" s="126">
        <v>0</v>
      </c>
      <c r="S153" s="126">
        <v>0</v>
      </c>
      <c r="T153" s="126">
        <v>0</v>
      </c>
      <c r="U153" s="126">
        <v>0</v>
      </c>
      <c r="V153" s="126">
        <v>0</v>
      </c>
      <c r="W153" s="126">
        <v>0</v>
      </c>
      <c r="X153" s="126"/>
    </row>
    <row r="154" spans="1:24" ht="25.5" x14ac:dyDescent="0.25">
      <c r="A154" s="131"/>
      <c r="B154" s="132"/>
      <c r="C154" s="26">
        <v>151</v>
      </c>
      <c r="D154" s="35" t="s">
        <v>260</v>
      </c>
      <c r="E154" s="26" t="s">
        <v>253</v>
      </c>
      <c r="F154" s="27" t="s">
        <v>261</v>
      </c>
      <c r="G154" s="26" t="s">
        <v>47</v>
      </c>
      <c r="H154" s="34">
        <v>2.7</v>
      </c>
      <c r="I154" s="83">
        <v>30</v>
      </c>
      <c r="J154" s="84">
        <f t="shared" si="4"/>
        <v>30</v>
      </c>
      <c r="K154" s="85" t="str">
        <f t="shared" si="5"/>
        <v>OK</v>
      </c>
      <c r="L154" s="126">
        <v>0</v>
      </c>
      <c r="M154" s="126">
        <v>0</v>
      </c>
      <c r="N154" s="126">
        <v>0</v>
      </c>
      <c r="O154" s="126">
        <v>0</v>
      </c>
      <c r="P154" s="126">
        <v>0</v>
      </c>
      <c r="Q154" s="126">
        <v>0</v>
      </c>
      <c r="R154" s="126">
        <v>0</v>
      </c>
      <c r="S154" s="126">
        <v>0</v>
      </c>
      <c r="T154" s="126">
        <v>0</v>
      </c>
      <c r="U154" s="126">
        <v>0</v>
      </c>
      <c r="V154" s="126">
        <v>0</v>
      </c>
      <c r="W154" s="126">
        <v>0</v>
      </c>
      <c r="X154" s="126"/>
    </row>
    <row r="155" spans="1:24" ht="25.5" x14ac:dyDescent="0.25">
      <c r="A155" s="131"/>
      <c r="B155" s="132"/>
      <c r="C155" s="26">
        <v>152</v>
      </c>
      <c r="D155" s="35" t="s">
        <v>262</v>
      </c>
      <c r="E155" s="26" t="s">
        <v>253</v>
      </c>
      <c r="F155" s="27" t="s">
        <v>261</v>
      </c>
      <c r="G155" s="26" t="s">
        <v>47</v>
      </c>
      <c r="H155" s="28">
        <v>2.7</v>
      </c>
      <c r="I155" s="83">
        <v>30</v>
      </c>
      <c r="J155" s="84">
        <f t="shared" si="4"/>
        <v>30</v>
      </c>
      <c r="K155" s="85" t="str">
        <f t="shared" si="5"/>
        <v>OK</v>
      </c>
      <c r="L155" s="126">
        <v>0</v>
      </c>
      <c r="M155" s="126">
        <v>0</v>
      </c>
      <c r="N155" s="126">
        <v>0</v>
      </c>
      <c r="O155" s="126">
        <v>0</v>
      </c>
      <c r="P155" s="126">
        <v>0</v>
      </c>
      <c r="Q155" s="126">
        <v>0</v>
      </c>
      <c r="R155" s="126">
        <v>0</v>
      </c>
      <c r="S155" s="126">
        <v>0</v>
      </c>
      <c r="T155" s="126">
        <v>0</v>
      </c>
      <c r="U155" s="126">
        <v>0</v>
      </c>
      <c r="V155" s="126">
        <v>0</v>
      </c>
      <c r="W155" s="126">
        <v>0</v>
      </c>
      <c r="X155" s="126"/>
    </row>
    <row r="156" spans="1:24" ht="25.5" x14ac:dyDescent="0.25">
      <c r="A156" s="131"/>
      <c r="B156" s="132"/>
      <c r="C156" s="26">
        <v>153</v>
      </c>
      <c r="D156" s="35" t="s">
        <v>263</v>
      </c>
      <c r="E156" s="26" t="s">
        <v>253</v>
      </c>
      <c r="F156" s="27" t="s">
        <v>261</v>
      </c>
      <c r="G156" s="26" t="s">
        <v>47</v>
      </c>
      <c r="H156" s="28">
        <v>2.7</v>
      </c>
      <c r="I156" s="83">
        <v>30</v>
      </c>
      <c r="J156" s="84">
        <f t="shared" si="4"/>
        <v>30</v>
      </c>
      <c r="K156" s="85" t="str">
        <f t="shared" si="5"/>
        <v>OK</v>
      </c>
      <c r="L156" s="126">
        <v>0</v>
      </c>
      <c r="M156" s="126">
        <v>0</v>
      </c>
      <c r="N156" s="126">
        <v>0</v>
      </c>
      <c r="O156" s="126">
        <v>0</v>
      </c>
      <c r="P156" s="126">
        <v>0</v>
      </c>
      <c r="Q156" s="126">
        <v>0</v>
      </c>
      <c r="R156" s="126">
        <v>0</v>
      </c>
      <c r="S156" s="126">
        <v>0</v>
      </c>
      <c r="T156" s="126">
        <v>0</v>
      </c>
      <c r="U156" s="126">
        <v>0</v>
      </c>
      <c r="V156" s="126">
        <v>0</v>
      </c>
      <c r="W156" s="126">
        <v>0</v>
      </c>
      <c r="X156" s="126"/>
    </row>
    <row r="157" spans="1:24" ht="25.5" x14ac:dyDescent="0.25">
      <c r="A157" s="131"/>
      <c r="B157" s="132"/>
      <c r="C157" s="26">
        <v>154</v>
      </c>
      <c r="D157" s="35" t="s">
        <v>264</v>
      </c>
      <c r="E157" s="26" t="s">
        <v>253</v>
      </c>
      <c r="F157" s="27" t="s">
        <v>261</v>
      </c>
      <c r="G157" s="26" t="s">
        <v>47</v>
      </c>
      <c r="H157" s="28">
        <v>2.7</v>
      </c>
      <c r="I157" s="83">
        <v>30</v>
      </c>
      <c r="J157" s="84">
        <f t="shared" si="4"/>
        <v>30</v>
      </c>
      <c r="K157" s="85" t="str">
        <f t="shared" si="5"/>
        <v>OK</v>
      </c>
      <c r="L157" s="126">
        <v>0</v>
      </c>
      <c r="M157" s="126">
        <v>0</v>
      </c>
      <c r="N157" s="126">
        <v>0</v>
      </c>
      <c r="O157" s="126">
        <v>0</v>
      </c>
      <c r="P157" s="126">
        <v>0</v>
      </c>
      <c r="Q157" s="126">
        <v>0</v>
      </c>
      <c r="R157" s="126">
        <v>0</v>
      </c>
      <c r="S157" s="126">
        <v>0</v>
      </c>
      <c r="T157" s="126">
        <v>0</v>
      </c>
      <c r="U157" s="126">
        <v>0</v>
      </c>
      <c r="V157" s="126">
        <v>0</v>
      </c>
      <c r="W157" s="126">
        <v>0</v>
      </c>
      <c r="X157" s="126"/>
    </row>
    <row r="158" spans="1:24" x14ac:dyDescent="0.25">
      <c r="A158" s="131"/>
      <c r="B158" s="132"/>
      <c r="C158" s="26">
        <v>155</v>
      </c>
      <c r="D158" s="35" t="s">
        <v>265</v>
      </c>
      <c r="E158" s="26" t="s">
        <v>253</v>
      </c>
      <c r="F158" s="27" t="s">
        <v>239</v>
      </c>
      <c r="G158" s="26" t="s">
        <v>47</v>
      </c>
      <c r="H158" s="28">
        <v>5.0599999999999996</v>
      </c>
      <c r="I158" s="83">
        <v>20</v>
      </c>
      <c r="J158" s="84">
        <f t="shared" si="4"/>
        <v>20</v>
      </c>
      <c r="K158" s="85" t="str">
        <f t="shared" si="5"/>
        <v>OK</v>
      </c>
      <c r="L158" s="126">
        <v>0</v>
      </c>
      <c r="M158" s="126">
        <v>0</v>
      </c>
      <c r="N158" s="126">
        <v>0</v>
      </c>
      <c r="O158" s="126">
        <v>0</v>
      </c>
      <c r="P158" s="126">
        <v>0</v>
      </c>
      <c r="Q158" s="126">
        <v>0</v>
      </c>
      <c r="R158" s="126">
        <v>0</v>
      </c>
      <c r="S158" s="126">
        <v>0</v>
      </c>
      <c r="T158" s="126">
        <v>0</v>
      </c>
      <c r="U158" s="126">
        <v>0</v>
      </c>
      <c r="V158" s="126">
        <v>0</v>
      </c>
      <c r="W158" s="126">
        <v>0</v>
      </c>
      <c r="X158" s="126"/>
    </row>
    <row r="159" spans="1:24" ht="25.5" x14ac:dyDescent="0.25">
      <c r="A159" s="131"/>
      <c r="B159" s="132"/>
      <c r="C159" s="26">
        <v>156</v>
      </c>
      <c r="D159" s="35" t="s">
        <v>266</v>
      </c>
      <c r="E159" s="26" t="s">
        <v>267</v>
      </c>
      <c r="F159" s="27" t="s">
        <v>268</v>
      </c>
      <c r="G159" s="26" t="s">
        <v>47</v>
      </c>
      <c r="H159" s="28">
        <v>9.0500000000000007</v>
      </c>
      <c r="I159" s="83">
        <v>10</v>
      </c>
      <c r="J159" s="84">
        <f t="shared" si="4"/>
        <v>5</v>
      </c>
      <c r="K159" s="85" t="str">
        <f t="shared" si="5"/>
        <v>OK</v>
      </c>
      <c r="L159" s="126">
        <v>0</v>
      </c>
      <c r="M159" s="126">
        <v>0</v>
      </c>
      <c r="N159" s="126">
        <v>0</v>
      </c>
      <c r="O159" s="126">
        <v>5</v>
      </c>
      <c r="P159" s="126">
        <v>0</v>
      </c>
      <c r="Q159" s="126">
        <v>0</v>
      </c>
      <c r="R159" s="126">
        <v>0</v>
      </c>
      <c r="S159" s="126">
        <v>0</v>
      </c>
      <c r="T159" s="126">
        <v>0</v>
      </c>
      <c r="U159" s="126">
        <v>0</v>
      </c>
      <c r="V159" s="126">
        <v>0</v>
      </c>
      <c r="W159" s="126">
        <v>0</v>
      </c>
      <c r="X159" s="126"/>
    </row>
    <row r="160" spans="1:24" ht="26.25" x14ac:dyDescent="0.25">
      <c r="A160" s="131"/>
      <c r="B160" s="132"/>
      <c r="C160" s="26">
        <v>157</v>
      </c>
      <c r="D160" s="40" t="s">
        <v>269</v>
      </c>
      <c r="E160" s="31" t="s">
        <v>270</v>
      </c>
      <c r="F160" s="33" t="s">
        <v>259</v>
      </c>
      <c r="G160" s="31" t="s">
        <v>47</v>
      </c>
      <c r="H160" s="28">
        <v>17.73</v>
      </c>
      <c r="I160" s="88">
        <v>4</v>
      </c>
      <c r="J160" s="84">
        <f t="shared" si="4"/>
        <v>4</v>
      </c>
      <c r="K160" s="85" t="str">
        <f t="shared" si="5"/>
        <v>OK</v>
      </c>
      <c r="L160" s="126">
        <v>0</v>
      </c>
      <c r="M160" s="126">
        <v>0</v>
      </c>
      <c r="N160" s="126">
        <v>0</v>
      </c>
      <c r="O160" s="126">
        <v>0</v>
      </c>
      <c r="P160" s="126">
        <v>0</v>
      </c>
      <c r="Q160" s="126">
        <v>0</v>
      </c>
      <c r="R160" s="126">
        <v>0</v>
      </c>
      <c r="S160" s="126">
        <v>0</v>
      </c>
      <c r="T160" s="126">
        <v>0</v>
      </c>
      <c r="U160" s="126">
        <v>0</v>
      </c>
      <c r="V160" s="126">
        <v>0</v>
      </c>
      <c r="W160" s="126">
        <v>0</v>
      </c>
      <c r="X160" s="126"/>
    </row>
    <row r="161" spans="1:24" ht="26.25" x14ac:dyDescent="0.25">
      <c r="A161" s="131"/>
      <c r="B161" s="132"/>
      <c r="C161" s="26">
        <v>158</v>
      </c>
      <c r="D161" s="40" t="s">
        <v>271</v>
      </c>
      <c r="E161" s="31" t="s">
        <v>160</v>
      </c>
      <c r="F161" s="33" t="s">
        <v>272</v>
      </c>
      <c r="G161" s="31" t="s">
        <v>47</v>
      </c>
      <c r="H161" s="34">
        <v>1.88</v>
      </c>
      <c r="I161" s="88">
        <v>40</v>
      </c>
      <c r="J161" s="84">
        <f t="shared" si="4"/>
        <v>0</v>
      </c>
      <c r="K161" s="85" t="str">
        <f t="shared" si="5"/>
        <v>OK</v>
      </c>
      <c r="L161" s="126">
        <v>0</v>
      </c>
      <c r="M161" s="126">
        <v>0</v>
      </c>
      <c r="N161" s="126">
        <v>0</v>
      </c>
      <c r="O161" s="126">
        <v>40</v>
      </c>
      <c r="P161" s="126">
        <v>0</v>
      </c>
      <c r="Q161" s="126">
        <v>0</v>
      </c>
      <c r="R161" s="126">
        <v>0</v>
      </c>
      <c r="S161" s="126">
        <v>0</v>
      </c>
      <c r="T161" s="126">
        <v>0</v>
      </c>
      <c r="U161" s="126">
        <v>0</v>
      </c>
      <c r="V161" s="126">
        <v>0</v>
      </c>
      <c r="W161" s="126">
        <v>0</v>
      </c>
      <c r="X161" s="126"/>
    </row>
    <row r="162" spans="1:24" ht="25.5" x14ac:dyDescent="0.25">
      <c r="A162" s="131"/>
      <c r="B162" s="132"/>
      <c r="C162" s="26">
        <v>159</v>
      </c>
      <c r="D162" s="35" t="s">
        <v>273</v>
      </c>
      <c r="E162" s="26" t="s">
        <v>68</v>
      </c>
      <c r="F162" s="27" t="s">
        <v>239</v>
      </c>
      <c r="G162" s="26" t="s">
        <v>47</v>
      </c>
      <c r="H162" s="28">
        <v>9.64</v>
      </c>
      <c r="I162" s="83"/>
      <c r="J162" s="84">
        <f t="shared" si="4"/>
        <v>0</v>
      </c>
      <c r="K162" s="85" t="str">
        <f t="shared" si="5"/>
        <v>OK</v>
      </c>
      <c r="L162" s="126">
        <v>0</v>
      </c>
      <c r="M162" s="126">
        <v>0</v>
      </c>
      <c r="N162" s="126">
        <v>0</v>
      </c>
      <c r="O162" s="126">
        <v>0</v>
      </c>
      <c r="P162" s="126">
        <v>0</v>
      </c>
      <c r="Q162" s="126">
        <v>0</v>
      </c>
      <c r="R162" s="126">
        <v>0</v>
      </c>
      <c r="S162" s="126">
        <v>0</v>
      </c>
      <c r="T162" s="126">
        <v>0</v>
      </c>
      <c r="U162" s="126">
        <v>0</v>
      </c>
      <c r="V162" s="126">
        <v>0</v>
      </c>
      <c r="W162" s="126">
        <v>0</v>
      </c>
      <c r="X162" s="126"/>
    </row>
    <row r="163" spans="1:24" ht="25.5" x14ac:dyDescent="0.25">
      <c r="A163" s="131"/>
      <c r="B163" s="132"/>
      <c r="C163" s="26">
        <v>160</v>
      </c>
      <c r="D163" s="35" t="s">
        <v>274</v>
      </c>
      <c r="E163" s="26" t="s">
        <v>68</v>
      </c>
      <c r="F163" s="27" t="s">
        <v>239</v>
      </c>
      <c r="G163" s="26" t="s">
        <v>47</v>
      </c>
      <c r="H163" s="28">
        <v>9.64</v>
      </c>
      <c r="I163" s="83"/>
      <c r="J163" s="84">
        <f t="shared" si="4"/>
        <v>0</v>
      </c>
      <c r="K163" s="85" t="str">
        <f t="shared" si="5"/>
        <v>OK</v>
      </c>
      <c r="L163" s="126">
        <v>0</v>
      </c>
      <c r="M163" s="126">
        <v>0</v>
      </c>
      <c r="N163" s="126">
        <v>0</v>
      </c>
      <c r="O163" s="126">
        <v>0</v>
      </c>
      <c r="P163" s="126">
        <v>0</v>
      </c>
      <c r="Q163" s="126">
        <v>0</v>
      </c>
      <c r="R163" s="126">
        <v>0</v>
      </c>
      <c r="S163" s="126">
        <v>0</v>
      </c>
      <c r="T163" s="126">
        <v>0</v>
      </c>
      <c r="U163" s="126">
        <v>0</v>
      </c>
      <c r="V163" s="126">
        <v>0</v>
      </c>
      <c r="W163" s="126">
        <v>0</v>
      </c>
      <c r="X163" s="126"/>
    </row>
    <row r="164" spans="1:24" ht="38.25" x14ac:dyDescent="0.25">
      <c r="A164" s="56" t="s">
        <v>384</v>
      </c>
      <c r="B164" s="54">
        <v>24</v>
      </c>
      <c r="C164" s="23">
        <v>162</v>
      </c>
      <c r="D164" s="21" t="s">
        <v>275</v>
      </c>
      <c r="E164" s="23" t="s">
        <v>40</v>
      </c>
      <c r="F164" s="32" t="s">
        <v>276</v>
      </c>
      <c r="G164" s="23" t="s">
        <v>47</v>
      </c>
      <c r="H164" s="29">
        <v>192.5</v>
      </c>
      <c r="I164" s="86">
        <v>1</v>
      </c>
      <c r="J164" s="84">
        <f t="shared" si="4"/>
        <v>0</v>
      </c>
      <c r="K164" s="85" t="str">
        <f t="shared" si="5"/>
        <v>OK</v>
      </c>
      <c r="L164" s="126">
        <v>0</v>
      </c>
      <c r="M164" s="126">
        <v>0</v>
      </c>
      <c r="N164" s="126">
        <v>0</v>
      </c>
      <c r="O164" s="126">
        <v>0</v>
      </c>
      <c r="P164" s="126">
        <v>0</v>
      </c>
      <c r="Q164" s="126">
        <v>0</v>
      </c>
      <c r="R164" s="126">
        <v>0</v>
      </c>
      <c r="S164" s="126">
        <v>0</v>
      </c>
      <c r="T164" s="126">
        <v>0</v>
      </c>
      <c r="U164" s="126"/>
      <c r="V164" s="126">
        <v>0</v>
      </c>
      <c r="W164" s="126">
        <v>0</v>
      </c>
      <c r="X164" s="126">
        <v>1</v>
      </c>
    </row>
    <row r="165" spans="1:24" ht="25.5" customHeight="1" x14ac:dyDescent="0.25">
      <c r="A165" s="131" t="s">
        <v>377</v>
      </c>
      <c r="B165" s="132">
        <v>25</v>
      </c>
      <c r="C165" s="26">
        <v>163</v>
      </c>
      <c r="D165" s="35" t="s">
        <v>277</v>
      </c>
      <c r="E165" s="26" t="s">
        <v>64</v>
      </c>
      <c r="F165" s="27" t="s">
        <v>278</v>
      </c>
      <c r="G165" s="26" t="s">
        <v>47</v>
      </c>
      <c r="H165" s="28">
        <v>18.64</v>
      </c>
      <c r="I165" s="83">
        <v>200</v>
      </c>
      <c r="J165" s="84">
        <f t="shared" si="4"/>
        <v>190</v>
      </c>
      <c r="K165" s="85" t="str">
        <f t="shared" si="5"/>
        <v>OK</v>
      </c>
      <c r="L165" s="126">
        <v>0</v>
      </c>
      <c r="M165" s="126">
        <v>0</v>
      </c>
      <c r="N165" s="126">
        <v>0</v>
      </c>
      <c r="O165" s="126">
        <v>0</v>
      </c>
      <c r="P165" s="126">
        <v>0</v>
      </c>
      <c r="Q165" s="126">
        <v>0</v>
      </c>
      <c r="R165" s="126">
        <v>0</v>
      </c>
      <c r="S165" s="126">
        <v>0</v>
      </c>
      <c r="T165" s="126">
        <v>0</v>
      </c>
      <c r="U165" s="126">
        <v>10</v>
      </c>
      <c r="V165" s="126">
        <v>0</v>
      </c>
      <c r="W165" s="126">
        <v>0</v>
      </c>
      <c r="X165" s="126"/>
    </row>
    <row r="166" spans="1:24" ht="25.5" customHeight="1" x14ac:dyDescent="0.25">
      <c r="A166" s="131"/>
      <c r="B166" s="132"/>
      <c r="C166" s="26">
        <v>164</v>
      </c>
      <c r="D166" s="35" t="s">
        <v>279</v>
      </c>
      <c r="E166" s="26" t="s">
        <v>64</v>
      </c>
      <c r="F166" s="27" t="s">
        <v>278</v>
      </c>
      <c r="G166" s="26" t="s">
        <v>47</v>
      </c>
      <c r="H166" s="28">
        <v>25</v>
      </c>
      <c r="I166" s="83">
        <v>200</v>
      </c>
      <c r="J166" s="84">
        <f t="shared" si="4"/>
        <v>190</v>
      </c>
      <c r="K166" s="85" t="str">
        <f t="shared" si="5"/>
        <v>OK</v>
      </c>
      <c r="L166" s="126">
        <v>0</v>
      </c>
      <c r="M166" s="126">
        <v>0</v>
      </c>
      <c r="N166" s="126">
        <v>0</v>
      </c>
      <c r="O166" s="126">
        <v>0</v>
      </c>
      <c r="P166" s="126">
        <v>0</v>
      </c>
      <c r="Q166" s="126">
        <v>0</v>
      </c>
      <c r="R166" s="126">
        <v>0</v>
      </c>
      <c r="S166" s="126">
        <v>0</v>
      </c>
      <c r="T166" s="126">
        <v>0</v>
      </c>
      <c r="U166" s="126">
        <v>10</v>
      </c>
      <c r="V166" s="126">
        <v>0</v>
      </c>
      <c r="W166" s="126">
        <v>0</v>
      </c>
      <c r="X166" s="126"/>
    </row>
    <row r="167" spans="1:24" ht="165.75" x14ac:dyDescent="0.25">
      <c r="A167" s="130" t="s">
        <v>379</v>
      </c>
      <c r="B167" s="133">
        <v>26</v>
      </c>
      <c r="C167" s="23">
        <v>165</v>
      </c>
      <c r="D167" s="21" t="s">
        <v>280</v>
      </c>
      <c r="E167" s="23" t="s">
        <v>9</v>
      </c>
      <c r="F167" s="32" t="s">
        <v>281</v>
      </c>
      <c r="G167" s="23" t="s">
        <v>47</v>
      </c>
      <c r="H167" s="29">
        <v>2.54</v>
      </c>
      <c r="I167" s="50">
        <v>400</v>
      </c>
      <c r="J167" s="84">
        <f t="shared" si="4"/>
        <v>100</v>
      </c>
      <c r="K167" s="85" t="str">
        <f t="shared" si="5"/>
        <v>OK</v>
      </c>
      <c r="L167" s="126">
        <v>150</v>
      </c>
      <c r="M167" s="126">
        <v>0</v>
      </c>
      <c r="N167" s="126">
        <v>0</v>
      </c>
      <c r="O167" s="126">
        <v>0</v>
      </c>
      <c r="P167" s="126">
        <v>0</v>
      </c>
      <c r="Q167" s="126">
        <v>0</v>
      </c>
      <c r="R167" s="126">
        <v>0</v>
      </c>
      <c r="S167" s="126">
        <v>0</v>
      </c>
      <c r="T167" s="126">
        <v>0</v>
      </c>
      <c r="U167" s="126">
        <v>0</v>
      </c>
      <c r="V167" s="126">
        <v>0</v>
      </c>
      <c r="W167" s="126">
        <v>150</v>
      </c>
      <c r="X167" s="126"/>
    </row>
    <row r="168" spans="1:24" ht="63.75" x14ac:dyDescent="0.25">
      <c r="A168" s="130"/>
      <c r="B168" s="133"/>
      <c r="C168" s="23">
        <v>166</v>
      </c>
      <c r="D168" s="21" t="s">
        <v>282</v>
      </c>
      <c r="E168" s="23" t="s">
        <v>9</v>
      </c>
      <c r="F168" s="32" t="s">
        <v>283</v>
      </c>
      <c r="G168" s="23" t="s">
        <v>47</v>
      </c>
      <c r="H168" s="29">
        <v>1.2</v>
      </c>
      <c r="I168" s="50">
        <v>100</v>
      </c>
      <c r="J168" s="84">
        <f t="shared" si="4"/>
        <v>0</v>
      </c>
      <c r="K168" s="85" t="str">
        <f t="shared" si="5"/>
        <v>OK</v>
      </c>
      <c r="L168" s="126">
        <v>0</v>
      </c>
      <c r="M168" s="126">
        <v>0</v>
      </c>
      <c r="N168" s="126">
        <v>0</v>
      </c>
      <c r="O168" s="126">
        <v>0</v>
      </c>
      <c r="P168" s="126">
        <v>0</v>
      </c>
      <c r="Q168" s="126">
        <v>0</v>
      </c>
      <c r="R168" s="126">
        <v>0</v>
      </c>
      <c r="S168" s="126">
        <v>0</v>
      </c>
      <c r="T168" s="126">
        <v>0</v>
      </c>
      <c r="U168" s="126">
        <v>0</v>
      </c>
      <c r="V168" s="126">
        <v>0</v>
      </c>
      <c r="W168" s="126">
        <v>100</v>
      </c>
      <c r="X168" s="126"/>
    </row>
    <row r="169" spans="1:24" ht="25.5" x14ac:dyDescent="0.25">
      <c r="A169" s="130"/>
      <c r="B169" s="133"/>
      <c r="C169" s="23">
        <v>167</v>
      </c>
      <c r="D169" s="21" t="s">
        <v>284</v>
      </c>
      <c r="E169" s="23" t="s">
        <v>40</v>
      </c>
      <c r="F169" s="32" t="s">
        <v>285</v>
      </c>
      <c r="G169" s="23" t="s">
        <v>47</v>
      </c>
      <c r="H169" s="29">
        <v>1.71</v>
      </c>
      <c r="I169" s="86">
        <v>200</v>
      </c>
      <c r="J169" s="84">
        <f t="shared" si="4"/>
        <v>0</v>
      </c>
      <c r="K169" s="85" t="str">
        <f t="shared" si="5"/>
        <v>OK</v>
      </c>
      <c r="L169" s="126">
        <v>0</v>
      </c>
      <c r="M169" s="126">
        <v>0</v>
      </c>
      <c r="N169" s="126">
        <v>0</v>
      </c>
      <c r="O169" s="126">
        <v>0</v>
      </c>
      <c r="P169" s="126">
        <v>0</v>
      </c>
      <c r="Q169" s="126">
        <v>0</v>
      </c>
      <c r="R169" s="126">
        <v>0</v>
      </c>
      <c r="S169" s="126">
        <v>0</v>
      </c>
      <c r="T169" s="126">
        <v>0</v>
      </c>
      <c r="U169" s="126">
        <v>0</v>
      </c>
      <c r="V169" s="126">
        <v>0</v>
      </c>
      <c r="W169" s="126">
        <v>200</v>
      </c>
      <c r="X169" s="126"/>
    </row>
    <row r="170" spans="1:24" ht="38.25" x14ac:dyDescent="0.25">
      <c r="A170" s="130"/>
      <c r="B170" s="133"/>
      <c r="C170" s="23">
        <v>168</v>
      </c>
      <c r="D170" s="21" t="s">
        <v>286</v>
      </c>
      <c r="E170" s="23" t="s">
        <v>40</v>
      </c>
      <c r="F170" s="32" t="s">
        <v>287</v>
      </c>
      <c r="G170" s="23" t="s">
        <v>47</v>
      </c>
      <c r="H170" s="29">
        <v>3.43</v>
      </c>
      <c r="I170" s="49">
        <v>300</v>
      </c>
      <c r="J170" s="84">
        <f t="shared" si="4"/>
        <v>0</v>
      </c>
      <c r="K170" s="85" t="str">
        <f t="shared" si="5"/>
        <v>OK</v>
      </c>
      <c r="L170" s="126">
        <v>150</v>
      </c>
      <c r="M170" s="126">
        <v>0</v>
      </c>
      <c r="N170" s="126">
        <v>0</v>
      </c>
      <c r="O170" s="126">
        <v>0</v>
      </c>
      <c r="P170" s="126">
        <v>0</v>
      </c>
      <c r="Q170" s="126">
        <v>0</v>
      </c>
      <c r="R170" s="126">
        <v>0</v>
      </c>
      <c r="S170" s="126">
        <v>0</v>
      </c>
      <c r="T170" s="126">
        <v>0</v>
      </c>
      <c r="U170" s="126">
        <v>0</v>
      </c>
      <c r="V170" s="126">
        <v>0</v>
      </c>
      <c r="W170" s="126">
        <v>150</v>
      </c>
      <c r="X170" s="126"/>
    </row>
    <row r="171" spans="1:24" ht="38.25" x14ac:dyDescent="0.25">
      <c r="A171" s="130"/>
      <c r="B171" s="133"/>
      <c r="C171" s="23">
        <v>169</v>
      </c>
      <c r="D171" s="21" t="s">
        <v>288</v>
      </c>
      <c r="E171" s="23" t="s">
        <v>40</v>
      </c>
      <c r="F171" s="32" t="s">
        <v>287</v>
      </c>
      <c r="G171" s="23" t="s">
        <v>47</v>
      </c>
      <c r="H171" s="29">
        <v>2</v>
      </c>
      <c r="I171" s="49">
        <v>200</v>
      </c>
      <c r="J171" s="84">
        <f t="shared" si="4"/>
        <v>200</v>
      </c>
      <c r="K171" s="85" t="str">
        <f t="shared" si="5"/>
        <v>OK</v>
      </c>
      <c r="L171" s="126">
        <v>0</v>
      </c>
      <c r="M171" s="126">
        <v>0</v>
      </c>
      <c r="N171" s="126">
        <v>0</v>
      </c>
      <c r="O171" s="126">
        <v>0</v>
      </c>
      <c r="P171" s="126">
        <v>0</v>
      </c>
      <c r="Q171" s="126">
        <v>0</v>
      </c>
      <c r="R171" s="126">
        <v>0</v>
      </c>
      <c r="S171" s="126">
        <v>0</v>
      </c>
      <c r="T171" s="126">
        <v>0</v>
      </c>
      <c r="U171" s="126">
        <v>0</v>
      </c>
      <c r="V171" s="126">
        <v>0</v>
      </c>
      <c r="W171" s="126">
        <v>0</v>
      </c>
      <c r="X171" s="126"/>
    </row>
    <row r="172" spans="1:24" ht="63.75" x14ac:dyDescent="0.25">
      <c r="A172" s="130"/>
      <c r="B172" s="133"/>
      <c r="C172" s="23">
        <v>170</v>
      </c>
      <c r="D172" s="21" t="s">
        <v>289</v>
      </c>
      <c r="E172" s="23" t="s">
        <v>40</v>
      </c>
      <c r="F172" s="32" t="s">
        <v>287</v>
      </c>
      <c r="G172" s="23" t="s">
        <v>47</v>
      </c>
      <c r="H172" s="29">
        <v>1.29</v>
      </c>
      <c r="I172" s="49">
        <v>1300</v>
      </c>
      <c r="J172" s="84">
        <f t="shared" si="4"/>
        <v>500</v>
      </c>
      <c r="K172" s="85" t="str">
        <f t="shared" si="5"/>
        <v>OK</v>
      </c>
      <c r="L172" s="126">
        <v>0</v>
      </c>
      <c r="M172" s="126">
        <v>0</v>
      </c>
      <c r="N172" s="126">
        <v>0</v>
      </c>
      <c r="O172" s="126">
        <v>0</v>
      </c>
      <c r="P172" s="126">
        <v>0</v>
      </c>
      <c r="Q172" s="126">
        <v>0</v>
      </c>
      <c r="R172" s="126">
        <v>0</v>
      </c>
      <c r="S172" s="126">
        <v>0</v>
      </c>
      <c r="T172" s="126">
        <v>0</v>
      </c>
      <c r="U172" s="126">
        <v>0</v>
      </c>
      <c r="V172" s="126">
        <v>0</v>
      </c>
      <c r="W172" s="126">
        <v>800</v>
      </c>
      <c r="X172" s="126"/>
    </row>
    <row r="173" spans="1:24" ht="25.5" x14ac:dyDescent="0.25">
      <c r="A173" s="130"/>
      <c r="B173" s="133"/>
      <c r="C173" s="23">
        <v>171</v>
      </c>
      <c r="D173" s="36" t="s">
        <v>290</v>
      </c>
      <c r="E173" s="23" t="s">
        <v>40</v>
      </c>
      <c r="F173" s="32" t="s">
        <v>281</v>
      </c>
      <c r="G173" s="23" t="s">
        <v>47</v>
      </c>
      <c r="H173" s="29">
        <v>2.5099999999999998</v>
      </c>
      <c r="I173" s="49">
        <v>300</v>
      </c>
      <c r="J173" s="84">
        <f t="shared" si="4"/>
        <v>300</v>
      </c>
      <c r="K173" s="85" t="str">
        <f t="shared" si="5"/>
        <v>OK</v>
      </c>
      <c r="L173" s="126">
        <v>0</v>
      </c>
      <c r="M173" s="126">
        <v>0</v>
      </c>
      <c r="N173" s="126">
        <v>0</v>
      </c>
      <c r="O173" s="126">
        <v>0</v>
      </c>
      <c r="P173" s="126">
        <v>0</v>
      </c>
      <c r="Q173" s="126">
        <v>0</v>
      </c>
      <c r="R173" s="126">
        <v>0</v>
      </c>
      <c r="S173" s="126">
        <v>0</v>
      </c>
      <c r="T173" s="126">
        <v>0</v>
      </c>
      <c r="U173" s="126">
        <v>0</v>
      </c>
      <c r="V173" s="126">
        <v>0</v>
      </c>
      <c r="W173" s="126">
        <v>0</v>
      </c>
      <c r="X173" s="126"/>
    </row>
    <row r="174" spans="1:24" ht="25.5" x14ac:dyDescent="0.25">
      <c r="A174" s="130"/>
      <c r="B174" s="133"/>
      <c r="C174" s="23">
        <v>172</v>
      </c>
      <c r="D174" s="36" t="s">
        <v>291</v>
      </c>
      <c r="E174" s="23" t="s">
        <v>40</v>
      </c>
      <c r="F174" s="32" t="s">
        <v>292</v>
      </c>
      <c r="G174" s="23" t="s">
        <v>47</v>
      </c>
      <c r="H174" s="29">
        <v>6.56</v>
      </c>
      <c r="I174" s="49">
        <v>200</v>
      </c>
      <c r="J174" s="84">
        <f t="shared" si="4"/>
        <v>200</v>
      </c>
      <c r="K174" s="85" t="str">
        <f t="shared" si="5"/>
        <v>OK</v>
      </c>
      <c r="L174" s="126">
        <v>0</v>
      </c>
      <c r="M174" s="126">
        <v>0</v>
      </c>
      <c r="N174" s="126">
        <v>0</v>
      </c>
      <c r="O174" s="126">
        <v>0</v>
      </c>
      <c r="P174" s="126">
        <v>0</v>
      </c>
      <c r="Q174" s="126">
        <v>0</v>
      </c>
      <c r="R174" s="126">
        <v>0</v>
      </c>
      <c r="S174" s="126">
        <v>0</v>
      </c>
      <c r="T174" s="126">
        <v>0</v>
      </c>
      <c r="U174" s="126">
        <v>0</v>
      </c>
      <c r="V174" s="126">
        <v>0</v>
      </c>
      <c r="W174" s="126">
        <v>0</v>
      </c>
      <c r="X174" s="126"/>
    </row>
    <row r="175" spans="1:24" ht="25.5" x14ac:dyDescent="0.25">
      <c r="A175" s="130"/>
      <c r="B175" s="133"/>
      <c r="C175" s="23">
        <v>173</v>
      </c>
      <c r="D175" s="36" t="s">
        <v>293</v>
      </c>
      <c r="E175" s="23" t="s">
        <v>40</v>
      </c>
      <c r="F175" s="32" t="s">
        <v>52</v>
      </c>
      <c r="G175" s="23" t="s">
        <v>47</v>
      </c>
      <c r="H175" s="29">
        <v>5</v>
      </c>
      <c r="I175" s="49">
        <v>200</v>
      </c>
      <c r="J175" s="84">
        <f t="shared" si="4"/>
        <v>100</v>
      </c>
      <c r="K175" s="85" t="str">
        <f t="shared" si="5"/>
        <v>OK</v>
      </c>
      <c r="L175" s="126">
        <v>0</v>
      </c>
      <c r="M175" s="126">
        <v>0</v>
      </c>
      <c r="N175" s="126">
        <v>0</v>
      </c>
      <c r="O175" s="126">
        <v>0</v>
      </c>
      <c r="P175" s="126">
        <v>0</v>
      </c>
      <c r="Q175" s="126">
        <v>0</v>
      </c>
      <c r="R175" s="126">
        <v>0</v>
      </c>
      <c r="S175" s="126">
        <v>0</v>
      </c>
      <c r="T175" s="126">
        <v>0</v>
      </c>
      <c r="U175" s="126">
        <v>0</v>
      </c>
      <c r="V175" s="126">
        <v>0</v>
      </c>
      <c r="W175" s="126">
        <v>100</v>
      </c>
      <c r="X175" s="126"/>
    </row>
    <row r="176" spans="1:24" ht="38.25" x14ac:dyDescent="0.25">
      <c r="A176" s="130"/>
      <c r="B176" s="133"/>
      <c r="C176" s="23">
        <v>174</v>
      </c>
      <c r="D176" s="21" t="s">
        <v>294</v>
      </c>
      <c r="E176" s="23" t="s">
        <v>40</v>
      </c>
      <c r="F176" s="32" t="s">
        <v>295</v>
      </c>
      <c r="G176" s="23" t="s">
        <v>47</v>
      </c>
      <c r="H176" s="29">
        <v>25.49</v>
      </c>
      <c r="I176" s="86">
        <v>100</v>
      </c>
      <c r="J176" s="84">
        <f t="shared" si="4"/>
        <v>90</v>
      </c>
      <c r="K176" s="85" t="str">
        <f t="shared" si="5"/>
        <v>OK</v>
      </c>
      <c r="L176" s="126">
        <v>0</v>
      </c>
      <c r="M176" s="126">
        <v>0</v>
      </c>
      <c r="N176" s="126">
        <v>0</v>
      </c>
      <c r="O176" s="126">
        <v>0</v>
      </c>
      <c r="P176" s="126">
        <v>0</v>
      </c>
      <c r="Q176" s="126">
        <v>0</v>
      </c>
      <c r="R176" s="126">
        <v>0</v>
      </c>
      <c r="S176" s="126">
        <v>0</v>
      </c>
      <c r="T176" s="126">
        <v>0</v>
      </c>
      <c r="U176" s="126">
        <v>0</v>
      </c>
      <c r="V176" s="126">
        <v>0</v>
      </c>
      <c r="W176" s="126">
        <v>10</v>
      </c>
      <c r="X176" s="126"/>
    </row>
    <row r="177" spans="1:24" ht="38.25" x14ac:dyDescent="0.25">
      <c r="A177" s="131" t="s">
        <v>379</v>
      </c>
      <c r="B177" s="132">
        <v>27</v>
      </c>
      <c r="C177" s="26">
        <v>175</v>
      </c>
      <c r="D177" s="39" t="s">
        <v>296</v>
      </c>
      <c r="E177" s="26" t="s">
        <v>40</v>
      </c>
      <c r="F177" s="27" t="s">
        <v>153</v>
      </c>
      <c r="G177" s="26" t="s">
        <v>47</v>
      </c>
      <c r="H177" s="30">
        <v>4.21</v>
      </c>
      <c r="I177" s="51">
        <v>200</v>
      </c>
      <c r="J177" s="84">
        <f t="shared" si="4"/>
        <v>150</v>
      </c>
      <c r="K177" s="85" t="str">
        <f t="shared" si="5"/>
        <v>OK</v>
      </c>
      <c r="L177" s="126">
        <v>0</v>
      </c>
      <c r="M177" s="126">
        <v>0</v>
      </c>
      <c r="N177" s="126">
        <v>0</v>
      </c>
      <c r="O177" s="126">
        <v>0</v>
      </c>
      <c r="P177" s="126">
        <v>0</v>
      </c>
      <c r="Q177" s="126">
        <v>0</v>
      </c>
      <c r="R177" s="126">
        <v>0</v>
      </c>
      <c r="S177" s="126">
        <v>0</v>
      </c>
      <c r="T177" s="126">
        <v>0</v>
      </c>
      <c r="U177" s="126">
        <v>0</v>
      </c>
      <c r="V177" s="126">
        <v>0</v>
      </c>
      <c r="W177" s="126">
        <v>50</v>
      </c>
      <c r="X177" s="126"/>
    </row>
    <row r="178" spans="1:24" ht="25.5" x14ac:dyDescent="0.25">
      <c r="A178" s="131"/>
      <c r="B178" s="132"/>
      <c r="C178" s="26">
        <v>176</v>
      </c>
      <c r="D178" s="39" t="s">
        <v>297</v>
      </c>
      <c r="E178" s="26" t="s">
        <v>40</v>
      </c>
      <c r="F178" s="27" t="s">
        <v>298</v>
      </c>
      <c r="G178" s="26" t="s">
        <v>47</v>
      </c>
      <c r="H178" s="30">
        <v>0.79</v>
      </c>
      <c r="I178" s="51">
        <v>250</v>
      </c>
      <c r="J178" s="84">
        <f t="shared" si="4"/>
        <v>150</v>
      </c>
      <c r="K178" s="85" t="str">
        <f t="shared" si="5"/>
        <v>OK</v>
      </c>
      <c r="L178" s="126">
        <v>0</v>
      </c>
      <c r="M178" s="126">
        <v>0</v>
      </c>
      <c r="N178" s="126">
        <v>0</v>
      </c>
      <c r="O178" s="126">
        <v>0</v>
      </c>
      <c r="P178" s="126">
        <v>0</v>
      </c>
      <c r="Q178" s="126">
        <v>0</v>
      </c>
      <c r="R178" s="126">
        <v>0</v>
      </c>
      <c r="S178" s="126">
        <v>0</v>
      </c>
      <c r="T178" s="126">
        <v>0</v>
      </c>
      <c r="U178" s="126">
        <v>0</v>
      </c>
      <c r="V178" s="126">
        <v>0</v>
      </c>
      <c r="W178" s="126">
        <v>100</v>
      </c>
      <c r="X178" s="126"/>
    </row>
    <row r="179" spans="1:24" ht="25.5" x14ac:dyDescent="0.25">
      <c r="A179" s="131"/>
      <c r="B179" s="132"/>
      <c r="C179" s="26">
        <v>177</v>
      </c>
      <c r="D179" s="39" t="s">
        <v>299</v>
      </c>
      <c r="E179" s="26" t="s">
        <v>40</v>
      </c>
      <c r="F179" s="27" t="s">
        <v>300</v>
      </c>
      <c r="G179" s="26" t="s">
        <v>47</v>
      </c>
      <c r="H179" s="30">
        <v>0.09</v>
      </c>
      <c r="I179" s="52"/>
      <c r="J179" s="84">
        <f t="shared" si="4"/>
        <v>0</v>
      </c>
      <c r="K179" s="85" t="str">
        <f t="shared" si="5"/>
        <v>OK</v>
      </c>
      <c r="L179" s="126">
        <v>0</v>
      </c>
      <c r="M179" s="126">
        <v>0</v>
      </c>
      <c r="N179" s="126">
        <v>0</v>
      </c>
      <c r="O179" s="126">
        <v>0</v>
      </c>
      <c r="P179" s="126">
        <v>0</v>
      </c>
      <c r="Q179" s="126">
        <v>0</v>
      </c>
      <c r="R179" s="126">
        <v>0</v>
      </c>
      <c r="S179" s="126">
        <v>0</v>
      </c>
      <c r="T179" s="126">
        <v>0</v>
      </c>
      <c r="U179" s="126">
        <v>0</v>
      </c>
      <c r="V179" s="126">
        <v>0</v>
      </c>
      <c r="W179" s="126">
        <v>0</v>
      </c>
      <c r="X179" s="126"/>
    </row>
    <row r="180" spans="1:24" ht="25.5" x14ac:dyDescent="0.25">
      <c r="A180" s="131"/>
      <c r="B180" s="132"/>
      <c r="C180" s="26">
        <v>178</v>
      </c>
      <c r="D180" s="39" t="s">
        <v>301</v>
      </c>
      <c r="E180" s="26" t="s">
        <v>40</v>
      </c>
      <c r="F180" s="27" t="s">
        <v>300</v>
      </c>
      <c r="G180" s="26" t="s">
        <v>47</v>
      </c>
      <c r="H180" s="30">
        <v>0.2</v>
      </c>
      <c r="I180" s="52"/>
      <c r="J180" s="84">
        <f t="shared" si="4"/>
        <v>0</v>
      </c>
      <c r="K180" s="85" t="str">
        <f t="shared" si="5"/>
        <v>OK</v>
      </c>
      <c r="L180" s="126">
        <v>0</v>
      </c>
      <c r="M180" s="126">
        <v>0</v>
      </c>
      <c r="N180" s="126">
        <v>0</v>
      </c>
      <c r="O180" s="126">
        <v>0</v>
      </c>
      <c r="P180" s="126">
        <v>0</v>
      </c>
      <c r="Q180" s="126">
        <v>0</v>
      </c>
      <c r="R180" s="126">
        <v>0</v>
      </c>
      <c r="S180" s="126">
        <v>0</v>
      </c>
      <c r="T180" s="126">
        <v>0</v>
      </c>
      <c r="U180" s="126">
        <v>0</v>
      </c>
      <c r="V180" s="126">
        <v>0</v>
      </c>
      <c r="W180" s="126">
        <v>0</v>
      </c>
      <c r="X180" s="126"/>
    </row>
    <row r="181" spans="1:24" ht="25.5" x14ac:dyDescent="0.25">
      <c r="A181" s="131"/>
      <c r="B181" s="132"/>
      <c r="C181" s="26">
        <v>179</v>
      </c>
      <c r="D181" s="39" t="s">
        <v>302</v>
      </c>
      <c r="E181" s="26" t="s">
        <v>40</v>
      </c>
      <c r="F181" s="27" t="s">
        <v>300</v>
      </c>
      <c r="G181" s="26" t="s">
        <v>47</v>
      </c>
      <c r="H181" s="30">
        <v>0.1</v>
      </c>
      <c r="I181" s="52"/>
      <c r="J181" s="84">
        <f t="shared" si="4"/>
        <v>0</v>
      </c>
      <c r="K181" s="85" t="str">
        <f t="shared" si="5"/>
        <v>OK</v>
      </c>
      <c r="L181" s="126">
        <v>0</v>
      </c>
      <c r="M181" s="126">
        <v>0</v>
      </c>
      <c r="N181" s="126">
        <v>0</v>
      </c>
      <c r="O181" s="126">
        <v>0</v>
      </c>
      <c r="P181" s="126">
        <v>0</v>
      </c>
      <c r="Q181" s="126">
        <v>0</v>
      </c>
      <c r="R181" s="126">
        <v>0</v>
      </c>
      <c r="S181" s="126">
        <v>0</v>
      </c>
      <c r="T181" s="126">
        <v>0</v>
      </c>
      <c r="U181" s="126">
        <v>0</v>
      </c>
      <c r="V181" s="126">
        <v>0</v>
      </c>
      <c r="W181" s="126">
        <v>0</v>
      </c>
      <c r="X181" s="126"/>
    </row>
    <row r="182" spans="1:24" ht="25.5" x14ac:dyDescent="0.25">
      <c r="A182" s="131"/>
      <c r="B182" s="132"/>
      <c r="C182" s="26">
        <v>180</v>
      </c>
      <c r="D182" s="39" t="s">
        <v>303</v>
      </c>
      <c r="E182" s="26" t="s">
        <v>40</v>
      </c>
      <c r="F182" s="27" t="s">
        <v>300</v>
      </c>
      <c r="G182" s="26" t="s">
        <v>47</v>
      </c>
      <c r="H182" s="30">
        <v>0.13</v>
      </c>
      <c r="I182" s="52"/>
      <c r="J182" s="84">
        <f t="shared" si="4"/>
        <v>0</v>
      </c>
      <c r="K182" s="85" t="str">
        <f t="shared" si="5"/>
        <v>OK</v>
      </c>
      <c r="L182" s="126">
        <v>0</v>
      </c>
      <c r="M182" s="126">
        <v>0</v>
      </c>
      <c r="N182" s="126">
        <v>0</v>
      </c>
      <c r="O182" s="126">
        <v>0</v>
      </c>
      <c r="P182" s="126">
        <v>0</v>
      </c>
      <c r="Q182" s="126">
        <v>0</v>
      </c>
      <c r="R182" s="126">
        <v>0</v>
      </c>
      <c r="S182" s="126">
        <v>0</v>
      </c>
      <c r="T182" s="126">
        <v>0</v>
      </c>
      <c r="U182" s="126">
        <v>0</v>
      </c>
      <c r="V182" s="126">
        <v>0</v>
      </c>
      <c r="W182" s="126">
        <v>0</v>
      </c>
      <c r="X182" s="126"/>
    </row>
    <row r="183" spans="1:24" ht="25.5" x14ac:dyDescent="0.25">
      <c r="A183" s="131"/>
      <c r="B183" s="132"/>
      <c r="C183" s="26">
        <v>181</v>
      </c>
      <c r="D183" s="39" t="s">
        <v>304</v>
      </c>
      <c r="E183" s="26" t="s">
        <v>40</v>
      </c>
      <c r="F183" s="27" t="s">
        <v>300</v>
      </c>
      <c r="G183" s="26" t="s">
        <v>47</v>
      </c>
      <c r="H183" s="30">
        <v>0.16</v>
      </c>
      <c r="I183" s="52"/>
      <c r="J183" s="84">
        <f t="shared" si="4"/>
        <v>0</v>
      </c>
      <c r="K183" s="85" t="str">
        <f t="shared" si="5"/>
        <v>OK</v>
      </c>
      <c r="L183" s="126">
        <v>0</v>
      </c>
      <c r="M183" s="126">
        <v>0</v>
      </c>
      <c r="N183" s="126">
        <v>0</v>
      </c>
      <c r="O183" s="126">
        <v>0</v>
      </c>
      <c r="P183" s="126">
        <v>0</v>
      </c>
      <c r="Q183" s="126">
        <v>0</v>
      </c>
      <c r="R183" s="126">
        <v>0</v>
      </c>
      <c r="S183" s="126">
        <v>0</v>
      </c>
      <c r="T183" s="126">
        <v>0</v>
      </c>
      <c r="U183" s="126">
        <v>0</v>
      </c>
      <c r="V183" s="126">
        <v>0</v>
      </c>
      <c r="W183" s="126">
        <v>0</v>
      </c>
      <c r="X183" s="126"/>
    </row>
    <row r="184" spans="1:24" ht="25.5" x14ac:dyDescent="0.25">
      <c r="A184" s="131"/>
      <c r="B184" s="132"/>
      <c r="C184" s="26">
        <v>182</v>
      </c>
      <c r="D184" s="39" t="s">
        <v>305</v>
      </c>
      <c r="E184" s="26" t="s">
        <v>40</v>
      </c>
      <c r="F184" s="27" t="s">
        <v>300</v>
      </c>
      <c r="G184" s="26" t="s">
        <v>47</v>
      </c>
      <c r="H184" s="30">
        <v>0.34</v>
      </c>
      <c r="I184" s="52"/>
      <c r="J184" s="84">
        <f t="shared" si="4"/>
        <v>0</v>
      </c>
      <c r="K184" s="85" t="str">
        <f t="shared" si="5"/>
        <v>OK</v>
      </c>
      <c r="L184" s="126">
        <v>0</v>
      </c>
      <c r="M184" s="126">
        <v>0</v>
      </c>
      <c r="N184" s="126">
        <v>0</v>
      </c>
      <c r="O184" s="126">
        <v>0</v>
      </c>
      <c r="P184" s="126">
        <v>0</v>
      </c>
      <c r="Q184" s="126">
        <v>0</v>
      </c>
      <c r="R184" s="126">
        <v>0</v>
      </c>
      <c r="S184" s="126">
        <v>0</v>
      </c>
      <c r="T184" s="126">
        <v>0</v>
      </c>
      <c r="U184" s="126">
        <v>0</v>
      </c>
      <c r="V184" s="126">
        <v>0</v>
      </c>
      <c r="W184" s="126">
        <v>0</v>
      </c>
      <c r="X184" s="126"/>
    </row>
    <row r="185" spans="1:24" x14ac:dyDescent="0.25">
      <c r="A185" s="131"/>
      <c r="B185" s="132"/>
      <c r="C185" s="26">
        <v>183</v>
      </c>
      <c r="D185" s="39" t="s">
        <v>306</v>
      </c>
      <c r="E185" s="26" t="s">
        <v>40</v>
      </c>
      <c r="F185" s="27" t="s">
        <v>300</v>
      </c>
      <c r="G185" s="26" t="s">
        <v>47</v>
      </c>
      <c r="H185" s="30">
        <v>0.04</v>
      </c>
      <c r="I185" s="51"/>
      <c r="J185" s="84">
        <f t="shared" si="4"/>
        <v>0</v>
      </c>
      <c r="K185" s="85" t="str">
        <f t="shared" si="5"/>
        <v>OK</v>
      </c>
      <c r="L185" s="126">
        <v>0</v>
      </c>
      <c r="M185" s="126">
        <v>0</v>
      </c>
      <c r="N185" s="126">
        <v>0</v>
      </c>
      <c r="O185" s="126">
        <v>0</v>
      </c>
      <c r="P185" s="126">
        <v>0</v>
      </c>
      <c r="Q185" s="126">
        <v>0</v>
      </c>
      <c r="R185" s="126">
        <v>0</v>
      </c>
      <c r="S185" s="126">
        <v>0</v>
      </c>
      <c r="T185" s="126">
        <v>0</v>
      </c>
      <c r="U185" s="126">
        <v>0</v>
      </c>
      <c r="V185" s="126">
        <v>0</v>
      </c>
      <c r="W185" s="126">
        <v>0</v>
      </c>
      <c r="X185" s="126"/>
    </row>
    <row r="186" spans="1:24" x14ac:dyDescent="0.25">
      <c r="A186" s="131"/>
      <c r="B186" s="132"/>
      <c r="C186" s="26">
        <v>184</v>
      </c>
      <c r="D186" s="39" t="s">
        <v>307</v>
      </c>
      <c r="E186" s="26" t="s">
        <v>40</v>
      </c>
      <c r="F186" s="27" t="s">
        <v>281</v>
      </c>
      <c r="G186" s="26" t="s">
        <v>47</v>
      </c>
      <c r="H186" s="30">
        <v>0.19</v>
      </c>
      <c r="I186" s="52"/>
      <c r="J186" s="84">
        <f t="shared" si="4"/>
        <v>0</v>
      </c>
      <c r="K186" s="85" t="str">
        <f t="shared" si="5"/>
        <v>OK</v>
      </c>
      <c r="L186" s="126">
        <v>0</v>
      </c>
      <c r="M186" s="126">
        <v>0</v>
      </c>
      <c r="N186" s="126">
        <v>0</v>
      </c>
      <c r="O186" s="126">
        <v>0</v>
      </c>
      <c r="P186" s="126">
        <v>0</v>
      </c>
      <c r="Q186" s="126">
        <v>0</v>
      </c>
      <c r="R186" s="126">
        <v>0</v>
      </c>
      <c r="S186" s="126">
        <v>0</v>
      </c>
      <c r="T186" s="126">
        <v>0</v>
      </c>
      <c r="U186" s="126">
        <v>0</v>
      </c>
      <c r="V186" s="126">
        <v>0</v>
      </c>
      <c r="W186" s="126">
        <v>0</v>
      </c>
      <c r="X186" s="126"/>
    </row>
    <row r="187" spans="1:24" ht="25.5" x14ac:dyDescent="0.25">
      <c r="A187" s="131"/>
      <c r="B187" s="132"/>
      <c r="C187" s="26">
        <v>185</v>
      </c>
      <c r="D187" s="39" t="s">
        <v>308</v>
      </c>
      <c r="E187" s="26" t="s">
        <v>40</v>
      </c>
      <c r="F187" s="27" t="s">
        <v>281</v>
      </c>
      <c r="G187" s="26" t="s">
        <v>47</v>
      </c>
      <c r="H187" s="30">
        <v>0.24</v>
      </c>
      <c r="I187" s="52"/>
      <c r="J187" s="84">
        <f t="shared" si="4"/>
        <v>0</v>
      </c>
      <c r="K187" s="85" t="str">
        <f t="shared" si="5"/>
        <v>OK</v>
      </c>
      <c r="L187" s="126">
        <v>0</v>
      </c>
      <c r="M187" s="126">
        <v>0</v>
      </c>
      <c r="N187" s="126">
        <v>0</v>
      </c>
      <c r="O187" s="126">
        <v>0</v>
      </c>
      <c r="P187" s="126">
        <v>0</v>
      </c>
      <c r="Q187" s="126">
        <v>0</v>
      </c>
      <c r="R187" s="126">
        <v>0</v>
      </c>
      <c r="S187" s="126">
        <v>0</v>
      </c>
      <c r="T187" s="126">
        <v>0</v>
      </c>
      <c r="U187" s="126">
        <v>0</v>
      </c>
      <c r="V187" s="126">
        <v>0</v>
      </c>
      <c r="W187" s="126">
        <v>0</v>
      </c>
      <c r="X187" s="126"/>
    </row>
    <row r="188" spans="1:24" ht="38.25" x14ac:dyDescent="0.25">
      <c r="A188" s="131"/>
      <c r="B188" s="132"/>
      <c r="C188" s="26">
        <v>186</v>
      </c>
      <c r="D188" s="35" t="s">
        <v>309</v>
      </c>
      <c r="E188" s="26" t="s">
        <v>40</v>
      </c>
      <c r="F188" s="27" t="s">
        <v>153</v>
      </c>
      <c r="G188" s="26" t="s">
        <v>47</v>
      </c>
      <c r="H188" s="30">
        <v>6.9</v>
      </c>
      <c r="I188" s="83">
        <v>200</v>
      </c>
      <c r="J188" s="84">
        <f t="shared" si="4"/>
        <v>130</v>
      </c>
      <c r="K188" s="85" t="str">
        <f t="shared" si="5"/>
        <v>OK</v>
      </c>
      <c r="L188" s="126">
        <v>10</v>
      </c>
      <c r="M188" s="126">
        <v>0</v>
      </c>
      <c r="N188" s="126">
        <v>0</v>
      </c>
      <c r="O188" s="126">
        <v>0</v>
      </c>
      <c r="P188" s="126">
        <v>0</v>
      </c>
      <c r="Q188" s="126">
        <v>0</v>
      </c>
      <c r="R188" s="126">
        <v>0</v>
      </c>
      <c r="S188" s="126">
        <v>0</v>
      </c>
      <c r="T188" s="126">
        <v>0</v>
      </c>
      <c r="U188" s="126">
        <v>0</v>
      </c>
      <c r="V188" s="126">
        <v>0</v>
      </c>
      <c r="W188" s="126">
        <v>60</v>
      </c>
      <c r="X188" s="126"/>
    </row>
    <row r="189" spans="1:24" ht="25.5" x14ac:dyDescent="0.25">
      <c r="A189" s="131"/>
      <c r="B189" s="132"/>
      <c r="C189" s="26">
        <v>187</v>
      </c>
      <c r="D189" s="35" t="s">
        <v>310</v>
      </c>
      <c r="E189" s="26" t="s">
        <v>40</v>
      </c>
      <c r="F189" s="27" t="s">
        <v>281</v>
      </c>
      <c r="G189" s="26" t="s">
        <v>47</v>
      </c>
      <c r="H189" s="30">
        <v>1.71</v>
      </c>
      <c r="I189" s="83">
        <v>400</v>
      </c>
      <c r="J189" s="84">
        <f t="shared" si="4"/>
        <v>400</v>
      </c>
      <c r="K189" s="85" t="str">
        <f t="shared" si="5"/>
        <v>OK</v>
      </c>
      <c r="L189" s="126">
        <v>0</v>
      </c>
      <c r="M189" s="126">
        <v>0</v>
      </c>
      <c r="N189" s="126">
        <v>0</v>
      </c>
      <c r="O189" s="126">
        <v>0</v>
      </c>
      <c r="P189" s="126">
        <v>0</v>
      </c>
      <c r="Q189" s="126">
        <v>0</v>
      </c>
      <c r="R189" s="126">
        <v>0</v>
      </c>
      <c r="S189" s="126">
        <v>0</v>
      </c>
      <c r="T189" s="126">
        <v>0</v>
      </c>
      <c r="U189" s="126">
        <v>0</v>
      </c>
      <c r="V189" s="126">
        <v>0</v>
      </c>
      <c r="W189" s="126">
        <v>0</v>
      </c>
      <c r="X189" s="126"/>
    </row>
    <row r="190" spans="1:24" ht="25.5" x14ac:dyDescent="0.25">
      <c r="A190" s="131"/>
      <c r="B190" s="132"/>
      <c r="C190" s="26">
        <v>188</v>
      </c>
      <c r="D190" s="35" t="s">
        <v>311</v>
      </c>
      <c r="E190" s="26" t="s">
        <v>40</v>
      </c>
      <c r="F190" s="27" t="s">
        <v>281</v>
      </c>
      <c r="G190" s="26" t="s">
        <v>47</v>
      </c>
      <c r="H190" s="30">
        <v>1.97</v>
      </c>
      <c r="I190" s="83">
        <v>400</v>
      </c>
      <c r="J190" s="84">
        <f t="shared" si="4"/>
        <v>400</v>
      </c>
      <c r="K190" s="85" t="str">
        <f t="shared" si="5"/>
        <v>OK</v>
      </c>
      <c r="L190" s="126">
        <v>0</v>
      </c>
      <c r="M190" s="126">
        <v>0</v>
      </c>
      <c r="N190" s="126">
        <v>0</v>
      </c>
      <c r="O190" s="126">
        <v>0</v>
      </c>
      <c r="P190" s="126">
        <v>0</v>
      </c>
      <c r="Q190" s="126">
        <v>0</v>
      </c>
      <c r="R190" s="126">
        <v>0</v>
      </c>
      <c r="S190" s="126">
        <v>0</v>
      </c>
      <c r="T190" s="126">
        <v>0</v>
      </c>
      <c r="U190" s="126">
        <v>0</v>
      </c>
      <c r="V190" s="126">
        <v>0</v>
      </c>
      <c r="W190" s="126">
        <v>0</v>
      </c>
      <c r="X190" s="126"/>
    </row>
    <row r="191" spans="1:24" ht="25.5" x14ac:dyDescent="0.25">
      <c r="A191" s="131"/>
      <c r="B191" s="132"/>
      <c r="C191" s="26">
        <v>189</v>
      </c>
      <c r="D191" s="35" t="s">
        <v>312</v>
      </c>
      <c r="E191" s="26" t="s">
        <v>40</v>
      </c>
      <c r="F191" s="27" t="s">
        <v>153</v>
      </c>
      <c r="G191" s="26" t="s">
        <v>47</v>
      </c>
      <c r="H191" s="30">
        <v>23.79</v>
      </c>
      <c r="I191" s="83">
        <v>50</v>
      </c>
      <c r="J191" s="84">
        <f t="shared" si="4"/>
        <v>45</v>
      </c>
      <c r="K191" s="85" t="str">
        <f t="shared" si="5"/>
        <v>OK</v>
      </c>
      <c r="L191" s="126">
        <v>5</v>
      </c>
      <c r="M191" s="126">
        <v>0</v>
      </c>
      <c r="N191" s="126">
        <v>0</v>
      </c>
      <c r="O191" s="126">
        <v>0</v>
      </c>
      <c r="P191" s="126">
        <v>0</v>
      </c>
      <c r="Q191" s="126">
        <v>0</v>
      </c>
      <c r="R191" s="126">
        <v>0</v>
      </c>
      <c r="S191" s="126">
        <v>0</v>
      </c>
      <c r="T191" s="126">
        <v>0</v>
      </c>
      <c r="U191" s="126">
        <v>0</v>
      </c>
      <c r="V191" s="126">
        <v>0</v>
      </c>
      <c r="W191" s="126">
        <v>0</v>
      </c>
      <c r="X191" s="126"/>
    </row>
    <row r="192" spans="1:24" ht="76.5" x14ac:dyDescent="0.25">
      <c r="A192" s="131"/>
      <c r="B192" s="132"/>
      <c r="C192" s="26">
        <v>190</v>
      </c>
      <c r="D192" s="35" t="s">
        <v>313</v>
      </c>
      <c r="E192" s="26" t="s">
        <v>40</v>
      </c>
      <c r="F192" s="27" t="s">
        <v>218</v>
      </c>
      <c r="G192" s="26" t="s">
        <v>47</v>
      </c>
      <c r="H192" s="30">
        <v>2.14</v>
      </c>
      <c r="I192" s="83">
        <v>1500</v>
      </c>
      <c r="J192" s="84">
        <f t="shared" si="4"/>
        <v>1500</v>
      </c>
      <c r="K192" s="85" t="str">
        <f t="shared" si="5"/>
        <v>OK</v>
      </c>
      <c r="L192" s="126">
        <v>0</v>
      </c>
      <c r="M192" s="126">
        <v>0</v>
      </c>
      <c r="N192" s="126">
        <v>0</v>
      </c>
      <c r="O192" s="126">
        <v>0</v>
      </c>
      <c r="P192" s="126">
        <v>0</v>
      </c>
      <c r="Q192" s="126">
        <v>0</v>
      </c>
      <c r="R192" s="126">
        <v>0</v>
      </c>
      <c r="S192" s="126">
        <v>0</v>
      </c>
      <c r="T192" s="126">
        <v>0</v>
      </c>
      <c r="U192" s="126">
        <v>0</v>
      </c>
      <c r="V192" s="126">
        <v>0</v>
      </c>
      <c r="W192" s="126">
        <v>0</v>
      </c>
      <c r="X192" s="126"/>
    </row>
    <row r="193" spans="1:24" ht="25.5" x14ac:dyDescent="0.25">
      <c r="A193" s="131"/>
      <c r="B193" s="132"/>
      <c r="C193" s="26">
        <v>191</v>
      </c>
      <c r="D193" s="35" t="s">
        <v>314</v>
      </c>
      <c r="E193" s="26" t="s">
        <v>40</v>
      </c>
      <c r="F193" s="27" t="s">
        <v>281</v>
      </c>
      <c r="G193" s="26" t="s">
        <v>47</v>
      </c>
      <c r="H193" s="30">
        <v>1.1000000000000001</v>
      </c>
      <c r="I193" s="83">
        <v>400</v>
      </c>
      <c r="J193" s="84">
        <f t="shared" si="4"/>
        <v>400</v>
      </c>
      <c r="K193" s="85" t="str">
        <f t="shared" si="5"/>
        <v>OK</v>
      </c>
      <c r="L193" s="126">
        <v>0</v>
      </c>
      <c r="M193" s="126">
        <v>0</v>
      </c>
      <c r="N193" s="126">
        <v>0</v>
      </c>
      <c r="O193" s="126">
        <v>0</v>
      </c>
      <c r="P193" s="126">
        <v>0</v>
      </c>
      <c r="Q193" s="126">
        <v>0</v>
      </c>
      <c r="R193" s="126">
        <v>0</v>
      </c>
      <c r="S193" s="126">
        <v>0</v>
      </c>
      <c r="T193" s="126">
        <v>0</v>
      </c>
      <c r="U193" s="126">
        <v>0</v>
      </c>
      <c r="V193" s="126">
        <v>0</v>
      </c>
      <c r="W193" s="126">
        <v>0</v>
      </c>
      <c r="X193" s="126"/>
    </row>
    <row r="194" spans="1:24" x14ac:dyDescent="0.25">
      <c r="A194" s="130" t="s">
        <v>378</v>
      </c>
      <c r="B194" s="133">
        <v>28</v>
      </c>
      <c r="C194" s="23">
        <v>192</v>
      </c>
      <c r="D194" s="21" t="s">
        <v>315</v>
      </c>
      <c r="E194" s="23" t="s">
        <v>68</v>
      </c>
      <c r="F194" s="23" t="s">
        <v>316</v>
      </c>
      <c r="G194" s="23" t="s">
        <v>47</v>
      </c>
      <c r="H194" s="29">
        <v>2.68</v>
      </c>
      <c r="I194" s="86"/>
      <c r="J194" s="84">
        <f t="shared" si="4"/>
        <v>0</v>
      </c>
      <c r="K194" s="85" t="str">
        <f t="shared" si="5"/>
        <v>OK</v>
      </c>
      <c r="L194" s="126">
        <v>0</v>
      </c>
      <c r="M194" s="126">
        <v>0</v>
      </c>
      <c r="N194" s="126">
        <v>0</v>
      </c>
      <c r="O194" s="126">
        <v>0</v>
      </c>
      <c r="P194" s="126">
        <v>0</v>
      </c>
      <c r="Q194" s="126">
        <v>0</v>
      </c>
      <c r="R194" s="126">
        <v>0</v>
      </c>
      <c r="S194" s="126">
        <v>0</v>
      </c>
      <c r="T194" s="126">
        <v>0</v>
      </c>
      <c r="U194" s="126">
        <v>0</v>
      </c>
      <c r="V194" s="126">
        <v>0</v>
      </c>
      <c r="W194" s="126">
        <v>0</v>
      </c>
      <c r="X194" s="126"/>
    </row>
    <row r="195" spans="1:24" ht="26.25" x14ac:dyDescent="0.25">
      <c r="A195" s="130"/>
      <c r="B195" s="133"/>
      <c r="C195" s="23">
        <v>193</v>
      </c>
      <c r="D195" s="37" t="s">
        <v>317</v>
      </c>
      <c r="E195" s="23" t="s">
        <v>68</v>
      </c>
      <c r="F195" s="23" t="s">
        <v>52</v>
      </c>
      <c r="G195" s="23" t="s">
        <v>47</v>
      </c>
      <c r="H195" s="29">
        <v>1.1100000000000001</v>
      </c>
      <c r="I195" s="86">
        <v>40</v>
      </c>
      <c r="J195" s="84">
        <f t="shared" si="4"/>
        <v>20</v>
      </c>
      <c r="K195" s="85" t="str">
        <f t="shared" si="5"/>
        <v>OK</v>
      </c>
      <c r="L195" s="126">
        <v>0</v>
      </c>
      <c r="M195" s="126">
        <v>20</v>
      </c>
      <c r="N195" s="126">
        <v>0</v>
      </c>
      <c r="O195" s="126">
        <v>0</v>
      </c>
      <c r="P195" s="126">
        <v>0</v>
      </c>
      <c r="Q195" s="126">
        <v>0</v>
      </c>
      <c r="R195" s="126">
        <v>0</v>
      </c>
      <c r="S195" s="126">
        <v>0</v>
      </c>
      <c r="T195" s="126">
        <v>0</v>
      </c>
      <c r="U195" s="126">
        <v>0</v>
      </c>
      <c r="V195" s="126">
        <v>0</v>
      </c>
      <c r="W195" s="126">
        <v>0</v>
      </c>
      <c r="X195" s="126"/>
    </row>
    <row r="196" spans="1:24" ht="38.25" x14ac:dyDescent="0.25">
      <c r="A196" s="130"/>
      <c r="B196" s="133"/>
      <c r="C196" s="23">
        <v>194</v>
      </c>
      <c r="D196" s="21" t="s">
        <v>318</v>
      </c>
      <c r="E196" s="23" t="s">
        <v>40</v>
      </c>
      <c r="F196" s="23" t="s">
        <v>319</v>
      </c>
      <c r="G196" s="23" t="s">
        <v>47</v>
      </c>
      <c r="H196" s="29">
        <v>10.09</v>
      </c>
      <c r="I196" s="86"/>
      <c r="J196" s="84">
        <f t="shared" si="4"/>
        <v>0</v>
      </c>
      <c r="K196" s="85" t="str">
        <f t="shared" si="5"/>
        <v>OK</v>
      </c>
      <c r="L196" s="126">
        <v>0</v>
      </c>
      <c r="M196" s="126">
        <v>0</v>
      </c>
      <c r="N196" s="126">
        <v>0</v>
      </c>
      <c r="O196" s="126">
        <v>0</v>
      </c>
      <c r="P196" s="126">
        <v>0</v>
      </c>
      <c r="Q196" s="126">
        <v>0</v>
      </c>
      <c r="R196" s="126">
        <v>0</v>
      </c>
      <c r="S196" s="126">
        <v>0</v>
      </c>
      <c r="T196" s="126">
        <v>0</v>
      </c>
      <c r="U196" s="126">
        <v>0</v>
      </c>
      <c r="V196" s="126">
        <v>0</v>
      </c>
      <c r="W196" s="126">
        <v>0</v>
      </c>
      <c r="X196" s="126"/>
    </row>
    <row r="197" spans="1:24" ht="38.25" x14ac:dyDescent="0.25">
      <c r="A197" s="130"/>
      <c r="B197" s="133"/>
      <c r="C197" s="23">
        <v>195</v>
      </c>
      <c r="D197" s="21" t="s">
        <v>320</v>
      </c>
      <c r="E197" s="23" t="s">
        <v>40</v>
      </c>
      <c r="F197" s="23" t="s">
        <v>321</v>
      </c>
      <c r="G197" s="23" t="s">
        <v>47</v>
      </c>
      <c r="H197" s="29">
        <v>27.37</v>
      </c>
      <c r="I197" s="86"/>
      <c r="J197" s="84">
        <f t="shared" ref="J197:J240" si="6">I197-(SUM(L197:X197))</f>
        <v>0</v>
      </c>
      <c r="K197" s="85" t="str">
        <f t="shared" ref="K197:K240" si="7">IF(J197&lt;0,"ATENÇÃO","OK")</f>
        <v>OK</v>
      </c>
      <c r="L197" s="126">
        <v>0</v>
      </c>
      <c r="M197" s="126">
        <v>0</v>
      </c>
      <c r="N197" s="126">
        <v>0</v>
      </c>
      <c r="O197" s="126">
        <v>0</v>
      </c>
      <c r="P197" s="126">
        <v>0</v>
      </c>
      <c r="Q197" s="126">
        <v>0</v>
      </c>
      <c r="R197" s="126">
        <v>0</v>
      </c>
      <c r="S197" s="126">
        <v>0</v>
      </c>
      <c r="T197" s="126">
        <v>0</v>
      </c>
      <c r="U197" s="126">
        <v>0</v>
      </c>
      <c r="V197" s="126">
        <v>0</v>
      </c>
      <c r="W197" s="126">
        <v>0</v>
      </c>
      <c r="X197" s="126"/>
    </row>
    <row r="198" spans="1:24" ht="38.25" x14ac:dyDescent="0.25">
      <c r="A198" s="130"/>
      <c r="B198" s="133"/>
      <c r="C198" s="23">
        <v>196</v>
      </c>
      <c r="D198" s="21" t="s">
        <v>322</v>
      </c>
      <c r="E198" s="23" t="s">
        <v>40</v>
      </c>
      <c r="F198" s="23" t="s">
        <v>319</v>
      </c>
      <c r="G198" s="23" t="s">
        <v>47</v>
      </c>
      <c r="H198" s="29">
        <v>8.91</v>
      </c>
      <c r="I198" s="86"/>
      <c r="J198" s="84">
        <f t="shared" si="6"/>
        <v>0</v>
      </c>
      <c r="K198" s="85" t="str">
        <f t="shared" si="7"/>
        <v>OK</v>
      </c>
      <c r="L198" s="126">
        <v>0</v>
      </c>
      <c r="M198" s="126">
        <v>0</v>
      </c>
      <c r="N198" s="126">
        <v>0</v>
      </c>
      <c r="O198" s="126">
        <v>0</v>
      </c>
      <c r="P198" s="126">
        <v>0</v>
      </c>
      <c r="Q198" s="126">
        <v>0</v>
      </c>
      <c r="R198" s="126">
        <v>0</v>
      </c>
      <c r="S198" s="126">
        <v>0</v>
      </c>
      <c r="T198" s="126">
        <v>0</v>
      </c>
      <c r="U198" s="126">
        <v>0</v>
      </c>
      <c r="V198" s="126">
        <v>0</v>
      </c>
      <c r="W198" s="126">
        <v>0</v>
      </c>
      <c r="X198" s="126"/>
    </row>
    <row r="199" spans="1:24" x14ac:dyDescent="0.25">
      <c r="A199" s="130"/>
      <c r="B199" s="133"/>
      <c r="C199" s="23">
        <v>197</v>
      </c>
      <c r="D199" s="21" t="s">
        <v>323</v>
      </c>
      <c r="E199" s="23" t="s">
        <v>40</v>
      </c>
      <c r="F199" s="23" t="s">
        <v>319</v>
      </c>
      <c r="G199" s="23" t="s">
        <v>47</v>
      </c>
      <c r="H199" s="29">
        <v>1.32</v>
      </c>
      <c r="I199" s="86"/>
      <c r="J199" s="84">
        <f t="shared" si="6"/>
        <v>0</v>
      </c>
      <c r="K199" s="85" t="str">
        <f t="shared" si="7"/>
        <v>OK</v>
      </c>
      <c r="L199" s="126">
        <v>0</v>
      </c>
      <c r="M199" s="126">
        <v>0</v>
      </c>
      <c r="N199" s="126">
        <v>0</v>
      </c>
      <c r="O199" s="126">
        <v>0</v>
      </c>
      <c r="P199" s="126">
        <v>0</v>
      </c>
      <c r="Q199" s="126">
        <v>0</v>
      </c>
      <c r="R199" s="126">
        <v>0</v>
      </c>
      <c r="S199" s="126">
        <v>0</v>
      </c>
      <c r="T199" s="126">
        <v>0</v>
      </c>
      <c r="U199" s="126">
        <v>0</v>
      </c>
      <c r="V199" s="126">
        <v>0</v>
      </c>
      <c r="W199" s="126">
        <v>0</v>
      </c>
      <c r="X199" s="126"/>
    </row>
    <row r="200" spans="1:24" ht="25.5" x14ac:dyDescent="0.25">
      <c r="A200" s="130"/>
      <c r="B200" s="133"/>
      <c r="C200" s="23">
        <v>198</v>
      </c>
      <c r="D200" s="21" t="s">
        <v>324</v>
      </c>
      <c r="E200" s="23" t="s">
        <v>40</v>
      </c>
      <c r="F200" s="23" t="s">
        <v>325</v>
      </c>
      <c r="G200" s="23" t="s">
        <v>47</v>
      </c>
      <c r="H200" s="29">
        <v>4.8600000000000003</v>
      </c>
      <c r="I200" s="86">
        <v>60</v>
      </c>
      <c r="J200" s="84">
        <f t="shared" si="6"/>
        <v>40</v>
      </c>
      <c r="K200" s="85" t="str">
        <f t="shared" si="7"/>
        <v>OK</v>
      </c>
      <c r="L200" s="126">
        <v>0</v>
      </c>
      <c r="M200" s="126">
        <v>20</v>
      </c>
      <c r="N200" s="126">
        <v>0</v>
      </c>
      <c r="O200" s="126">
        <v>0</v>
      </c>
      <c r="P200" s="126">
        <v>0</v>
      </c>
      <c r="Q200" s="126">
        <v>0</v>
      </c>
      <c r="R200" s="126">
        <v>0</v>
      </c>
      <c r="S200" s="126">
        <v>0</v>
      </c>
      <c r="T200" s="126">
        <v>0</v>
      </c>
      <c r="U200" s="126">
        <v>0</v>
      </c>
      <c r="V200" s="126">
        <v>0</v>
      </c>
      <c r="W200" s="126">
        <v>0</v>
      </c>
      <c r="X200" s="126"/>
    </row>
    <row r="201" spans="1:24" ht="51" x14ac:dyDescent="0.25">
      <c r="A201" s="130"/>
      <c r="B201" s="133"/>
      <c r="C201" s="23">
        <v>199</v>
      </c>
      <c r="D201" s="21" t="s">
        <v>326</v>
      </c>
      <c r="E201" s="23" t="s">
        <v>40</v>
      </c>
      <c r="F201" s="23" t="s">
        <v>327</v>
      </c>
      <c r="G201" s="23" t="s">
        <v>47</v>
      </c>
      <c r="H201" s="29">
        <v>32</v>
      </c>
      <c r="I201" s="86"/>
      <c r="J201" s="84">
        <f t="shared" si="6"/>
        <v>0</v>
      </c>
      <c r="K201" s="85" t="str">
        <f t="shared" si="7"/>
        <v>OK</v>
      </c>
      <c r="L201" s="126">
        <v>0</v>
      </c>
      <c r="M201" s="126">
        <v>0</v>
      </c>
      <c r="N201" s="126">
        <v>0</v>
      </c>
      <c r="O201" s="126">
        <v>0</v>
      </c>
      <c r="P201" s="126">
        <v>0</v>
      </c>
      <c r="Q201" s="126">
        <v>0</v>
      </c>
      <c r="R201" s="126">
        <v>0</v>
      </c>
      <c r="S201" s="126">
        <v>0</v>
      </c>
      <c r="T201" s="126">
        <v>0</v>
      </c>
      <c r="U201" s="126">
        <v>0</v>
      </c>
      <c r="V201" s="126">
        <v>0</v>
      </c>
      <c r="W201" s="126">
        <v>0</v>
      </c>
      <c r="X201" s="126"/>
    </row>
    <row r="202" spans="1:24" ht="25.5" x14ac:dyDescent="0.25">
      <c r="A202" s="130"/>
      <c r="B202" s="133"/>
      <c r="C202" s="23">
        <v>200</v>
      </c>
      <c r="D202" s="21" t="s">
        <v>328</v>
      </c>
      <c r="E202" s="23" t="s">
        <v>40</v>
      </c>
      <c r="F202" s="23" t="s">
        <v>325</v>
      </c>
      <c r="G202" s="23" t="s">
        <v>47</v>
      </c>
      <c r="H202" s="29">
        <v>12.57</v>
      </c>
      <c r="I202" s="86">
        <v>40</v>
      </c>
      <c r="J202" s="84">
        <f t="shared" si="6"/>
        <v>0</v>
      </c>
      <c r="K202" s="85" t="str">
        <f t="shared" si="7"/>
        <v>OK</v>
      </c>
      <c r="L202" s="126">
        <v>0</v>
      </c>
      <c r="M202" s="126">
        <v>40</v>
      </c>
      <c r="N202" s="126">
        <v>0</v>
      </c>
      <c r="O202" s="126">
        <v>0</v>
      </c>
      <c r="P202" s="126">
        <v>0</v>
      </c>
      <c r="Q202" s="126">
        <v>0</v>
      </c>
      <c r="R202" s="126">
        <v>0</v>
      </c>
      <c r="S202" s="126">
        <v>0</v>
      </c>
      <c r="T202" s="126">
        <v>0</v>
      </c>
      <c r="U202" s="126">
        <v>0</v>
      </c>
      <c r="V202" s="126">
        <v>0</v>
      </c>
      <c r="W202" s="126">
        <v>0</v>
      </c>
      <c r="X202" s="126"/>
    </row>
    <row r="203" spans="1:24" ht="25.5" x14ac:dyDescent="0.25">
      <c r="A203" s="130"/>
      <c r="B203" s="133"/>
      <c r="C203" s="23">
        <v>201</v>
      </c>
      <c r="D203" s="21" t="s">
        <v>329</v>
      </c>
      <c r="E203" s="23" t="s">
        <v>40</v>
      </c>
      <c r="F203" s="23" t="s">
        <v>60</v>
      </c>
      <c r="G203" s="23" t="s">
        <v>47</v>
      </c>
      <c r="H203" s="29">
        <v>5.94</v>
      </c>
      <c r="I203" s="86">
        <v>60</v>
      </c>
      <c r="J203" s="84">
        <f t="shared" si="6"/>
        <v>60</v>
      </c>
      <c r="K203" s="85" t="str">
        <f t="shared" si="7"/>
        <v>OK</v>
      </c>
      <c r="L203" s="126">
        <v>0</v>
      </c>
      <c r="M203" s="126">
        <v>0</v>
      </c>
      <c r="N203" s="126">
        <v>0</v>
      </c>
      <c r="O203" s="126">
        <v>0</v>
      </c>
      <c r="P203" s="126">
        <v>0</v>
      </c>
      <c r="Q203" s="126">
        <v>0</v>
      </c>
      <c r="R203" s="126">
        <v>0</v>
      </c>
      <c r="S203" s="126">
        <v>0</v>
      </c>
      <c r="T203" s="126">
        <v>0</v>
      </c>
      <c r="U203" s="126">
        <v>0</v>
      </c>
      <c r="V203" s="126">
        <v>0</v>
      </c>
      <c r="W203" s="126">
        <v>0</v>
      </c>
      <c r="X203" s="126"/>
    </row>
    <row r="204" spans="1:24" ht="25.5" x14ac:dyDescent="0.25">
      <c r="A204" s="131" t="s">
        <v>378</v>
      </c>
      <c r="B204" s="132">
        <v>29</v>
      </c>
      <c r="C204" s="26">
        <v>202</v>
      </c>
      <c r="D204" s="35" t="s">
        <v>330</v>
      </c>
      <c r="E204" s="26" t="s">
        <v>40</v>
      </c>
      <c r="F204" s="26" t="s">
        <v>331</v>
      </c>
      <c r="G204" s="26" t="s">
        <v>47</v>
      </c>
      <c r="H204" s="28">
        <v>68.31</v>
      </c>
      <c r="I204" s="83">
        <v>10</v>
      </c>
      <c r="J204" s="84">
        <f t="shared" si="6"/>
        <v>10</v>
      </c>
      <c r="K204" s="85" t="str">
        <f t="shared" si="7"/>
        <v>OK</v>
      </c>
      <c r="L204" s="126">
        <v>0</v>
      </c>
      <c r="M204" s="126">
        <v>0</v>
      </c>
      <c r="N204" s="126">
        <v>0</v>
      </c>
      <c r="O204" s="126">
        <v>0</v>
      </c>
      <c r="P204" s="126">
        <v>0</v>
      </c>
      <c r="Q204" s="126">
        <v>0</v>
      </c>
      <c r="R204" s="126">
        <v>0</v>
      </c>
      <c r="S204" s="126">
        <v>0</v>
      </c>
      <c r="T204" s="126">
        <v>0</v>
      </c>
      <c r="U204" s="126">
        <v>0</v>
      </c>
      <c r="V204" s="126">
        <v>0</v>
      </c>
      <c r="W204" s="126">
        <v>0</v>
      </c>
      <c r="X204" s="126"/>
    </row>
    <row r="205" spans="1:24" ht="25.5" x14ac:dyDescent="0.25">
      <c r="A205" s="131"/>
      <c r="B205" s="132"/>
      <c r="C205" s="26">
        <v>203</v>
      </c>
      <c r="D205" s="35" t="s">
        <v>332</v>
      </c>
      <c r="E205" s="26" t="s">
        <v>40</v>
      </c>
      <c r="F205" s="26" t="s">
        <v>331</v>
      </c>
      <c r="G205" s="26" t="s">
        <v>47</v>
      </c>
      <c r="H205" s="28">
        <v>43.07</v>
      </c>
      <c r="I205" s="83">
        <v>10</v>
      </c>
      <c r="J205" s="84">
        <f t="shared" si="6"/>
        <v>10</v>
      </c>
      <c r="K205" s="85" t="str">
        <f t="shared" si="7"/>
        <v>OK</v>
      </c>
      <c r="L205" s="126">
        <v>0</v>
      </c>
      <c r="M205" s="126">
        <v>0</v>
      </c>
      <c r="N205" s="126">
        <v>0</v>
      </c>
      <c r="O205" s="126">
        <v>0</v>
      </c>
      <c r="P205" s="126">
        <v>0</v>
      </c>
      <c r="Q205" s="126">
        <v>0</v>
      </c>
      <c r="R205" s="126">
        <v>0</v>
      </c>
      <c r="S205" s="126">
        <v>0</v>
      </c>
      <c r="T205" s="126">
        <v>0</v>
      </c>
      <c r="U205" s="126">
        <v>0</v>
      </c>
      <c r="V205" s="126">
        <v>0</v>
      </c>
      <c r="W205" s="126">
        <v>0</v>
      </c>
      <c r="X205" s="126"/>
    </row>
    <row r="206" spans="1:24" ht="38.25" x14ac:dyDescent="0.25">
      <c r="A206" s="130" t="s">
        <v>377</v>
      </c>
      <c r="B206" s="133">
        <v>30</v>
      </c>
      <c r="C206" s="23">
        <v>204</v>
      </c>
      <c r="D206" s="21" t="s">
        <v>333</v>
      </c>
      <c r="E206" s="23" t="s">
        <v>9</v>
      </c>
      <c r="F206" s="32" t="s">
        <v>334</v>
      </c>
      <c r="G206" s="23" t="s">
        <v>47</v>
      </c>
      <c r="H206" s="29">
        <v>1.04</v>
      </c>
      <c r="I206" s="49">
        <v>100</v>
      </c>
      <c r="J206" s="84">
        <f t="shared" si="6"/>
        <v>50</v>
      </c>
      <c r="K206" s="85" t="str">
        <f t="shared" si="7"/>
        <v>OK</v>
      </c>
      <c r="L206" s="126">
        <v>0</v>
      </c>
      <c r="M206" s="126">
        <v>0</v>
      </c>
      <c r="N206" s="126">
        <v>0</v>
      </c>
      <c r="O206" s="126">
        <v>0</v>
      </c>
      <c r="P206" s="126">
        <v>0</v>
      </c>
      <c r="Q206" s="126">
        <v>0</v>
      </c>
      <c r="R206" s="126">
        <v>0</v>
      </c>
      <c r="S206" s="126">
        <v>0</v>
      </c>
      <c r="T206" s="126">
        <v>0</v>
      </c>
      <c r="U206" s="126">
        <v>50</v>
      </c>
      <c r="V206" s="126">
        <v>0</v>
      </c>
      <c r="W206" s="126">
        <v>0</v>
      </c>
      <c r="X206" s="126"/>
    </row>
    <row r="207" spans="1:24" ht="38.25" x14ac:dyDescent="0.25">
      <c r="A207" s="130"/>
      <c r="B207" s="133"/>
      <c r="C207" s="23">
        <v>205</v>
      </c>
      <c r="D207" s="21" t="s">
        <v>335</v>
      </c>
      <c r="E207" s="23" t="s">
        <v>40</v>
      </c>
      <c r="F207" s="32" t="s">
        <v>334</v>
      </c>
      <c r="G207" s="23" t="s">
        <v>47</v>
      </c>
      <c r="H207" s="29">
        <v>0.73</v>
      </c>
      <c r="I207" s="86"/>
      <c r="J207" s="84">
        <f t="shared" si="6"/>
        <v>0</v>
      </c>
      <c r="K207" s="85" t="str">
        <f t="shared" si="7"/>
        <v>OK</v>
      </c>
      <c r="L207" s="126">
        <v>0</v>
      </c>
      <c r="M207" s="126">
        <v>0</v>
      </c>
      <c r="N207" s="126">
        <v>0</v>
      </c>
      <c r="O207" s="126">
        <v>0</v>
      </c>
      <c r="P207" s="126">
        <v>0</v>
      </c>
      <c r="Q207" s="126">
        <v>0</v>
      </c>
      <c r="R207" s="126">
        <v>0</v>
      </c>
      <c r="S207" s="126">
        <v>0</v>
      </c>
      <c r="T207" s="126">
        <v>0</v>
      </c>
      <c r="U207" s="126">
        <v>0</v>
      </c>
      <c r="V207" s="126">
        <v>0</v>
      </c>
      <c r="W207" s="126">
        <v>0</v>
      </c>
      <c r="X207" s="126"/>
    </row>
    <row r="208" spans="1:24" ht="38.25" x14ac:dyDescent="0.25">
      <c r="A208" s="130"/>
      <c r="B208" s="133"/>
      <c r="C208" s="23">
        <v>206</v>
      </c>
      <c r="D208" s="21" t="s">
        <v>336</v>
      </c>
      <c r="E208" s="23" t="s">
        <v>40</v>
      </c>
      <c r="F208" s="32" t="s">
        <v>334</v>
      </c>
      <c r="G208" s="23" t="s">
        <v>47</v>
      </c>
      <c r="H208" s="29">
        <v>1.75</v>
      </c>
      <c r="I208" s="86">
        <v>50</v>
      </c>
      <c r="J208" s="84">
        <f t="shared" si="6"/>
        <v>50</v>
      </c>
      <c r="K208" s="85" t="str">
        <f t="shared" si="7"/>
        <v>OK</v>
      </c>
      <c r="L208" s="126">
        <v>0</v>
      </c>
      <c r="M208" s="126">
        <v>0</v>
      </c>
      <c r="N208" s="126">
        <v>0</v>
      </c>
      <c r="O208" s="126">
        <v>0</v>
      </c>
      <c r="P208" s="126">
        <v>0</v>
      </c>
      <c r="Q208" s="126">
        <v>0</v>
      </c>
      <c r="R208" s="126">
        <v>0</v>
      </c>
      <c r="S208" s="126">
        <v>0</v>
      </c>
      <c r="T208" s="126">
        <v>0</v>
      </c>
      <c r="U208" s="126">
        <v>0</v>
      </c>
      <c r="V208" s="126">
        <v>0</v>
      </c>
      <c r="W208" s="126">
        <v>0</v>
      </c>
      <c r="X208" s="126"/>
    </row>
    <row r="209" spans="1:24" ht="25.5" x14ac:dyDescent="0.25">
      <c r="A209" s="130"/>
      <c r="B209" s="133"/>
      <c r="C209" s="23">
        <v>207</v>
      </c>
      <c r="D209" s="21" t="s">
        <v>337</v>
      </c>
      <c r="E209" s="23" t="s">
        <v>40</v>
      </c>
      <c r="F209" s="32" t="s">
        <v>338</v>
      </c>
      <c r="G209" s="23" t="s">
        <v>47</v>
      </c>
      <c r="H209" s="29">
        <v>9</v>
      </c>
      <c r="I209" s="86"/>
      <c r="J209" s="84">
        <f t="shared" si="6"/>
        <v>0</v>
      </c>
      <c r="K209" s="85" t="str">
        <f t="shared" si="7"/>
        <v>OK</v>
      </c>
      <c r="L209" s="126">
        <v>0</v>
      </c>
      <c r="M209" s="126">
        <v>0</v>
      </c>
      <c r="N209" s="126">
        <v>0</v>
      </c>
      <c r="O209" s="126">
        <v>0</v>
      </c>
      <c r="P209" s="126">
        <v>0</v>
      </c>
      <c r="Q209" s="126">
        <v>0</v>
      </c>
      <c r="R209" s="126">
        <v>0</v>
      </c>
      <c r="S209" s="126">
        <v>0</v>
      </c>
      <c r="T209" s="126">
        <v>0</v>
      </c>
      <c r="U209" s="126">
        <v>0</v>
      </c>
      <c r="V209" s="126">
        <v>0</v>
      </c>
      <c r="W209" s="126">
        <v>0</v>
      </c>
      <c r="X209" s="126"/>
    </row>
    <row r="210" spans="1:24" ht="63.75" x14ac:dyDescent="0.25">
      <c r="A210" s="130"/>
      <c r="B210" s="133"/>
      <c r="C210" s="23">
        <v>208</v>
      </c>
      <c r="D210" s="21" t="s">
        <v>339</v>
      </c>
      <c r="E210" s="23" t="s">
        <v>51</v>
      </c>
      <c r="F210" s="32" t="s">
        <v>340</v>
      </c>
      <c r="G210" s="23" t="s">
        <v>47</v>
      </c>
      <c r="H210" s="29">
        <v>8.01</v>
      </c>
      <c r="I210" s="86"/>
      <c r="J210" s="84">
        <f t="shared" si="6"/>
        <v>0</v>
      </c>
      <c r="K210" s="85" t="str">
        <f t="shared" si="7"/>
        <v>OK</v>
      </c>
      <c r="L210" s="126">
        <v>0</v>
      </c>
      <c r="M210" s="126">
        <v>0</v>
      </c>
      <c r="N210" s="126">
        <v>0</v>
      </c>
      <c r="O210" s="126">
        <v>0</v>
      </c>
      <c r="P210" s="126">
        <v>0</v>
      </c>
      <c r="Q210" s="126">
        <v>0</v>
      </c>
      <c r="R210" s="126">
        <v>0</v>
      </c>
      <c r="S210" s="126">
        <v>0</v>
      </c>
      <c r="T210" s="126">
        <v>0</v>
      </c>
      <c r="U210" s="126">
        <v>0</v>
      </c>
      <c r="V210" s="126">
        <v>0</v>
      </c>
      <c r="W210" s="126">
        <v>0</v>
      </c>
      <c r="X210" s="126"/>
    </row>
    <row r="211" spans="1:24" ht="25.5" x14ac:dyDescent="0.25">
      <c r="A211" s="130"/>
      <c r="B211" s="133"/>
      <c r="C211" s="23">
        <v>209</v>
      </c>
      <c r="D211" s="21" t="s">
        <v>341</v>
      </c>
      <c r="E211" s="23" t="s">
        <v>40</v>
      </c>
      <c r="F211" s="32" t="s">
        <v>52</v>
      </c>
      <c r="G211" s="23" t="s">
        <v>47</v>
      </c>
      <c r="H211" s="29">
        <v>1.48</v>
      </c>
      <c r="I211" s="86">
        <v>55</v>
      </c>
      <c r="J211" s="84">
        <f t="shared" si="6"/>
        <v>55</v>
      </c>
      <c r="K211" s="85" t="str">
        <f t="shared" si="7"/>
        <v>OK</v>
      </c>
      <c r="L211" s="126">
        <v>0</v>
      </c>
      <c r="M211" s="126">
        <v>0</v>
      </c>
      <c r="N211" s="126">
        <v>0</v>
      </c>
      <c r="O211" s="126">
        <v>0</v>
      </c>
      <c r="P211" s="126">
        <v>0</v>
      </c>
      <c r="Q211" s="126">
        <v>0</v>
      </c>
      <c r="R211" s="126">
        <v>0</v>
      </c>
      <c r="S211" s="126">
        <v>0</v>
      </c>
      <c r="T211" s="126">
        <v>0</v>
      </c>
      <c r="U211" s="126">
        <v>0</v>
      </c>
      <c r="V211" s="126">
        <v>0</v>
      </c>
      <c r="W211" s="126">
        <v>0</v>
      </c>
      <c r="X211" s="126"/>
    </row>
    <row r="212" spans="1:24" ht="25.5" x14ac:dyDescent="0.25">
      <c r="A212" s="130"/>
      <c r="B212" s="133"/>
      <c r="C212" s="23">
        <v>210</v>
      </c>
      <c r="D212" s="21" t="s">
        <v>342</v>
      </c>
      <c r="E212" s="23" t="s">
        <v>40</v>
      </c>
      <c r="F212" s="32" t="s">
        <v>52</v>
      </c>
      <c r="G212" s="23" t="s">
        <v>47</v>
      </c>
      <c r="H212" s="29">
        <v>3.6</v>
      </c>
      <c r="I212" s="86">
        <v>83</v>
      </c>
      <c r="J212" s="84">
        <f t="shared" si="6"/>
        <v>40</v>
      </c>
      <c r="K212" s="85" t="str">
        <f t="shared" si="7"/>
        <v>OK</v>
      </c>
      <c r="L212" s="126">
        <v>0</v>
      </c>
      <c r="M212" s="126">
        <v>0</v>
      </c>
      <c r="N212" s="126">
        <v>0</v>
      </c>
      <c r="O212" s="126">
        <v>0</v>
      </c>
      <c r="P212" s="126">
        <v>0</v>
      </c>
      <c r="Q212" s="126">
        <v>0</v>
      </c>
      <c r="R212" s="126">
        <v>0</v>
      </c>
      <c r="S212" s="126">
        <v>3</v>
      </c>
      <c r="T212" s="126">
        <v>0</v>
      </c>
      <c r="U212" s="126">
        <v>40</v>
      </c>
      <c r="V212" s="126">
        <v>0</v>
      </c>
      <c r="W212" s="126">
        <v>0</v>
      </c>
      <c r="X212" s="126"/>
    </row>
    <row r="213" spans="1:24" ht="51.75" x14ac:dyDescent="0.25">
      <c r="A213" s="130"/>
      <c r="B213" s="133"/>
      <c r="C213" s="23">
        <v>211</v>
      </c>
      <c r="D213" s="37" t="s">
        <v>343</v>
      </c>
      <c r="E213" s="23" t="s">
        <v>40</v>
      </c>
      <c r="F213" s="32" t="s">
        <v>344</v>
      </c>
      <c r="G213" s="23" t="s">
        <v>47</v>
      </c>
      <c r="H213" s="29">
        <v>54.78</v>
      </c>
      <c r="I213" s="86"/>
      <c r="J213" s="84">
        <f t="shared" si="6"/>
        <v>0</v>
      </c>
      <c r="K213" s="85" t="str">
        <f t="shared" si="7"/>
        <v>OK</v>
      </c>
      <c r="L213" s="126">
        <v>0</v>
      </c>
      <c r="M213" s="126">
        <v>0</v>
      </c>
      <c r="N213" s="126">
        <v>0</v>
      </c>
      <c r="O213" s="126">
        <v>0</v>
      </c>
      <c r="P213" s="126">
        <v>0</v>
      </c>
      <c r="Q213" s="126">
        <v>0</v>
      </c>
      <c r="R213" s="126">
        <v>0</v>
      </c>
      <c r="S213" s="126">
        <v>0</v>
      </c>
      <c r="T213" s="126">
        <v>0</v>
      </c>
      <c r="U213" s="126">
        <v>0</v>
      </c>
      <c r="V213" s="126">
        <v>0</v>
      </c>
      <c r="W213" s="126">
        <v>0</v>
      </c>
      <c r="X213" s="126"/>
    </row>
    <row r="214" spans="1:24" ht="25.5" x14ac:dyDescent="0.25">
      <c r="A214" s="131" t="s">
        <v>379</v>
      </c>
      <c r="B214" s="132">
        <v>31</v>
      </c>
      <c r="C214" s="26">
        <v>212</v>
      </c>
      <c r="D214" s="35" t="s">
        <v>345</v>
      </c>
      <c r="E214" s="26" t="s">
        <v>40</v>
      </c>
      <c r="F214" s="27" t="s">
        <v>128</v>
      </c>
      <c r="G214" s="26" t="s">
        <v>47</v>
      </c>
      <c r="H214" s="28">
        <v>0.28999999999999998</v>
      </c>
      <c r="I214" s="83"/>
      <c r="J214" s="84">
        <f t="shared" si="6"/>
        <v>0</v>
      </c>
      <c r="K214" s="85" t="str">
        <f t="shared" si="7"/>
        <v>OK</v>
      </c>
      <c r="L214" s="126">
        <v>0</v>
      </c>
      <c r="M214" s="126">
        <v>0</v>
      </c>
      <c r="N214" s="126">
        <v>0</v>
      </c>
      <c r="O214" s="126">
        <v>0</v>
      </c>
      <c r="P214" s="126">
        <v>0</v>
      </c>
      <c r="Q214" s="126">
        <v>0</v>
      </c>
      <c r="R214" s="126">
        <v>0</v>
      </c>
      <c r="S214" s="126">
        <v>0</v>
      </c>
      <c r="T214" s="126">
        <v>0</v>
      </c>
      <c r="U214" s="126">
        <v>0</v>
      </c>
      <c r="V214" s="126">
        <v>0</v>
      </c>
      <c r="W214" s="126">
        <v>0</v>
      </c>
      <c r="X214" s="126"/>
    </row>
    <row r="215" spans="1:24" ht="25.5" x14ac:dyDescent="0.25">
      <c r="A215" s="131"/>
      <c r="B215" s="132"/>
      <c r="C215" s="26">
        <v>213</v>
      </c>
      <c r="D215" s="35" t="s">
        <v>346</v>
      </c>
      <c r="E215" s="26" t="s">
        <v>40</v>
      </c>
      <c r="F215" s="27" t="s">
        <v>128</v>
      </c>
      <c r="G215" s="26" t="s">
        <v>47</v>
      </c>
      <c r="H215" s="28">
        <v>0.28999999999999998</v>
      </c>
      <c r="I215" s="83"/>
      <c r="J215" s="84">
        <f t="shared" si="6"/>
        <v>0</v>
      </c>
      <c r="K215" s="85" t="str">
        <f t="shared" si="7"/>
        <v>OK</v>
      </c>
      <c r="L215" s="126">
        <v>0</v>
      </c>
      <c r="M215" s="126">
        <v>0</v>
      </c>
      <c r="N215" s="126">
        <v>0</v>
      </c>
      <c r="O215" s="126">
        <v>0</v>
      </c>
      <c r="P215" s="126">
        <v>0</v>
      </c>
      <c r="Q215" s="126">
        <v>0</v>
      </c>
      <c r="R215" s="126">
        <v>0</v>
      </c>
      <c r="S215" s="126">
        <v>0</v>
      </c>
      <c r="T215" s="126">
        <v>0</v>
      </c>
      <c r="U215" s="126">
        <v>0</v>
      </c>
      <c r="V215" s="126">
        <v>0</v>
      </c>
      <c r="W215" s="126">
        <v>0</v>
      </c>
      <c r="X215" s="126"/>
    </row>
    <row r="216" spans="1:24" ht="25.5" x14ac:dyDescent="0.25">
      <c r="A216" s="131"/>
      <c r="B216" s="132"/>
      <c r="C216" s="26">
        <v>214</v>
      </c>
      <c r="D216" s="35" t="s">
        <v>347</v>
      </c>
      <c r="E216" s="26" t="s">
        <v>40</v>
      </c>
      <c r="F216" s="27" t="s">
        <v>128</v>
      </c>
      <c r="G216" s="26" t="s">
        <v>47</v>
      </c>
      <c r="H216" s="28">
        <v>0.28999999999999998</v>
      </c>
      <c r="I216" s="83"/>
      <c r="J216" s="84">
        <f t="shared" si="6"/>
        <v>0</v>
      </c>
      <c r="K216" s="85" t="str">
        <f t="shared" si="7"/>
        <v>OK</v>
      </c>
      <c r="L216" s="126">
        <v>0</v>
      </c>
      <c r="M216" s="126">
        <v>0</v>
      </c>
      <c r="N216" s="126">
        <v>0</v>
      </c>
      <c r="O216" s="126">
        <v>0</v>
      </c>
      <c r="P216" s="126">
        <v>0</v>
      </c>
      <c r="Q216" s="126">
        <v>0</v>
      </c>
      <c r="R216" s="126">
        <v>0</v>
      </c>
      <c r="S216" s="126">
        <v>0</v>
      </c>
      <c r="T216" s="126">
        <v>0</v>
      </c>
      <c r="U216" s="126">
        <v>0</v>
      </c>
      <c r="V216" s="126">
        <v>0</v>
      </c>
      <c r="W216" s="126">
        <v>0</v>
      </c>
      <c r="X216" s="126"/>
    </row>
    <row r="217" spans="1:24" ht="25.5" x14ac:dyDescent="0.25">
      <c r="A217" s="131"/>
      <c r="B217" s="132"/>
      <c r="C217" s="26">
        <v>215</v>
      </c>
      <c r="D217" s="35" t="s">
        <v>348</v>
      </c>
      <c r="E217" s="26" t="s">
        <v>40</v>
      </c>
      <c r="F217" s="27" t="s">
        <v>128</v>
      </c>
      <c r="G217" s="26" t="s">
        <v>47</v>
      </c>
      <c r="H217" s="28">
        <v>0.28999999999999998</v>
      </c>
      <c r="I217" s="83"/>
      <c r="J217" s="84">
        <f t="shared" si="6"/>
        <v>0</v>
      </c>
      <c r="K217" s="85" t="str">
        <f t="shared" si="7"/>
        <v>OK</v>
      </c>
      <c r="L217" s="126">
        <v>0</v>
      </c>
      <c r="M217" s="126">
        <v>0</v>
      </c>
      <c r="N217" s="126">
        <v>0</v>
      </c>
      <c r="O217" s="126">
        <v>0</v>
      </c>
      <c r="P217" s="126">
        <v>0</v>
      </c>
      <c r="Q217" s="126">
        <v>0</v>
      </c>
      <c r="R217" s="126">
        <v>0</v>
      </c>
      <c r="S217" s="126">
        <v>0</v>
      </c>
      <c r="T217" s="126">
        <v>0</v>
      </c>
      <c r="U217" s="126">
        <v>0</v>
      </c>
      <c r="V217" s="126">
        <v>0</v>
      </c>
      <c r="W217" s="126">
        <v>0</v>
      </c>
      <c r="X217" s="126"/>
    </row>
    <row r="218" spans="1:24" ht="25.5" x14ac:dyDescent="0.25">
      <c r="A218" s="131"/>
      <c r="B218" s="132"/>
      <c r="C218" s="26">
        <v>216</v>
      </c>
      <c r="D218" s="35" t="s">
        <v>349</v>
      </c>
      <c r="E218" s="26" t="s">
        <v>40</v>
      </c>
      <c r="F218" s="27" t="s">
        <v>128</v>
      </c>
      <c r="G218" s="26" t="s">
        <v>47</v>
      </c>
      <c r="H218" s="28">
        <v>0.28999999999999998</v>
      </c>
      <c r="I218" s="83"/>
      <c r="J218" s="84">
        <f t="shared" si="6"/>
        <v>0</v>
      </c>
      <c r="K218" s="85" t="str">
        <f t="shared" si="7"/>
        <v>OK</v>
      </c>
      <c r="L218" s="126">
        <v>0</v>
      </c>
      <c r="M218" s="126">
        <v>0</v>
      </c>
      <c r="N218" s="126">
        <v>0</v>
      </c>
      <c r="O218" s="126">
        <v>0</v>
      </c>
      <c r="P218" s="126">
        <v>0</v>
      </c>
      <c r="Q218" s="126">
        <v>0</v>
      </c>
      <c r="R218" s="126">
        <v>0</v>
      </c>
      <c r="S218" s="126">
        <v>0</v>
      </c>
      <c r="T218" s="126">
        <v>0</v>
      </c>
      <c r="U218" s="126">
        <v>0</v>
      </c>
      <c r="V218" s="126">
        <v>0</v>
      </c>
      <c r="W218" s="126">
        <v>0</v>
      </c>
      <c r="X218" s="126"/>
    </row>
    <row r="219" spans="1:24" ht="25.5" x14ac:dyDescent="0.25">
      <c r="A219" s="131"/>
      <c r="B219" s="132"/>
      <c r="C219" s="26">
        <v>217</v>
      </c>
      <c r="D219" s="35" t="s">
        <v>350</v>
      </c>
      <c r="E219" s="26" t="s">
        <v>40</v>
      </c>
      <c r="F219" s="27" t="s">
        <v>128</v>
      </c>
      <c r="G219" s="26" t="s">
        <v>47</v>
      </c>
      <c r="H219" s="28">
        <v>0.28999999999999998</v>
      </c>
      <c r="I219" s="83"/>
      <c r="J219" s="84">
        <f t="shared" si="6"/>
        <v>0</v>
      </c>
      <c r="K219" s="85" t="str">
        <f t="shared" si="7"/>
        <v>OK</v>
      </c>
      <c r="L219" s="126">
        <v>0</v>
      </c>
      <c r="M219" s="126">
        <v>0</v>
      </c>
      <c r="N219" s="126">
        <v>0</v>
      </c>
      <c r="O219" s="126">
        <v>0</v>
      </c>
      <c r="P219" s="126">
        <v>0</v>
      </c>
      <c r="Q219" s="126">
        <v>0</v>
      </c>
      <c r="R219" s="126">
        <v>0</v>
      </c>
      <c r="S219" s="126">
        <v>0</v>
      </c>
      <c r="T219" s="126">
        <v>0</v>
      </c>
      <c r="U219" s="126">
        <v>0</v>
      </c>
      <c r="V219" s="126">
        <v>0</v>
      </c>
      <c r="W219" s="126">
        <v>0</v>
      </c>
      <c r="X219" s="126"/>
    </row>
    <row r="220" spans="1:24" x14ac:dyDescent="0.25">
      <c r="A220" s="131"/>
      <c r="B220" s="132"/>
      <c r="C220" s="26">
        <v>218</v>
      </c>
      <c r="D220" s="35" t="s">
        <v>351</v>
      </c>
      <c r="E220" s="26" t="s">
        <v>40</v>
      </c>
      <c r="F220" s="27" t="s">
        <v>118</v>
      </c>
      <c r="G220" s="26" t="s">
        <v>47</v>
      </c>
      <c r="H220" s="28">
        <v>2.2000000000000002</v>
      </c>
      <c r="I220" s="83">
        <v>10</v>
      </c>
      <c r="J220" s="84">
        <f t="shared" si="6"/>
        <v>10</v>
      </c>
      <c r="K220" s="85" t="str">
        <f t="shared" si="7"/>
        <v>OK</v>
      </c>
      <c r="L220" s="126">
        <v>0</v>
      </c>
      <c r="M220" s="126">
        <v>0</v>
      </c>
      <c r="N220" s="126">
        <v>0</v>
      </c>
      <c r="O220" s="126">
        <v>0</v>
      </c>
      <c r="P220" s="126">
        <v>0</v>
      </c>
      <c r="Q220" s="126">
        <v>0</v>
      </c>
      <c r="R220" s="126">
        <v>0</v>
      </c>
      <c r="S220" s="126">
        <v>0</v>
      </c>
      <c r="T220" s="126">
        <v>0</v>
      </c>
      <c r="U220" s="126">
        <v>0</v>
      </c>
      <c r="V220" s="126">
        <v>0</v>
      </c>
      <c r="W220" s="126">
        <v>0</v>
      </c>
      <c r="X220" s="126"/>
    </row>
    <row r="221" spans="1:24" x14ac:dyDescent="0.25">
      <c r="A221" s="131"/>
      <c r="B221" s="132"/>
      <c r="C221" s="26">
        <v>219</v>
      </c>
      <c r="D221" s="35" t="s">
        <v>352</v>
      </c>
      <c r="E221" s="26" t="s">
        <v>147</v>
      </c>
      <c r="F221" s="27" t="s">
        <v>118</v>
      </c>
      <c r="G221" s="26" t="s">
        <v>47</v>
      </c>
      <c r="H221" s="28">
        <v>2.2000000000000002</v>
      </c>
      <c r="I221" s="83"/>
      <c r="J221" s="84">
        <f t="shared" si="6"/>
        <v>0</v>
      </c>
      <c r="K221" s="85" t="str">
        <f t="shared" si="7"/>
        <v>OK</v>
      </c>
      <c r="L221" s="126">
        <v>0</v>
      </c>
      <c r="M221" s="126">
        <v>0</v>
      </c>
      <c r="N221" s="126">
        <v>0</v>
      </c>
      <c r="O221" s="126">
        <v>0</v>
      </c>
      <c r="P221" s="126">
        <v>0</v>
      </c>
      <c r="Q221" s="126">
        <v>0</v>
      </c>
      <c r="R221" s="126">
        <v>0</v>
      </c>
      <c r="S221" s="126">
        <v>0</v>
      </c>
      <c r="T221" s="126">
        <v>0</v>
      </c>
      <c r="U221" s="126">
        <v>0</v>
      </c>
      <c r="V221" s="126">
        <v>0</v>
      </c>
      <c r="W221" s="126">
        <v>0</v>
      </c>
      <c r="X221" s="126"/>
    </row>
    <row r="222" spans="1:24" ht="38.25" x14ac:dyDescent="0.25">
      <c r="A222" s="131"/>
      <c r="B222" s="132"/>
      <c r="C222" s="26">
        <v>220</v>
      </c>
      <c r="D222" s="35" t="s">
        <v>353</v>
      </c>
      <c r="E222" s="26" t="s">
        <v>40</v>
      </c>
      <c r="F222" s="27" t="s">
        <v>354</v>
      </c>
      <c r="G222" s="26" t="s">
        <v>47</v>
      </c>
      <c r="H222" s="28">
        <v>1.57</v>
      </c>
      <c r="I222" s="83"/>
      <c r="J222" s="84">
        <f t="shared" si="6"/>
        <v>0</v>
      </c>
      <c r="K222" s="85" t="str">
        <f t="shared" si="7"/>
        <v>OK</v>
      </c>
      <c r="L222" s="126">
        <v>0</v>
      </c>
      <c r="M222" s="126">
        <v>0</v>
      </c>
      <c r="N222" s="126">
        <v>0</v>
      </c>
      <c r="O222" s="126">
        <v>0</v>
      </c>
      <c r="P222" s="126">
        <v>0</v>
      </c>
      <c r="Q222" s="126">
        <v>0</v>
      </c>
      <c r="R222" s="126">
        <v>0</v>
      </c>
      <c r="S222" s="126">
        <v>0</v>
      </c>
      <c r="T222" s="126">
        <v>0</v>
      </c>
      <c r="U222" s="126">
        <v>0</v>
      </c>
      <c r="V222" s="126">
        <v>0</v>
      </c>
      <c r="W222" s="126">
        <v>0</v>
      </c>
      <c r="X222" s="126"/>
    </row>
    <row r="223" spans="1:24" ht="25.5" x14ac:dyDescent="0.25">
      <c r="A223" s="131"/>
      <c r="B223" s="132"/>
      <c r="C223" s="26">
        <v>221</v>
      </c>
      <c r="D223" s="35" t="s">
        <v>355</v>
      </c>
      <c r="E223" s="26" t="s">
        <v>68</v>
      </c>
      <c r="F223" s="27" t="s">
        <v>218</v>
      </c>
      <c r="G223" s="26" t="s">
        <v>47</v>
      </c>
      <c r="H223" s="28">
        <v>5.71</v>
      </c>
      <c r="I223" s="83">
        <v>60</v>
      </c>
      <c r="J223" s="84">
        <f t="shared" si="6"/>
        <v>45</v>
      </c>
      <c r="K223" s="85" t="str">
        <f t="shared" si="7"/>
        <v>OK</v>
      </c>
      <c r="L223" s="126">
        <v>15</v>
      </c>
      <c r="M223" s="126">
        <v>0</v>
      </c>
      <c r="N223" s="126">
        <v>0</v>
      </c>
      <c r="O223" s="126">
        <v>0</v>
      </c>
      <c r="P223" s="126">
        <v>0</v>
      </c>
      <c r="Q223" s="126">
        <v>0</v>
      </c>
      <c r="R223" s="126">
        <v>0</v>
      </c>
      <c r="S223" s="126">
        <v>0</v>
      </c>
      <c r="T223" s="126">
        <v>0</v>
      </c>
      <c r="U223" s="126">
        <v>0</v>
      </c>
      <c r="V223" s="126">
        <v>0</v>
      </c>
      <c r="W223" s="126">
        <v>0</v>
      </c>
      <c r="X223" s="126"/>
    </row>
    <row r="224" spans="1:24" ht="25.5" x14ac:dyDescent="0.25">
      <c r="A224" s="131"/>
      <c r="B224" s="132"/>
      <c r="C224" s="26">
        <v>222</v>
      </c>
      <c r="D224" s="35" t="s">
        <v>356</v>
      </c>
      <c r="E224" s="26" t="s">
        <v>40</v>
      </c>
      <c r="F224" s="27" t="s">
        <v>153</v>
      </c>
      <c r="G224" s="26" t="s">
        <v>47</v>
      </c>
      <c r="H224" s="28">
        <v>0.26</v>
      </c>
      <c r="I224" s="83">
        <v>4000</v>
      </c>
      <c r="J224" s="84">
        <f t="shared" si="6"/>
        <v>3000</v>
      </c>
      <c r="K224" s="85" t="str">
        <f t="shared" si="7"/>
        <v>OK</v>
      </c>
      <c r="L224" s="126">
        <v>1000</v>
      </c>
      <c r="M224" s="126">
        <v>0</v>
      </c>
      <c r="N224" s="126">
        <v>0</v>
      </c>
      <c r="O224" s="126">
        <v>0</v>
      </c>
      <c r="P224" s="126">
        <v>0</v>
      </c>
      <c r="Q224" s="126">
        <v>0</v>
      </c>
      <c r="R224" s="126">
        <v>0</v>
      </c>
      <c r="S224" s="126">
        <v>0</v>
      </c>
      <c r="T224" s="126">
        <v>0</v>
      </c>
      <c r="U224" s="126">
        <v>0</v>
      </c>
      <c r="V224" s="126">
        <v>0</v>
      </c>
      <c r="W224" s="126">
        <v>0</v>
      </c>
      <c r="X224" s="126"/>
    </row>
    <row r="225" spans="1:24" x14ac:dyDescent="0.25">
      <c r="A225" s="131"/>
      <c r="B225" s="132"/>
      <c r="C225" s="26">
        <v>223</v>
      </c>
      <c r="D225" s="35" t="s">
        <v>357</v>
      </c>
      <c r="E225" s="26" t="s">
        <v>40</v>
      </c>
      <c r="F225" s="27" t="s">
        <v>325</v>
      </c>
      <c r="G225" s="26" t="s">
        <v>47</v>
      </c>
      <c r="H225" s="28">
        <v>0.43</v>
      </c>
      <c r="I225" s="83">
        <v>200</v>
      </c>
      <c r="J225" s="84">
        <f t="shared" si="6"/>
        <v>0</v>
      </c>
      <c r="K225" s="85" t="str">
        <f t="shared" si="7"/>
        <v>OK</v>
      </c>
      <c r="L225" s="126">
        <v>200</v>
      </c>
      <c r="M225" s="126">
        <v>0</v>
      </c>
      <c r="N225" s="126">
        <v>0</v>
      </c>
      <c r="O225" s="126">
        <v>0</v>
      </c>
      <c r="P225" s="126">
        <v>0</v>
      </c>
      <c r="Q225" s="126">
        <v>0</v>
      </c>
      <c r="R225" s="126">
        <v>0</v>
      </c>
      <c r="S225" s="126">
        <v>0</v>
      </c>
      <c r="T225" s="126">
        <v>0</v>
      </c>
      <c r="U225" s="126">
        <v>0</v>
      </c>
      <c r="V225" s="126">
        <v>0</v>
      </c>
      <c r="W225" s="126">
        <v>0</v>
      </c>
      <c r="X225" s="126"/>
    </row>
    <row r="226" spans="1:24" x14ac:dyDescent="0.25">
      <c r="A226" s="131"/>
      <c r="B226" s="132"/>
      <c r="C226" s="26">
        <v>224</v>
      </c>
      <c r="D226" s="40" t="s">
        <v>358</v>
      </c>
      <c r="E226" s="31" t="s">
        <v>40</v>
      </c>
      <c r="F226" s="33" t="s">
        <v>359</v>
      </c>
      <c r="G226" s="31" t="s">
        <v>47</v>
      </c>
      <c r="H226" s="28">
        <v>0.21</v>
      </c>
      <c r="I226" s="88"/>
      <c r="J226" s="84">
        <f t="shared" si="6"/>
        <v>0</v>
      </c>
      <c r="K226" s="85" t="str">
        <f t="shared" si="7"/>
        <v>OK</v>
      </c>
      <c r="L226" s="126">
        <v>0</v>
      </c>
      <c r="M226" s="126">
        <v>0</v>
      </c>
      <c r="N226" s="126">
        <v>0</v>
      </c>
      <c r="O226" s="126">
        <v>0</v>
      </c>
      <c r="P226" s="126">
        <v>0</v>
      </c>
      <c r="Q226" s="126">
        <v>0</v>
      </c>
      <c r="R226" s="126">
        <v>0</v>
      </c>
      <c r="S226" s="126">
        <v>0</v>
      </c>
      <c r="T226" s="126">
        <v>0</v>
      </c>
      <c r="U226" s="126">
        <v>0</v>
      </c>
      <c r="V226" s="126">
        <v>0</v>
      </c>
      <c r="W226" s="126">
        <v>0</v>
      </c>
      <c r="X226" s="126"/>
    </row>
    <row r="227" spans="1:24" x14ac:dyDescent="0.25">
      <c r="A227" s="131"/>
      <c r="B227" s="132"/>
      <c r="C227" s="26">
        <v>225</v>
      </c>
      <c r="D227" s="40" t="s">
        <v>360</v>
      </c>
      <c r="E227" s="31" t="s">
        <v>40</v>
      </c>
      <c r="F227" s="33" t="s">
        <v>359</v>
      </c>
      <c r="G227" s="31" t="s">
        <v>47</v>
      </c>
      <c r="H227" s="28">
        <v>0.14000000000000001</v>
      </c>
      <c r="I227" s="88"/>
      <c r="J227" s="84">
        <f t="shared" si="6"/>
        <v>0</v>
      </c>
      <c r="K227" s="85" t="str">
        <f t="shared" si="7"/>
        <v>OK</v>
      </c>
      <c r="L227" s="126">
        <v>0</v>
      </c>
      <c r="M227" s="126">
        <v>0</v>
      </c>
      <c r="N227" s="126">
        <v>0</v>
      </c>
      <c r="O227" s="126">
        <v>0</v>
      </c>
      <c r="P227" s="126">
        <v>0</v>
      </c>
      <c r="Q227" s="126">
        <v>0</v>
      </c>
      <c r="R227" s="126">
        <v>0</v>
      </c>
      <c r="S227" s="126">
        <v>0</v>
      </c>
      <c r="T227" s="126">
        <v>0</v>
      </c>
      <c r="U227" s="126">
        <v>0</v>
      </c>
      <c r="V227" s="126">
        <v>0</v>
      </c>
      <c r="W227" s="126">
        <v>0</v>
      </c>
      <c r="X227" s="126"/>
    </row>
    <row r="228" spans="1:24" x14ac:dyDescent="0.25">
      <c r="A228" s="131"/>
      <c r="B228" s="132"/>
      <c r="C228" s="26">
        <v>226</v>
      </c>
      <c r="D228" s="40" t="s">
        <v>361</v>
      </c>
      <c r="E228" s="31" t="s">
        <v>40</v>
      </c>
      <c r="F228" s="33" t="s">
        <v>359</v>
      </c>
      <c r="G228" s="31" t="s">
        <v>47</v>
      </c>
      <c r="H228" s="28">
        <v>0.1</v>
      </c>
      <c r="I228" s="88"/>
      <c r="J228" s="84">
        <f t="shared" si="6"/>
        <v>0</v>
      </c>
      <c r="K228" s="85" t="str">
        <f t="shared" si="7"/>
        <v>OK</v>
      </c>
      <c r="L228" s="126">
        <v>0</v>
      </c>
      <c r="M228" s="126">
        <v>0</v>
      </c>
      <c r="N228" s="126">
        <v>0</v>
      </c>
      <c r="O228" s="126">
        <v>0</v>
      </c>
      <c r="P228" s="126">
        <v>0</v>
      </c>
      <c r="Q228" s="126">
        <v>0</v>
      </c>
      <c r="R228" s="126">
        <v>0</v>
      </c>
      <c r="S228" s="126">
        <v>0</v>
      </c>
      <c r="T228" s="126">
        <v>0</v>
      </c>
      <c r="U228" s="126">
        <v>0</v>
      </c>
      <c r="V228" s="126">
        <v>0</v>
      </c>
      <c r="W228" s="126">
        <v>0</v>
      </c>
      <c r="X228" s="126"/>
    </row>
    <row r="229" spans="1:24" x14ac:dyDescent="0.25">
      <c r="A229" s="131"/>
      <c r="B229" s="132"/>
      <c r="C229" s="26">
        <v>227</v>
      </c>
      <c r="D229" s="41" t="s">
        <v>362</v>
      </c>
      <c r="E229" s="31" t="s">
        <v>40</v>
      </c>
      <c r="F229" s="33" t="s">
        <v>359</v>
      </c>
      <c r="G229" s="31" t="s">
        <v>47</v>
      </c>
      <c r="H229" s="28">
        <v>0.33</v>
      </c>
      <c r="I229" s="88"/>
      <c r="J229" s="84">
        <f t="shared" si="6"/>
        <v>0</v>
      </c>
      <c r="K229" s="85" t="str">
        <f t="shared" si="7"/>
        <v>OK</v>
      </c>
      <c r="L229" s="126">
        <v>0</v>
      </c>
      <c r="M229" s="126">
        <v>0</v>
      </c>
      <c r="N229" s="126">
        <v>0</v>
      </c>
      <c r="O229" s="126">
        <v>0</v>
      </c>
      <c r="P229" s="126">
        <v>0</v>
      </c>
      <c r="Q229" s="126">
        <v>0</v>
      </c>
      <c r="R229" s="126">
        <v>0</v>
      </c>
      <c r="S229" s="126">
        <v>0</v>
      </c>
      <c r="T229" s="126">
        <v>0</v>
      </c>
      <c r="U229" s="126">
        <v>0</v>
      </c>
      <c r="V229" s="126">
        <v>0</v>
      </c>
      <c r="W229" s="126">
        <v>0</v>
      </c>
      <c r="X229" s="126"/>
    </row>
    <row r="230" spans="1:24" x14ac:dyDescent="0.25">
      <c r="A230" s="131"/>
      <c r="B230" s="132"/>
      <c r="C230" s="26">
        <v>228</v>
      </c>
      <c r="D230" s="40" t="s">
        <v>363</v>
      </c>
      <c r="E230" s="31" t="s">
        <v>40</v>
      </c>
      <c r="F230" s="33" t="s">
        <v>359</v>
      </c>
      <c r="G230" s="31" t="s">
        <v>47</v>
      </c>
      <c r="H230" s="28">
        <v>0.21</v>
      </c>
      <c r="I230" s="88"/>
      <c r="J230" s="84">
        <f t="shared" si="6"/>
        <v>0</v>
      </c>
      <c r="K230" s="85" t="str">
        <f t="shared" si="7"/>
        <v>OK</v>
      </c>
      <c r="L230" s="126">
        <v>0</v>
      </c>
      <c r="M230" s="126">
        <v>0</v>
      </c>
      <c r="N230" s="126">
        <v>0</v>
      </c>
      <c r="O230" s="126">
        <v>0</v>
      </c>
      <c r="P230" s="126">
        <v>0</v>
      </c>
      <c r="Q230" s="126">
        <v>0</v>
      </c>
      <c r="R230" s="126">
        <v>0</v>
      </c>
      <c r="S230" s="126">
        <v>0</v>
      </c>
      <c r="T230" s="126">
        <v>0</v>
      </c>
      <c r="U230" s="126">
        <v>0</v>
      </c>
      <c r="V230" s="126">
        <v>0</v>
      </c>
      <c r="W230" s="126">
        <v>0</v>
      </c>
      <c r="X230" s="126"/>
    </row>
    <row r="231" spans="1:24" x14ac:dyDescent="0.25">
      <c r="A231" s="131"/>
      <c r="B231" s="132"/>
      <c r="C231" s="26">
        <v>229</v>
      </c>
      <c r="D231" s="40" t="s">
        <v>364</v>
      </c>
      <c r="E231" s="31" t="s">
        <v>40</v>
      </c>
      <c r="F231" s="33" t="s">
        <v>359</v>
      </c>
      <c r="G231" s="31" t="s">
        <v>47</v>
      </c>
      <c r="H231" s="28">
        <v>0.16</v>
      </c>
      <c r="I231" s="88"/>
      <c r="J231" s="84">
        <f t="shared" si="6"/>
        <v>0</v>
      </c>
      <c r="K231" s="85" t="str">
        <f t="shared" si="7"/>
        <v>OK</v>
      </c>
      <c r="L231" s="126">
        <v>0</v>
      </c>
      <c r="M231" s="126">
        <v>0</v>
      </c>
      <c r="N231" s="126">
        <v>0</v>
      </c>
      <c r="O231" s="126">
        <v>0</v>
      </c>
      <c r="P231" s="126">
        <v>0</v>
      </c>
      <c r="Q231" s="126">
        <v>0</v>
      </c>
      <c r="R231" s="126">
        <v>0</v>
      </c>
      <c r="S231" s="126">
        <v>0</v>
      </c>
      <c r="T231" s="126">
        <v>0</v>
      </c>
      <c r="U231" s="126">
        <v>0</v>
      </c>
      <c r="V231" s="126">
        <v>0</v>
      </c>
      <c r="W231" s="126">
        <v>0</v>
      </c>
      <c r="X231" s="126"/>
    </row>
    <row r="232" spans="1:24" x14ac:dyDescent="0.25">
      <c r="A232" s="131"/>
      <c r="B232" s="132"/>
      <c r="C232" s="26">
        <v>230</v>
      </c>
      <c r="D232" s="40" t="s">
        <v>365</v>
      </c>
      <c r="E232" s="31" t="s">
        <v>40</v>
      </c>
      <c r="F232" s="33" t="s">
        <v>359</v>
      </c>
      <c r="G232" s="31" t="s">
        <v>47</v>
      </c>
      <c r="H232" s="28">
        <v>7.0000000000000007E-2</v>
      </c>
      <c r="I232" s="88"/>
      <c r="J232" s="84">
        <f t="shared" si="6"/>
        <v>0</v>
      </c>
      <c r="K232" s="85" t="str">
        <f t="shared" si="7"/>
        <v>OK</v>
      </c>
      <c r="L232" s="126">
        <v>0</v>
      </c>
      <c r="M232" s="126">
        <v>0</v>
      </c>
      <c r="N232" s="126">
        <v>0</v>
      </c>
      <c r="O232" s="126">
        <v>0</v>
      </c>
      <c r="P232" s="126">
        <v>0</v>
      </c>
      <c r="Q232" s="126">
        <v>0</v>
      </c>
      <c r="R232" s="126">
        <v>0</v>
      </c>
      <c r="S232" s="126">
        <v>0</v>
      </c>
      <c r="T232" s="126">
        <v>0</v>
      </c>
      <c r="U232" s="126">
        <v>0</v>
      </c>
      <c r="V232" s="126">
        <v>0</v>
      </c>
      <c r="W232" s="126">
        <v>0</v>
      </c>
      <c r="X232" s="126"/>
    </row>
    <row r="233" spans="1:24" ht="76.5" x14ac:dyDescent="0.25">
      <c r="A233" s="56" t="s">
        <v>382</v>
      </c>
      <c r="B233" s="54">
        <v>32</v>
      </c>
      <c r="C233" s="23">
        <v>231</v>
      </c>
      <c r="D233" s="21" t="s">
        <v>366</v>
      </c>
      <c r="E233" s="23" t="s">
        <v>68</v>
      </c>
      <c r="F233" s="32" t="s">
        <v>180</v>
      </c>
      <c r="G233" s="23" t="s">
        <v>47</v>
      </c>
      <c r="H233" s="29">
        <v>260</v>
      </c>
      <c r="I233" s="86"/>
      <c r="J233" s="84">
        <f t="shared" si="6"/>
        <v>0</v>
      </c>
      <c r="K233" s="85" t="str">
        <f t="shared" si="7"/>
        <v>OK</v>
      </c>
      <c r="L233" s="126">
        <v>0</v>
      </c>
      <c r="M233" s="126">
        <v>0</v>
      </c>
      <c r="N233" s="126">
        <v>0</v>
      </c>
      <c r="O233" s="126">
        <v>0</v>
      </c>
      <c r="P233" s="126">
        <v>0</v>
      </c>
      <c r="Q233" s="126">
        <v>0</v>
      </c>
      <c r="R233" s="126">
        <v>0</v>
      </c>
      <c r="S233" s="126">
        <v>0</v>
      </c>
      <c r="T233" s="126">
        <v>0</v>
      </c>
      <c r="U233" s="126">
        <v>0</v>
      </c>
      <c r="V233" s="126">
        <v>0</v>
      </c>
      <c r="W233" s="126">
        <v>0</v>
      </c>
      <c r="X233" s="126"/>
    </row>
    <row r="234" spans="1:24" ht="37.5" customHeight="1" x14ac:dyDescent="0.25">
      <c r="A234" s="47" t="s">
        <v>387</v>
      </c>
      <c r="B234" s="54">
        <v>33</v>
      </c>
      <c r="C234" s="23"/>
      <c r="D234" s="21" t="s">
        <v>388</v>
      </c>
      <c r="E234" s="23" t="s">
        <v>389</v>
      </c>
      <c r="F234" s="32"/>
      <c r="G234" s="23" t="s">
        <v>47</v>
      </c>
      <c r="H234" s="29"/>
      <c r="I234" s="83">
        <v>150</v>
      </c>
      <c r="J234" s="84">
        <f t="shared" si="6"/>
        <v>150</v>
      </c>
      <c r="K234" s="85"/>
      <c r="L234" s="126">
        <v>0</v>
      </c>
      <c r="M234" s="126">
        <v>0</v>
      </c>
      <c r="N234" s="126">
        <v>0</v>
      </c>
      <c r="O234" s="126">
        <v>0</v>
      </c>
      <c r="P234" s="126">
        <v>0</v>
      </c>
      <c r="Q234" s="126">
        <v>0</v>
      </c>
      <c r="R234" s="126">
        <v>0</v>
      </c>
      <c r="S234" s="126">
        <v>0</v>
      </c>
      <c r="T234" s="126">
        <v>0</v>
      </c>
      <c r="U234" s="126">
        <v>0</v>
      </c>
      <c r="V234" s="126">
        <v>0</v>
      </c>
      <c r="W234" s="126">
        <v>0</v>
      </c>
      <c r="X234" s="126"/>
    </row>
    <row r="235" spans="1:24" ht="38.25" x14ac:dyDescent="0.25">
      <c r="A235" s="56" t="s">
        <v>380</v>
      </c>
      <c r="B235" s="54">
        <v>34</v>
      </c>
      <c r="C235" s="23">
        <v>161</v>
      </c>
      <c r="D235" s="21" t="s">
        <v>367</v>
      </c>
      <c r="E235" s="23" t="s">
        <v>9</v>
      </c>
      <c r="F235" s="32" t="s">
        <v>77</v>
      </c>
      <c r="G235" s="23" t="s">
        <v>47</v>
      </c>
      <c r="H235" s="29">
        <v>0.05</v>
      </c>
      <c r="I235" s="49">
        <v>32000</v>
      </c>
      <c r="J235" s="84">
        <f t="shared" si="6"/>
        <v>8000</v>
      </c>
      <c r="K235" s="85" t="str">
        <f t="shared" si="7"/>
        <v>OK</v>
      </c>
      <c r="L235" s="126">
        <v>0</v>
      </c>
      <c r="M235" s="126">
        <v>0</v>
      </c>
      <c r="N235" s="126">
        <v>12000</v>
      </c>
      <c r="O235" s="126">
        <v>0</v>
      </c>
      <c r="P235" s="126">
        <v>0</v>
      </c>
      <c r="Q235" s="126">
        <v>0</v>
      </c>
      <c r="R235" s="126">
        <v>0</v>
      </c>
      <c r="S235" s="126">
        <v>0</v>
      </c>
      <c r="T235" s="126">
        <v>0</v>
      </c>
      <c r="U235" s="126">
        <v>0</v>
      </c>
      <c r="V235" s="126">
        <v>12000</v>
      </c>
      <c r="W235" s="126">
        <v>0</v>
      </c>
      <c r="X235" s="126"/>
    </row>
    <row r="236" spans="1:24" ht="63.75" x14ac:dyDescent="0.25">
      <c r="A236" s="55" t="s">
        <v>382</v>
      </c>
      <c r="B236" s="53">
        <v>35</v>
      </c>
      <c r="C236" s="26">
        <v>233</v>
      </c>
      <c r="D236" s="35" t="s">
        <v>368</v>
      </c>
      <c r="E236" s="26" t="s">
        <v>40</v>
      </c>
      <c r="F236" s="27" t="s">
        <v>369</v>
      </c>
      <c r="G236" s="26" t="s">
        <v>370</v>
      </c>
      <c r="H236" s="30">
        <v>2200</v>
      </c>
      <c r="I236" s="83"/>
      <c r="J236" s="84">
        <f t="shared" si="6"/>
        <v>0</v>
      </c>
      <c r="K236" s="85" t="str">
        <f t="shared" si="7"/>
        <v>OK</v>
      </c>
      <c r="L236" s="126">
        <v>0</v>
      </c>
      <c r="M236" s="126">
        <v>0</v>
      </c>
      <c r="N236" s="126">
        <v>0</v>
      </c>
      <c r="O236" s="126">
        <v>0</v>
      </c>
      <c r="P236" s="126">
        <v>0</v>
      </c>
      <c r="Q236" s="126">
        <v>0</v>
      </c>
      <c r="R236" s="126">
        <v>0</v>
      </c>
      <c r="S236" s="126">
        <v>0</v>
      </c>
      <c r="T236" s="126">
        <v>0</v>
      </c>
      <c r="U236" s="126">
        <v>0</v>
      </c>
      <c r="V236" s="126">
        <v>0</v>
      </c>
      <c r="W236" s="126">
        <v>0</v>
      </c>
      <c r="X236" s="126"/>
    </row>
    <row r="237" spans="1:24" ht="102" x14ac:dyDescent="0.25">
      <c r="A237" s="130" t="s">
        <v>382</v>
      </c>
      <c r="B237" s="133">
        <v>36</v>
      </c>
      <c r="C237" s="23">
        <v>234</v>
      </c>
      <c r="D237" s="21" t="s">
        <v>371</v>
      </c>
      <c r="E237" s="23" t="s">
        <v>40</v>
      </c>
      <c r="F237" s="32" t="s">
        <v>372</v>
      </c>
      <c r="G237" s="23" t="s">
        <v>47</v>
      </c>
      <c r="H237" s="29">
        <v>132.5</v>
      </c>
      <c r="I237" s="86">
        <v>12</v>
      </c>
      <c r="J237" s="84">
        <f t="shared" si="6"/>
        <v>0</v>
      </c>
      <c r="K237" s="85" t="str">
        <f t="shared" si="7"/>
        <v>OK</v>
      </c>
      <c r="L237" s="126">
        <v>0</v>
      </c>
      <c r="M237" s="126">
        <v>0</v>
      </c>
      <c r="N237" s="126">
        <v>0</v>
      </c>
      <c r="O237" s="126">
        <v>0</v>
      </c>
      <c r="P237" s="126">
        <v>0</v>
      </c>
      <c r="Q237" s="126">
        <v>0</v>
      </c>
      <c r="R237" s="126">
        <v>0</v>
      </c>
      <c r="S237" s="126">
        <v>0</v>
      </c>
      <c r="T237" s="126">
        <v>12</v>
      </c>
      <c r="U237" s="126">
        <v>0</v>
      </c>
      <c r="V237" s="126">
        <v>0</v>
      </c>
      <c r="W237" s="126">
        <v>0</v>
      </c>
      <c r="X237" s="126"/>
    </row>
    <row r="238" spans="1:24" ht="102" x14ac:dyDescent="0.25">
      <c r="A238" s="130"/>
      <c r="B238" s="133"/>
      <c r="C238" s="23">
        <v>235</v>
      </c>
      <c r="D238" s="21" t="s">
        <v>373</v>
      </c>
      <c r="E238" s="23" t="s">
        <v>40</v>
      </c>
      <c r="F238" s="32" t="s">
        <v>372</v>
      </c>
      <c r="G238" s="23" t="s">
        <v>47</v>
      </c>
      <c r="H238" s="29">
        <v>92</v>
      </c>
      <c r="I238" s="86">
        <v>13</v>
      </c>
      <c r="J238" s="84">
        <f t="shared" si="6"/>
        <v>0</v>
      </c>
      <c r="K238" s="85" t="str">
        <f t="shared" si="7"/>
        <v>OK</v>
      </c>
      <c r="L238" s="126">
        <v>0</v>
      </c>
      <c r="M238" s="126">
        <v>0</v>
      </c>
      <c r="N238" s="126">
        <v>0</v>
      </c>
      <c r="O238" s="126">
        <v>0</v>
      </c>
      <c r="P238" s="126">
        <v>0</v>
      </c>
      <c r="Q238" s="126">
        <v>0</v>
      </c>
      <c r="R238" s="126">
        <v>0</v>
      </c>
      <c r="S238" s="126">
        <v>0</v>
      </c>
      <c r="T238" s="126">
        <v>13</v>
      </c>
      <c r="U238" s="126">
        <v>0</v>
      </c>
      <c r="V238" s="126">
        <v>0</v>
      </c>
      <c r="W238" s="126">
        <v>0</v>
      </c>
      <c r="X238" s="126"/>
    </row>
    <row r="239" spans="1:24" ht="25.5" x14ac:dyDescent="0.25">
      <c r="A239" s="130"/>
      <c r="B239" s="133"/>
      <c r="C239" s="23">
        <v>236</v>
      </c>
      <c r="D239" s="21" t="s">
        <v>374</v>
      </c>
      <c r="E239" s="23" t="s">
        <v>375</v>
      </c>
      <c r="F239" s="32" t="s">
        <v>372</v>
      </c>
      <c r="G239" s="23" t="s">
        <v>47</v>
      </c>
      <c r="H239" s="29">
        <v>34.799999999999997</v>
      </c>
      <c r="I239" s="86">
        <v>5</v>
      </c>
      <c r="J239" s="84">
        <f t="shared" si="6"/>
        <v>0</v>
      </c>
      <c r="K239" s="85" t="str">
        <f t="shared" si="7"/>
        <v>OK</v>
      </c>
      <c r="L239" s="126">
        <v>0</v>
      </c>
      <c r="M239" s="126">
        <v>0</v>
      </c>
      <c r="N239" s="126">
        <v>0</v>
      </c>
      <c r="O239" s="126">
        <v>0</v>
      </c>
      <c r="P239" s="126">
        <v>0</v>
      </c>
      <c r="Q239" s="126">
        <v>0</v>
      </c>
      <c r="R239" s="126">
        <v>0</v>
      </c>
      <c r="S239" s="126">
        <v>0</v>
      </c>
      <c r="T239" s="126">
        <v>5</v>
      </c>
      <c r="U239" s="126">
        <v>0</v>
      </c>
      <c r="V239" s="126">
        <v>0</v>
      </c>
      <c r="W239" s="126">
        <v>0</v>
      </c>
      <c r="X239" s="126"/>
    </row>
    <row r="240" spans="1:24" ht="63.75" x14ac:dyDescent="0.25">
      <c r="A240" s="130"/>
      <c r="B240" s="133"/>
      <c r="C240" s="23">
        <v>237</v>
      </c>
      <c r="D240" s="21" t="s">
        <v>376</v>
      </c>
      <c r="E240" s="23" t="s">
        <v>40</v>
      </c>
      <c r="F240" s="32" t="s">
        <v>372</v>
      </c>
      <c r="G240" s="23" t="s">
        <v>47</v>
      </c>
      <c r="H240" s="29">
        <v>202</v>
      </c>
      <c r="I240" s="86">
        <v>15</v>
      </c>
      <c r="J240" s="84">
        <f t="shared" si="6"/>
        <v>0</v>
      </c>
      <c r="K240" s="85" t="str">
        <f t="shared" si="7"/>
        <v>OK</v>
      </c>
      <c r="L240" s="126">
        <v>0</v>
      </c>
      <c r="M240" s="126">
        <v>0</v>
      </c>
      <c r="N240" s="126">
        <v>0</v>
      </c>
      <c r="O240" s="126">
        <v>0</v>
      </c>
      <c r="P240" s="126">
        <v>0</v>
      </c>
      <c r="Q240" s="126">
        <v>0</v>
      </c>
      <c r="R240" s="126">
        <v>0</v>
      </c>
      <c r="S240" s="126">
        <v>0</v>
      </c>
      <c r="T240" s="126">
        <v>15</v>
      </c>
      <c r="U240" s="126">
        <v>0</v>
      </c>
      <c r="V240" s="126">
        <v>0</v>
      </c>
      <c r="W240" s="126">
        <v>0</v>
      </c>
      <c r="X240" s="126"/>
    </row>
  </sheetData>
  <mergeCells count="67">
    <mergeCell ref="X1:X2"/>
    <mergeCell ref="U1:U2"/>
    <mergeCell ref="V1:V2"/>
    <mergeCell ref="W1:W2"/>
    <mergeCell ref="Q1:Q2"/>
    <mergeCell ref="R1:R2"/>
    <mergeCell ref="S1:S2"/>
    <mergeCell ref="T1:T2"/>
    <mergeCell ref="A2:K2"/>
    <mergeCell ref="A4:A5"/>
    <mergeCell ref="B4:B5"/>
    <mergeCell ref="O1:O2"/>
    <mergeCell ref="P1:P2"/>
    <mergeCell ref="A1:C1"/>
    <mergeCell ref="D1:H1"/>
    <mergeCell ref="I1:K1"/>
    <mergeCell ref="L1:L2"/>
    <mergeCell ref="M1:M2"/>
    <mergeCell ref="N1:N2"/>
    <mergeCell ref="A6:A13"/>
    <mergeCell ref="B6:B13"/>
    <mergeCell ref="A14:A15"/>
    <mergeCell ref="B14:B15"/>
    <mergeCell ref="A16:A23"/>
    <mergeCell ref="B16:B23"/>
    <mergeCell ref="A24:A27"/>
    <mergeCell ref="B24:B27"/>
    <mergeCell ref="A28:A49"/>
    <mergeCell ref="B28:B49"/>
    <mergeCell ref="A50:A54"/>
    <mergeCell ref="B50:B54"/>
    <mergeCell ref="A55:A60"/>
    <mergeCell ref="B55:B60"/>
    <mergeCell ref="A61:A80"/>
    <mergeCell ref="B61:B80"/>
    <mergeCell ref="A81:A82"/>
    <mergeCell ref="B81:B82"/>
    <mergeCell ref="A83:A84"/>
    <mergeCell ref="B83:B84"/>
    <mergeCell ref="A85:A100"/>
    <mergeCell ref="B85:B100"/>
    <mergeCell ref="A102:A112"/>
    <mergeCell ref="B102:B112"/>
    <mergeCell ref="A115:A121"/>
    <mergeCell ref="B115:B121"/>
    <mergeCell ref="A122:A127"/>
    <mergeCell ref="B122:B127"/>
    <mergeCell ref="A129:A138"/>
    <mergeCell ref="B129:B138"/>
    <mergeCell ref="A141:A163"/>
    <mergeCell ref="B141:B163"/>
    <mergeCell ref="A165:A166"/>
    <mergeCell ref="B165:B166"/>
    <mergeCell ref="A167:A176"/>
    <mergeCell ref="B167:B176"/>
    <mergeCell ref="A177:A193"/>
    <mergeCell ref="B177:B193"/>
    <mergeCell ref="A194:A203"/>
    <mergeCell ref="B194:B203"/>
    <mergeCell ref="A204:A205"/>
    <mergeCell ref="B204:B205"/>
    <mergeCell ref="A206:A213"/>
    <mergeCell ref="B206:B213"/>
    <mergeCell ref="A214:A232"/>
    <mergeCell ref="B214:B232"/>
    <mergeCell ref="A237:A240"/>
    <mergeCell ref="B237:B240"/>
  </mergeCells>
  <conditionalFormatting sqref="L4">
    <cfRule type="cellIs" dxfId="137" priority="10" stopIfTrue="1" operator="greaterThan">
      <formula>0</formula>
    </cfRule>
    <cfRule type="cellIs" dxfId="136" priority="11" stopIfTrue="1" operator="greaterThan">
      <formula>0</formula>
    </cfRule>
    <cfRule type="cellIs" dxfId="135" priority="12" stopIfTrue="1" operator="greaterThan">
      <formula>0</formula>
    </cfRule>
  </conditionalFormatting>
  <conditionalFormatting sqref="L5:L240">
    <cfRule type="cellIs" dxfId="134" priority="7" stopIfTrue="1" operator="greaterThan">
      <formula>0</formula>
    </cfRule>
    <cfRule type="cellIs" dxfId="133" priority="8" stopIfTrue="1" operator="greaterThan">
      <formula>0</formula>
    </cfRule>
    <cfRule type="cellIs" dxfId="132" priority="9" stopIfTrue="1" operator="greaterThan">
      <formula>0</formula>
    </cfRule>
  </conditionalFormatting>
  <conditionalFormatting sqref="M4:X4">
    <cfRule type="cellIs" dxfId="131" priority="4" stopIfTrue="1" operator="greaterThan">
      <formula>0</formula>
    </cfRule>
    <cfRule type="cellIs" dxfId="130" priority="5" stopIfTrue="1" operator="greaterThan">
      <formula>0</formula>
    </cfRule>
    <cfRule type="cellIs" dxfId="129" priority="6" stopIfTrue="1" operator="greaterThan">
      <formula>0</formula>
    </cfRule>
  </conditionalFormatting>
  <conditionalFormatting sqref="M5:X240">
    <cfRule type="cellIs" dxfId="128" priority="1" stopIfTrue="1" operator="greaterThan">
      <formula>0</formula>
    </cfRule>
    <cfRule type="cellIs" dxfId="127" priority="2" stopIfTrue="1" operator="greaterThan">
      <formula>0</formula>
    </cfRule>
    <cfRule type="cellIs" dxfId="126"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240"/>
  <sheetViews>
    <sheetView zoomScale="80" zoomScaleNormal="80" workbookViewId="0">
      <selection activeCell="L4" sqref="L4"/>
    </sheetView>
  </sheetViews>
  <sheetFormatPr defaultColWidth="9.7109375" defaultRowHeight="15" x14ac:dyDescent="0.25"/>
  <cols>
    <col min="1" max="1" width="14.5703125" style="1" customWidth="1"/>
    <col min="2" max="2" width="5.5703125" style="1" bestFit="1" customWidth="1"/>
    <col min="3" max="3" width="6" style="89" bestFit="1" customWidth="1"/>
    <col min="4" max="4" width="53.85546875" style="1" bestFit="1" customWidth="1"/>
    <col min="5" max="5" width="9.85546875" style="1" bestFit="1" customWidth="1"/>
    <col min="6" max="6" width="13.140625" style="1" customWidth="1"/>
    <col min="7" max="7" width="11.28515625" style="1" customWidth="1"/>
    <col min="8" max="8" width="12.7109375" style="1" bestFit="1" customWidth="1"/>
    <col min="9" max="9" width="11.28515625" style="46" customWidth="1"/>
    <col min="10" max="10" width="13.28515625" style="90" customWidth="1"/>
    <col min="11" max="11" width="12.5703125" style="17" customWidth="1"/>
    <col min="12" max="20" width="15.7109375" style="18" customWidth="1"/>
    <col min="21" max="16384" width="9.7109375" style="15"/>
  </cols>
  <sheetData>
    <row r="1" spans="1:20" ht="33" customHeight="1" x14ac:dyDescent="0.25">
      <c r="A1" s="134" t="s">
        <v>42</v>
      </c>
      <c r="B1" s="134"/>
      <c r="C1" s="134"/>
      <c r="D1" s="134" t="s">
        <v>43</v>
      </c>
      <c r="E1" s="134"/>
      <c r="F1" s="134"/>
      <c r="G1" s="134"/>
      <c r="H1" s="134"/>
      <c r="I1" s="134" t="s">
        <v>44</v>
      </c>
      <c r="J1" s="134"/>
      <c r="K1" s="134"/>
      <c r="L1" s="129" t="s">
        <v>460</v>
      </c>
      <c r="M1" s="129" t="s">
        <v>461</v>
      </c>
      <c r="N1" s="129" t="s">
        <v>462</v>
      </c>
      <c r="O1" s="129" t="s">
        <v>463</v>
      </c>
      <c r="P1" s="129" t="s">
        <v>464</v>
      </c>
      <c r="Q1" s="129" t="s">
        <v>465</v>
      </c>
      <c r="R1" s="129" t="s">
        <v>466</v>
      </c>
      <c r="S1" s="129" t="s">
        <v>467</v>
      </c>
      <c r="T1" s="129" t="s">
        <v>562</v>
      </c>
    </row>
    <row r="2" spans="1:20" ht="21.75" customHeight="1" x14ac:dyDescent="0.25">
      <c r="A2" s="134" t="s">
        <v>35</v>
      </c>
      <c r="B2" s="134"/>
      <c r="C2" s="134"/>
      <c r="D2" s="134"/>
      <c r="E2" s="134"/>
      <c r="F2" s="134"/>
      <c r="G2" s="134"/>
      <c r="H2" s="134"/>
      <c r="I2" s="134"/>
      <c r="J2" s="134"/>
      <c r="K2" s="134"/>
      <c r="L2" s="129"/>
      <c r="M2" s="129"/>
      <c r="N2" s="129"/>
      <c r="O2" s="129"/>
      <c r="P2" s="129"/>
      <c r="Q2" s="129"/>
      <c r="R2" s="129"/>
      <c r="S2" s="129"/>
      <c r="T2" s="129"/>
    </row>
    <row r="3" spans="1:20" s="16" customFormat="1" ht="45" x14ac:dyDescent="0.2">
      <c r="A3" s="76" t="s">
        <v>3</v>
      </c>
      <c r="B3" s="76" t="s">
        <v>1</v>
      </c>
      <c r="C3" s="77" t="s">
        <v>4</v>
      </c>
      <c r="D3" s="77" t="s">
        <v>6</v>
      </c>
      <c r="E3" s="77" t="s">
        <v>37</v>
      </c>
      <c r="F3" s="77" t="s">
        <v>38</v>
      </c>
      <c r="G3" s="77" t="s">
        <v>386</v>
      </c>
      <c r="H3" s="78" t="s">
        <v>5</v>
      </c>
      <c r="I3" s="79" t="s">
        <v>28</v>
      </c>
      <c r="J3" s="80" t="s">
        <v>0</v>
      </c>
      <c r="K3" s="76" t="s">
        <v>7</v>
      </c>
      <c r="L3" s="81">
        <v>42142</v>
      </c>
      <c r="M3" s="81">
        <v>42142</v>
      </c>
      <c r="N3" s="81">
        <v>42279</v>
      </c>
      <c r="O3" s="81">
        <v>42142</v>
      </c>
      <c r="P3" s="81">
        <v>42142</v>
      </c>
      <c r="Q3" s="81">
        <v>42279</v>
      </c>
      <c r="R3" s="81">
        <v>42142</v>
      </c>
      <c r="S3" s="81">
        <v>42139</v>
      </c>
      <c r="T3" s="81">
        <v>42279</v>
      </c>
    </row>
    <row r="4" spans="1:20" ht="38.25" x14ac:dyDescent="0.25">
      <c r="A4" s="131" t="s">
        <v>377</v>
      </c>
      <c r="B4" s="132">
        <v>1</v>
      </c>
      <c r="C4" s="26">
        <v>1</v>
      </c>
      <c r="D4" s="35" t="s">
        <v>45</v>
      </c>
      <c r="E4" s="26" t="s">
        <v>40</v>
      </c>
      <c r="F4" s="27" t="s">
        <v>46</v>
      </c>
      <c r="G4" s="26" t="s">
        <v>47</v>
      </c>
      <c r="H4" s="28">
        <v>18.920000000000002</v>
      </c>
      <c r="I4" s="83">
        <v>10</v>
      </c>
      <c r="J4" s="84">
        <f t="shared" ref="J4:J67" si="0">I4-(SUM(L4:T4))</f>
        <v>10</v>
      </c>
      <c r="K4" s="85" t="str">
        <f>IF(J4&lt;0,"ATENÇÃO","OK")</f>
        <v>OK</v>
      </c>
      <c r="L4" s="127">
        <v>0</v>
      </c>
      <c r="M4" s="127">
        <v>0</v>
      </c>
      <c r="N4" s="127">
        <v>0</v>
      </c>
      <c r="O4" s="127">
        <v>0</v>
      </c>
      <c r="P4" s="127">
        <v>0</v>
      </c>
      <c r="Q4" s="127">
        <v>0</v>
      </c>
      <c r="R4" s="127">
        <v>0</v>
      </c>
      <c r="S4" s="127">
        <v>0</v>
      </c>
      <c r="T4" s="127">
        <v>0</v>
      </c>
    </row>
    <row r="5" spans="1:20" ht="63.75" x14ac:dyDescent="0.25">
      <c r="A5" s="131"/>
      <c r="B5" s="132"/>
      <c r="C5" s="26">
        <v>2</v>
      </c>
      <c r="D5" s="35" t="s">
        <v>48</v>
      </c>
      <c r="E5" s="26" t="s">
        <v>40</v>
      </c>
      <c r="F5" s="27" t="s">
        <v>49</v>
      </c>
      <c r="G5" s="26" t="s">
        <v>47</v>
      </c>
      <c r="H5" s="28">
        <v>5.3</v>
      </c>
      <c r="I5" s="83">
        <v>300</v>
      </c>
      <c r="J5" s="84">
        <f t="shared" si="0"/>
        <v>100</v>
      </c>
      <c r="K5" s="85" t="str">
        <f t="shared" ref="K5:K68" si="1">IF(J5&lt;0,"ATENÇÃO","OK")</f>
        <v>OK</v>
      </c>
      <c r="L5" s="127">
        <v>0</v>
      </c>
      <c r="M5" s="127">
        <v>0</v>
      </c>
      <c r="N5" s="127">
        <v>0</v>
      </c>
      <c r="O5" s="127">
        <v>0</v>
      </c>
      <c r="P5" s="127">
        <v>0</v>
      </c>
      <c r="Q5" s="127">
        <v>0</v>
      </c>
      <c r="R5" s="127">
        <v>0</v>
      </c>
      <c r="S5" s="127">
        <v>100</v>
      </c>
      <c r="T5" s="127">
        <v>100</v>
      </c>
    </row>
    <row r="6" spans="1:20" ht="25.5" customHeight="1" x14ac:dyDescent="0.25">
      <c r="A6" s="130" t="s">
        <v>378</v>
      </c>
      <c r="B6" s="133">
        <v>2</v>
      </c>
      <c r="C6" s="23">
        <v>3</v>
      </c>
      <c r="D6" s="21" t="s">
        <v>50</v>
      </c>
      <c r="E6" s="23" t="s">
        <v>51</v>
      </c>
      <c r="F6" s="23" t="s">
        <v>52</v>
      </c>
      <c r="G6" s="23" t="s">
        <v>47</v>
      </c>
      <c r="H6" s="29">
        <v>13.68</v>
      </c>
      <c r="I6" s="86">
        <v>5</v>
      </c>
      <c r="J6" s="84">
        <f t="shared" si="0"/>
        <v>4</v>
      </c>
      <c r="K6" s="85" t="str">
        <f t="shared" si="1"/>
        <v>OK</v>
      </c>
      <c r="L6" s="127">
        <v>0</v>
      </c>
      <c r="M6" s="127">
        <v>0</v>
      </c>
      <c r="N6" s="127">
        <v>0</v>
      </c>
      <c r="O6" s="127">
        <v>1</v>
      </c>
      <c r="P6" s="127">
        <v>0</v>
      </c>
      <c r="Q6" s="127">
        <v>0</v>
      </c>
      <c r="R6" s="127">
        <v>0</v>
      </c>
      <c r="S6" s="127">
        <v>0</v>
      </c>
      <c r="T6" s="127">
        <v>0</v>
      </c>
    </row>
    <row r="7" spans="1:20" ht="25.5" x14ac:dyDescent="0.25">
      <c r="A7" s="130"/>
      <c r="B7" s="133"/>
      <c r="C7" s="23">
        <v>4</v>
      </c>
      <c r="D7" s="36" t="s">
        <v>53</v>
      </c>
      <c r="E7" s="23" t="s">
        <v>51</v>
      </c>
      <c r="F7" s="22" t="s">
        <v>54</v>
      </c>
      <c r="G7" s="23" t="s">
        <v>47</v>
      </c>
      <c r="H7" s="29">
        <v>7.0000000000000007E-2</v>
      </c>
      <c r="I7" s="86">
        <v>50</v>
      </c>
      <c r="J7" s="84">
        <f t="shared" si="0"/>
        <v>50</v>
      </c>
      <c r="K7" s="85" t="str">
        <f t="shared" si="1"/>
        <v>OK</v>
      </c>
      <c r="L7" s="127">
        <v>0</v>
      </c>
      <c r="M7" s="127">
        <v>0</v>
      </c>
      <c r="N7" s="127">
        <v>0</v>
      </c>
      <c r="O7" s="127">
        <v>0</v>
      </c>
      <c r="P7" s="127">
        <v>0</v>
      </c>
      <c r="Q7" s="127">
        <v>0</v>
      </c>
      <c r="R7" s="127">
        <v>0</v>
      </c>
      <c r="S7" s="127">
        <v>0</v>
      </c>
      <c r="T7" s="127">
        <v>0</v>
      </c>
    </row>
    <row r="8" spans="1:20" ht="22.5" customHeight="1" x14ac:dyDescent="0.25">
      <c r="A8" s="130"/>
      <c r="B8" s="133"/>
      <c r="C8" s="23">
        <v>5</v>
      </c>
      <c r="D8" s="36" t="s">
        <v>55</v>
      </c>
      <c r="E8" s="23" t="s">
        <v>51</v>
      </c>
      <c r="F8" s="22" t="s">
        <v>54</v>
      </c>
      <c r="G8" s="23" t="s">
        <v>47</v>
      </c>
      <c r="H8" s="29">
        <v>0.7</v>
      </c>
      <c r="I8" s="86">
        <v>50</v>
      </c>
      <c r="J8" s="84">
        <f t="shared" si="0"/>
        <v>0</v>
      </c>
      <c r="K8" s="85" t="str">
        <f t="shared" si="1"/>
        <v>OK</v>
      </c>
      <c r="L8" s="127">
        <v>0</v>
      </c>
      <c r="M8" s="127">
        <v>0</v>
      </c>
      <c r="N8" s="127">
        <v>0</v>
      </c>
      <c r="O8" s="127">
        <v>50</v>
      </c>
      <c r="P8" s="127">
        <v>0</v>
      </c>
      <c r="Q8" s="127">
        <v>0</v>
      </c>
      <c r="R8" s="127">
        <v>0</v>
      </c>
      <c r="S8" s="127">
        <v>0</v>
      </c>
      <c r="T8" s="127">
        <v>0</v>
      </c>
    </row>
    <row r="9" spans="1:20" ht="25.5" customHeight="1" x14ac:dyDescent="0.25">
      <c r="A9" s="130"/>
      <c r="B9" s="133"/>
      <c r="C9" s="23">
        <v>6</v>
      </c>
      <c r="D9" s="36" t="s">
        <v>56</v>
      </c>
      <c r="E9" s="23" t="s">
        <v>51</v>
      </c>
      <c r="F9" s="22" t="s">
        <v>57</v>
      </c>
      <c r="G9" s="23" t="s">
        <v>47</v>
      </c>
      <c r="H9" s="29">
        <v>5.74</v>
      </c>
      <c r="I9" s="49">
        <v>10</v>
      </c>
      <c r="J9" s="84">
        <f t="shared" si="0"/>
        <v>10</v>
      </c>
      <c r="K9" s="85" t="str">
        <f t="shared" si="1"/>
        <v>OK</v>
      </c>
      <c r="L9" s="127">
        <v>0</v>
      </c>
      <c r="M9" s="127">
        <v>0</v>
      </c>
      <c r="N9" s="127">
        <v>0</v>
      </c>
      <c r="O9" s="127">
        <v>0</v>
      </c>
      <c r="P9" s="127">
        <v>0</v>
      </c>
      <c r="Q9" s="127">
        <v>0</v>
      </c>
      <c r="R9" s="127">
        <v>0</v>
      </c>
      <c r="S9" s="127">
        <v>0</v>
      </c>
      <c r="T9" s="127">
        <v>0</v>
      </c>
    </row>
    <row r="10" spans="1:20" ht="38.25" x14ac:dyDescent="0.25">
      <c r="A10" s="130"/>
      <c r="B10" s="133"/>
      <c r="C10" s="23">
        <v>7</v>
      </c>
      <c r="D10" s="21" t="s">
        <v>58</v>
      </c>
      <c r="E10" s="23" t="s">
        <v>40</v>
      </c>
      <c r="F10" s="23" t="s">
        <v>54</v>
      </c>
      <c r="G10" s="23" t="s">
        <v>47</v>
      </c>
      <c r="H10" s="29">
        <v>0.45</v>
      </c>
      <c r="I10" s="86">
        <v>50</v>
      </c>
      <c r="J10" s="84">
        <f t="shared" si="0"/>
        <v>50</v>
      </c>
      <c r="K10" s="85" t="str">
        <f t="shared" si="1"/>
        <v>OK</v>
      </c>
      <c r="L10" s="127">
        <v>0</v>
      </c>
      <c r="M10" s="127">
        <v>0</v>
      </c>
      <c r="N10" s="127">
        <v>0</v>
      </c>
      <c r="O10" s="127">
        <v>0</v>
      </c>
      <c r="P10" s="127">
        <v>0</v>
      </c>
      <c r="Q10" s="127">
        <v>0</v>
      </c>
      <c r="R10" s="127">
        <v>0</v>
      </c>
      <c r="S10" s="127">
        <v>0</v>
      </c>
      <c r="T10" s="127">
        <v>0</v>
      </c>
    </row>
    <row r="11" spans="1:20" ht="25.5" customHeight="1" x14ac:dyDescent="0.25">
      <c r="A11" s="130"/>
      <c r="B11" s="133"/>
      <c r="C11" s="23">
        <v>8</v>
      </c>
      <c r="D11" s="21" t="s">
        <v>59</v>
      </c>
      <c r="E11" s="23" t="s">
        <v>40</v>
      </c>
      <c r="F11" s="23" t="s">
        <v>60</v>
      </c>
      <c r="G11" s="23" t="s">
        <v>47</v>
      </c>
      <c r="H11" s="29">
        <v>9.32</v>
      </c>
      <c r="I11" s="86"/>
      <c r="J11" s="84">
        <f t="shared" si="0"/>
        <v>0</v>
      </c>
      <c r="K11" s="85" t="str">
        <f t="shared" si="1"/>
        <v>OK</v>
      </c>
      <c r="L11" s="127">
        <v>0</v>
      </c>
      <c r="M11" s="127">
        <v>0</v>
      </c>
      <c r="N11" s="127">
        <v>0</v>
      </c>
      <c r="O11" s="127">
        <v>0</v>
      </c>
      <c r="P11" s="127">
        <v>0</v>
      </c>
      <c r="Q11" s="127">
        <v>0</v>
      </c>
      <c r="R11" s="127">
        <v>0</v>
      </c>
      <c r="S11" s="127">
        <v>0</v>
      </c>
      <c r="T11" s="127">
        <v>0</v>
      </c>
    </row>
    <row r="12" spans="1:20" ht="25.5" customHeight="1" x14ac:dyDescent="0.25">
      <c r="A12" s="130"/>
      <c r="B12" s="133"/>
      <c r="C12" s="23">
        <v>9</v>
      </c>
      <c r="D12" s="21" t="s">
        <v>61</v>
      </c>
      <c r="E12" s="23" t="s">
        <v>40</v>
      </c>
      <c r="F12" s="23" t="s">
        <v>60</v>
      </c>
      <c r="G12" s="23" t="s">
        <v>47</v>
      </c>
      <c r="H12" s="29">
        <v>18.23</v>
      </c>
      <c r="I12" s="86">
        <v>15</v>
      </c>
      <c r="J12" s="84">
        <f t="shared" si="0"/>
        <v>10</v>
      </c>
      <c r="K12" s="85" t="str">
        <f t="shared" si="1"/>
        <v>OK</v>
      </c>
      <c r="L12" s="127">
        <v>0</v>
      </c>
      <c r="M12" s="127">
        <v>0</v>
      </c>
      <c r="N12" s="127">
        <v>0</v>
      </c>
      <c r="O12" s="127">
        <v>5</v>
      </c>
      <c r="P12" s="127">
        <v>0</v>
      </c>
      <c r="Q12" s="127">
        <v>0</v>
      </c>
      <c r="R12" s="127">
        <v>0</v>
      </c>
      <c r="S12" s="127">
        <v>0</v>
      </c>
      <c r="T12" s="127">
        <v>0</v>
      </c>
    </row>
    <row r="13" spans="1:20" ht="25.5" customHeight="1" x14ac:dyDescent="0.25">
      <c r="A13" s="130"/>
      <c r="B13" s="133"/>
      <c r="C13" s="23">
        <v>10</v>
      </c>
      <c r="D13" s="21" t="s">
        <v>62</v>
      </c>
      <c r="E13" s="23" t="s">
        <v>40</v>
      </c>
      <c r="F13" s="23" t="s">
        <v>60</v>
      </c>
      <c r="G13" s="23" t="s">
        <v>47</v>
      </c>
      <c r="H13" s="29">
        <v>28.08</v>
      </c>
      <c r="I13" s="86">
        <v>15</v>
      </c>
      <c r="J13" s="84">
        <f t="shared" si="0"/>
        <v>10</v>
      </c>
      <c r="K13" s="85" t="str">
        <f t="shared" si="1"/>
        <v>OK</v>
      </c>
      <c r="L13" s="127">
        <v>0</v>
      </c>
      <c r="M13" s="127">
        <v>0</v>
      </c>
      <c r="N13" s="127">
        <v>0</v>
      </c>
      <c r="O13" s="127">
        <v>5</v>
      </c>
      <c r="P13" s="127">
        <v>0</v>
      </c>
      <c r="Q13" s="127">
        <v>0</v>
      </c>
      <c r="R13" s="127">
        <v>0</v>
      </c>
      <c r="S13" s="127">
        <v>0</v>
      </c>
      <c r="T13" s="127">
        <v>0</v>
      </c>
    </row>
    <row r="14" spans="1:20" ht="38.25" x14ac:dyDescent="0.25">
      <c r="A14" s="131" t="s">
        <v>379</v>
      </c>
      <c r="B14" s="132">
        <v>3</v>
      </c>
      <c r="C14" s="26">
        <v>11</v>
      </c>
      <c r="D14" s="35" t="s">
        <v>63</v>
      </c>
      <c r="E14" s="26" t="s">
        <v>64</v>
      </c>
      <c r="F14" s="27" t="s">
        <v>65</v>
      </c>
      <c r="G14" s="26" t="s">
        <v>47</v>
      </c>
      <c r="H14" s="28">
        <v>2.06</v>
      </c>
      <c r="I14" s="83">
        <v>120</v>
      </c>
      <c r="J14" s="84">
        <f t="shared" si="0"/>
        <v>90</v>
      </c>
      <c r="K14" s="85" t="str">
        <f t="shared" si="1"/>
        <v>OK</v>
      </c>
      <c r="L14" s="127">
        <v>0</v>
      </c>
      <c r="M14" s="127">
        <v>30</v>
      </c>
      <c r="N14" s="127">
        <v>0</v>
      </c>
      <c r="O14" s="127">
        <v>0</v>
      </c>
      <c r="P14" s="127">
        <v>0</v>
      </c>
      <c r="Q14" s="127">
        <v>0</v>
      </c>
      <c r="R14" s="127">
        <v>0</v>
      </c>
      <c r="S14" s="127">
        <v>0</v>
      </c>
      <c r="T14" s="127">
        <v>0</v>
      </c>
    </row>
    <row r="15" spans="1:20" ht="38.25" x14ac:dyDescent="0.25">
      <c r="A15" s="131"/>
      <c r="B15" s="132"/>
      <c r="C15" s="26">
        <v>12</v>
      </c>
      <c r="D15" s="35" t="s">
        <v>66</v>
      </c>
      <c r="E15" s="26" t="s">
        <v>40</v>
      </c>
      <c r="F15" s="27" t="s">
        <v>52</v>
      </c>
      <c r="G15" s="26" t="s">
        <v>47</v>
      </c>
      <c r="H15" s="28">
        <v>1.1399999999999999</v>
      </c>
      <c r="I15" s="83">
        <v>200</v>
      </c>
      <c r="J15" s="84">
        <f t="shared" si="0"/>
        <v>100</v>
      </c>
      <c r="K15" s="85" t="str">
        <f t="shared" si="1"/>
        <v>OK</v>
      </c>
      <c r="L15" s="127">
        <v>0</v>
      </c>
      <c r="M15" s="127">
        <v>100</v>
      </c>
      <c r="N15" s="127">
        <v>0</v>
      </c>
      <c r="O15" s="127">
        <v>0</v>
      </c>
      <c r="P15" s="127">
        <v>0</v>
      </c>
      <c r="Q15" s="127">
        <v>0</v>
      </c>
      <c r="R15" s="127">
        <v>0</v>
      </c>
      <c r="S15" s="127">
        <v>0</v>
      </c>
      <c r="T15" s="127">
        <v>0</v>
      </c>
    </row>
    <row r="16" spans="1:20" ht="25.5" customHeight="1" x14ac:dyDescent="0.25">
      <c r="A16" s="130" t="s">
        <v>378</v>
      </c>
      <c r="B16" s="133">
        <v>4</v>
      </c>
      <c r="C16" s="23">
        <v>13</v>
      </c>
      <c r="D16" s="21" t="s">
        <v>67</v>
      </c>
      <c r="E16" s="23" t="s">
        <v>68</v>
      </c>
      <c r="F16" s="23" t="s">
        <v>52</v>
      </c>
      <c r="G16" s="23" t="s">
        <v>47</v>
      </c>
      <c r="H16" s="29">
        <v>1.46</v>
      </c>
      <c r="I16" s="86">
        <v>20</v>
      </c>
      <c r="J16" s="84">
        <f t="shared" si="0"/>
        <v>18</v>
      </c>
      <c r="K16" s="85" t="str">
        <f t="shared" si="1"/>
        <v>OK</v>
      </c>
      <c r="L16" s="127">
        <v>0</v>
      </c>
      <c r="M16" s="127">
        <v>0</v>
      </c>
      <c r="N16" s="127">
        <v>0</v>
      </c>
      <c r="O16" s="127">
        <v>2</v>
      </c>
      <c r="P16" s="127">
        <v>0</v>
      </c>
      <c r="Q16" s="127">
        <v>0</v>
      </c>
      <c r="R16" s="127">
        <v>0</v>
      </c>
      <c r="S16" s="127">
        <v>0</v>
      </c>
      <c r="T16" s="127">
        <v>0</v>
      </c>
    </row>
    <row r="17" spans="1:20" ht="25.5" customHeight="1" x14ac:dyDescent="0.25">
      <c r="A17" s="130"/>
      <c r="B17" s="133"/>
      <c r="C17" s="23">
        <v>14</v>
      </c>
      <c r="D17" s="21" t="s">
        <v>69</v>
      </c>
      <c r="E17" s="23" t="s">
        <v>40</v>
      </c>
      <c r="F17" s="23" t="s">
        <v>70</v>
      </c>
      <c r="G17" s="23" t="s">
        <v>47</v>
      </c>
      <c r="H17" s="29">
        <v>1.59</v>
      </c>
      <c r="I17" s="86">
        <v>80</v>
      </c>
      <c r="J17" s="84">
        <f t="shared" si="0"/>
        <v>60</v>
      </c>
      <c r="K17" s="85" t="str">
        <f t="shared" si="1"/>
        <v>OK</v>
      </c>
      <c r="L17" s="127">
        <v>0</v>
      </c>
      <c r="M17" s="127">
        <v>0</v>
      </c>
      <c r="N17" s="127">
        <v>0</v>
      </c>
      <c r="O17" s="127">
        <v>20</v>
      </c>
      <c r="P17" s="127">
        <v>0</v>
      </c>
      <c r="Q17" s="127">
        <v>0</v>
      </c>
      <c r="R17" s="127">
        <v>0</v>
      </c>
      <c r="S17" s="127">
        <v>0</v>
      </c>
      <c r="T17" s="127">
        <v>0</v>
      </c>
    </row>
    <row r="18" spans="1:20" ht="25.5" customHeight="1" x14ac:dyDescent="0.25">
      <c r="A18" s="130"/>
      <c r="B18" s="133"/>
      <c r="C18" s="23">
        <v>15</v>
      </c>
      <c r="D18" s="21" t="s">
        <v>71</v>
      </c>
      <c r="E18" s="23" t="s">
        <v>68</v>
      </c>
      <c r="F18" s="23" t="s">
        <v>72</v>
      </c>
      <c r="G18" s="23" t="s">
        <v>47</v>
      </c>
      <c r="H18" s="29">
        <v>19.98</v>
      </c>
      <c r="I18" s="86">
        <v>0</v>
      </c>
      <c r="J18" s="84">
        <f t="shared" si="0"/>
        <v>0</v>
      </c>
      <c r="K18" s="85" t="str">
        <f t="shared" si="1"/>
        <v>OK</v>
      </c>
      <c r="L18" s="127">
        <v>0</v>
      </c>
      <c r="M18" s="127">
        <v>0</v>
      </c>
      <c r="N18" s="127">
        <v>0</v>
      </c>
      <c r="O18" s="127">
        <v>0</v>
      </c>
      <c r="P18" s="127">
        <v>0</v>
      </c>
      <c r="Q18" s="127">
        <v>0</v>
      </c>
      <c r="R18" s="127">
        <v>0</v>
      </c>
      <c r="S18" s="127">
        <v>0</v>
      </c>
      <c r="T18" s="127">
        <v>0</v>
      </c>
    </row>
    <row r="19" spans="1:20" ht="25.5" customHeight="1" x14ac:dyDescent="0.25">
      <c r="A19" s="130"/>
      <c r="B19" s="133"/>
      <c r="C19" s="23">
        <v>16</v>
      </c>
      <c r="D19" s="21" t="s">
        <v>73</v>
      </c>
      <c r="E19" s="23" t="s">
        <v>40</v>
      </c>
      <c r="F19" s="23" t="s">
        <v>74</v>
      </c>
      <c r="G19" s="23" t="s">
        <v>47</v>
      </c>
      <c r="H19" s="29">
        <v>14.85</v>
      </c>
      <c r="I19" s="86">
        <v>10</v>
      </c>
      <c r="J19" s="84">
        <f t="shared" si="0"/>
        <v>10</v>
      </c>
      <c r="K19" s="85" t="str">
        <f t="shared" si="1"/>
        <v>OK</v>
      </c>
      <c r="L19" s="127">
        <v>0</v>
      </c>
      <c r="M19" s="127">
        <v>0</v>
      </c>
      <c r="N19" s="127">
        <v>0</v>
      </c>
      <c r="O19" s="127">
        <v>0</v>
      </c>
      <c r="P19" s="127">
        <v>0</v>
      </c>
      <c r="Q19" s="127">
        <v>0</v>
      </c>
      <c r="R19" s="127">
        <v>0</v>
      </c>
      <c r="S19" s="127">
        <v>0</v>
      </c>
      <c r="T19" s="127">
        <v>0</v>
      </c>
    </row>
    <row r="20" spans="1:20" ht="25.5" customHeight="1" x14ac:dyDescent="0.25">
      <c r="A20" s="130"/>
      <c r="B20" s="133"/>
      <c r="C20" s="23">
        <v>17</v>
      </c>
      <c r="D20" s="21" t="s">
        <v>75</v>
      </c>
      <c r="E20" s="23" t="s">
        <v>40</v>
      </c>
      <c r="F20" s="23" t="s">
        <v>72</v>
      </c>
      <c r="G20" s="23" t="s">
        <v>47</v>
      </c>
      <c r="H20" s="29">
        <v>3.11</v>
      </c>
      <c r="I20" s="86">
        <v>0</v>
      </c>
      <c r="J20" s="84">
        <f t="shared" si="0"/>
        <v>0</v>
      </c>
      <c r="K20" s="85" t="str">
        <f t="shared" si="1"/>
        <v>OK</v>
      </c>
      <c r="L20" s="127">
        <v>0</v>
      </c>
      <c r="M20" s="127">
        <v>0</v>
      </c>
      <c r="N20" s="127">
        <v>0</v>
      </c>
      <c r="O20" s="127">
        <v>0</v>
      </c>
      <c r="P20" s="127">
        <v>0</v>
      </c>
      <c r="Q20" s="127">
        <v>0</v>
      </c>
      <c r="R20" s="127">
        <v>0</v>
      </c>
      <c r="S20" s="127">
        <v>0</v>
      </c>
      <c r="T20" s="127">
        <v>0</v>
      </c>
    </row>
    <row r="21" spans="1:20" ht="25.5" customHeight="1" x14ac:dyDescent="0.25">
      <c r="A21" s="130"/>
      <c r="B21" s="133"/>
      <c r="C21" s="23">
        <v>18</v>
      </c>
      <c r="D21" s="21" t="s">
        <v>76</v>
      </c>
      <c r="E21" s="23" t="s">
        <v>40</v>
      </c>
      <c r="F21" s="23" t="s">
        <v>77</v>
      </c>
      <c r="G21" s="23" t="s">
        <v>47</v>
      </c>
      <c r="H21" s="29">
        <v>4.58</v>
      </c>
      <c r="I21" s="86">
        <v>10</v>
      </c>
      <c r="J21" s="84">
        <f t="shared" si="0"/>
        <v>10</v>
      </c>
      <c r="K21" s="85" t="str">
        <f t="shared" si="1"/>
        <v>OK</v>
      </c>
      <c r="L21" s="127">
        <v>0</v>
      </c>
      <c r="M21" s="127">
        <v>0</v>
      </c>
      <c r="N21" s="127">
        <v>0</v>
      </c>
      <c r="O21" s="127">
        <v>0</v>
      </c>
      <c r="P21" s="127">
        <v>0</v>
      </c>
      <c r="Q21" s="127">
        <v>0</v>
      </c>
      <c r="R21" s="127">
        <v>0</v>
      </c>
      <c r="S21" s="127">
        <v>0</v>
      </c>
      <c r="T21" s="127">
        <v>0</v>
      </c>
    </row>
    <row r="22" spans="1:20" ht="25.5" customHeight="1" x14ac:dyDescent="0.25">
      <c r="A22" s="130"/>
      <c r="B22" s="133"/>
      <c r="C22" s="23">
        <v>19</v>
      </c>
      <c r="D22" s="21" t="s">
        <v>78</v>
      </c>
      <c r="E22" s="23" t="s">
        <v>40</v>
      </c>
      <c r="F22" s="23" t="s">
        <v>77</v>
      </c>
      <c r="G22" s="23" t="s">
        <v>47</v>
      </c>
      <c r="H22" s="29">
        <v>1.47</v>
      </c>
      <c r="I22" s="86">
        <v>20</v>
      </c>
      <c r="J22" s="84">
        <f t="shared" si="0"/>
        <v>20</v>
      </c>
      <c r="K22" s="85" t="str">
        <f t="shared" si="1"/>
        <v>OK</v>
      </c>
      <c r="L22" s="127">
        <v>0</v>
      </c>
      <c r="M22" s="127">
        <v>0</v>
      </c>
      <c r="N22" s="127">
        <v>0</v>
      </c>
      <c r="O22" s="127">
        <v>0</v>
      </c>
      <c r="P22" s="127">
        <v>0</v>
      </c>
      <c r="Q22" s="127">
        <v>0</v>
      </c>
      <c r="R22" s="127">
        <v>0</v>
      </c>
      <c r="S22" s="127">
        <v>0</v>
      </c>
      <c r="T22" s="127">
        <v>0</v>
      </c>
    </row>
    <row r="23" spans="1:20" ht="51" x14ac:dyDescent="0.25">
      <c r="A23" s="130"/>
      <c r="B23" s="133"/>
      <c r="C23" s="23">
        <v>20</v>
      </c>
      <c r="D23" s="21" t="s">
        <v>79</v>
      </c>
      <c r="E23" s="23" t="s">
        <v>40</v>
      </c>
      <c r="F23" s="23" t="s">
        <v>80</v>
      </c>
      <c r="G23" s="23" t="s">
        <v>47</v>
      </c>
      <c r="H23" s="29">
        <v>10.130000000000001</v>
      </c>
      <c r="I23" s="86">
        <v>15</v>
      </c>
      <c r="J23" s="84">
        <f t="shared" si="0"/>
        <v>10</v>
      </c>
      <c r="K23" s="85" t="str">
        <f t="shared" si="1"/>
        <v>OK</v>
      </c>
      <c r="L23" s="127">
        <v>0</v>
      </c>
      <c r="M23" s="127">
        <v>0</v>
      </c>
      <c r="N23" s="127">
        <v>0</v>
      </c>
      <c r="O23" s="127">
        <v>5</v>
      </c>
      <c r="P23" s="127">
        <v>0</v>
      </c>
      <c r="Q23" s="127">
        <v>0</v>
      </c>
      <c r="R23" s="127">
        <v>0</v>
      </c>
      <c r="S23" s="127">
        <v>0</v>
      </c>
      <c r="T23" s="127">
        <v>0</v>
      </c>
    </row>
    <row r="24" spans="1:20" ht="89.25" x14ac:dyDescent="0.25">
      <c r="A24" s="131" t="s">
        <v>379</v>
      </c>
      <c r="B24" s="132">
        <v>5</v>
      </c>
      <c r="C24" s="26">
        <v>21</v>
      </c>
      <c r="D24" s="35" t="s">
        <v>487</v>
      </c>
      <c r="E24" s="26" t="s">
        <v>40</v>
      </c>
      <c r="F24" s="27" t="s">
        <v>81</v>
      </c>
      <c r="G24" s="26" t="s">
        <v>47</v>
      </c>
      <c r="H24" s="28">
        <v>0.39</v>
      </c>
      <c r="I24" s="83">
        <v>300</v>
      </c>
      <c r="J24" s="84">
        <f t="shared" si="0"/>
        <v>0</v>
      </c>
      <c r="K24" s="85" t="str">
        <f t="shared" si="1"/>
        <v>OK</v>
      </c>
      <c r="L24" s="127">
        <v>0</v>
      </c>
      <c r="M24" s="127">
        <v>300</v>
      </c>
      <c r="N24" s="127">
        <v>0</v>
      </c>
      <c r="O24" s="127">
        <v>0</v>
      </c>
      <c r="P24" s="127">
        <v>0</v>
      </c>
      <c r="Q24" s="127">
        <v>0</v>
      </c>
      <c r="R24" s="127">
        <v>0</v>
      </c>
      <c r="S24" s="127">
        <v>0</v>
      </c>
      <c r="T24" s="127">
        <v>0</v>
      </c>
    </row>
    <row r="25" spans="1:20" ht="76.5" x14ac:dyDescent="0.25">
      <c r="A25" s="131"/>
      <c r="B25" s="132"/>
      <c r="C25" s="26">
        <v>22</v>
      </c>
      <c r="D25" s="35" t="s">
        <v>488</v>
      </c>
      <c r="E25" s="26" t="s">
        <v>40</v>
      </c>
      <c r="F25" s="27" t="s">
        <v>81</v>
      </c>
      <c r="G25" s="26" t="s">
        <v>47</v>
      </c>
      <c r="H25" s="28">
        <v>0.39</v>
      </c>
      <c r="I25" s="83">
        <v>300</v>
      </c>
      <c r="J25" s="84">
        <f t="shared" si="0"/>
        <v>0</v>
      </c>
      <c r="K25" s="85" t="str">
        <f t="shared" si="1"/>
        <v>OK</v>
      </c>
      <c r="L25" s="127">
        <v>0</v>
      </c>
      <c r="M25" s="127">
        <v>300</v>
      </c>
      <c r="N25" s="127">
        <v>0</v>
      </c>
      <c r="O25" s="127">
        <v>0</v>
      </c>
      <c r="P25" s="127">
        <v>0</v>
      </c>
      <c r="Q25" s="127">
        <v>0</v>
      </c>
      <c r="R25" s="127">
        <v>0</v>
      </c>
      <c r="S25" s="127">
        <v>0</v>
      </c>
      <c r="T25" s="127">
        <v>0</v>
      </c>
    </row>
    <row r="26" spans="1:20" ht="89.25" x14ac:dyDescent="0.25">
      <c r="A26" s="131"/>
      <c r="B26" s="132"/>
      <c r="C26" s="26">
        <v>23</v>
      </c>
      <c r="D26" s="35" t="s">
        <v>489</v>
      </c>
      <c r="E26" s="26" t="s">
        <v>40</v>
      </c>
      <c r="F26" s="27" t="s">
        <v>81</v>
      </c>
      <c r="G26" s="26" t="s">
        <v>47</v>
      </c>
      <c r="H26" s="28">
        <v>0.33</v>
      </c>
      <c r="I26" s="83">
        <v>50</v>
      </c>
      <c r="J26" s="84">
        <f t="shared" si="0"/>
        <v>0</v>
      </c>
      <c r="K26" s="85" t="str">
        <f t="shared" si="1"/>
        <v>OK</v>
      </c>
      <c r="L26" s="127">
        <v>0</v>
      </c>
      <c r="M26" s="127">
        <v>50</v>
      </c>
      <c r="N26" s="127">
        <v>0</v>
      </c>
      <c r="O26" s="127">
        <v>0</v>
      </c>
      <c r="P26" s="127">
        <v>0</v>
      </c>
      <c r="Q26" s="127">
        <v>0</v>
      </c>
      <c r="R26" s="127">
        <v>0</v>
      </c>
      <c r="S26" s="127">
        <v>0</v>
      </c>
      <c r="T26" s="127">
        <v>0</v>
      </c>
    </row>
    <row r="27" spans="1:20" ht="89.25" x14ac:dyDescent="0.25">
      <c r="A27" s="131"/>
      <c r="B27" s="132"/>
      <c r="C27" s="26">
        <v>24</v>
      </c>
      <c r="D27" s="35" t="s">
        <v>490</v>
      </c>
      <c r="E27" s="26" t="s">
        <v>40</v>
      </c>
      <c r="F27" s="27" t="s">
        <v>81</v>
      </c>
      <c r="G27" s="26" t="s">
        <v>47</v>
      </c>
      <c r="H27" s="28">
        <v>0.33</v>
      </c>
      <c r="I27" s="83">
        <v>150</v>
      </c>
      <c r="J27" s="84">
        <f t="shared" si="0"/>
        <v>50</v>
      </c>
      <c r="K27" s="85" t="str">
        <f t="shared" si="1"/>
        <v>OK</v>
      </c>
      <c r="L27" s="127">
        <v>0</v>
      </c>
      <c r="M27" s="127">
        <v>50</v>
      </c>
      <c r="N27" s="127">
        <v>50</v>
      </c>
      <c r="O27" s="127">
        <v>0</v>
      </c>
      <c r="P27" s="127">
        <v>0</v>
      </c>
      <c r="Q27" s="127">
        <v>0</v>
      </c>
      <c r="R27" s="127">
        <v>0</v>
      </c>
      <c r="S27" s="127">
        <v>0</v>
      </c>
      <c r="T27" s="127">
        <v>0</v>
      </c>
    </row>
    <row r="28" spans="1:20" ht="25.5" customHeight="1" x14ac:dyDescent="0.25">
      <c r="A28" s="130" t="s">
        <v>378</v>
      </c>
      <c r="B28" s="133">
        <v>6</v>
      </c>
      <c r="C28" s="23">
        <v>25</v>
      </c>
      <c r="D28" s="21" t="s">
        <v>82</v>
      </c>
      <c r="E28" s="23" t="s">
        <v>40</v>
      </c>
      <c r="F28" s="23" t="s">
        <v>83</v>
      </c>
      <c r="G28" s="23" t="s">
        <v>47</v>
      </c>
      <c r="H28" s="29">
        <v>0.82</v>
      </c>
      <c r="I28" s="49">
        <v>30</v>
      </c>
      <c r="J28" s="84">
        <f t="shared" si="0"/>
        <v>30</v>
      </c>
      <c r="K28" s="85" t="str">
        <f t="shared" si="1"/>
        <v>OK</v>
      </c>
      <c r="L28" s="127">
        <v>0</v>
      </c>
      <c r="M28" s="127">
        <v>0</v>
      </c>
      <c r="N28" s="127">
        <v>0</v>
      </c>
      <c r="O28" s="127">
        <v>0</v>
      </c>
      <c r="P28" s="127">
        <v>0</v>
      </c>
      <c r="Q28" s="127">
        <v>0</v>
      </c>
      <c r="R28" s="127">
        <v>0</v>
      </c>
      <c r="S28" s="127">
        <v>0</v>
      </c>
      <c r="T28" s="127">
        <v>0</v>
      </c>
    </row>
    <row r="29" spans="1:20" ht="25.5" x14ac:dyDescent="0.25">
      <c r="A29" s="130"/>
      <c r="B29" s="133"/>
      <c r="C29" s="23">
        <v>26</v>
      </c>
      <c r="D29" s="21" t="s">
        <v>84</v>
      </c>
      <c r="E29" s="23" t="s">
        <v>40</v>
      </c>
      <c r="F29" s="23" t="s">
        <v>83</v>
      </c>
      <c r="G29" s="23" t="s">
        <v>47</v>
      </c>
      <c r="H29" s="29">
        <v>0.82</v>
      </c>
      <c r="I29" s="49">
        <v>30</v>
      </c>
      <c r="J29" s="84">
        <f t="shared" si="0"/>
        <v>30</v>
      </c>
      <c r="K29" s="85" t="str">
        <f t="shared" si="1"/>
        <v>OK</v>
      </c>
      <c r="L29" s="48"/>
      <c r="M29" s="127">
        <v>0</v>
      </c>
      <c r="N29" s="127">
        <v>0</v>
      </c>
      <c r="O29" s="127">
        <v>0</v>
      </c>
      <c r="P29" s="127">
        <v>0</v>
      </c>
      <c r="Q29" s="127">
        <v>0</v>
      </c>
      <c r="R29" s="127">
        <v>0</v>
      </c>
      <c r="S29" s="127">
        <v>0</v>
      </c>
      <c r="T29" s="127">
        <v>0</v>
      </c>
    </row>
    <row r="30" spans="1:20" ht="25.5" x14ac:dyDescent="0.25">
      <c r="A30" s="130"/>
      <c r="B30" s="133"/>
      <c r="C30" s="23">
        <v>27</v>
      </c>
      <c r="D30" s="21" t="s">
        <v>85</v>
      </c>
      <c r="E30" s="23" t="s">
        <v>40</v>
      </c>
      <c r="F30" s="23" t="s">
        <v>83</v>
      </c>
      <c r="G30" s="23" t="s">
        <v>47</v>
      </c>
      <c r="H30" s="29">
        <v>0.82</v>
      </c>
      <c r="I30" s="49">
        <v>30</v>
      </c>
      <c r="J30" s="84">
        <f t="shared" si="0"/>
        <v>30</v>
      </c>
      <c r="K30" s="85" t="str">
        <f t="shared" si="1"/>
        <v>OK</v>
      </c>
      <c r="L30" s="48"/>
      <c r="M30" s="127">
        <v>0</v>
      </c>
      <c r="N30" s="127">
        <v>0</v>
      </c>
      <c r="O30" s="127">
        <v>0</v>
      </c>
      <c r="P30" s="127">
        <v>0</v>
      </c>
      <c r="Q30" s="127">
        <v>0</v>
      </c>
      <c r="R30" s="127">
        <v>0</v>
      </c>
      <c r="S30" s="127">
        <v>0</v>
      </c>
      <c r="T30" s="127">
        <v>0</v>
      </c>
    </row>
    <row r="31" spans="1:20" ht="25.5" x14ac:dyDescent="0.25">
      <c r="A31" s="130"/>
      <c r="B31" s="133"/>
      <c r="C31" s="23">
        <v>28</v>
      </c>
      <c r="D31" s="21" t="s">
        <v>86</v>
      </c>
      <c r="E31" s="23" t="s">
        <v>40</v>
      </c>
      <c r="F31" s="23" t="s">
        <v>83</v>
      </c>
      <c r="G31" s="23" t="s">
        <v>47</v>
      </c>
      <c r="H31" s="29">
        <v>0.82</v>
      </c>
      <c r="I31" s="49">
        <v>30</v>
      </c>
      <c r="J31" s="84">
        <f t="shared" si="0"/>
        <v>30</v>
      </c>
      <c r="K31" s="85" t="str">
        <f t="shared" si="1"/>
        <v>OK</v>
      </c>
      <c r="L31" s="48"/>
      <c r="M31" s="127">
        <v>0</v>
      </c>
      <c r="N31" s="127">
        <v>0</v>
      </c>
      <c r="O31" s="127">
        <v>0</v>
      </c>
      <c r="P31" s="127">
        <v>0</v>
      </c>
      <c r="Q31" s="127">
        <v>0</v>
      </c>
      <c r="R31" s="127">
        <v>0</v>
      </c>
      <c r="S31" s="127">
        <v>0</v>
      </c>
      <c r="T31" s="127">
        <v>0</v>
      </c>
    </row>
    <row r="32" spans="1:20" ht="38.25" x14ac:dyDescent="0.25">
      <c r="A32" s="130"/>
      <c r="B32" s="133"/>
      <c r="C32" s="23">
        <v>29</v>
      </c>
      <c r="D32" s="21" t="s">
        <v>87</v>
      </c>
      <c r="E32" s="23" t="s">
        <v>40</v>
      </c>
      <c r="F32" s="23" t="s">
        <v>52</v>
      </c>
      <c r="G32" s="23" t="s">
        <v>47</v>
      </c>
      <c r="H32" s="29">
        <v>0.63</v>
      </c>
      <c r="I32" s="50">
        <v>50</v>
      </c>
      <c r="J32" s="84">
        <f t="shared" si="0"/>
        <v>26</v>
      </c>
      <c r="K32" s="85" t="str">
        <f t="shared" si="1"/>
        <v>OK</v>
      </c>
      <c r="L32" s="48"/>
      <c r="M32" s="127">
        <v>0</v>
      </c>
      <c r="N32" s="127">
        <v>0</v>
      </c>
      <c r="O32" s="127">
        <v>24</v>
      </c>
      <c r="P32" s="127">
        <v>0</v>
      </c>
      <c r="Q32" s="127">
        <v>0</v>
      </c>
      <c r="R32" s="127">
        <v>0</v>
      </c>
      <c r="S32" s="127">
        <v>0</v>
      </c>
      <c r="T32" s="127">
        <v>0</v>
      </c>
    </row>
    <row r="33" spans="1:20" ht="38.25" x14ac:dyDescent="0.25">
      <c r="A33" s="130"/>
      <c r="B33" s="133"/>
      <c r="C33" s="23">
        <v>30</v>
      </c>
      <c r="D33" s="21" t="s">
        <v>88</v>
      </c>
      <c r="E33" s="23" t="s">
        <v>40</v>
      </c>
      <c r="F33" s="23" t="s">
        <v>52</v>
      </c>
      <c r="G33" s="23" t="s">
        <v>47</v>
      </c>
      <c r="H33" s="29">
        <v>0.63</v>
      </c>
      <c r="I33" s="50">
        <v>50</v>
      </c>
      <c r="J33" s="84">
        <f t="shared" si="0"/>
        <v>26</v>
      </c>
      <c r="K33" s="85" t="str">
        <f t="shared" si="1"/>
        <v>OK</v>
      </c>
      <c r="L33" s="48"/>
      <c r="M33" s="127">
        <v>0</v>
      </c>
      <c r="N33" s="127">
        <v>0</v>
      </c>
      <c r="O33" s="127">
        <v>24</v>
      </c>
      <c r="P33" s="127">
        <v>0</v>
      </c>
      <c r="Q33" s="127">
        <v>0</v>
      </c>
      <c r="R33" s="127">
        <v>0</v>
      </c>
      <c r="S33" s="127">
        <v>0</v>
      </c>
      <c r="T33" s="127">
        <v>0</v>
      </c>
    </row>
    <row r="34" spans="1:20" ht="63.75" x14ac:dyDescent="0.25">
      <c r="A34" s="130"/>
      <c r="B34" s="133"/>
      <c r="C34" s="23">
        <v>31</v>
      </c>
      <c r="D34" s="21" t="s">
        <v>89</v>
      </c>
      <c r="E34" s="23" t="s">
        <v>40</v>
      </c>
      <c r="F34" s="23" t="s">
        <v>90</v>
      </c>
      <c r="G34" s="23" t="s">
        <v>47</v>
      </c>
      <c r="H34" s="29">
        <v>5.51</v>
      </c>
      <c r="I34" s="86">
        <v>10</v>
      </c>
      <c r="J34" s="84">
        <f t="shared" si="0"/>
        <v>5</v>
      </c>
      <c r="K34" s="85" t="str">
        <f t="shared" si="1"/>
        <v>OK</v>
      </c>
      <c r="L34" s="48"/>
      <c r="M34" s="127">
        <v>0</v>
      </c>
      <c r="N34" s="127">
        <v>0</v>
      </c>
      <c r="O34" s="127">
        <v>5</v>
      </c>
      <c r="P34" s="127">
        <v>0</v>
      </c>
      <c r="Q34" s="127">
        <v>0</v>
      </c>
      <c r="R34" s="127">
        <v>0</v>
      </c>
      <c r="S34" s="127">
        <v>0</v>
      </c>
      <c r="T34" s="127">
        <v>0</v>
      </c>
    </row>
    <row r="35" spans="1:20" x14ac:dyDescent="0.25">
      <c r="A35" s="130"/>
      <c r="B35" s="133"/>
      <c r="C35" s="23">
        <v>32</v>
      </c>
      <c r="D35" s="21" t="s">
        <v>91</v>
      </c>
      <c r="E35" s="23" t="s">
        <v>40</v>
      </c>
      <c r="F35" s="23" t="s">
        <v>92</v>
      </c>
      <c r="G35" s="23" t="s">
        <v>47</v>
      </c>
      <c r="H35" s="29">
        <v>0.56999999999999995</v>
      </c>
      <c r="I35" s="86"/>
      <c r="J35" s="84">
        <f t="shared" si="0"/>
        <v>0</v>
      </c>
      <c r="K35" s="85" t="str">
        <f t="shared" si="1"/>
        <v>OK</v>
      </c>
      <c r="L35" s="48"/>
      <c r="M35" s="127">
        <v>0</v>
      </c>
      <c r="N35" s="127">
        <v>0</v>
      </c>
      <c r="O35" s="127">
        <v>0</v>
      </c>
      <c r="P35" s="127">
        <v>0</v>
      </c>
      <c r="Q35" s="127">
        <v>0</v>
      </c>
      <c r="R35" s="127">
        <v>0</v>
      </c>
      <c r="S35" s="127">
        <v>0</v>
      </c>
      <c r="T35" s="127">
        <v>0</v>
      </c>
    </row>
    <row r="36" spans="1:20" x14ac:dyDescent="0.25">
      <c r="A36" s="130"/>
      <c r="B36" s="133"/>
      <c r="C36" s="23">
        <v>33</v>
      </c>
      <c r="D36" s="21" t="s">
        <v>93</v>
      </c>
      <c r="E36" s="23" t="s">
        <v>40</v>
      </c>
      <c r="F36" s="23" t="s">
        <v>92</v>
      </c>
      <c r="G36" s="23" t="s">
        <v>47</v>
      </c>
      <c r="H36" s="29">
        <v>0.56999999999999995</v>
      </c>
      <c r="I36" s="86"/>
      <c r="J36" s="84">
        <f t="shared" si="0"/>
        <v>0</v>
      </c>
      <c r="K36" s="85" t="str">
        <f t="shared" si="1"/>
        <v>OK</v>
      </c>
      <c r="L36" s="48"/>
      <c r="M36" s="127">
        <v>0</v>
      </c>
      <c r="N36" s="127">
        <v>0</v>
      </c>
      <c r="O36" s="127">
        <v>0</v>
      </c>
      <c r="P36" s="127">
        <v>0</v>
      </c>
      <c r="Q36" s="127">
        <v>0</v>
      </c>
      <c r="R36" s="127">
        <v>0</v>
      </c>
      <c r="S36" s="127">
        <v>0</v>
      </c>
      <c r="T36" s="127">
        <v>0</v>
      </c>
    </row>
    <row r="37" spans="1:20" x14ac:dyDescent="0.25">
      <c r="A37" s="130"/>
      <c r="B37" s="133"/>
      <c r="C37" s="23">
        <v>34</v>
      </c>
      <c r="D37" s="21" t="s">
        <v>94</v>
      </c>
      <c r="E37" s="23" t="s">
        <v>40</v>
      </c>
      <c r="F37" s="23" t="s">
        <v>92</v>
      </c>
      <c r="G37" s="23" t="s">
        <v>47</v>
      </c>
      <c r="H37" s="29">
        <v>0.56999999999999995</v>
      </c>
      <c r="I37" s="86"/>
      <c r="J37" s="84">
        <f t="shared" si="0"/>
        <v>0</v>
      </c>
      <c r="K37" s="85" t="str">
        <f t="shared" si="1"/>
        <v>OK</v>
      </c>
      <c r="L37" s="48"/>
      <c r="M37" s="127">
        <v>0</v>
      </c>
      <c r="N37" s="127">
        <v>0</v>
      </c>
      <c r="O37" s="127">
        <v>0</v>
      </c>
      <c r="P37" s="127">
        <v>0</v>
      </c>
      <c r="Q37" s="127">
        <v>0</v>
      </c>
      <c r="R37" s="127">
        <v>0</v>
      </c>
      <c r="S37" s="127">
        <v>0</v>
      </c>
      <c r="T37" s="127">
        <v>0</v>
      </c>
    </row>
    <row r="38" spans="1:20" x14ac:dyDescent="0.25">
      <c r="A38" s="130"/>
      <c r="B38" s="133"/>
      <c r="C38" s="23">
        <v>35</v>
      </c>
      <c r="D38" s="21" t="s">
        <v>95</v>
      </c>
      <c r="E38" s="23" t="s">
        <v>40</v>
      </c>
      <c r="F38" s="23" t="s">
        <v>92</v>
      </c>
      <c r="G38" s="23" t="s">
        <v>47</v>
      </c>
      <c r="H38" s="29">
        <v>0.56999999999999995</v>
      </c>
      <c r="I38" s="86"/>
      <c r="J38" s="84">
        <f t="shared" si="0"/>
        <v>0</v>
      </c>
      <c r="K38" s="85" t="str">
        <f t="shared" si="1"/>
        <v>OK</v>
      </c>
      <c r="L38" s="48"/>
      <c r="M38" s="127">
        <v>0</v>
      </c>
      <c r="N38" s="127">
        <v>0</v>
      </c>
      <c r="O38" s="127">
        <v>0</v>
      </c>
      <c r="P38" s="127">
        <v>0</v>
      </c>
      <c r="Q38" s="127">
        <v>0</v>
      </c>
      <c r="R38" s="127">
        <v>0</v>
      </c>
      <c r="S38" s="127">
        <v>0</v>
      </c>
      <c r="T38" s="127">
        <v>0</v>
      </c>
    </row>
    <row r="39" spans="1:20" x14ac:dyDescent="0.25">
      <c r="A39" s="130"/>
      <c r="B39" s="133"/>
      <c r="C39" s="23">
        <v>36</v>
      </c>
      <c r="D39" s="21" t="s">
        <v>96</v>
      </c>
      <c r="E39" s="23" t="s">
        <v>40</v>
      </c>
      <c r="F39" s="23" t="s">
        <v>92</v>
      </c>
      <c r="G39" s="23" t="s">
        <v>47</v>
      </c>
      <c r="H39" s="29">
        <v>0.56999999999999995</v>
      </c>
      <c r="I39" s="86"/>
      <c r="J39" s="84">
        <f t="shared" si="0"/>
        <v>0</v>
      </c>
      <c r="K39" s="85" t="str">
        <f t="shared" si="1"/>
        <v>OK</v>
      </c>
      <c r="L39" s="48"/>
      <c r="M39" s="127">
        <v>0</v>
      </c>
      <c r="N39" s="127">
        <v>0</v>
      </c>
      <c r="O39" s="127">
        <v>0</v>
      </c>
      <c r="P39" s="127">
        <v>0</v>
      </c>
      <c r="Q39" s="127">
        <v>0</v>
      </c>
      <c r="R39" s="127">
        <v>0</v>
      </c>
      <c r="S39" s="127">
        <v>0</v>
      </c>
      <c r="T39" s="127">
        <v>0</v>
      </c>
    </row>
    <row r="40" spans="1:20" ht="25.5" x14ac:dyDescent="0.25">
      <c r="A40" s="130"/>
      <c r="B40" s="133"/>
      <c r="C40" s="23">
        <v>37</v>
      </c>
      <c r="D40" s="21" t="s">
        <v>97</v>
      </c>
      <c r="E40" s="23" t="s">
        <v>98</v>
      </c>
      <c r="F40" s="23" t="s">
        <v>54</v>
      </c>
      <c r="G40" s="23" t="s">
        <v>47</v>
      </c>
      <c r="H40" s="29">
        <v>2.21</v>
      </c>
      <c r="I40" s="86">
        <v>10</v>
      </c>
      <c r="J40" s="84">
        <f t="shared" si="0"/>
        <v>10</v>
      </c>
      <c r="K40" s="85" t="str">
        <f t="shared" si="1"/>
        <v>OK</v>
      </c>
      <c r="L40" s="48"/>
      <c r="M40" s="127">
        <v>0</v>
      </c>
      <c r="N40" s="127">
        <v>0</v>
      </c>
      <c r="O40" s="127">
        <v>0</v>
      </c>
      <c r="P40" s="127">
        <v>0</v>
      </c>
      <c r="Q40" s="127">
        <v>0</v>
      </c>
      <c r="R40" s="127">
        <v>0</v>
      </c>
      <c r="S40" s="127">
        <v>0</v>
      </c>
      <c r="T40" s="127">
        <v>0</v>
      </c>
    </row>
    <row r="41" spans="1:20" ht="39" x14ac:dyDescent="0.25">
      <c r="A41" s="130"/>
      <c r="B41" s="133"/>
      <c r="C41" s="23">
        <v>38</v>
      </c>
      <c r="D41" s="37" t="s">
        <v>99</v>
      </c>
      <c r="E41" s="23" t="s">
        <v>9</v>
      </c>
      <c r="F41" s="23" t="s">
        <v>90</v>
      </c>
      <c r="G41" s="23" t="s">
        <v>47</v>
      </c>
      <c r="H41" s="29">
        <v>7.03</v>
      </c>
      <c r="I41" s="86"/>
      <c r="J41" s="84">
        <f t="shared" si="0"/>
        <v>0</v>
      </c>
      <c r="K41" s="85" t="str">
        <f t="shared" si="1"/>
        <v>OK</v>
      </c>
      <c r="L41" s="48"/>
      <c r="M41" s="127">
        <v>0</v>
      </c>
      <c r="N41" s="127">
        <v>0</v>
      </c>
      <c r="O41" s="127">
        <v>0</v>
      </c>
      <c r="P41" s="127">
        <v>0</v>
      </c>
      <c r="Q41" s="127">
        <v>0</v>
      </c>
      <c r="R41" s="127">
        <v>0</v>
      </c>
      <c r="S41" s="127">
        <v>0</v>
      </c>
      <c r="T41" s="127">
        <v>0</v>
      </c>
    </row>
    <row r="42" spans="1:20" ht="26.25" x14ac:dyDescent="0.25">
      <c r="A42" s="130"/>
      <c r="B42" s="133"/>
      <c r="C42" s="23">
        <v>39</v>
      </c>
      <c r="D42" s="37" t="s">
        <v>100</v>
      </c>
      <c r="E42" s="23" t="s">
        <v>101</v>
      </c>
      <c r="F42" s="23" t="s">
        <v>102</v>
      </c>
      <c r="G42" s="23" t="s">
        <v>47</v>
      </c>
      <c r="H42" s="29">
        <v>183.5</v>
      </c>
      <c r="I42" s="86"/>
      <c r="J42" s="84">
        <f t="shared" si="0"/>
        <v>0</v>
      </c>
      <c r="K42" s="85" t="str">
        <f t="shared" si="1"/>
        <v>OK</v>
      </c>
      <c r="L42" s="48"/>
      <c r="M42" s="127">
        <v>0</v>
      </c>
      <c r="N42" s="127">
        <v>0</v>
      </c>
      <c r="O42" s="127">
        <v>0</v>
      </c>
      <c r="P42" s="127">
        <v>0</v>
      </c>
      <c r="Q42" s="127">
        <v>0</v>
      </c>
      <c r="R42" s="127">
        <v>0</v>
      </c>
      <c r="S42" s="127">
        <v>0</v>
      </c>
      <c r="T42" s="127">
        <v>0</v>
      </c>
    </row>
    <row r="43" spans="1:20" ht="25.5" x14ac:dyDescent="0.25">
      <c r="A43" s="130"/>
      <c r="B43" s="133"/>
      <c r="C43" s="23">
        <v>40</v>
      </c>
      <c r="D43" s="21" t="s">
        <v>103</v>
      </c>
      <c r="E43" s="23" t="s">
        <v>40</v>
      </c>
      <c r="F43" s="23" t="s">
        <v>52</v>
      </c>
      <c r="G43" s="23" t="s">
        <v>47</v>
      </c>
      <c r="H43" s="29">
        <v>0.63</v>
      </c>
      <c r="I43" s="86">
        <v>36</v>
      </c>
      <c r="J43" s="84">
        <f t="shared" si="0"/>
        <v>24</v>
      </c>
      <c r="K43" s="85" t="str">
        <f t="shared" si="1"/>
        <v>OK</v>
      </c>
      <c r="L43" s="48"/>
      <c r="M43" s="127">
        <v>0</v>
      </c>
      <c r="N43" s="127">
        <v>0</v>
      </c>
      <c r="O43" s="127">
        <v>12</v>
      </c>
      <c r="P43" s="127">
        <v>0</v>
      </c>
      <c r="Q43" s="127">
        <v>0</v>
      </c>
      <c r="R43" s="127">
        <v>0</v>
      </c>
      <c r="S43" s="127">
        <v>0</v>
      </c>
      <c r="T43" s="127">
        <v>0</v>
      </c>
    </row>
    <row r="44" spans="1:20" ht="25.5" x14ac:dyDescent="0.25">
      <c r="A44" s="130"/>
      <c r="B44" s="133"/>
      <c r="C44" s="23">
        <v>41</v>
      </c>
      <c r="D44" s="21" t="s">
        <v>104</v>
      </c>
      <c r="E44" s="23" t="s">
        <v>40</v>
      </c>
      <c r="F44" s="23" t="s">
        <v>52</v>
      </c>
      <c r="G44" s="23" t="s">
        <v>47</v>
      </c>
      <c r="H44" s="29">
        <v>0.63</v>
      </c>
      <c r="I44" s="86">
        <v>36</v>
      </c>
      <c r="J44" s="84">
        <f t="shared" si="0"/>
        <v>24</v>
      </c>
      <c r="K44" s="85" t="str">
        <f t="shared" si="1"/>
        <v>OK</v>
      </c>
      <c r="L44" s="48"/>
      <c r="M44" s="127">
        <v>0</v>
      </c>
      <c r="N44" s="127">
        <v>0</v>
      </c>
      <c r="O44" s="127">
        <v>12</v>
      </c>
      <c r="P44" s="127">
        <v>0</v>
      </c>
      <c r="Q44" s="127">
        <v>0</v>
      </c>
      <c r="R44" s="127">
        <v>0</v>
      </c>
      <c r="S44" s="127">
        <v>0</v>
      </c>
      <c r="T44" s="127">
        <v>0</v>
      </c>
    </row>
    <row r="45" spans="1:20" ht="25.5" x14ac:dyDescent="0.25">
      <c r="A45" s="130"/>
      <c r="B45" s="133"/>
      <c r="C45" s="23">
        <v>42</v>
      </c>
      <c r="D45" s="21" t="s">
        <v>105</v>
      </c>
      <c r="E45" s="23" t="s">
        <v>40</v>
      </c>
      <c r="F45" s="23" t="s">
        <v>52</v>
      </c>
      <c r="G45" s="23" t="s">
        <v>47</v>
      </c>
      <c r="H45" s="29">
        <v>0.63</v>
      </c>
      <c r="I45" s="86">
        <v>36</v>
      </c>
      <c r="J45" s="84">
        <f t="shared" si="0"/>
        <v>24</v>
      </c>
      <c r="K45" s="85" t="str">
        <f t="shared" si="1"/>
        <v>OK</v>
      </c>
      <c r="L45" s="48"/>
      <c r="M45" s="127">
        <v>0</v>
      </c>
      <c r="N45" s="127">
        <v>0</v>
      </c>
      <c r="O45" s="127">
        <v>12</v>
      </c>
      <c r="P45" s="127">
        <v>0</v>
      </c>
      <c r="Q45" s="127">
        <v>0</v>
      </c>
      <c r="R45" s="127">
        <v>0</v>
      </c>
      <c r="S45" s="127">
        <v>0</v>
      </c>
      <c r="T45" s="127">
        <v>0</v>
      </c>
    </row>
    <row r="46" spans="1:20" ht="25.5" x14ac:dyDescent="0.25">
      <c r="A46" s="130"/>
      <c r="B46" s="133"/>
      <c r="C46" s="23">
        <v>43</v>
      </c>
      <c r="D46" s="21" t="s">
        <v>106</v>
      </c>
      <c r="E46" s="23" t="s">
        <v>40</v>
      </c>
      <c r="F46" s="23" t="s">
        <v>52</v>
      </c>
      <c r="G46" s="23" t="s">
        <v>47</v>
      </c>
      <c r="H46" s="29">
        <v>0.93</v>
      </c>
      <c r="I46" s="86"/>
      <c r="J46" s="84">
        <f t="shared" si="0"/>
        <v>0</v>
      </c>
      <c r="K46" s="85" t="str">
        <f t="shared" si="1"/>
        <v>OK</v>
      </c>
      <c r="L46" s="48"/>
      <c r="M46" s="127">
        <v>0</v>
      </c>
      <c r="N46" s="127">
        <v>0</v>
      </c>
      <c r="O46" s="127">
        <v>0</v>
      </c>
      <c r="P46" s="127">
        <v>0</v>
      </c>
      <c r="Q46" s="127">
        <v>0</v>
      </c>
      <c r="R46" s="127">
        <v>0</v>
      </c>
      <c r="S46" s="127">
        <v>0</v>
      </c>
      <c r="T46" s="127">
        <v>0</v>
      </c>
    </row>
    <row r="47" spans="1:20" ht="25.5" x14ac:dyDescent="0.25">
      <c r="A47" s="130"/>
      <c r="B47" s="133"/>
      <c r="C47" s="23">
        <v>44</v>
      </c>
      <c r="D47" s="21" t="s">
        <v>107</v>
      </c>
      <c r="E47" s="23" t="s">
        <v>40</v>
      </c>
      <c r="F47" s="23" t="s">
        <v>52</v>
      </c>
      <c r="G47" s="23" t="s">
        <v>108</v>
      </c>
      <c r="H47" s="29">
        <v>0.93</v>
      </c>
      <c r="I47" s="86">
        <v>30</v>
      </c>
      <c r="J47" s="84">
        <f t="shared" si="0"/>
        <v>30</v>
      </c>
      <c r="K47" s="85" t="str">
        <f t="shared" si="1"/>
        <v>OK</v>
      </c>
      <c r="L47" s="48"/>
      <c r="M47" s="127">
        <v>0</v>
      </c>
      <c r="N47" s="127">
        <v>0</v>
      </c>
      <c r="O47" s="127">
        <v>0</v>
      </c>
      <c r="P47" s="127">
        <v>0</v>
      </c>
      <c r="Q47" s="127">
        <v>0</v>
      </c>
      <c r="R47" s="127">
        <v>0</v>
      </c>
      <c r="S47" s="127">
        <v>0</v>
      </c>
      <c r="T47" s="127">
        <v>0</v>
      </c>
    </row>
    <row r="48" spans="1:20" ht="25.5" x14ac:dyDescent="0.25">
      <c r="A48" s="130"/>
      <c r="B48" s="133"/>
      <c r="C48" s="23">
        <v>45</v>
      </c>
      <c r="D48" s="21" t="s">
        <v>109</v>
      </c>
      <c r="E48" s="23" t="s">
        <v>40</v>
      </c>
      <c r="F48" s="23" t="s">
        <v>110</v>
      </c>
      <c r="G48" s="23" t="s">
        <v>47</v>
      </c>
      <c r="H48" s="29">
        <v>1.23</v>
      </c>
      <c r="I48" s="86"/>
      <c r="J48" s="84">
        <f t="shared" si="0"/>
        <v>0</v>
      </c>
      <c r="K48" s="85" t="str">
        <f t="shared" si="1"/>
        <v>OK</v>
      </c>
      <c r="L48" s="48"/>
      <c r="M48" s="127">
        <v>0</v>
      </c>
      <c r="N48" s="127">
        <v>0</v>
      </c>
      <c r="O48" s="127">
        <v>0</v>
      </c>
      <c r="P48" s="127">
        <v>0</v>
      </c>
      <c r="Q48" s="127">
        <v>0</v>
      </c>
      <c r="R48" s="127">
        <v>0</v>
      </c>
      <c r="S48" s="127">
        <v>0</v>
      </c>
      <c r="T48" s="127">
        <v>0</v>
      </c>
    </row>
    <row r="49" spans="1:20" ht="25.5" x14ac:dyDescent="0.25">
      <c r="A49" s="130"/>
      <c r="B49" s="133"/>
      <c r="C49" s="23">
        <v>46</v>
      </c>
      <c r="D49" s="21" t="s">
        <v>111</v>
      </c>
      <c r="E49" s="23" t="s">
        <v>40</v>
      </c>
      <c r="F49" s="23" t="s">
        <v>52</v>
      </c>
      <c r="G49" s="23" t="s">
        <v>47</v>
      </c>
      <c r="H49" s="29">
        <v>0.93</v>
      </c>
      <c r="I49" s="86"/>
      <c r="J49" s="84">
        <f t="shared" si="0"/>
        <v>0</v>
      </c>
      <c r="K49" s="85" t="str">
        <f t="shared" si="1"/>
        <v>OK</v>
      </c>
      <c r="L49" s="48"/>
      <c r="M49" s="127">
        <v>0</v>
      </c>
      <c r="N49" s="127">
        <v>0</v>
      </c>
      <c r="O49" s="127">
        <v>0</v>
      </c>
      <c r="P49" s="127">
        <v>0</v>
      </c>
      <c r="Q49" s="127">
        <v>0</v>
      </c>
      <c r="R49" s="127">
        <v>0</v>
      </c>
      <c r="S49" s="127">
        <v>0</v>
      </c>
      <c r="T49" s="127">
        <v>0</v>
      </c>
    </row>
    <row r="50" spans="1:20" ht="38.25" x14ac:dyDescent="0.25">
      <c r="A50" s="131" t="s">
        <v>380</v>
      </c>
      <c r="B50" s="132">
        <v>7</v>
      </c>
      <c r="C50" s="26">
        <v>47</v>
      </c>
      <c r="D50" s="35" t="s">
        <v>112</v>
      </c>
      <c r="E50" s="26" t="s">
        <v>40</v>
      </c>
      <c r="F50" s="27" t="s">
        <v>113</v>
      </c>
      <c r="G50" s="26" t="s">
        <v>47</v>
      </c>
      <c r="H50" s="28">
        <v>1.97</v>
      </c>
      <c r="I50" s="83">
        <v>300</v>
      </c>
      <c r="J50" s="84">
        <f t="shared" si="0"/>
        <v>60</v>
      </c>
      <c r="K50" s="85" t="str">
        <f t="shared" si="1"/>
        <v>OK</v>
      </c>
      <c r="L50" s="48"/>
      <c r="M50" s="127">
        <v>0</v>
      </c>
      <c r="N50" s="127">
        <v>0</v>
      </c>
      <c r="O50" s="127">
        <v>0</v>
      </c>
      <c r="P50" s="127">
        <v>120</v>
      </c>
      <c r="Q50" s="127">
        <v>120</v>
      </c>
      <c r="R50" s="127">
        <v>0</v>
      </c>
      <c r="S50" s="127">
        <v>0</v>
      </c>
      <c r="T50" s="127">
        <v>0</v>
      </c>
    </row>
    <row r="51" spans="1:20" ht="38.25" x14ac:dyDescent="0.25">
      <c r="A51" s="131"/>
      <c r="B51" s="132"/>
      <c r="C51" s="26">
        <v>48</v>
      </c>
      <c r="D51" s="35" t="s">
        <v>114</v>
      </c>
      <c r="E51" s="26" t="s">
        <v>40</v>
      </c>
      <c r="F51" s="27" t="s">
        <v>113</v>
      </c>
      <c r="G51" s="26" t="s">
        <v>47</v>
      </c>
      <c r="H51" s="28">
        <v>1.97</v>
      </c>
      <c r="I51" s="83">
        <v>300</v>
      </c>
      <c r="J51" s="84">
        <f t="shared" si="0"/>
        <v>60</v>
      </c>
      <c r="K51" s="85" t="str">
        <f t="shared" si="1"/>
        <v>OK</v>
      </c>
      <c r="L51" s="48"/>
      <c r="M51" s="127">
        <v>0</v>
      </c>
      <c r="N51" s="127">
        <v>0</v>
      </c>
      <c r="O51" s="127">
        <v>0</v>
      </c>
      <c r="P51" s="127">
        <v>120</v>
      </c>
      <c r="Q51" s="127">
        <v>120</v>
      </c>
      <c r="R51" s="127">
        <v>0</v>
      </c>
      <c r="S51" s="127">
        <v>0</v>
      </c>
      <c r="T51" s="127">
        <v>0</v>
      </c>
    </row>
    <row r="52" spans="1:20" ht="38.25" x14ac:dyDescent="0.25">
      <c r="A52" s="131"/>
      <c r="B52" s="132"/>
      <c r="C52" s="26">
        <v>49</v>
      </c>
      <c r="D52" s="35" t="s">
        <v>115</v>
      </c>
      <c r="E52" s="26" t="s">
        <v>40</v>
      </c>
      <c r="F52" s="27" t="s">
        <v>113</v>
      </c>
      <c r="G52" s="26" t="s">
        <v>47</v>
      </c>
      <c r="H52" s="28">
        <v>1.97</v>
      </c>
      <c r="I52" s="83">
        <v>100</v>
      </c>
      <c r="J52" s="84">
        <f t="shared" si="0"/>
        <v>2</v>
      </c>
      <c r="K52" s="85" t="str">
        <f t="shared" si="1"/>
        <v>OK</v>
      </c>
      <c r="L52" s="48"/>
      <c r="M52" s="127">
        <v>0</v>
      </c>
      <c r="N52" s="127">
        <v>0</v>
      </c>
      <c r="O52" s="127">
        <v>0</v>
      </c>
      <c r="P52" s="127">
        <v>48</v>
      </c>
      <c r="Q52" s="127">
        <v>50</v>
      </c>
      <c r="R52" s="127">
        <v>0</v>
      </c>
      <c r="S52" s="127">
        <v>0</v>
      </c>
      <c r="T52" s="127">
        <v>0</v>
      </c>
    </row>
    <row r="53" spans="1:20" ht="38.25" x14ac:dyDescent="0.25">
      <c r="A53" s="131"/>
      <c r="B53" s="132"/>
      <c r="C53" s="26">
        <v>50</v>
      </c>
      <c r="D53" s="35" t="s">
        <v>116</v>
      </c>
      <c r="E53" s="26" t="s">
        <v>40</v>
      </c>
      <c r="F53" s="27" t="s">
        <v>113</v>
      </c>
      <c r="G53" s="26" t="s">
        <v>47</v>
      </c>
      <c r="H53" s="28">
        <v>1.97</v>
      </c>
      <c r="I53" s="83">
        <v>100</v>
      </c>
      <c r="J53" s="84">
        <f t="shared" si="0"/>
        <v>50</v>
      </c>
      <c r="K53" s="85" t="str">
        <f t="shared" si="1"/>
        <v>OK</v>
      </c>
      <c r="L53" s="48"/>
      <c r="M53" s="127">
        <v>0</v>
      </c>
      <c r="N53" s="127">
        <v>0</v>
      </c>
      <c r="O53" s="127">
        <v>0</v>
      </c>
      <c r="P53" s="127">
        <v>0</v>
      </c>
      <c r="Q53" s="127">
        <v>50</v>
      </c>
      <c r="R53" s="127">
        <v>0</v>
      </c>
      <c r="S53" s="127">
        <v>0</v>
      </c>
      <c r="T53" s="127">
        <v>0</v>
      </c>
    </row>
    <row r="54" spans="1:20" ht="39" x14ac:dyDescent="0.25">
      <c r="A54" s="131"/>
      <c r="B54" s="132"/>
      <c r="C54" s="26">
        <v>51</v>
      </c>
      <c r="D54" s="38" t="s">
        <v>117</v>
      </c>
      <c r="E54" s="26" t="s">
        <v>40</v>
      </c>
      <c r="F54" s="27" t="s">
        <v>118</v>
      </c>
      <c r="G54" s="26" t="s">
        <v>47</v>
      </c>
      <c r="H54" s="28">
        <v>6.47</v>
      </c>
      <c r="I54" s="83">
        <v>200</v>
      </c>
      <c r="J54" s="84">
        <f t="shared" si="0"/>
        <v>160</v>
      </c>
      <c r="K54" s="85" t="str">
        <f t="shared" si="1"/>
        <v>OK</v>
      </c>
      <c r="L54" s="48"/>
      <c r="M54" s="127">
        <v>0</v>
      </c>
      <c r="N54" s="127">
        <v>0</v>
      </c>
      <c r="O54" s="127">
        <v>0</v>
      </c>
      <c r="P54" s="127">
        <v>40</v>
      </c>
      <c r="Q54" s="127">
        <v>0</v>
      </c>
      <c r="R54" s="127">
        <v>0</v>
      </c>
      <c r="S54" s="127">
        <v>0</v>
      </c>
      <c r="T54" s="127">
        <v>0</v>
      </c>
    </row>
    <row r="55" spans="1:20" ht="25.5" x14ac:dyDescent="0.25">
      <c r="A55" s="130" t="s">
        <v>378</v>
      </c>
      <c r="B55" s="133">
        <v>8</v>
      </c>
      <c r="C55" s="23">
        <v>52</v>
      </c>
      <c r="D55" s="21" t="s">
        <v>119</v>
      </c>
      <c r="E55" s="23" t="s">
        <v>40</v>
      </c>
      <c r="F55" s="23" t="s">
        <v>120</v>
      </c>
      <c r="G55" s="23" t="s">
        <v>121</v>
      </c>
      <c r="H55" s="29">
        <v>1.44</v>
      </c>
      <c r="I55" s="86">
        <v>150</v>
      </c>
      <c r="J55" s="84">
        <f t="shared" si="0"/>
        <v>0</v>
      </c>
      <c r="K55" s="85" t="str">
        <f t="shared" si="1"/>
        <v>OK</v>
      </c>
      <c r="L55" s="48"/>
      <c r="M55" s="127">
        <v>0</v>
      </c>
      <c r="N55" s="127">
        <v>0</v>
      </c>
      <c r="O55" s="127">
        <v>150</v>
      </c>
      <c r="P55" s="127">
        <v>0</v>
      </c>
      <c r="Q55" s="127">
        <v>0</v>
      </c>
      <c r="R55" s="127">
        <v>0</v>
      </c>
      <c r="S55" s="127">
        <v>0</v>
      </c>
      <c r="T55" s="127">
        <v>0</v>
      </c>
    </row>
    <row r="56" spans="1:20" x14ac:dyDescent="0.25">
      <c r="A56" s="130"/>
      <c r="B56" s="133"/>
      <c r="C56" s="23">
        <v>53</v>
      </c>
      <c r="D56" s="21" t="s">
        <v>122</v>
      </c>
      <c r="E56" s="23" t="s">
        <v>40</v>
      </c>
      <c r="F56" s="23" t="s">
        <v>123</v>
      </c>
      <c r="G56" s="23" t="s">
        <v>121</v>
      </c>
      <c r="H56" s="29">
        <v>0.51</v>
      </c>
      <c r="I56" s="86"/>
      <c r="J56" s="84">
        <f t="shared" si="0"/>
        <v>0</v>
      </c>
      <c r="K56" s="85" t="str">
        <f t="shared" si="1"/>
        <v>OK</v>
      </c>
      <c r="L56" s="48"/>
      <c r="M56" s="127">
        <v>0</v>
      </c>
      <c r="N56" s="127">
        <v>0</v>
      </c>
      <c r="O56" s="127">
        <v>0</v>
      </c>
      <c r="P56" s="127">
        <v>0</v>
      </c>
      <c r="Q56" s="127">
        <v>0</v>
      </c>
      <c r="R56" s="127">
        <v>0</v>
      </c>
      <c r="S56" s="127">
        <v>0</v>
      </c>
      <c r="T56" s="127">
        <v>0</v>
      </c>
    </row>
    <row r="57" spans="1:20" x14ac:dyDescent="0.25">
      <c r="A57" s="130"/>
      <c r="B57" s="133"/>
      <c r="C57" s="23">
        <v>54</v>
      </c>
      <c r="D57" s="21" t="s">
        <v>124</v>
      </c>
      <c r="E57" s="23" t="s">
        <v>40</v>
      </c>
      <c r="F57" s="23" t="s">
        <v>123</v>
      </c>
      <c r="G57" s="23" t="s">
        <v>121</v>
      </c>
      <c r="H57" s="29">
        <v>1.94</v>
      </c>
      <c r="I57" s="86">
        <v>50</v>
      </c>
      <c r="J57" s="84">
        <f t="shared" si="0"/>
        <v>50</v>
      </c>
      <c r="K57" s="85" t="str">
        <f t="shared" si="1"/>
        <v>OK</v>
      </c>
      <c r="L57" s="48"/>
      <c r="M57" s="127">
        <v>0</v>
      </c>
      <c r="N57" s="127">
        <v>0</v>
      </c>
      <c r="O57" s="127">
        <v>0</v>
      </c>
      <c r="P57" s="127">
        <v>0</v>
      </c>
      <c r="Q57" s="127">
        <v>0</v>
      </c>
      <c r="R57" s="127">
        <v>0</v>
      </c>
      <c r="S57" s="127">
        <v>0</v>
      </c>
      <c r="T57" s="127">
        <v>0</v>
      </c>
    </row>
    <row r="58" spans="1:20" x14ac:dyDescent="0.25">
      <c r="A58" s="130"/>
      <c r="B58" s="133"/>
      <c r="C58" s="23">
        <v>55</v>
      </c>
      <c r="D58" s="21" t="s">
        <v>125</v>
      </c>
      <c r="E58" s="23" t="s">
        <v>40</v>
      </c>
      <c r="F58" s="23" t="s">
        <v>123</v>
      </c>
      <c r="G58" s="23" t="s">
        <v>121</v>
      </c>
      <c r="H58" s="29">
        <v>2.3199999999999998</v>
      </c>
      <c r="I58" s="86">
        <v>100</v>
      </c>
      <c r="J58" s="84">
        <f t="shared" si="0"/>
        <v>50</v>
      </c>
      <c r="K58" s="85" t="str">
        <f t="shared" si="1"/>
        <v>OK</v>
      </c>
      <c r="L58" s="48"/>
      <c r="M58" s="127">
        <v>0</v>
      </c>
      <c r="N58" s="127">
        <v>0</v>
      </c>
      <c r="O58" s="127">
        <v>50</v>
      </c>
      <c r="P58" s="127">
        <v>0</v>
      </c>
      <c r="Q58" s="127">
        <v>0</v>
      </c>
      <c r="R58" s="127">
        <v>0</v>
      </c>
      <c r="S58" s="127">
        <v>0</v>
      </c>
      <c r="T58" s="127">
        <v>0</v>
      </c>
    </row>
    <row r="59" spans="1:20" x14ac:dyDescent="0.25">
      <c r="A59" s="130"/>
      <c r="B59" s="133"/>
      <c r="C59" s="23">
        <v>56</v>
      </c>
      <c r="D59" s="21" t="s">
        <v>126</v>
      </c>
      <c r="E59" s="23" t="s">
        <v>40</v>
      </c>
      <c r="F59" s="23" t="s">
        <v>123</v>
      </c>
      <c r="G59" s="23" t="s">
        <v>121</v>
      </c>
      <c r="H59" s="29">
        <v>0.56999999999999995</v>
      </c>
      <c r="I59" s="86"/>
      <c r="J59" s="84">
        <f t="shared" si="0"/>
        <v>0</v>
      </c>
      <c r="K59" s="85" t="str">
        <f t="shared" si="1"/>
        <v>OK</v>
      </c>
      <c r="L59" s="48"/>
      <c r="M59" s="127">
        <v>0</v>
      </c>
      <c r="N59" s="127">
        <v>0</v>
      </c>
      <c r="O59" s="127">
        <v>0</v>
      </c>
      <c r="P59" s="127">
        <v>0</v>
      </c>
      <c r="Q59" s="127">
        <v>0</v>
      </c>
      <c r="R59" s="127">
        <v>0</v>
      </c>
      <c r="S59" s="127">
        <v>0</v>
      </c>
      <c r="T59" s="127">
        <v>0</v>
      </c>
    </row>
    <row r="60" spans="1:20" ht="26.25" x14ac:dyDescent="0.25">
      <c r="A60" s="130"/>
      <c r="B60" s="133"/>
      <c r="C60" s="23">
        <v>57</v>
      </c>
      <c r="D60" s="37" t="s">
        <v>127</v>
      </c>
      <c r="E60" s="23" t="s">
        <v>40</v>
      </c>
      <c r="F60" s="23" t="s">
        <v>120</v>
      </c>
      <c r="G60" s="23" t="s">
        <v>47</v>
      </c>
      <c r="H60" s="29">
        <v>2.25</v>
      </c>
      <c r="I60" s="86"/>
      <c r="J60" s="84">
        <f t="shared" si="0"/>
        <v>0</v>
      </c>
      <c r="K60" s="85" t="str">
        <f t="shared" si="1"/>
        <v>OK</v>
      </c>
      <c r="L60" s="48"/>
      <c r="M60" s="127">
        <v>0</v>
      </c>
      <c r="N60" s="127">
        <v>0</v>
      </c>
      <c r="O60" s="127">
        <v>0</v>
      </c>
      <c r="P60" s="127">
        <v>0</v>
      </c>
      <c r="Q60" s="127">
        <v>0</v>
      </c>
      <c r="R60" s="127">
        <v>0</v>
      </c>
      <c r="S60" s="127">
        <v>0</v>
      </c>
      <c r="T60" s="127">
        <v>0</v>
      </c>
    </row>
    <row r="61" spans="1:20" ht="25.5" x14ac:dyDescent="0.25">
      <c r="A61" s="131" t="s">
        <v>378</v>
      </c>
      <c r="B61" s="132">
        <v>9</v>
      </c>
      <c r="C61" s="26">
        <v>58</v>
      </c>
      <c r="D61" s="20" t="s">
        <v>491</v>
      </c>
      <c r="E61" s="26" t="s">
        <v>40</v>
      </c>
      <c r="F61" s="24" t="s">
        <v>128</v>
      </c>
      <c r="G61" s="26" t="s">
        <v>47</v>
      </c>
      <c r="H61" s="30">
        <v>0.66</v>
      </c>
      <c r="I61" s="51">
        <v>30</v>
      </c>
      <c r="J61" s="84">
        <f t="shared" si="0"/>
        <v>0</v>
      </c>
      <c r="K61" s="85" t="str">
        <f t="shared" si="1"/>
        <v>OK</v>
      </c>
      <c r="L61" s="48"/>
      <c r="M61" s="127">
        <v>0</v>
      </c>
      <c r="N61" s="127">
        <v>0</v>
      </c>
      <c r="O61" s="127">
        <v>30</v>
      </c>
      <c r="P61" s="127">
        <v>0</v>
      </c>
      <c r="Q61" s="127">
        <v>0</v>
      </c>
      <c r="R61" s="127">
        <v>0</v>
      </c>
      <c r="S61" s="127">
        <v>0</v>
      </c>
      <c r="T61" s="127">
        <v>0</v>
      </c>
    </row>
    <row r="62" spans="1:20" ht="38.25" x14ac:dyDescent="0.25">
      <c r="A62" s="131"/>
      <c r="B62" s="132"/>
      <c r="C62" s="26">
        <v>59</v>
      </c>
      <c r="D62" s="39" t="s">
        <v>492</v>
      </c>
      <c r="E62" s="26" t="s">
        <v>40</v>
      </c>
      <c r="F62" s="25" t="s">
        <v>54</v>
      </c>
      <c r="G62" s="26" t="s">
        <v>47</v>
      </c>
      <c r="H62" s="30">
        <v>0.42</v>
      </c>
      <c r="I62" s="51">
        <v>20</v>
      </c>
      <c r="J62" s="84">
        <f t="shared" si="0"/>
        <v>20</v>
      </c>
      <c r="K62" s="85" t="str">
        <f t="shared" si="1"/>
        <v>OK</v>
      </c>
      <c r="L62" s="48"/>
      <c r="M62" s="127">
        <v>0</v>
      </c>
      <c r="N62" s="127">
        <v>0</v>
      </c>
      <c r="O62" s="127">
        <v>0</v>
      </c>
      <c r="P62" s="127">
        <v>0</v>
      </c>
      <c r="Q62" s="127">
        <v>0</v>
      </c>
      <c r="R62" s="127">
        <v>0</v>
      </c>
      <c r="S62" s="127">
        <v>0</v>
      </c>
      <c r="T62" s="127">
        <v>0</v>
      </c>
    </row>
    <row r="63" spans="1:20" ht="25.5" x14ac:dyDescent="0.25">
      <c r="A63" s="131"/>
      <c r="B63" s="132"/>
      <c r="C63" s="26">
        <v>60</v>
      </c>
      <c r="D63" s="39" t="s">
        <v>129</v>
      </c>
      <c r="E63" s="26" t="s">
        <v>40</v>
      </c>
      <c r="F63" s="25" t="s">
        <v>130</v>
      </c>
      <c r="G63" s="26" t="s">
        <v>47</v>
      </c>
      <c r="H63" s="30">
        <v>1.19</v>
      </c>
      <c r="I63" s="52">
        <v>30</v>
      </c>
      <c r="J63" s="84">
        <f t="shared" si="0"/>
        <v>20</v>
      </c>
      <c r="K63" s="85" t="str">
        <f t="shared" si="1"/>
        <v>OK</v>
      </c>
      <c r="L63" s="48"/>
      <c r="M63" s="127">
        <v>0</v>
      </c>
      <c r="N63" s="127">
        <v>0</v>
      </c>
      <c r="O63" s="127">
        <v>10</v>
      </c>
      <c r="P63" s="127">
        <v>0</v>
      </c>
      <c r="Q63" s="127">
        <v>0</v>
      </c>
      <c r="R63" s="127">
        <v>0</v>
      </c>
      <c r="S63" s="127">
        <v>0</v>
      </c>
      <c r="T63" s="127">
        <v>0</v>
      </c>
    </row>
    <row r="64" spans="1:20" ht="25.5" x14ac:dyDescent="0.25">
      <c r="A64" s="131"/>
      <c r="B64" s="132"/>
      <c r="C64" s="26">
        <v>61</v>
      </c>
      <c r="D64" s="39" t="s">
        <v>385</v>
      </c>
      <c r="E64" s="26" t="s">
        <v>40</v>
      </c>
      <c r="F64" s="25" t="s">
        <v>130</v>
      </c>
      <c r="G64" s="26" t="s">
        <v>47</v>
      </c>
      <c r="H64" s="30">
        <v>1.36</v>
      </c>
      <c r="I64" s="52">
        <v>30</v>
      </c>
      <c r="J64" s="84">
        <f t="shared" si="0"/>
        <v>20</v>
      </c>
      <c r="K64" s="85" t="str">
        <f t="shared" si="1"/>
        <v>OK</v>
      </c>
      <c r="L64" s="48"/>
      <c r="M64" s="127">
        <v>0</v>
      </c>
      <c r="N64" s="127">
        <v>0</v>
      </c>
      <c r="O64" s="127">
        <v>10</v>
      </c>
      <c r="P64" s="127">
        <v>0</v>
      </c>
      <c r="Q64" s="127">
        <v>0</v>
      </c>
      <c r="R64" s="127">
        <v>0</v>
      </c>
      <c r="S64" s="127">
        <v>0</v>
      </c>
      <c r="T64" s="127">
        <v>0</v>
      </c>
    </row>
    <row r="65" spans="1:20" ht="25.5" x14ac:dyDescent="0.25">
      <c r="A65" s="131"/>
      <c r="B65" s="132"/>
      <c r="C65" s="26">
        <v>62</v>
      </c>
      <c r="D65" s="39" t="s">
        <v>131</v>
      </c>
      <c r="E65" s="26" t="s">
        <v>40</v>
      </c>
      <c r="F65" s="25" t="s">
        <v>130</v>
      </c>
      <c r="G65" s="26" t="s">
        <v>47</v>
      </c>
      <c r="H65" s="30">
        <v>1.19</v>
      </c>
      <c r="I65" s="52">
        <v>30</v>
      </c>
      <c r="J65" s="84">
        <f t="shared" si="0"/>
        <v>20</v>
      </c>
      <c r="K65" s="85" t="str">
        <f t="shared" si="1"/>
        <v>OK</v>
      </c>
      <c r="L65" s="48"/>
      <c r="M65" s="127">
        <v>0</v>
      </c>
      <c r="N65" s="127">
        <v>0</v>
      </c>
      <c r="O65" s="127">
        <v>10</v>
      </c>
      <c r="P65" s="127">
        <v>0</v>
      </c>
      <c r="Q65" s="127">
        <v>0</v>
      </c>
      <c r="R65" s="127">
        <v>0</v>
      </c>
      <c r="S65" s="127">
        <v>0</v>
      </c>
      <c r="T65" s="127">
        <v>0</v>
      </c>
    </row>
    <row r="66" spans="1:20" ht="25.5" x14ac:dyDescent="0.25">
      <c r="A66" s="131"/>
      <c r="B66" s="132"/>
      <c r="C66" s="26">
        <v>63</v>
      </c>
      <c r="D66" s="39" t="s">
        <v>132</v>
      </c>
      <c r="E66" s="26" t="s">
        <v>40</v>
      </c>
      <c r="F66" s="25" t="s">
        <v>130</v>
      </c>
      <c r="G66" s="26" t="s">
        <v>47</v>
      </c>
      <c r="H66" s="30">
        <v>1.74</v>
      </c>
      <c r="I66" s="52"/>
      <c r="J66" s="84">
        <f t="shared" si="0"/>
        <v>0</v>
      </c>
      <c r="K66" s="85" t="str">
        <f t="shared" si="1"/>
        <v>OK</v>
      </c>
      <c r="L66" s="48"/>
      <c r="M66" s="127">
        <v>0</v>
      </c>
      <c r="N66" s="127">
        <v>0</v>
      </c>
      <c r="O66" s="127">
        <v>0</v>
      </c>
      <c r="P66" s="127">
        <v>0</v>
      </c>
      <c r="Q66" s="127">
        <v>0</v>
      </c>
      <c r="R66" s="127">
        <v>0</v>
      </c>
      <c r="S66" s="127">
        <v>0</v>
      </c>
      <c r="T66" s="127">
        <v>0</v>
      </c>
    </row>
    <row r="67" spans="1:20" ht="25.5" x14ac:dyDescent="0.25">
      <c r="A67" s="131"/>
      <c r="B67" s="132"/>
      <c r="C67" s="26">
        <v>64</v>
      </c>
      <c r="D67" s="39" t="s">
        <v>133</v>
      </c>
      <c r="E67" s="26" t="s">
        <v>40</v>
      </c>
      <c r="F67" s="25" t="s">
        <v>130</v>
      </c>
      <c r="G67" s="26" t="s">
        <v>47</v>
      </c>
      <c r="H67" s="30">
        <v>2.5499999999999998</v>
      </c>
      <c r="I67" s="52"/>
      <c r="J67" s="84">
        <f t="shared" si="0"/>
        <v>0</v>
      </c>
      <c r="K67" s="85" t="str">
        <f t="shared" si="1"/>
        <v>OK</v>
      </c>
      <c r="L67" s="48"/>
      <c r="M67" s="127">
        <v>0</v>
      </c>
      <c r="N67" s="127">
        <v>0</v>
      </c>
      <c r="O67" s="127">
        <v>0</v>
      </c>
      <c r="P67" s="127">
        <v>0</v>
      </c>
      <c r="Q67" s="127">
        <v>0</v>
      </c>
      <c r="R67" s="127">
        <v>0</v>
      </c>
      <c r="S67" s="127">
        <v>0</v>
      </c>
      <c r="T67" s="127">
        <v>0</v>
      </c>
    </row>
    <row r="68" spans="1:20" x14ac:dyDescent="0.25">
      <c r="A68" s="131"/>
      <c r="B68" s="132"/>
      <c r="C68" s="26">
        <v>65</v>
      </c>
      <c r="D68" s="39" t="s">
        <v>134</v>
      </c>
      <c r="E68" s="26" t="s">
        <v>40</v>
      </c>
      <c r="F68" s="25" t="s">
        <v>135</v>
      </c>
      <c r="G68" s="26" t="s">
        <v>47</v>
      </c>
      <c r="H68" s="30">
        <v>1.82</v>
      </c>
      <c r="I68" s="52">
        <v>10</v>
      </c>
      <c r="J68" s="84">
        <f t="shared" ref="J68:J131" si="2">I68-(SUM(L68:T68))</f>
        <v>10</v>
      </c>
      <c r="K68" s="85" t="str">
        <f t="shared" si="1"/>
        <v>OK</v>
      </c>
      <c r="L68" s="48"/>
      <c r="M68" s="127">
        <v>0</v>
      </c>
      <c r="N68" s="127">
        <v>0</v>
      </c>
      <c r="O68" s="127">
        <v>0</v>
      </c>
      <c r="P68" s="127">
        <v>0</v>
      </c>
      <c r="Q68" s="127">
        <v>0</v>
      </c>
      <c r="R68" s="127">
        <v>0</v>
      </c>
      <c r="S68" s="127">
        <v>0</v>
      </c>
      <c r="T68" s="127">
        <v>0</v>
      </c>
    </row>
    <row r="69" spans="1:20" ht="25.5" x14ac:dyDescent="0.25">
      <c r="A69" s="131"/>
      <c r="B69" s="132"/>
      <c r="C69" s="26">
        <v>66</v>
      </c>
      <c r="D69" s="20" t="s">
        <v>136</v>
      </c>
      <c r="E69" s="26" t="s">
        <v>40</v>
      </c>
      <c r="F69" s="24" t="s">
        <v>137</v>
      </c>
      <c r="G69" s="26" t="s">
        <v>47</v>
      </c>
      <c r="H69" s="30">
        <v>0.88</v>
      </c>
      <c r="I69" s="83">
        <v>200</v>
      </c>
      <c r="J69" s="84">
        <f t="shared" si="2"/>
        <v>0</v>
      </c>
      <c r="K69" s="85" t="str">
        <f t="shared" ref="K69:K132" si="3">IF(J69&lt;0,"ATENÇÃO","OK")</f>
        <v>OK</v>
      </c>
      <c r="L69" s="48"/>
      <c r="M69" s="127">
        <v>0</v>
      </c>
      <c r="N69" s="127">
        <v>0</v>
      </c>
      <c r="O69" s="127">
        <v>200</v>
      </c>
      <c r="P69" s="127">
        <v>0</v>
      </c>
      <c r="Q69" s="127">
        <v>0</v>
      </c>
      <c r="R69" s="127">
        <v>0</v>
      </c>
      <c r="S69" s="127">
        <v>0</v>
      </c>
      <c r="T69" s="127">
        <v>0</v>
      </c>
    </row>
    <row r="70" spans="1:20" ht="25.5" x14ac:dyDescent="0.25">
      <c r="A70" s="131"/>
      <c r="B70" s="132"/>
      <c r="C70" s="26">
        <v>67</v>
      </c>
      <c r="D70" s="35" t="s">
        <v>138</v>
      </c>
      <c r="E70" s="26" t="s">
        <v>68</v>
      </c>
      <c r="F70" s="26" t="s">
        <v>130</v>
      </c>
      <c r="G70" s="26" t="s">
        <v>47</v>
      </c>
      <c r="H70" s="30">
        <v>1.1499999999999999</v>
      </c>
      <c r="I70" s="83">
        <v>10</v>
      </c>
      <c r="J70" s="84">
        <f t="shared" si="2"/>
        <v>0</v>
      </c>
      <c r="K70" s="85" t="str">
        <f t="shared" si="3"/>
        <v>OK</v>
      </c>
      <c r="L70" s="48"/>
      <c r="M70" s="127">
        <v>0</v>
      </c>
      <c r="N70" s="127">
        <v>0</v>
      </c>
      <c r="O70" s="127">
        <v>10</v>
      </c>
      <c r="P70" s="127">
        <v>0</v>
      </c>
      <c r="Q70" s="127">
        <v>0</v>
      </c>
      <c r="R70" s="127">
        <v>0</v>
      </c>
      <c r="S70" s="127">
        <v>0</v>
      </c>
      <c r="T70" s="127">
        <v>0</v>
      </c>
    </row>
    <row r="71" spans="1:20" ht="25.5" x14ac:dyDescent="0.25">
      <c r="A71" s="131"/>
      <c r="B71" s="132"/>
      <c r="C71" s="26">
        <v>68</v>
      </c>
      <c r="D71" s="35" t="s">
        <v>139</v>
      </c>
      <c r="E71" s="26" t="s">
        <v>40</v>
      </c>
      <c r="F71" s="26" t="s">
        <v>130</v>
      </c>
      <c r="G71" s="26" t="s">
        <v>47</v>
      </c>
      <c r="H71" s="30">
        <v>1.19</v>
      </c>
      <c r="I71" s="83">
        <v>30</v>
      </c>
      <c r="J71" s="84">
        <f t="shared" si="2"/>
        <v>20</v>
      </c>
      <c r="K71" s="85" t="str">
        <f t="shared" si="3"/>
        <v>OK</v>
      </c>
      <c r="L71" s="48"/>
      <c r="M71" s="127">
        <v>0</v>
      </c>
      <c r="N71" s="127">
        <v>0</v>
      </c>
      <c r="O71" s="127">
        <v>10</v>
      </c>
      <c r="P71" s="127">
        <v>0</v>
      </c>
      <c r="Q71" s="127">
        <v>0</v>
      </c>
      <c r="R71" s="127">
        <v>0</v>
      </c>
      <c r="S71" s="127">
        <v>0</v>
      </c>
      <c r="T71" s="127">
        <v>0</v>
      </c>
    </row>
    <row r="72" spans="1:20" ht="25.5" x14ac:dyDescent="0.25">
      <c r="A72" s="131"/>
      <c r="B72" s="132"/>
      <c r="C72" s="26">
        <v>69</v>
      </c>
      <c r="D72" s="35" t="s">
        <v>140</v>
      </c>
      <c r="E72" s="26" t="s">
        <v>68</v>
      </c>
      <c r="F72" s="26" t="s">
        <v>130</v>
      </c>
      <c r="G72" s="26" t="s">
        <v>47</v>
      </c>
      <c r="H72" s="30">
        <v>1.19</v>
      </c>
      <c r="I72" s="83">
        <v>30</v>
      </c>
      <c r="J72" s="84">
        <f t="shared" si="2"/>
        <v>20</v>
      </c>
      <c r="K72" s="85" t="str">
        <f t="shared" si="3"/>
        <v>OK</v>
      </c>
      <c r="L72" s="48"/>
      <c r="M72" s="127">
        <v>0</v>
      </c>
      <c r="N72" s="127">
        <v>0</v>
      </c>
      <c r="O72" s="127">
        <v>10</v>
      </c>
      <c r="P72" s="127">
        <v>0</v>
      </c>
      <c r="Q72" s="127">
        <v>0</v>
      </c>
      <c r="R72" s="127">
        <v>0</v>
      </c>
      <c r="S72" s="127">
        <v>0</v>
      </c>
      <c r="T72" s="127">
        <v>0</v>
      </c>
    </row>
    <row r="73" spans="1:20" ht="25.5" x14ac:dyDescent="0.25">
      <c r="A73" s="131"/>
      <c r="B73" s="132"/>
      <c r="C73" s="26">
        <v>70</v>
      </c>
      <c r="D73" s="35" t="s">
        <v>141</v>
      </c>
      <c r="E73" s="26" t="s">
        <v>68</v>
      </c>
      <c r="F73" s="26" t="s">
        <v>130</v>
      </c>
      <c r="G73" s="26" t="s">
        <v>47</v>
      </c>
      <c r="H73" s="30">
        <v>1.19</v>
      </c>
      <c r="I73" s="83">
        <v>30</v>
      </c>
      <c r="J73" s="84">
        <f t="shared" si="2"/>
        <v>20</v>
      </c>
      <c r="K73" s="85" t="str">
        <f t="shared" si="3"/>
        <v>OK</v>
      </c>
      <c r="L73" s="48"/>
      <c r="M73" s="127">
        <v>0</v>
      </c>
      <c r="N73" s="127">
        <v>0</v>
      </c>
      <c r="O73" s="127">
        <v>10</v>
      </c>
      <c r="P73" s="127">
        <v>0</v>
      </c>
      <c r="Q73" s="127">
        <v>0</v>
      </c>
      <c r="R73" s="127">
        <v>0</v>
      </c>
      <c r="S73" s="127">
        <v>0</v>
      </c>
      <c r="T73" s="127">
        <v>0</v>
      </c>
    </row>
    <row r="74" spans="1:20" ht="38.25" x14ac:dyDescent="0.25">
      <c r="A74" s="131"/>
      <c r="B74" s="132"/>
      <c r="C74" s="26">
        <v>71</v>
      </c>
      <c r="D74" s="35" t="s">
        <v>142</v>
      </c>
      <c r="E74" s="26" t="s">
        <v>68</v>
      </c>
      <c r="F74" s="26" t="s">
        <v>143</v>
      </c>
      <c r="G74" s="26" t="s">
        <v>47</v>
      </c>
      <c r="H74" s="30">
        <v>1.34</v>
      </c>
      <c r="I74" s="83">
        <v>10</v>
      </c>
      <c r="J74" s="84">
        <f t="shared" si="2"/>
        <v>0</v>
      </c>
      <c r="K74" s="85" t="str">
        <f t="shared" si="3"/>
        <v>OK</v>
      </c>
      <c r="L74" s="48"/>
      <c r="M74" s="127">
        <v>0</v>
      </c>
      <c r="N74" s="127">
        <v>0</v>
      </c>
      <c r="O74" s="127">
        <v>10</v>
      </c>
      <c r="P74" s="127">
        <v>0</v>
      </c>
      <c r="Q74" s="127">
        <v>0</v>
      </c>
      <c r="R74" s="127">
        <v>0</v>
      </c>
      <c r="S74" s="127">
        <v>0</v>
      </c>
      <c r="T74" s="127">
        <v>0</v>
      </c>
    </row>
    <row r="75" spans="1:20" ht="38.25" x14ac:dyDescent="0.25">
      <c r="A75" s="131"/>
      <c r="B75" s="132"/>
      <c r="C75" s="26">
        <v>72</v>
      </c>
      <c r="D75" s="35" t="s">
        <v>144</v>
      </c>
      <c r="E75" s="26" t="s">
        <v>68</v>
      </c>
      <c r="F75" s="26" t="s">
        <v>143</v>
      </c>
      <c r="G75" s="26" t="s">
        <v>47</v>
      </c>
      <c r="H75" s="30">
        <v>3.4</v>
      </c>
      <c r="I75" s="83">
        <v>10</v>
      </c>
      <c r="J75" s="84">
        <f t="shared" si="2"/>
        <v>0</v>
      </c>
      <c r="K75" s="85" t="str">
        <f t="shared" si="3"/>
        <v>OK</v>
      </c>
      <c r="L75" s="48"/>
      <c r="M75" s="127">
        <v>0</v>
      </c>
      <c r="N75" s="127">
        <v>0</v>
      </c>
      <c r="O75" s="127">
        <v>10</v>
      </c>
      <c r="P75" s="127">
        <v>0</v>
      </c>
      <c r="Q75" s="127">
        <v>0</v>
      </c>
      <c r="R75" s="127">
        <v>0</v>
      </c>
      <c r="S75" s="127">
        <v>0</v>
      </c>
      <c r="T75" s="127">
        <v>0</v>
      </c>
    </row>
    <row r="76" spans="1:20" ht="25.5" x14ac:dyDescent="0.25">
      <c r="A76" s="131"/>
      <c r="B76" s="132"/>
      <c r="C76" s="26">
        <v>73</v>
      </c>
      <c r="D76" s="35" t="s">
        <v>145</v>
      </c>
      <c r="E76" s="26" t="s">
        <v>68</v>
      </c>
      <c r="F76" s="26" t="s">
        <v>143</v>
      </c>
      <c r="G76" s="26" t="s">
        <v>47</v>
      </c>
      <c r="H76" s="30">
        <v>8.5500000000000007</v>
      </c>
      <c r="I76" s="83">
        <v>10</v>
      </c>
      <c r="J76" s="84">
        <f t="shared" si="2"/>
        <v>0</v>
      </c>
      <c r="K76" s="85" t="str">
        <f t="shared" si="3"/>
        <v>OK</v>
      </c>
      <c r="L76" s="48"/>
      <c r="M76" s="127">
        <v>0</v>
      </c>
      <c r="N76" s="127">
        <v>0</v>
      </c>
      <c r="O76" s="127">
        <v>10</v>
      </c>
      <c r="P76" s="127">
        <v>0</v>
      </c>
      <c r="Q76" s="127">
        <v>0</v>
      </c>
      <c r="R76" s="127">
        <v>0</v>
      </c>
      <c r="S76" s="127">
        <v>0</v>
      </c>
      <c r="T76" s="127">
        <v>0</v>
      </c>
    </row>
    <row r="77" spans="1:20" ht="25.5" x14ac:dyDescent="0.25">
      <c r="A77" s="131"/>
      <c r="B77" s="132"/>
      <c r="C77" s="26">
        <v>74</v>
      </c>
      <c r="D77" s="35" t="s">
        <v>146</v>
      </c>
      <c r="E77" s="26" t="s">
        <v>147</v>
      </c>
      <c r="F77" s="26" t="s">
        <v>148</v>
      </c>
      <c r="G77" s="26" t="s">
        <v>47</v>
      </c>
      <c r="H77" s="30">
        <v>0.76</v>
      </c>
      <c r="I77" s="83">
        <v>60</v>
      </c>
      <c r="J77" s="84">
        <f t="shared" si="2"/>
        <v>60</v>
      </c>
      <c r="K77" s="85" t="str">
        <f t="shared" si="3"/>
        <v>OK</v>
      </c>
      <c r="L77" s="48"/>
      <c r="M77" s="127">
        <v>0</v>
      </c>
      <c r="N77" s="127">
        <v>0</v>
      </c>
      <c r="O77" s="127">
        <v>0</v>
      </c>
      <c r="P77" s="127">
        <v>0</v>
      </c>
      <c r="Q77" s="127">
        <v>0</v>
      </c>
      <c r="R77" s="127">
        <v>0</v>
      </c>
      <c r="S77" s="127">
        <v>0</v>
      </c>
      <c r="T77" s="127">
        <v>0</v>
      </c>
    </row>
    <row r="78" spans="1:20" ht="25.5" x14ac:dyDescent="0.25">
      <c r="A78" s="131"/>
      <c r="B78" s="132"/>
      <c r="C78" s="26">
        <v>75</v>
      </c>
      <c r="D78" s="35" t="s">
        <v>149</v>
      </c>
      <c r="E78" s="26" t="s">
        <v>40</v>
      </c>
      <c r="F78" s="26" t="s">
        <v>52</v>
      </c>
      <c r="G78" s="26" t="s">
        <v>47</v>
      </c>
      <c r="H78" s="30">
        <v>1.98</v>
      </c>
      <c r="I78" s="83">
        <v>60</v>
      </c>
      <c r="J78" s="84">
        <f t="shared" si="2"/>
        <v>60</v>
      </c>
      <c r="K78" s="85" t="str">
        <f t="shared" si="3"/>
        <v>OK</v>
      </c>
      <c r="L78" s="48"/>
      <c r="M78" s="127">
        <v>0</v>
      </c>
      <c r="N78" s="127">
        <v>0</v>
      </c>
      <c r="O78" s="127">
        <v>0</v>
      </c>
      <c r="P78" s="127">
        <v>0</v>
      </c>
      <c r="Q78" s="127">
        <v>0</v>
      </c>
      <c r="R78" s="127">
        <v>0</v>
      </c>
      <c r="S78" s="127">
        <v>0</v>
      </c>
      <c r="T78" s="127">
        <v>0</v>
      </c>
    </row>
    <row r="79" spans="1:20" ht="26.25" x14ac:dyDescent="0.25">
      <c r="A79" s="131"/>
      <c r="B79" s="132"/>
      <c r="C79" s="26">
        <v>76</v>
      </c>
      <c r="D79" s="40" t="s">
        <v>150</v>
      </c>
      <c r="E79" s="26" t="s">
        <v>9</v>
      </c>
      <c r="F79" s="31" t="s">
        <v>128</v>
      </c>
      <c r="G79" s="26" t="s">
        <v>47</v>
      </c>
      <c r="H79" s="30">
        <v>4.54</v>
      </c>
      <c r="I79" s="83"/>
      <c r="J79" s="84">
        <f t="shared" si="2"/>
        <v>0</v>
      </c>
      <c r="K79" s="85" t="str">
        <f t="shared" si="3"/>
        <v>OK</v>
      </c>
      <c r="L79" s="48"/>
      <c r="M79" s="127">
        <v>0</v>
      </c>
      <c r="N79" s="127">
        <v>0</v>
      </c>
      <c r="O79" s="127">
        <v>0</v>
      </c>
      <c r="P79" s="127">
        <v>0</v>
      </c>
      <c r="Q79" s="127">
        <v>0</v>
      </c>
      <c r="R79" s="127">
        <v>0</v>
      </c>
      <c r="S79" s="127">
        <v>0</v>
      </c>
      <c r="T79" s="127">
        <v>0</v>
      </c>
    </row>
    <row r="80" spans="1:20" ht="26.25" x14ac:dyDescent="0.25">
      <c r="A80" s="131"/>
      <c r="B80" s="132"/>
      <c r="C80" s="26">
        <v>77</v>
      </c>
      <c r="D80" s="40" t="s">
        <v>151</v>
      </c>
      <c r="E80" s="26" t="s">
        <v>9</v>
      </c>
      <c r="F80" s="31" t="s">
        <v>128</v>
      </c>
      <c r="G80" s="26" t="s">
        <v>47</v>
      </c>
      <c r="H80" s="30">
        <v>1.84</v>
      </c>
      <c r="I80" s="83"/>
      <c r="J80" s="84">
        <f t="shared" si="2"/>
        <v>0</v>
      </c>
      <c r="K80" s="85" t="str">
        <f t="shared" si="3"/>
        <v>OK</v>
      </c>
      <c r="L80" s="48"/>
      <c r="M80" s="127">
        <v>0</v>
      </c>
      <c r="N80" s="127">
        <v>0</v>
      </c>
      <c r="O80" s="127">
        <v>0</v>
      </c>
      <c r="P80" s="127">
        <v>0</v>
      </c>
      <c r="Q80" s="127">
        <v>0</v>
      </c>
      <c r="R80" s="127">
        <v>0</v>
      </c>
      <c r="S80" s="127">
        <v>0</v>
      </c>
      <c r="T80" s="127">
        <v>0</v>
      </c>
    </row>
    <row r="81" spans="1:20" ht="25.5" x14ac:dyDescent="0.25">
      <c r="A81" s="131" t="s">
        <v>379</v>
      </c>
      <c r="B81" s="133">
        <v>10</v>
      </c>
      <c r="C81" s="23">
        <v>78</v>
      </c>
      <c r="D81" s="21" t="s">
        <v>152</v>
      </c>
      <c r="E81" s="23" t="s">
        <v>40</v>
      </c>
      <c r="F81" s="32" t="s">
        <v>153</v>
      </c>
      <c r="G81" s="23" t="s">
        <v>47</v>
      </c>
      <c r="H81" s="29">
        <v>0.75</v>
      </c>
      <c r="I81" s="86"/>
      <c r="J81" s="84">
        <f t="shared" si="2"/>
        <v>0</v>
      </c>
      <c r="K81" s="85" t="str">
        <f t="shared" si="3"/>
        <v>OK</v>
      </c>
      <c r="L81" s="48"/>
      <c r="M81" s="127">
        <v>0</v>
      </c>
      <c r="N81" s="127">
        <v>0</v>
      </c>
      <c r="O81" s="127">
        <v>0</v>
      </c>
      <c r="P81" s="127">
        <v>0</v>
      </c>
      <c r="Q81" s="127">
        <v>0</v>
      </c>
      <c r="R81" s="127">
        <v>0</v>
      </c>
      <c r="S81" s="127">
        <v>0</v>
      </c>
      <c r="T81" s="127">
        <v>0</v>
      </c>
    </row>
    <row r="82" spans="1:20" ht="25.5" x14ac:dyDescent="0.25">
      <c r="A82" s="131"/>
      <c r="B82" s="133"/>
      <c r="C82" s="23">
        <v>79</v>
      </c>
      <c r="D82" s="21" t="s">
        <v>154</v>
      </c>
      <c r="E82" s="23" t="s">
        <v>40</v>
      </c>
      <c r="F82" s="32" t="s">
        <v>153</v>
      </c>
      <c r="G82" s="23" t="s">
        <v>47</v>
      </c>
      <c r="H82" s="29">
        <v>0.56999999999999995</v>
      </c>
      <c r="I82" s="86">
        <v>200</v>
      </c>
      <c r="J82" s="84">
        <f t="shared" si="2"/>
        <v>200</v>
      </c>
      <c r="K82" s="85" t="str">
        <f t="shared" si="3"/>
        <v>OK</v>
      </c>
      <c r="L82" s="48"/>
      <c r="M82" s="127">
        <v>0</v>
      </c>
      <c r="N82" s="127">
        <v>0</v>
      </c>
      <c r="O82" s="127">
        <v>0</v>
      </c>
      <c r="P82" s="127">
        <v>0</v>
      </c>
      <c r="Q82" s="127">
        <v>0</v>
      </c>
      <c r="R82" s="127">
        <v>0</v>
      </c>
      <c r="S82" s="127">
        <v>0</v>
      </c>
      <c r="T82" s="127">
        <v>0</v>
      </c>
    </row>
    <row r="83" spans="1:20" ht="63.75" x14ac:dyDescent="0.25">
      <c r="A83" s="131" t="s">
        <v>381</v>
      </c>
      <c r="B83" s="132">
        <v>11</v>
      </c>
      <c r="C83" s="26">
        <v>80</v>
      </c>
      <c r="D83" s="35" t="s">
        <v>155</v>
      </c>
      <c r="E83" s="26" t="s">
        <v>40</v>
      </c>
      <c r="F83" s="27" t="s">
        <v>156</v>
      </c>
      <c r="G83" s="26" t="s">
        <v>47</v>
      </c>
      <c r="H83" s="28">
        <v>24.5</v>
      </c>
      <c r="I83" s="83">
        <v>100</v>
      </c>
      <c r="J83" s="84">
        <f t="shared" si="2"/>
        <v>100</v>
      </c>
      <c r="K83" s="85" t="str">
        <f t="shared" si="3"/>
        <v>OK</v>
      </c>
      <c r="L83" s="48"/>
      <c r="M83" s="127">
        <v>0</v>
      </c>
      <c r="N83" s="127">
        <v>0</v>
      </c>
      <c r="O83" s="127">
        <v>0</v>
      </c>
      <c r="P83" s="127">
        <v>0</v>
      </c>
      <c r="Q83" s="127">
        <v>0</v>
      </c>
      <c r="R83" s="127">
        <v>0</v>
      </c>
      <c r="S83" s="127">
        <v>0</v>
      </c>
      <c r="T83" s="127">
        <v>0</v>
      </c>
    </row>
    <row r="84" spans="1:20" x14ac:dyDescent="0.25">
      <c r="A84" s="131"/>
      <c r="B84" s="132"/>
      <c r="C84" s="26">
        <v>81</v>
      </c>
      <c r="D84" s="35" t="s">
        <v>157</v>
      </c>
      <c r="E84" s="26" t="s">
        <v>40</v>
      </c>
      <c r="F84" s="27" t="s">
        <v>156</v>
      </c>
      <c r="G84" s="26" t="s">
        <v>47</v>
      </c>
      <c r="H84" s="28">
        <v>39</v>
      </c>
      <c r="I84" s="83">
        <v>10</v>
      </c>
      <c r="J84" s="84">
        <f t="shared" si="2"/>
        <v>10</v>
      </c>
      <c r="K84" s="85" t="str">
        <f t="shared" si="3"/>
        <v>OK</v>
      </c>
      <c r="L84" s="48"/>
      <c r="M84" s="127">
        <v>0</v>
      </c>
      <c r="N84" s="127">
        <v>0</v>
      </c>
      <c r="O84" s="127">
        <v>0</v>
      </c>
      <c r="P84" s="127">
        <v>0</v>
      </c>
      <c r="Q84" s="127">
        <v>0</v>
      </c>
      <c r="R84" s="127">
        <v>0</v>
      </c>
      <c r="S84" s="127">
        <v>0</v>
      </c>
      <c r="T84" s="127">
        <v>0</v>
      </c>
    </row>
    <row r="85" spans="1:20" ht="38.25" x14ac:dyDescent="0.25">
      <c r="A85" s="130" t="s">
        <v>378</v>
      </c>
      <c r="B85" s="133">
        <v>12</v>
      </c>
      <c r="C85" s="23">
        <v>82</v>
      </c>
      <c r="D85" s="21" t="s">
        <v>158</v>
      </c>
      <c r="E85" s="23" t="s">
        <v>40</v>
      </c>
      <c r="F85" s="23" t="s">
        <v>52</v>
      </c>
      <c r="G85" s="23" t="s">
        <v>47</v>
      </c>
      <c r="H85" s="29">
        <v>0.81</v>
      </c>
      <c r="I85" s="86">
        <v>30</v>
      </c>
      <c r="J85" s="84">
        <f t="shared" si="2"/>
        <v>20</v>
      </c>
      <c r="K85" s="85" t="str">
        <f t="shared" si="3"/>
        <v>OK</v>
      </c>
      <c r="L85" s="48"/>
      <c r="M85" s="127">
        <v>0</v>
      </c>
      <c r="N85" s="127">
        <v>0</v>
      </c>
      <c r="O85" s="127">
        <v>10</v>
      </c>
      <c r="P85" s="127">
        <v>0</v>
      </c>
      <c r="Q85" s="127">
        <v>0</v>
      </c>
      <c r="R85" s="127">
        <v>0</v>
      </c>
      <c r="S85" s="127">
        <v>0</v>
      </c>
      <c r="T85" s="127">
        <v>0</v>
      </c>
    </row>
    <row r="86" spans="1:20" x14ac:dyDescent="0.25">
      <c r="A86" s="130"/>
      <c r="B86" s="133"/>
      <c r="C86" s="23">
        <v>83</v>
      </c>
      <c r="D86" s="21" t="s">
        <v>159</v>
      </c>
      <c r="E86" s="23" t="s">
        <v>160</v>
      </c>
      <c r="F86" s="23" t="s">
        <v>161</v>
      </c>
      <c r="G86" s="23" t="s">
        <v>47</v>
      </c>
      <c r="H86" s="29">
        <v>0.39</v>
      </c>
      <c r="I86" s="86">
        <v>50</v>
      </c>
      <c r="J86" s="84">
        <f t="shared" si="2"/>
        <v>50</v>
      </c>
      <c r="K86" s="85" t="str">
        <f t="shared" si="3"/>
        <v>OK</v>
      </c>
      <c r="L86" s="48"/>
      <c r="M86" s="127">
        <v>0</v>
      </c>
      <c r="N86" s="127">
        <v>0</v>
      </c>
      <c r="O86" s="127">
        <v>0</v>
      </c>
      <c r="P86" s="127">
        <v>0</v>
      </c>
      <c r="Q86" s="127">
        <v>0</v>
      </c>
      <c r="R86" s="127">
        <v>0</v>
      </c>
      <c r="S86" s="127">
        <v>0</v>
      </c>
      <c r="T86" s="127">
        <v>0</v>
      </c>
    </row>
    <row r="87" spans="1:20" ht="25.5" x14ac:dyDescent="0.25">
      <c r="A87" s="130"/>
      <c r="B87" s="133"/>
      <c r="C87" s="23">
        <v>84</v>
      </c>
      <c r="D87" s="21" t="s">
        <v>162</v>
      </c>
      <c r="E87" s="23" t="s">
        <v>160</v>
      </c>
      <c r="F87" s="23" t="s">
        <v>161</v>
      </c>
      <c r="G87" s="23" t="s">
        <v>47</v>
      </c>
      <c r="H87" s="29">
        <v>0.39</v>
      </c>
      <c r="I87" s="86">
        <v>50</v>
      </c>
      <c r="J87" s="84">
        <f t="shared" si="2"/>
        <v>50</v>
      </c>
      <c r="K87" s="85" t="str">
        <f t="shared" si="3"/>
        <v>OK</v>
      </c>
      <c r="L87" s="48"/>
      <c r="M87" s="127">
        <v>0</v>
      </c>
      <c r="N87" s="127">
        <v>0</v>
      </c>
      <c r="O87" s="127">
        <v>0</v>
      </c>
      <c r="P87" s="127">
        <v>0</v>
      </c>
      <c r="Q87" s="127">
        <v>0</v>
      </c>
      <c r="R87" s="127">
        <v>0</v>
      </c>
      <c r="S87" s="127">
        <v>0</v>
      </c>
      <c r="T87" s="127">
        <v>0</v>
      </c>
    </row>
    <row r="88" spans="1:20" x14ac:dyDescent="0.25">
      <c r="A88" s="130"/>
      <c r="B88" s="133"/>
      <c r="C88" s="23">
        <v>85</v>
      </c>
      <c r="D88" s="21" t="s">
        <v>163</v>
      </c>
      <c r="E88" s="23" t="s">
        <v>160</v>
      </c>
      <c r="F88" s="23" t="s">
        <v>161</v>
      </c>
      <c r="G88" s="23" t="s">
        <v>47</v>
      </c>
      <c r="H88" s="29">
        <v>0.39</v>
      </c>
      <c r="I88" s="86">
        <v>50</v>
      </c>
      <c r="J88" s="84">
        <f t="shared" si="2"/>
        <v>50</v>
      </c>
      <c r="K88" s="85" t="str">
        <f t="shared" si="3"/>
        <v>OK</v>
      </c>
      <c r="L88" s="48"/>
      <c r="M88" s="127">
        <v>0</v>
      </c>
      <c r="N88" s="127">
        <v>0</v>
      </c>
      <c r="O88" s="127">
        <v>0</v>
      </c>
      <c r="P88" s="127">
        <v>0</v>
      </c>
      <c r="Q88" s="127">
        <v>0</v>
      </c>
      <c r="R88" s="127">
        <v>0</v>
      </c>
      <c r="S88" s="127">
        <v>0</v>
      </c>
      <c r="T88" s="127">
        <v>0</v>
      </c>
    </row>
    <row r="89" spans="1:20" x14ac:dyDescent="0.25">
      <c r="A89" s="130"/>
      <c r="B89" s="133"/>
      <c r="C89" s="23">
        <v>86</v>
      </c>
      <c r="D89" s="21" t="s">
        <v>164</v>
      </c>
      <c r="E89" s="23" t="s">
        <v>160</v>
      </c>
      <c r="F89" s="23" t="s">
        <v>161</v>
      </c>
      <c r="G89" s="23" t="s">
        <v>47</v>
      </c>
      <c r="H89" s="29">
        <v>0.39</v>
      </c>
      <c r="I89" s="86">
        <v>50</v>
      </c>
      <c r="J89" s="84">
        <f t="shared" si="2"/>
        <v>50</v>
      </c>
      <c r="K89" s="85" t="str">
        <f t="shared" si="3"/>
        <v>OK</v>
      </c>
      <c r="L89" s="48"/>
      <c r="M89" s="127">
        <v>0</v>
      </c>
      <c r="N89" s="127">
        <v>0</v>
      </c>
      <c r="O89" s="127">
        <v>0</v>
      </c>
      <c r="P89" s="127">
        <v>0</v>
      </c>
      <c r="Q89" s="127">
        <v>0</v>
      </c>
      <c r="R89" s="127">
        <v>0</v>
      </c>
      <c r="S89" s="127">
        <v>0</v>
      </c>
      <c r="T89" s="127">
        <v>0</v>
      </c>
    </row>
    <row r="90" spans="1:20" x14ac:dyDescent="0.25">
      <c r="A90" s="130"/>
      <c r="B90" s="133"/>
      <c r="C90" s="23">
        <v>87</v>
      </c>
      <c r="D90" s="21" t="s">
        <v>165</v>
      </c>
      <c r="E90" s="23" t="s">
        <v>160</v>
      </c>
      <c r="F90" s="23" t="s">
        <v>161</v>
      </c>
      <c r="G90" s="23" t="s">
        <v>47</v>
      </c>
      <c r="H90" s="29">
        <v>0.39</v>
      </c>
      <c r="I90" s="86">
        <v>50</v>
      </c>
      <c r="J90" s="84">
        <f t="shared" si="2"/>
        <v>50</v>
      </c>
      <c r="K90" s="85" t="str">
        <f t="shared" si="3"/>
        <v>OK</v>
      </c>
      <c r="L90" s="48"/>
      <c r="M90" s="127">
        <v>0</v>
      </c>
      <c r="N90" s="127">
        <v>0</v>
      </c>
      <c r="O90" s="127">
        <v>0</v>
      </c>
      <c r="P90" s="127">
        <v>0</v>
      </c>
      <c r="Q90" s="127">
        <v>0</v>
      </c>
      <c r="R90" s="127">
        <v>0</v>
      </c>
      <c r="S90" s="127">
        <v>0</v>
      </c>
      <c r="T90" s="127">
        <v>0</v>
      </c>
    </row>
    <row r="91" spans="1:20" x14ac:dyDescent="0.25">
      <c r="A91" s="130"/>
      <c r="B91" s="133"/>
      <c r="C91" s="23">
        <v>88</v>
      </c>
      <c r="D91" s="21" t="s">
        <v>166</v>
      </c>
      <c r="E91" s="23" t="s">
        <v>160</v>
      </c>
      <c r="F91" s="23" t="s">
        <v>167</v>
      </c>
      <c r="G91" s="23" t="s">
        <v>47</v>
      </c>
      <c r="H91" s="29">
        <v>1</v>
      </c>
      <c r="I91" s="86"/>
      <c r="J91" s="84">
        <f t="shared" si="2"/>
        <v>0</v>
      </c>
      <c r="K91" s="85" t="str">
        <f t="shared" si="3"/>
        <v>OK</v>
      </c>
      <c r="L91" s="48"/>
      <c r="M91" s="127">
        <v>0</v>
      </c>
      <c r="N91" s="127">
        <v>0</v>
      </c>
      <c r="O91" s="127">
        <v>0</v>
      </c>
      <c r="P91" s="127">
        <v>0</v>
      </c>
      <c r="Q91" s="127">
        <v>0</v>
      </c>
      <c r="R91" s="127">
        <v>0</v>
      </c>
      <c r="S91" s="127">
        <v>0</v>
      </c>
      <c r="T91" s="127">
        <v>0</v>
      </c>
    </row>
    <row r="92" spans="1:20" x14ac:dyDescent="0.25">
      <c r="A92" s="130"/>
      <c r="B92" s="133"/>
      <c r="C92" s="23">
        <v>89</v>
      </c>
      <c r="D92" s="21" t="s">
        <v>168</v>
      </c>
      <c r="E92" s="23" t="s">
        <v>160</v>
      </c>
      <c r="F92" s="23" t="s">
        <v>167</v>
      </c>
      <c r="G92" s="23" t="s">
        <v>47</v>
      </c>
      <c r="H92" s="29">
        <v>1</v>
      </c>
      <c r="I92" s="86"/>
      <c r="J92" s="84">
        <f t="shared" si="2"/>
        <v>0</v>
      </c>
      <c r="K92" s="85" t="str">
        <f t="shared" si="3"/>
        <v>OK</v>
      </c>
      <c r="L92" s="48"/>
      <c r="M92" s="127">
        <v>0</v>
      </c>
      <c r="N92" s="127">
        <v>0</v>
      </c>
      <c r="O92" s="127">
        <v>0</v>
      </c>
      <c r="P92" s="127">
        <v>0</v>
      </c>
      <c r="Q92" s="127">
        <v>0</v>
      </c>
      <c r="R92" s="127">
        <v>0</v>
      </c>
      <c r="S92" s="127">
        <v>0</v>
      </c>
      <c r="T92" s="127">
        <v>0</v>
      </c>
    </row>
    <row r="93" spans="1:20" x14ac:dyDescent="0.25">
      <c r="A93" s="130"/>
      <c r="B93" s="133"/>
      <c r="C93" s="23">
        <v>90</v>
      </c>
      <c r="D93" s="21" t="s">
        <v>169</v>
      </c>
      <c r="E93" s="23" t="s">
        <v>160</v>
      </c>
      <c r="F93" s="23" t="s">
        <v>167</v>
      </c>
      <c r="G93" s="23" t="s">
        <v>47</v>
      </c>
      <c r="H93" s="29">
        <v>1</v>
      </c>
      <c r="I93" s="86"/>
      <c r="J93" s="84">
        <f t="shared" si="2"/>
        <v>0</v>
      </c>
      <c r="K93" s="85" t="str">
        <f t="shared" si="3"/>
        <v>OK</v>
      </c>
      <c r="L93" s="48"/>
      <c r="M93" s="127">
        <v>0</v>
      </c>
      <c r="N93" s="127">
        <v>0</v>
      </c>
      <c r="O93" s="127">
        <v>0</v>
      </c>
      <c r="P93" s="127">
        <v>0</v>
      </c>
      <c r="Q93" s="127">
        <v>0</v>
      </c>
      <c r="R93" s="127">
        <v>0</v>
      </c>
      <c r="S93" s="127">
        <v>0</v>
      </c>
      <c r="T93" s="127">
        <v>0</v>
      </c>
    </row>
    <row r="94" spans="1:20" ht="25.5" x14ac:dyDescent="0.25">
      <c r="A94" s="130"/>
      <c r="B94" s="133"/>
      <c r="C94" s="23">
        <v>91</v>
      </c>
      <c r="D94" s="21" t="s">
        <v>170</v>
      </c>
      <c r="E94" s="23" t="s">
        <v>160</v>
      </c>
      <c r="F94" s="23" t="s">
        <v>167</v>
      </c>
      <c r="G94" s="23" t="s">
        <v>47</v>
      </c>
      <c r="H94" s="29">
        <v>1</v>
      </c>
      <c r="I94" s="86"/>
      <c r="J94" s="84">
        <f t="shared" si="2"/>
        <v>0</v>
      </c>
      <c r="K94" s="85" t="str">
        <f t="shared" si="3"/>
        <v>OK</v>
      </c>
      <c r="L94" s="48"/>
      <c r="M94" s="127">
        <v>0</v>
      </c>
      <c r="N94" s="127">
        <v>0</v>
      </c>
      <c r="O94" s="127">
        <v>0</v>
      </c>
      <c r="P94" s="127">
        <v>0</v>
      </c>
      <c r="Q94" s="127">
        <v>0</v>
      </c>
      <c r="R94" s="127">
        <v>0</v>
      </c>
      <c r="S94" s="127">
        <v>0</v>
      </c>
      <c r="T94" s="127">
        <v>0</v>
      </c>
    </row>
    <row r="95" spans="1:20" ht="25.5" x14ac:dyDescent="0.25">
      <c r="A95" s="130"/>
      <c r="B95" s="133"/>
      <c r="C95" s="23">
        <v>92</v>
      </c>
      <c r="D95" s="21" t="s">
        <v>171</v>
      </c>
      <c r="E95" s="23" t="s">
        <v>160</v>
      </c>
      <c r="F95" s="23" t="s">
        <v>167</v>
      </c>
      <c r="G95" s="23" t="s">
        <v>47</v>
      </c>
      <c r="H95" s="29">
        <v>1</v>
      </c>
      <c r="I95" s="86"/>
      <c r="J95" s="84">
        <f t="shared" si="2"/>
        <v>0</v>
      </c>
      <c r="K95" s="85" t="str">
        <f t="shared" si="3"/>
        <v>OK</v>
      </c>
      <c r="L95" s="48"/>
      <c r="M95" s="127">
        <v>0</v>
      </c>
      <c r="N95" s="127">
        <v>0</v>
      </c>
      <c r="O95" s="127">
        <v>0</v>
      </c>
      <c r="P95" s="127">
        <v>0</v>
      </c>
      <c r="Q95" s="127">
        <v>0</v>
      </c>
      <c r="R95" s="127">
        <v>0</v>
      </c>
      <c r="S95" s="127">
        <v>0</v>
      </c>
      <c r="T95" s="127">
        <v>0</v>
      </c>
    </row>
    <row r="96" spans="1:20" ht="25.5" x14ac:dyDescent="0.25">
      <c r="A96" s="130"/>
      <c r="B96" s="133"/>
      <c r="C96" s="23">
        <v>93</v>
      </c>
      <c r="D96" s="21" t="s">
        <v>172</v>
      </c>
      <c r="E96" s="23" t="s">
        <v>68</v>
      </c>
      <c r="F96" s="23" t="s">
        <v>173</v>
      </c>
      <c r="G96" s="23" t="s">
        <v>47</v>
      </c>
      <c r="H96" s="29">
        <v>5</v>
      </c>
      <c r="I96" s="86">
        <v>10</v>
      </c>
      <c r="J96" s="84">
        <f t="shared" si="2"/>
        <v>10</v>
      </c>
      <c r="K96" s="85" t="str">
        <f t="shared" si="3"/>
        <v>OK</v>
      </c>
      <c r="L96" s="48"/>
      <c r="M96" s="127">
        <v>0</v>
      </c>
      <c r="N96" s="127">
        <v>0</v>
      </c>
      <c r="O96" s="127">
        <v>0</v>
      </c>
      <c r="P96" s="127">
        <v>0</v>
      </c>
      <c r="Q96" s="127">
        <v>0</v>
      </c>
      <c r="R96" s="127">
        <v>0</v>
      </c>
      <c r="S96" s="127">
        <v>0</v>
      </c>
      <c r="T96" s="127">
        <v>0</v>
      </c>
    </row>
    <row r="97" spans="1:20" ht="25.5" x14ac:dyDescent="0.25">
      <c r="A97" s="130"/>
      <c r="B97" s="133"/>
      <c r="C97" s="23">
        <v>94</v>
      </c>
      <c r="D97" s="21" t="s">
        <v>174</v>
      </c>
      <c r="E97" s="23" t="s">
        <v>68</v>
      </c>
      <c r="F97" s="23" t="s">
        <v>173</v>
      </c>
      <c r="G97" s="23" t="s">
        <v>47</v>
      </c>
      <c r="H97" s="29">
        <v>5</v>
      </c>
      <c r="I97" s="86">
        <v>10</v>
      </c>
      <c r="J97" s="84">
        <f t="shared" si="2"/>
        <v>10</v>
      </c>
      <c r="K97" s="85" t="str">
        <f t="shared" si="3"/>
        <v>OK</v>
      </c>
      <c r="L97" s="48"/>
      <c r="M97" s="127">
        <v>0</v>
      </c>
      <c r="N97" s="127">
        <v>0</v>
      </c>
      <c r="O97" s="127">
        <v>0</v>
      </c>
      <c r="P97" s="127">
        <v>0</v>
      </c>
      <c r="Q97" s="127">
        <v>0</v>
      </c>
      <c r="R97" s="127">
        <v>0</v>
      </c>
      <c r="S97" s="127">
        <v>0</v>
      </c>
      <c r="T97" s="127">
        <v>0</v>
      </c>
    </row>
    <row r="98" spans="1:20" ht="25.5" x14ac:dyDescent="0.25">
      <c r="A98" s="130"/>
      <c r="B98" s="133"/>
      <c r="C98" s="23">
        <v>95</v>
      </c>
      <c r="D98" s="21" t="s">
        <v>175</v>
      </c>
      <c r="E98" s="23" t="s">
        <v>68</v>
      </c>
      <c r="F98" s="23" t="s">
        <v>173</v>
      </c>
      <c r="G98" s="23" t="s">
        <v>47</v>
      </c>
      <c r="H98" s="29">
        <v>5</v>
      </c>
      <c r="I98" s="86">
        <v>10</v>
      </c>
      <c r="J98" s="84">
        <f t="shared" si="2"/>
        <v>10</v>
      </c>
      <c r="K98" s="85" t="str">
        <f t="shared" si="3"/>
        <v>OK</v>
      </c>
      <c r="L98" s="48"/>
      <c r="M98" s="127">
        <v>0</v>
      </c>
      <c r="N98" s="127">
        <v>0</v>
      </c>
      <c r="O98" s="127">
        <v>0</v>
      </c>
      <c r="P98" s="127">
        <v>0</v>
      </c>
      <c r="Q98" s="127">
        <v>0</v>
      </c>
      <c r="R98" s="127">
        <v>0</v>
      </c>
      <c r="S98" s="127">
        <v>0</v>
      </c>
      <c r="T98" s="127">
        <v>0</v>
      </c>
    </row>
    <row r="99" spans="1:20" ht="25.5" x14ac:dyDescent="0.25">
      <c r="A99" s="130"/>
      <c r="B99" s="133"/>
      <c r="C99" s="23">
        <v>96</v>
      </c>
      <c r="D99" s="21" t="s">
        <v>176</v>
      </c>
      <c r="E99" s="23" t="s">
        <v>68</v>
      </c>
      <c r="F99" s="23" t="s">
        <v>173</v>
      </c>
      <c r="G99" s="23" t="s">
        <v>47</v>
      </c>
      <c r="H99" s="29">
        <v>5</v>
      </c>
      <c r="I99" s="86">
        <v>85</v>
      </c>
      <c r="J99" s="84">
        <f t="shared" si="2"/>
        <v>85</v>
      </c>
      <c r="K99" s="85" t="str">
        <f t="shared" si="3"/>
        <v>OK</v>
      </c>
      <c r="L99" s="48"/>
      <c r="M99" s="127">
        <v>0</v>
      </c>
      <c r="N99" s="127">
        <v>0</v>
      </c>
      <c r="O99" s="127">
        <v>0</v>
      </c>
      <c r="P99" s="127">
        <v>0</v>
      </c>
      <c r="Q99" s="127">
        <v>0</v>
      </c>
      <c r="R99" s="127">
        <v>0</v>
      </c>
      <c r="S99" s="127">
        <v>0</v>
      </c>
      <c r="T99" s="127">
        <v>0</v>
      </c>
    </row>
    <row r="100" spans="1:20" ht="25.5" x14ac:dyDescent="0.25">
      <c r="A100" s="130"/>
      <c r="B100" s="133"/>
      <c r="C100" s="23">
        <v>97</v>
      </c>
      <c r="D100" s="21" t="s">
        <v>177</v>
      </c>
      <c r="E100" s="23" t="s">
        <v>68</v>
      </c>
      <c r="F100" s="23" t="s">
        <v>178</v>
      </c>
      <c r="G100" s="23" t="s">
        <v>47</v>
      </c>
      <c r="H100" s="29">
        <v>3.52</v>
      </c>
      <c r="I100" s="86">
        <v>5</v>
      </c>
      <c r="J100" s="84">
        <f t="shared" si="2"/>
        <v>5</v>
      </c>
      <c r="K100" s="85" t="str">
        <f t="shared" si="3"/>
        <v>OK</v>
      </c>
      <c r="L100" s="48"/>
      <c r="M100" s="127">
        <v>0</v>
      </c>
      <c r="N100" s="127">
        <v>0</v>
      </c>
      <c r="O100" s="127">
        <v>0</v>
      </c>
      <c r="P100" s="127">
        <v>0</v>
      </c>
      <c r="Q100" s="127">
        <v>0</v>
      </c>
      <c r="R100" s="127">
        <v>0</v>
      </c>
      <c r="S100" s="127">
        <v>0</v>
      </c>
      <c r="T100" s="127">
        <v>0</v>
      </c>
    </row>
    <row r="101" spans="1:20" ht="140.25" x14ac:dyDescent="0.25">
      <c r="A101" s="55" t="s">
        <v>382</v>
      </c>
      <c r="B101" s="53">
        <v>13</v>
      </c>
      <c r="C101" s="26">
        <v>98</v>
      </c>
      <c r="D101" s="35" t="s">
        <v>179</v>
      </c>
      <c r="E101" s="26" t="s">
        <v>40</v>
      </c>
      <c r="F101" s="27" t="s">
        <v>180</v>
      </c>
      <c r="G101" s="26" t="s">
        <v>47</v>
      </c>
      <c r="H101" s="28">
        <v>491.22</v>
      </c>
      <c r="I101" s="83">
        <v>10</v>
      </c>
      <c r="J101" s="84">
        <f t="shared" si="2"/>
        <v>0</v>
      </c>
      <c r="K101" s="85" t="str">
        <f t="shared" si="3"/>
        <v>OK</v>
      </c>
      <c r="L101" s="48"/>
      <c r="M101" s="127">
        <v>0</v>
      </c>
      <c r="N101" s="127">
        <v>0</v>
      </c>
      <c r="O101" s="127">
        <v>0</v>
      </c>
      <c r="P101" s="127">
        <v>0</v>
      </c>
      <c r="Q101" s="127">
        <v>0</v>
      </c>
      <c r="R101" s="127">
        <v>10</v>
      </c>
      <c r="S101" s="127">
        <v>0</v>
      </c>
      <c r="T101" s="127">
        <v>0</v>
      </c>
    </row>
    <row r="102" spans="1:20" ht="25.5" x14ac:dyDescent="0.25">
      <c r="A102" s="130" t="s">
        <v>378</v>
      </c>
      <c r="B102" s="133">
        <v>14</v>
      </c>
      <c r="C102" s="23">
        <v>99</v>
      </c>
      <c r="D102" s="36" t="s">
        <v>181</v>
      </c>
      <c r="E102" s="23" t="s">
        <v>40</v>
      </c>
      <c r="F102" s="22" t="s">
        <v>182</v>
      </c>
      <c r="G102" s="23" t="s">
        <v>47</v>
      </c>
      <c r="H102" s="29">
        <v>5.3</v>
      </c>
      <c r="I102" s="49">
        <v>50</v>
      </c>
      <c r="J102" s="84">
        <f t="shared" si="2"/>
        <v>50</v>
      </c>
      <c r="K102" s="85" t="str">
        <f t="shared" si="3"/>
        <v>OK</v>
      </c>
      <c r="L102" s="48"/>
      <c r="M102" s="127">
        <v>0</v>
      </c>
      <c r="N102" s="127">
        <v>0</v>
      </c>
      <c r="O102" s="127">
        <v>0</v>
      </c>
      <c r="P102" s="127">
        <v>0</v>
      </c>
      <c r="Q102" s="127">
        <v>0</v>
      </c>
      <c r="R102" s="127">
        <v>0</v>
      </c>
      <c r="S102" s="127">
        <v>0</v>
      </c>
      <c r="T102" s="127">
        <v>0</v>
      </c>
    </row>
    <row r="103" spans="1:20" ht="25.5" x14ac:dyDescent="0.25">
      <c r="A103" s="130"/>
      <c r="B103" s="133"/>
      <c r="C103" s="23">
        <v>100</v>
      </c>
      <c r="D103" s="36" t="s">
        <v>183</v>
      </c>
      <c r="E103" s="23" t="s">
        <v>40</v>
      </c>
      <c r="F103" s="22" t="s">
        <v>182</v>
      </c>
      <c r="G103" s="23" t="s">
        <v>47</v>
      </c>
      <c r="H103" s="29">
        <v>0.64</v>
      </c>
      <c r="I103" s="49">
        <v>60</v>
      </c>
      <c r="J103" s="84">
        <f t="shared" si="2"/>
        <v>45</v>
      </c>
      <c r="K103" s="85" t="str">
        <f t="shared" si="3"/>
        <v>OK</v>
      </c>
      <c r="L103" s="48"/>
      <c r="M103" s="127">
        <v>0</v>
      </c>
      <c r="N103" s="127">
        <v>0</v>
      </c>
      <c r="O103" s="127">
        <v>15</v>
      </c>
      <c r="P103" s="127">
        <v>0</v>
      </c>
      <c r="Q103" s="127">
        <v>0</v>
      </c>
      <c r="R103" s="127">
        <v>0</v>
      </c>
      <c r="S103" s="127">
        <v>0</v>
      </c>
      <c r="T103" s="127">
        <v>0</v>
      </c>
    </row>
    <row r="104" spans="1:20" ht="25.5" x14ac:dyDescent="0.25">
      <c r="A104" s="130"/>
      <c r="B104" s="133"/>
      <c r="C104" s="23">
        <v>101</v>
      </c>
      <c r="D104" s="21" t="s">
        <v>184</v>
      </c>
      <c r="E104" s="23" t="s">
        <v>40</v>
      </c>
      <c r="F104" s="23" t="s">
        <v>83</v>
      </c>
      <c r="G104" s="23" t="s">
        <v>47</v>
      </c>
      <c r="H104" s="29">
        <v>0.92</v>
      </c>
      <c r="I104" s="86">
        <v>36</v>
      </c>
      <c r="J104" s="84">
        <f t="shared" si="2"/>
        <v>24</v>
      </c>
      <c r="K104" s="85" t="str">
        <f t="shared" si="3"/>
        <v>OK</v>
      </c>
      <c r="L104" s="48"/>
      <c r="M104" s="127">
        <v>0</v>
      </c>
      <c r="N104" s="127">
        <v>0</v>
      </c>
      <c r="O104" s="127">
        <v>12</v>
      </c>
      <c r="P104" s="127">
        <v>0</v>
      </c>
      <c r="Q104" s="127">
        <v>0</v>
      </c>
      <c r="R104" s="127">
        <v>0</v>
      </c>
      <c r="S104" s="127">
        <v>0</v>
      </c>
      <c r="T104" s="127">
        <v>0</v>
      </c>
    </row>
    <row r="105" spans="1:20" ht="25.5" x14ac:dyDescent="0.25">
      <c r="A105" s="130"/>
      <c r="B105" s="133"/>
      <c r="C105" s="23">
        <v>102</v>
      </c>
      <c r="D105" s="21" t="s">
        <v>185</v>
      </c>
      <c r="E105" s="23" t="s">
        <v>186</v>
      </c>
      <c r="F105" s="23" t="s">
        <v>187</v>
      </c>
      <c r="G105" s="23" t="s">
        <v>47</v>
      </c>
      <c r="H105" s="29">
        <v>3.12</v>
      </c>
      <c r="I105" s="86"/>
      <c r="J105" s="84">
        <f t="shared" si="2"/>
        <v>0</v>
      </c>
      <c r="K105" s="85" t="str">
        <f t="shared" si="3"/>
        <v>OK</v>
      </c>
      <c r="L105" s="48"/>
      <c r="M105" s="127">
        <v>0</v>
      </c>
      <c r="N105" s="127">
        <v>0</v>
      </c>
      <c r="O105" s="127">
        <v>0</v>
      </c>
      <c r="P105" s="127">
        <v>0</v>
      </c>
      <c r="Q105" s="127">
        <v>0</v>
      </c>
      <c r="R105" s="127">
        <v>0</v>
      </c>
      <c r="S105" s="127">
        <v>0</v>
      </c>
      <c r="T105" s="127">
        <v>0</v>
      </c>
    </row>
    <row r="106" spans="1:20" ht="25.5" x14ac:dyDescent="0.25">
      <c r="A106" s="130"/>
      <c r="B106" s="133"/>
      <c r="C106" s="23">
        <v>103</v>
      </c>
      <c r="D106" s="21" t="s">
        <v>188</v>
      </c>
      <c r="E106" s="23" t="s">
        <v>189</v>
      </c>
      <c r="F106" s="23" t="s">
        <v>187</v>
      </c>
      <c r="G106" s="23" t="s">
        <v>47</v>
      </c>
      <c r="H106" s="29">
        <v>3</v>
      </c>
      <c r="I106" s="86">
        <v>80</v>
      </c>
      <c r="J106" s="84">
        <f t="shared" si="2"/>
        <v>0</v>
      </c>
      <c r="K106" s="85" t="str">
        <f t="shared" si="3"/>
        <v>OK</v>
      </c>
      <c r="L106" s="48"/>
      <c r="M106" s="127">
        <v>0</v>
      </c>
      <c r="N106" s="127">
        <v>0</v>
      </c>
      <c r="O106" s="127">
        <v>80</v>
      </c>
      <c r="P106" s="127">
        <v>0</v>
      </c>
      <c r="Q106" s="127">
        <v>0</v>
      </c>
      <c r="R106" s="127">
        <v>0</v>
      </c>
      <c r="S106" s="127">
        <v>0</v>
      </c>
      <c r="T106" s="127">
        <v>0</v>
      </c>
    </row>
    <row r="107" spans="1:20" x14ac:dyDescent="0.25">
      <c r="A107" s="130"/>
      <c r="B107" s="133"/>
      <c r="C107" s="23">
        <v>104</v>
      </c>
      <c r="D107" s="21" t="s">
        <v>190</v>
      </c>
      <c r="E107" s="23" t="s">
        <v>40</v>
      </c>
      <c r="F107" s="23" t="s">
        <v>182</v>
      </c>
      <c r="G107" s="23" t="s">
        <v>47</v>
      </c>
      <c r="H107" s="29">
        <v>0.49</v>
      </c>
      <c r="I107" s="86">
        <v>20</v>
      </c>
      <c r="J107" s="84">
        <f t="shared" si="2"/>
        <v>20</v>
      </c>
      <c r="K107" s="85" t="str">
        <f t="shared" si="3"/>
        <v>OK</v>
      </c>
      <c r="L107" s="48"/>
      <c r="M107" s="127">
        <v>0</v>
      </c>
      <c r="N107" s="127">
        <v>0</v>
      </c>
      <c r="O107" s="127">
        <v>0</v>
      </c>
      <c r="P107" s="127">
        <v>0</v>
      </c>
      <c r="Q107" s="127">
        <v>0</v>
      </c>
      <c r="R107" s="127">
        <v>0</v>
      </c>
      <c r="S107" s="127">
        <v>0</v>
      </c>
      <c r="T107" s="127">
        <v>0</v>
      </c>
    </row>
    <row r="108" spans="1:20" ht="25.5" x14ac:dyDescent="0.25">
      <c r="A108" s="130"/>
      <c r="B108" s="133"/>
      <c r="C108" s="23">
        <v>105</v>
      </c>
      <c r="D108" s="21" t="s">
        <v>191</v>
      </c>
      <c r="E108" s="23" t="s">
        <v>186</v>
      </c>
      <c r="F108" s="23" t="s">
        <v>192</v>
      </c>
      <c r="G108" s="23" t="s">
        <v>47</v>
      </c>
      <c r="H108" s="29">
        <v>6.37</v>
      </c>
      <c r="I108" s="86">
        <v>10</v>
      </c>
      <c r="J108" s="84">
        <f t="shared" si="2"/>
        <v>0</v>
      </c>
      <c r="K108" s="85" t="str">
        <f t="shared" si="3"/>
        <v>OK</v>
      </c>
      <c r="L108" s="48"/>
      <c r="M108" s="127">
        <v>0</v>
      </c>
      <c r="N108" s="127">
        <v>0</v>
      </c>
      <c r="O108" s="127">
        <v>10</v>
      </c>
      <c r="P108" s="127">
        <v>0</v>
      </c>
      <c r="Q108" s="127">
        <v>0</v>
      </c>
      <c r="R108" s="127">
        <v>0</v>
      </c>
      <c r="S108" s="127">
        <v>0</v>
      </c>
      <c r="T108" s="127">
        <v>0</v>
      </c>
    </row>
    <row r="109" spans="1:20" ht="26.25" x14ac:dyDescent="0.25">
      <c r="A109" s="130"/>
      <c r="B109" s="133"/>
      <c r="C109" s="23">
        <v>106</v>
      </c>
      <c r="D109" s="37" t="s">
        <v>193</v>
      </c>
      <c r="E109" s="23" t="s">
        <v>40</v>
      </c>
      <c r="F109" s="23" t="s">
        <v>194</v>
      </c>
      <c r="G109" s="23" t="s">
        <v>47</v>
      </c>
      <c r="H109" s="29">
        <v>1.78</v>
      </c>
      <c r="I109" s="86"/>
      <c r="J109" s="84">
        <f t="shared" si="2"/>
        <v>0</v>
      </c>
      <c r="K109" s="85" t="str">
        <f t="shared" si="3"/>
        <v>OK</v>
      </c>
      <c r="L109" s="48"/>
      <c r="M109" s="127">
        <v>0</v>
      </c>
      <c r="N109" s="127">
        <v>0</v>
      </c>
      <c r="O109" s="127">
        <v>0</v>
      </c>
      <c r="P109" s="127">
        <v>0</v>
      </c>
      <c r="Q109" s="127">
        <v>0</v>
      </c>
      <c r="R109" s="127">
        <v>0</v>
      </c>
      <c r="S109" s="127">
        <v>0</v>
      </c>
      <c r="T109" s="127">
        <v>0</v>
      </c>
    </row>
    <row r="110" spans="1:20" x14ac:dyDescent="0.25">
      <c r="A110" s="130"/>
      <c r="B110" s="133"/>
      <c r="C110" s="23">
        <v>107</v>
      </c>
      <c r="D110" s="21" t="s">
        <v>195</v>
      </c>
      <c r="E110" s="23" t="s">
        <v>189</v>
      </c>
      <c r="F110" s="23" t="s">
        <v>194</v>
      </c>
      <c r="G110" s="23" t="s">
        <v>47</v>
      </c>
      <c r="H110" s="29">
        <v>2.7</v>
      </c>
      <c r="I110" s="86">
        <v>30</v>
      </c>
      <c r="J110" s="84">
        <f t="shared" si="2"/>
        <v>30</v>
      </c>
      <c r="K110" s="85" t="str">
        <f t="shared" si="3"/>
        <v>OK</v>
      </c>
      <c r="L110" s="48"/>
      <c r="M110" s="127">
        <v>0</v>
      </c>
      <c r="N110" s="127">
        <v>0</v>
      </c>
      <c r="O110" s="127">
        <v>0</v>
      </c>
      <c r="P110" s="127">
        <v>0</v>
      </c>
      <c r="Q110" s="127">
        <v>0</v>
      </c>
      <c r="R110" s="127">
        <v>0</v>
      </c>
      <c r="S110" s="127">
        <v>0</v>
      </c>
      <c r="T110" s="127">
        <v>0</v>
      </c>
    </row>
    <row r="111" spans="1:20" ht="25.5" x14ac:dyDescent="0.25">
      <c r="A111" s="130"/>
      <c r="B111" s="133"/>
      <c r="C111" s="23">
        <v>108</v>
      </c>
      <c r="D111" s="21" t="s">
        <v>196</v>
      </c>
      <c r="E111" s="23" t="s">
        <v>40</v>
      </c>
      <c r="F111" s="23" t="s">
        <v>182</v>
      </c>
      <c r="G111" s="23" t="s">
        <v>47</v>
      </c>
      <c r="H111" s="29">
        <v>0.49</v>
      </c>
      <c r="I111" s="86">
        <v>20</v>
      </c>
      <c r="J111" s="84">
        <f t="shared" si="2"/>
        <v>20</v>
      </c>
      <c r="K111" s="85" t="str">
        <f t="shared" si="3"/>
        <v>OK</v>
      </c>
      <c r="L111" s="48"/>
      <c r="M111" s="127">
        <v>0</v>
      </c>
      <c r="N111" s="127">
        <v>0</v>
      </c>
      <c r="O111" s="127">
        <v>0</v>
      </c>
      <c r="P111" s="127">
        <v>0</v>
      </c>
      <c r="Q111" s="127">
        <v>0</v>
      </c>
      <c r="R111" s="127">
        <v>0</v>
      </c>
      <c r="S111" s="127">
        <v>0</v>
      </c>
      <c r="T111" s="127">
        <v>0</v>
      </c>
    </row>
    <row r="112" spans="1:20" ht="25.5" x14ac:dyDescent="0.25">
      <c r="A112" s="130"/>
      <c r="B112" s="133"/>
      <c r="C112" s="23">
        <v>109</v>
      </c>
      <c r="D112" s="21" t="s">
        <v>197</v>
      </c>
      <c r="E112" s="23" t="s">
        <v>40</v>
      </c>
      <c r="F112" s="23" t="s">
        <v>198</v>
      </c>
      <c r="G112" s="23" t="s">
        <v>47</v>
      </c>
      <c r="H112" s="29">
        <v>20.13</v>
      </c>
      <c r="I112" s="86"/>
      <c r="J112" s="84">
        <f t="shared" si="2"/>
        <v>0</v>
      </c>
      <c r="K112" s="85" t="str">
        <f t="shared" si="3"/>
        <v>OK</v>
      </c>
      <c r="L112" s="48"/>
      <c r="M112" s="127">
        <v>0</v>
      </c>
      <c r="N112" s="127">
        <v>0</v>
      </c>
      <c r="O112" s="127">
        <v>0</v>
      </c>
      <c r="P112" s="127">
        <v>0</v>
      </c>
      <c r="Q112" s="127">
        <v>0</v>
      </c>
      <c r="R112" s="127">
        <v>0</v>
      </c>
      <c r="S112" s="127">
        <v>0</v>
      </c>
      <c r="T112" s="127">
        <v>0</v>
      </c>
    </row>
    <row r="113" spans="1:20" ht="26.25" customHeight="1" x14ac:dyDescent="0.25">
      <c r="A113" s="55" t="s">
        <v>379</v>
      </c>
      <c r="B113" s="53">
        <v>15</v>
      </c>
      <c r="C113" s="26">
        <v>110</v>
      </c>
      <c r="D113" s="35" t="s">
        <v>199</v>
      </c>
      <c r="E113" s="26" t="s">
        <v>189</v>
      </c>
      <c r="F113" s="27" t="s">
        <v>200</v>
      </c>
      <c r="G113" s="26" t="s">
        <v>47</v>
      </c>
      <c r="H113" s="28">
        <v>44.15</v>
      </c>
      <c r="I113" s="83">
        <v>10</v>
      </c>
      <c r="J113" s="84">
        <f t="shared" si="2"/>
        <v>10</v>
      </c>
      <c r="K113" s="85" t="str">
        <f t="shared" si="3"/>
        <v>OK</v>
      </c>
      <c r="L113" s="48"/>
      <c r="M113" s="127">
        <v>0</v>
      </c>
      <c r="N113" s="127">
        <v>0</v>
      </c>
      <c r="O113" s="127">
        <v>0</v>
      </c>
      <c r="P113" s="127">
        <v>0</v>
      </c>
      <c r="Q113" s="127">
        <v>0</v>
      </c>
      <c r="R113" s="127">
        <v>0</v>
      </c>
      <c r="S113" s="127">
        <v>0</v>
      </c>
      <c r="T113" s="127">
        <v>0</v>
      </c>
    </row>
    <row r="114" spans="1:20" ht="63.75" x14ac:dyDescent="0.25">
      <c r="A114" s="56" t="s">
        <v>383</v>
      </c>
      <c r="B114" s="54">
        <v>16</v>
      </c>
      <c r="C114" s="23">
        <v>111</v>
      </c>
      <c r="D114" s="21" t="s">
        <v>201</v>
      </c>
      <c r="E114" s="23" t="s">
        <v>40</v>
      </c>
      <c r="F114" s="32" t="s">
        <v>202</v>
      </c>
      <c r="G114" s="23" t="s">
        <v>47</v>
      </c>
      <c r="H114" s="29">
        <v>430</v>
      </c>
      <c r="I114" s="86">
        <v>6</v>
      </c>
      <c r="J114" s="84">
        <f t="shared" si="2"/>
        <v>6</v>
      </c>
      <c r="K114" s="85" t="str">
        <f t="shared" si="3"/>
        <v>OK</v>
      </c>
      <c r="L114" s="48"/>
      <c r="M114" s="127">
        <v>0</v>
      </c>
      <c r="N114" s="127">
        <v>0</v>
      </c>
      <c r="O114" s="127">
        <v>0</v>
      </c>
      <c r="P114" s="127">
        <v>0</v>
      </c>
      <c r="Q114" s="127">
        <v>0</v>
      </c>
      <c r="R114" s="127">
        <v>0</v>
      </c>
      <c r="S114" s="127">
        <v>0</v>
      </c>
      <c r="T114" s="127">
        <v>0</v>
      </c>
    </row>
    <row r="115" spans="1:20" ht="25.5" x14ac:dyDescent="0.25">
      <c r="A115" s="131" t="s">
        <v>379</v>
      </c>
      <c r="B115" s="132">
        <v>17</v>
      </c>
      <c r="C115" s="26">
        <v>112</v>
      </c>
      <c r="D115" s="39" t="s">
        <v>493</v>
      </c>
      <c r="E115" s="26" t="s">
        <v>40</v>
      </c>
      <c r="F115" s="27" t="s">
        <v>203</v>
      </c>
      <c r="G115" s="26" t="s">
        <v>47</v>
      </c>
      <c r="H115" s="28">
        <v>0.52</v>
      </c>
      <c r="I115" s="51">
        <v>30</v>
      </c>
      <c r="J115" s="84">
        <f t="shared" si="2"/>
        <v>20</v>
      </c>
      <c r="K115" s="85" t="str">
        <f t="shared" si="3"/>
        <v>OK</v>
      </c>
      <c r="L115" s="48"/>
      <c r="M115" s="127">
        <v>10</v>
      </c>
      <c r="N115" s="127">
        <v>0</v>
      </c>
      <c r="O115" s="127">
        <v>0</v>
      </c>
      <c r="P115" s="127">
        <v>0</v>
      </c>
      <c r="Q115" s="127">
        <v>0</v>
      </c>
      <c r="R115" s="127">
        <v>0</v>
      </c>
      <c r="S115" s="127">
        <v>0</v>
      </c>
      <c r="T115" s="127">
        <v>0</v>
      </c>
    </row>
    <row r="116" spans="1:20" ht="38.25" x14ac:dyDescent="0.25">
      <c r="A116" s="131"/>
      <c r="B116" s="132"/>
      <c r="C116" s="26">
        <v>113</v>
      </c>
      <c r="D116" s="35" t="s">
        <v>204</v>
      </c>
      <c r="E116" s="26" t="s">
        <v>68</v>
      </c>
      <c r="F116" s="27" t="s">
        <v>205</v>
      </c>
      <c r="G116" s="26" t="s">
        <v>47</v>
      </c>
      <c r="H116" s="28">
        <v>68.3</v>
      </c>
      <c r="I116" s="83"/>
      <c r="J116" s="84">
        <f t="shared" si="2"/>
        <v>0</v>
      </c>
      <c r="K116" s="85" t="str">
        <f t="shared" si="3"/>
        <v>OK</v>
      </c>
      <c r="L116" s="48"/>
      <c r="M116" s="127">
        <v>0</v>
      </c>
      <c r="N116" s="127">
        <v>0</v>
      </c>
      <c r="O116" s="127">
        <v>0</v>
      </c>
      <c r="P116" s="127">
        <v>0</v>
      </c>
      <c r="Q116" s="127">
        <v>0</v>
      </c>
      <c r="R116" s="127">
        <v>0</v>
      </c>
      <c r="S116" s="127">
        <v>0</v>
      </c>
      <c r="T116" s="127">
        <v>0</v>
      </c>
    </row>
    <row r="117" spans="1:20" ht="26.25" x14ac:dyDescent="0.25">
      <c r="A117" s="131"/>
      <c r="B117" s="132"/>
      <c r="C117" s="26">
        <v>114</v>
      </c>
      <c r="D117" s="40" t="s">
        <v>206</v>
      </c>
      <c r="E117" s="33" t="s">
        <v>68</v>
      </c>
      <c r="F117" s="33" t="s">
        <v>205</v>
      </c>
      <c r="G117" s="33" t="s">
        <v>47</v>
      </c>
      <c r="H117" s="34">
        <v>107</v>
      </c>
      <c r="I117" s="87"/>
      <c r="J117" s="84">
        <f t="shared" si="2"/>
        <v>0</v>
      </c>
      <c r="K117" s="85" t="str">
        <f t="shared" si="3"/>
        <v>OK</v>
      </c>
      <c r="L117" s="48"/>
      <c r="M117" s="127">
        <v>0</v>
      </c>
      <c r="N117" s="127">
        <v>0</v>
      </c>
      <c r="O117" s="127">
        <v>0</v>
      </c>
      <c r="P117" s="127">
        <v>0</v>
      </c>
      <c r="Q117" s="127">
        <v>0</v>
      </c>
      <c r="R117" s="127">
        <v>0</v>
      </c>
      <c r="S117" s="127">
        <v>0</v>
      </c>
      <c r="T117" s="127">
        <v>0</v>
      </c>
    </row>
    <row r="118" spans="1:20" ht="25.5" x14ac:dyDescent="0.25">
      <c r="A118" s="131"/>
      <c r="B118" s="132"/>
      <c r="C118" s="26">
        <v>115</v>
      </c>
      <c r="D118" s="35" t="s">
        <v>207</v>
      </c>
      <c r="E118" s="26" t="s">
        <v>68</v>
      </c>
      <c r="F118" s="27" t="s">
        <v>208</v>
      </c>
      <c r="G118" s="26" t="s">
        <v>47</v>
      </c>
      <c r="H118" s="28">
        <v>0.9</v>
      </c>
      <c r="I118" s="83">
        <v>15</v>
      </c>
      <c r="J118" s="84">
        <f t="shared" si="2"/>
        <v>15</v>
      </c>
      <c r="K118" s="85" t="str">
        <f t="shared" si="3"/>
        <v>OK</v>
      </c>
      <c r="L118" s="48"/>
      <c r="M118" s="127">
        <v>0</v>
      </c>
      <c r="N118" s="127">
        <v>0</v>
      </c>
      <c r="O118" s="127">
        <v>0</v>
      </c>
      <c r="P118" s="127">
        <v>0</v>
      </c>
      <c r="Q118" s="127">
        <v>0</v>
      </c>
      <c r="R118" s="127">
        <v>0</v>
      </c>
      <c r="S118" s="127">
        <v>0</v>
      </c>
      <c r="T118" s="127">
        <v>0</v>
      </c>
    </row>
    <row r="119" spans="1:20" ht="38.25" x14ac:dyDescent="0.25">
      <c r="A119" s="131"/>
      <c r="B119" s="132"/>
      <c r="C119" s="26">
        <v>116</v>
      </c>
      <c r="D119" s="35" t="s">
        <v>209</v>
      </c>
      <c r="E119" s="26" t="s">
        <v>68</v>
      </c>
      <c r="F119" s="27" t="s">
        <v>210</v>
      </c>
      <c r="G119" s="26" t="s">
        <v>47</v>
      </c>
      <c r="H119" s="28">
        <v>1.65</v>
      </c>
      <c r="I119" s="83">
        <v>100</v>
      </c>
      <c r="J119" s="84">
        <f t="shared" si="2"/>
        <v>80</v>
      </c>
      <c r="K119" s="85" t="str">
        <f t="shared" si="3"/>
        <v>OK</v>
      </c>
      <c r="L119" s="48"/>
      <c r="M119" s="127">
        <v>20</v>
      </c>
      <c r="N119" s="127">
        <v>0</v>
      </c>
      <c r="O119" s="127">
        <v>0</v>
      </c>
      <c r="P119" s="127">
        <v>0</v>
      </c>
      <c r="Q119" s="127">
        <v>0</v>
      </c>
      <c r="R119" s="127">
        <v>0</v>
      </c>
      <c r="S119" s="127">
        <v>0</v>
      </c>
      <c r="T119" s="127">
        <v>0</v>
      </c>
    </row>
    <row r="120" spans="1:20" ht="38.25" x14ac:dyDescent="0.25">
      <c r="A120" s="131"/>
      <c r="B120" s="132"/>
      <c r="C120" s="26">
        <v>117</v>
      </c>
      <c r="D120" s="35" t="s">
        <v>211</v>
      </c>
      <c r="E120" s="26" t="s">
        <v>68</v>
      </c>
      <c r="F120" s="27" t="s">
        <v>210</v>
      </c>
      <c r="G120" s="26" t="s">
        <v>47</v>
      </c>
      <c r="H120" s="28">
        <v>1.27</v>
      </c>
      <c r="I120" s="83">
        <v>200</v>
      </c>
      <c r="J120" s="84">
        <f t="shared" si="2"/>
        <v>140</v>
      </c>
      <c r="K120" s="85" t="str">
        <f t="shared" si="3"/>
        <v>OK</v>
      </c>
      <c r="L120" s="48"/>
      <c r="M120" s="127">
        <v>60</v>
      </c>
      <c r="N120" s="127">
        <v>0</v>
      </c>
      <c r="O120" s="127">
        <v>0</v>
      </c>
      <c r="P120" s="127">
        <v>0</v>
      </c>
      <c r="Q120" s="127">
        <v>0</v>
      </c>
      <c r="R120" s="127">
        <v>0</v>
      </c>
      <c r="S120" s="127">
        <v>0</v>
      </c>
      <c r="T120" s="127">
        <v>0</v>
      </c>
    </row>
    <row r="121" spans="1:20" ht="25.5" x14ac:dyDescent="0.25">
      <c r="A121" s="131"/>
      <c r="B121" s="132"/>
      <c r="C121" s="26">
        <v>118</v>
      </c>
      <c r="D121" s="35" t="s">
        <v>494</v>
      </c>
      <c r="E121" s="26" t="s">
        <v>212</v>
      </c>
      <c r="F121" s="27" t="s">
        <v>203</v>
      </c>
      <c r="G121" s="26" t="s">
        <v>47</v>
      </c>
      <c r="H121" s="28">
        <v>0.5</v>
      </c>
      <c r="I121" s="83">
        <v>10</v>
      </c>
      <c r="J121" s="84">
        <f t="shared" si="2"/>
        <v>5</v>
      </c>
      <c r="K121" s="85" t="str">
        <f t="shared" si="3"/>
        <v>OK</v>
      </c>
      <c r="L121" s="48"/>
      <c r="M121" s="127">
        <v>5</v>
      </c>
      <c r="N121" s="127">
        <v>0</v>
      </c>
      <c r="O121" s="127">
        <v>0</v>
      </c>
      <c r="P121" s="127">
        <v>0</v>
      </c>
      <c r="Q121" s="127">
        <v>0</v>
      </c>
      <c r="R121" s="127">
        <v>0</v>
      </c>
      <c r="S121" s="127">
        <v>0</v>
      </c>
      <c r="T121" s="127">
        <v>0</v>
      </c>
    </row>
    <row r="122" spans="1:20" ht="38.25" x14ac:dyDescent="0.25">
      <c r="A122" s="130" t="s">
        <v>378</v>
      </c>
      <c r="B122" s="133">
        <v>18</v>
      </c>
      <c r="C122" s="23">
        <v>119</v>
      </c>
      <c r="D122" s="21" t="s">
        <v>495</v>
      </c>
      <c r="E122" s="23" t="s">
        <v>40</v>
      </c>
      <c r="F122" s="23" t="s">
        <v>213</v>
      </c>
      <c r="G122" s="23" t="s">
        <v>47</v>
      </c>
      <c r="H122" s="29">
        <v>16.21</v>
      </c>
      <c r="I122" s="49">
        <v>15</v>
      </c>
      <c r="J122" s="84">
        <f t="shared" si="2"/>
        <v>10</v>
      </c>
      <c r="K122" s="85" t="str">
        <f t="shared" si="3"/>
        <v>OK</v>
      </c>
      <c r="L122" s="48"/>
      <c r="M122" s="127">
        <v>0</v>
      </c>
      <c r="N122" s="127">
        <v>0</v>
      </c>
      <c r="O122" s="127">
        <v>5</v>
      </c>
      <c r="P122" s="127">
        <v>0</v>
      </c>
      <c r="Q122" s="127">
        <v>0</v>
      </c>
      <c r="R122" s="127">
        <v>0</v>
      </c>
      <c r="S122" s="127">
        <v>0</v>
      </c>
      <c r="T122" s="127">
        <v>0</v>
      </c>
    </row>
    <row r="123" spans="1:20" ht="63.75" x14ac:dyDescent="0.25">
      <c r="A123" s="130"/>
      <c r="B123" s="133"/>
      <c r="C123" s="23">
        <v>120</v>
      </c>
      <c r="D123" s="21" t="s">
        <v>496</v>
      </c>
      <c r="E123" s="23" t="s">
        <v>40</v>
      </c>
      <c r="F123" s="23" t="s">
        <v>110</v>
      </c>
      <c r="G123" s="23" t="s">
        <v>47</v>
      </c>
      <c r="H123" s="29">
        <v>31.88</v>
      </c>
      <c r="I123" s="49">
        <v>15</v>
      </c>
      <c r="J123" s="84">
        <f t="shared" si="2"/>
        <v>10</v>
      </c>
      <c r="K123" s="85" t="str">
        <f t="shared" si="3"/>
        <v>OK</v>
      </c>
      <c r="L123" s="48"/>
      <c r="M123" s="127">
        <v>0</v>
      </c>
      <c r="N123" s="127">
        <v>0</v>
      </c>
      <c r="O123" s="127">
        <v>5</v>
      </c>
      <c r="P123" s="127">
        <v>0</v>
      </c>
      <c r="Q123" s="127">
        <v>0</v>
      </c>
      <c r="R123" s="127">
        <v>0</v>
      </c>
      <c r="S123" s="127">
        <v>0</v>
      </c>
      <c r="T123" s="127">
        <v>0</v>
      </c>
    </row>
    <row r="124" spans="1:20" ht="25.5" x14ac:dyDescent="0.25">
      <c r="A124" s="130"/>
      <c r="B124" s="133"/>
      <c r="C124" s="23">
        <v>121</v>
      </c>
      <c r="D124" s="36" t="s">
        <v>214</v>
      </c>
      <c r="E124" s="23" t="s">
        <v>68</v>
      </c>
      <c r="F124" s="22" t="s">
        <v>52</v>
      </c>
      <c r="G124" s="23" t="s">
        <v>47</v>
      </c>
      <c r="H124" s="29">
        <v>4.95</v>
      </c>
      <c r="I124" s="49"/>
      <c r="J124" s="84">
        <f t="shared" si="2"/>
        <v>0</v>
      </c>
      <c r="K124" s="85" t="str">
        <f t="shared" si="3"/>
        <v>OK</v>
      </c>
      <c r="L124" s="48"/>
      <c r="M124" s="127">
        <v>0</v>
      </c>
      <c r="N124" s="127">
        <v>0</v>
      </c>
      <c r="O124" s="127">
        <v>0</v>
      </c>
      <c r="P124" s="127">
        <v>0</v>
      </c>
      <c r="Q124" s="127">
        <v>0</v>
      </c>
      <c r="R124" s="127">
        <v>0</v>
      </c>
      <c r="S124" s="127">
        <v>0</v>
      </c>
      <c r="T124" s="127">
        <v>0</v>
      </c>
    </row>
    <row r="125" spans="1:20" ht="25.5" x14ac:dyDescent="0.25">
      <c r="A125" s="130"/>
      <c r="B125" s="133"/>
      <c r="C125" s="23">
        <v>122</v>
      </c>
      <c r="D125" s="36" t="s">
        <v>215</v>
      </c>
      <c r="E125" s="23" t="s">
        <v>68</v>
      </c>
      <c r="F125" s="22" t="s">
        <v>52</v>
      </c>
      <c r="G125" s="23" t="s">
        <v>47</v>
      </c>
      <c r="H125" s="29">
        <v>0.7</v>
      </c>
      <c r="I125" s="49">
        <v>10</v>
      </c>
      <c r="J125" s="84">
        <f t="shared" si="2"/>
        <v>0</v>
      </c>
      <c r="K125" s="85" t="str">
        <f t="shared" si="3"/>
        <v>OK</v>
      </c>
      <c r="L125" s="48"/>
      <c r="M125" s="127">
        <v>0</v>
      </c>
      <c r="N125" s="127">
        <v>0</v>
      </c>
      <c r="O125" s="127">
        <v>10</v>
      </c>
      <c r="P125" s="127">
        <v>0</v>
      </c>
      <c r="Q125" s="127">
        <v>0</v>
      </c>
      <c r="R125" s="127">
        <v>0</v>
      </c>
      <c r="S125" s="127">
        <v>0</v>
      </c>
      <c r="T125" s="127">
        <v>0</v>
      </c>
    </row>
    <row r="126" spans="1:20" ht="38.25" x14ac:dyDescent="0.25">
      <c r="A126" s="130"/>
      <c r="B126" s="133"/>
      <c r="C126" s="23">
        <v>123</v>
      </c>
      <c r="D126" s="21" t="s">
        <v>216</v>
      </c>
      <c r="E126" s="23" t="s">
        <v>40</v>
      </c>
      <c r="F126" s="23" t="s">
        <v>52</v>
      </c>
      <c r="G126" s="23" t="s">
        <v>47</v>
      </c>
      <c r="H126" s="29">
        <v>31.6</v>
      </c>
      <c r="I126" s="86">
        <v>2</v>
      </c>
      <c r="J126" s="84">
        <f t="shared" si="2"/>
        <v>2</v>
      </c>
      <c r="K126" s="85" t="str">
        <f t="shared" si="3"/>
        <v>OK</v>
      </c>
      <c r="L126" s="48"/>
      <c r="M126" s="127">
        <v>0</v>
      </c>
      <c r="N126" s="127">
        <v>0</v>
      </c>
      <c r="O126" s="127">
        <v>0</v>
      </c>
      <c r="P126" s="127">
        <v>0</v>
      </c>
      <c r="Q126" s="127">
        <v>0</v>
      </c>
      <c r="R126" s="127">
        <v>0</v>
      </c>
      <c r="S126" s="127">
        <v>0</v>
      </c>
      <c r="T126" s="127">
        <v>0</v>
      </c>
    </row>
    <row r="127" spans="1:20" ht="63.75" x14ac:dyDescent="0.25">
      <c r="A127" s="130"/>
      <c r="B127" s="133"/>
      <c r="C127" s="23">
        <v>124</v>
      </c>
      <c r="D127" s="21" t="s">
        <v>217</v>
      </c>
      <c r="E127" s="23" t="s">
        <v>64</v>
      </c>
      <c r="F127" s="23" t="s">
        <v>218</v>
      </c>
      <c r="G127" s="23" t="s">
        <v>47</v>
      </c>
      <c r="H127" s="29">
        <v>12.42</v>
      </c>
      <c r="I127" s="86">
        <v>10</v>
      </c>
      <c r="J127" s="84">
        <f t="shared" si="2"/>
        <v>0</v>
      </c>
      <c r="K127" s="85" t="str">
        <f t="shared" si="3"/>
        <v>OK</v>
      </c>
      <c r="L127" s="48"/>
      <c r="M127" s="127">
        <v>0</v>
      </c>
      <c r="N127" s="127">
        <v>0</v>
      </c>
      <c r="O127" s="127">
        <v>10</v>
      </c>
      <c r="P127" s="127">
        <v>0</v>
      </c>
      <c r="Q127" s="127">
        <v>0</v>
      </c>
      <c r="R127" s="127">
        <v>0</v>
      </c>
      <c r="S127" s="127">
        <v>0</v>
      </c>
      <c r="T127" s="127">
        <v>0</v>
      </c>
    </row>
    <row r="128" spans="1:20" ht="38.25" x14ac:dyDescent="0.25">
      <c r="A128" s="55" t="s">
        <v>380</v>
      </c>
      <c r="B128" s="53">
        <v>19</v>
      </c>
      <c r="C128" s="26">
        <v>125</v>
      </c>
      <c r="D128" s="35" t="s">
        <v>219</v>
      </c>
      <c r="E128" s="26" t="s">
        <v>64</v>
      </c>
      <c r="F128" s="27" t="s">
        <v>220</v>
      </c>
      <c r="G128" s="26" t="s">
        <v>47</v>
      </c>
      <c r="H128" s="28">
        <v>7.05</v>
      </c>
      <c r="I128" s="83">
        <v>5</v>
      </c>
      <c r="J128" s="84">
        <f t="shared" si="2"/>
        <v>5</v>
      </c>
      <c r="K128" s="85" t="str">
        <f t="shared" si="3"/>
        <v>OK</v>
      </c>
      <c r="L128" s="48"/>
      <c r="M128" s="127">
        <v>0</v>
      </c>
      <c r="N128" s="127">
        <v>0</v>
      </c>
      <c r="O128" s="127">
        <v>0</v>
      </c>
      <c r="P128" s="127">
        <v>0</v>
      </c>
      <c r="Q128" s="127">
        <v>0</v>
      </c>
      <c r="R128" s="127">
        <v>0</v>
      </c>
      <c r="S128" s="127">
        <v>0</v>
      </c>
      <c r="T128" s="127">
        <v>0</v>
      </c>
    </row>
    <row r="129" spans="1:20" ht="25.5" x14ac:dyDescent="0.25">
      <c r="A129" s="130" t="s">
        <v>378</v>
      </c>
      <c r="B129" s="133">
        <v>20</v>
      </c>
      <c r="C129" s="23">
        <v>126</v>
      </c>
      <c r="D129" s="21" t="s">
        <v>497</v>
      </c>
      <c r="E129" s="23" t="s">
        <v>9</v>
      </c>
      <c r="F129" s="23" t="s">
        <v>221</v>
      </c>
      <c r="G129" s="23" t="s">
        <v>47</v>
      </c>
      <c r="H129" s="29">
        <v>0.38</v>
      </c>
      <c r="I129" s="49">
        <v>200</v>
      </c>
      <c r="J129" s="84">
        <f t="shared" si="2"/>
        <v>0</v>
      </c>
      <c r="K129" s="85" t="str">
        <f t="shared" si="3"/>
        <v>OK</v>
      </c>
      <c r="L129" s="48"/>
      <c r="M129" s="127">
        <v>0</v>
      </c>
      <c r="N129" s="127">
        <v>0</v>
      </c>
      <c r="O129" s="127">
        <v>200</v>
      </c>
      <c r="P129" s="127">
        <v>0</v>
      </c>
      <c r="Q129" s="127">
        <v>0</v>
      </c>
      <c r="R129" s="127">
        <v>0</v>
      </c>
      <c r="S129" s="127">
        <v>0</v>
      </c>
      <c r="T129" s="127">
        <v>0</v>
      </c>
    </row>
    <row r="130" spans="1:20" ht="25.5" x14ac:dyDescent="0.25">
      <c r="A130" s="130"/>
      <c r="B130" s="133"/>
      <c r="C130" s="23">
        <v>127</v>
      </c>
      <c r="D130" s="21" t="s">
        <v>498</v>
      </c>
      <c r="E130" s="23" t="s">
        <v>9</v>
      </c>
      <c r="F130" s="23" t="s">
        <v>110</v>
      </c>
      <c r="G130" s="23" t="s">
        <v>47</v>
      </c>
      <c r="H130" s="29">
        <v>2.85</v>
      </c>
      <c r="I130" s="49">
        <v>20</v>
      </c>
      <c r="J130" s="84">
        <f t="shared" si="2"/>
        <v>20</v>
      </c>
      <c r="K130" s="85" t="str">
        <f t="shared" si="3"/>
        <v>OK</v>
      </c>
      <c r="L130" s="48"/>
      <c r="M130" s="127">
        <v>0</v>
      </c>
      <c r="N130" s="127">
        <v>0</v>
      </c>
      <c r="O130" s="127">
        <v>0</v>
      </c>
      <c r="P130" s="127">
        <v>0</v>
      </c>
      <c r="Q130" s="127">
        <v>0</v>
      </c>
      <c r="R130" s="127">
        <v>0</v>
      </c>
      <c r="S130" s="127">
        <v>0</v>
      </c>
      <c r="T130" s="127">
        <v>0</v>
      </c>
    </row>
    <row r="131" spans="1:20" ht="25.5" x14ac:dyDescent="0.25">
      <c r="A131" s="130"/>
      <c r="B131" s="133"/>
      <c r="C131" s="23">
        <v>128</v>
      </c>
      <c r="D131" s="21" t="s">
        <v>222</v>
      </c>
      <c r="E131" s="23" t="s">
        <v>68</v>
      </c>
      <c r="F131" s="23" t="s">
        <v>223</v>
      </c>
      <c r="G131" s="23" t="s">
        <v>47</v>
      </c>
      <c r="H131" s="29">
        <v>40</v>
      </c>
      <c r="I131" s="86"/>
      <c r="J131" s="84">
        <f t="shared" si="2"/>
        <v>0</v>
      </c>
      <c r="K131" s="85" t="str">
        <f t="shared" si="3"/>
        <v>OK</v>
      </c>
      <c r="L131" s="48"/>
      <c r="M131" s="127">
        <v>0</v>
      </c>
      <c r="N131" s="127">
        <v>0</v>
      </c>
      <c r="O131" s="127">
        <v>0</v>
      </c>
      <c r="P131" s="127">
        <v>0</v>
      </c>
      <c r="Q131" s="127">
        <v>0</v>
      </c>
      <c r="R131" s="127">
        <v>0</v>
      </c>
      <c r="S131" s="127">
        <v>0</v>
      </c>
      <c r="T131" s="127">
        <v>0</v>
      </c>
    </row>
    <row r="132" spans="1:20" ht="25.5" x14ac:dyDescent="0.25">
      <c r="A132" s="130"/>
      <c r="B132" s="133"/>
      <c r="C132" s="23">
        <v>129</v>
      </c>
      <c r="D132" s="21" t="s">
        <v>224</v>
      </c>
      <c r="E132" s="23" t="s">
        <v>68</v>
      </c>
      <c r="F132" s="23" t="s">
        <v>221</v>
      </c>
      <c r="G132" s="23" t="s">
        <v>47</v>
      </c>
      <c r="H132" s="29">
        <v>2.5</v>
      </c>
      <c r="I132" s="86"/>
      <c r="J132" s="84">
        <f t="shared" ref="J132:J195" si="4">I132-(SUM(L132:T132))</f>
        <v>0</v>
      </c>
      <c r="K132" s="85" t="str">
        <f t="shared" si="3"/>
        <v>OK</v>
      </c>
      <c r="L132" s="48"/>
      <c r="M132" s="127">
        <v>0</v>
      </c>
      <c r="N132" s="127">
        <v>0</v>
      </c>
      <c r="O132" s="127">
        <v>0</v>
      </c>
      <c r="P132" s="127">
        <v>0</v>
      </c>
      <c r="Q132" s="127">
        <v>0</v>
      </c>
      <c r="R132" s="127">
        <v>0</v>
      </c>
      <c r="S132" s="127">
        <v>0</v>
      </c>
      <c r="T132" s="127">
        <v>0</v>
      </c>
    </row>
    <row r="133" spans="1:20" ht="39" x14ac:dyDescent="0.25">
      <c r="A133" s="130"/>
      <c r="B133" s="133"/>
      <c r="C133" s="23">
        <v>130</v>
      </c>
      <c r="D133" s="37" t="s">
        <v>225</v>
      </c>
      <c r="E133" s="23" t="s">
        <v>40</v>
      </c>
      <c r="F133" s="23" t="s">
        <v>110</v>
      </c>
      <c r="G133" s="23" t="s">
        <v>47</v>
      </c>
      <c r="H133" s="29">
        <v>2.88</v>
      </c>
      <c r="I133" s="86"/>
      <c r="J133" s="84">
        <f t="shared" si="4"/>
        <v>0</v>
      </c>
      <c r="K133" s="85" t="str">
        <f t="shared" ref="K133:K196" si="5">IF(J133&lt;0,"ATENÇÃO","OK")</f>
        <v>OK</v>
      </c>
      <c r="L133" s="48"/>
      <c r="M133" s="127">
        <v>0</v>
      </c>
      <c r="N133" s="127">
        <v>0</v>
      </c>
      <c r="O133" s="127">
        <v>0</v>
      </c>
      <c r="P133" s="127">
        <v>0</v>
      </c>
      <c r="Q133" s="127">
        <v>0</v>
      </c>
      <c r="R133" s="127">
        <v>0</v>
      </c>
      <c r="S133" s="127">
        <v>0</v>
      </c>
      <c r="T133" s="127">
        <v>0</v>
      </c>
    </row>
    <row r="134" spans="1:20" ht="26.25" x14ac:dyDescent="0.25">
      <c r="A134" s="130"/>
      <c r="B134" s="133"/>
      <c r="C134" s="23">
        <v>131</v>
      </c>
      <c r="D134" s="37" t="s">
        <v>226</v>
      </c>
      <c r="E134" s="23" t="s">
        <v>101</v>
      </c>
      <c r="F134" s="23" t="s">
        <v>223</v>
      </c>
      <c r="G134" s="23" t="s">
        <v>47</v>
      </c>
      <c r="H134" s="29">
        <v>54</v>
      </c>
      <c r="I134" s="86"/>
      <c r="J134" s="84">
        <f t="shared" si="4"/>
        <v>0</v>
      </c>
      <c r="K134" s="85" t="str">
        <f t="shared" si="5"/>
        <v>OK</v>
      </c>
      <c r="L134" s="48"/>
      <c r="M134" s="127">
        <v>0</v>
      </c>
      <c r="N134" s="127">
        <v>0</v>
      </c>
      <c r="O134" s="127">
        <v>0</v>
      </c>
      <c r="P134" s="127">
        <v>0</v>
      </c>
      <c r="Q134" s="127">
        <v>0</v>
      </c>
      <c r="R134" s="127">
        <v>0</v>
      </c>
      <c r="S134" s="127">
        <v>0</v>
      </c>
      <c r="T134" s="127">
        <v>0</v>
      </c>
    </row>
    <row r="135" spans="1:20" ht="38.25" x14ac:dyDescent="0.25">
      <c r="A135" s="130"/>
      <c r="B135" s="133"/>
      <c r="C135" s="23">
        <v>132</v>
      </c>
      <c r="D135" s="21" t="s">
        <v>227</v>
      </c>
      <c r="E135" s="23" t="s">
        <v>40</v>
      </c>
      <c r="F135" s="23" t="s">
        <v>110</v>
      </c>
      <c r="G135" s="23" t="s">
        <v>47</v>
      </c>
      <c r="H135" s="29">
        <v>3.7</v>
      </c>
      <c r="I135" s="86">
        <v>50</v>
      </c>
      <c r="J135" s="84">
        <f t="shared" si="4"/>
        <v>50</v>
      </c>
      <c r="K135" s="85" t="str">
        <f t="shared" si="5"/>
        <v>OK</v>
      </c>
      <c r="L135" s="48"/>
      <c r="M135" s="127">
        <v>0</v>
      </c>
      <c r="N135" s="127">
        <v>0</v>
      </c>
      <c r="O135" s="127">
        <v>0</v>
      </c>
      <c r="P135" s="127">
        <v>0</v>
      </c>
      <c r="Q135" s="127">
        <v>0</v>
      </c>
      <c r="R135" s="127">
        <v>0</v>
      </c>
      <c r="S135" s="127">
        <v>0</v>
      </c>
      <c r="T135" s="127">
        <v>0</v>
      </c>
    </row>
    <row r="136" spans="1:20" ht="38.25" x14ac:dyDescent="0.25">
      <c r="A136" s="130"/>
      <c r="B136" s="133"/>
      <c r="C136" s="23">
        <v>133</v>
      </c>
      <c r="D136" s="21" t="s">
        <v>228</v>
      </c>
      <c r="E136" s="23" t="s">
        <v>9</v>
      </c>
      <c r="F136" s="23" t="s">
        <v>229</v>
      </c>
      <c r="G136" s="23" t="s">
        <v>47</v>
      </c>
      <c r="H136" s="29">
        <v>3.92</v>
      </c>
      <c r="I136" s="49">
        <v>3</v>
      </c>
      <c r="J136" s="84">
        <f t="shared" si="4"/>
        <v>3</v>
      </c>
      <c r="K136" s="85" t="str">
        <f t="shared" si="5"/>
        <v>OK</v>
      </c>
      <c r="L136" s="48"/>
      <c r="M136" s="127">
        <v>0</v>
      </c>
      <c r="N136" s="127">
        <v>0</v>
      </c>
      <c r="O136" s="127">
        <v>0</v>
      </c>
      <c r="P136" s="127">
        <v>0</v>
      </c>
      <c r="Q136" s="127">
        <v>0</v>
      </c>
      <c r="R136" s="127">
        <v>0</v>
      </c>
      <c r="S136" s="127">
        <v>0</v>
      </c>
      <c r="T136" s="127">
        <v>0</v>
      </c>
    </row>
    <row r="137" spans="1:20" ht="38.25" x14ac:dyDescent="0.25">
      <c r="A137" s="130"/>
      <c r="B137" s="133"/>
      <c r="C137" s="23">
        <v>134</v>
      </c>
      <c r="D137" s="21" t="s">
        <v>230</v>
      </c>
      <c r="E137" s="23" t="s">
        <v>9</v>
      </c>
      <c r="F137" s="23" t="s">
        <v>231</v>
      </c>
      <c r="G137" s="23" t="s">
        <v>47</v>
      </c>
      <c r="H137" s="29">
        <v>3.61</v>
      </c>
      <c r="I137" s="49">
        <v>10</v>
      </c>
      <c r="J137" s="84">
        <f t="shared" si="4"/>
        <v>0</v>
      </c>
      <c r="K137" s="85" t="str">
        <f t="shared" si="5"/>
        <v>OK</v>
      </c>
      <c r="L137" s="48"/>
      <c r="M137" s="127">
        <v>0</v>
      </c>
      <c r="N137" s="127">
        <v>0</v>
      </c>
      <c r="O137" s="127">
        <v>10</v>
      </c>
      <c r="P137" s="127">
        <v>0</v>
      </c>
      <c r="Q137" s="127">
        <v>0</v>
      </c>
      <c r="R137" s="127">
        <v>0</v>
      </c>
      <c r="S137" s="127">
        <v>0</v>
      </c>
      <c r="T137" s="127">
        <v>0</v>
      </c>
    </row>
    <row r="138" spans="1:20" ht="25.5" x14ac:dyDescent="0.25">
      <c r="A138" s="130"/>
      <c r="B138" s="133"/>
      <c r="C138" s="23">
        <v>135</v>
      </c>
      <c r="D138" s="21" t="s">
        <v>232</v>
      </c>
      <c r="E138" s="23" t="s">
        <v>40</v>
      </c>
      <c r="F138" s="23" t="s">
        <v>229</v>
      </c>
      <c r="G138" s="23" t="s">
        <v>47</v>
      </c>
      <c r="H138" s="29">
        <v>5.28</v>
      </c>
      <c r="I138" s="86">
        <v>5</v>
      </c>
      <c r="J138" s="84">
        <f t="shared" si="4"/>
        <v>5</v>
      </c>
      <c r="K138" s="85" t="str">
        <f t="shared" si="5"/>
        <v>OK</v>
      </c>
      <c r="L138" s="48"/>
      <c r="M138" s="127">
        <v>0</v>
      </c>
      <c r="N138" s="127">
        <v>0</v>
      </c>
      <c r="O138" s="127">
        <v>0</v>
      </c>
      <c r="P138" s="127">
        <v>0</v>
      </c>
      <c r="Q138" s="127">
        <v>0</v>
      </c>
      <c r="R138" s="127">
        <v>0</v>
      </c>
      <c r="S138" s="127">
        <v>0</v>
      </c>
      <c r="T138" s="127">
        <v>0</v>
      </c>
    </row>
    <row r="139" spans="1:20" ht="102" x14ac:dyDescent="0.25">
      <c r="A139" s="55" t="s">
        <v>380</v>
      </c>
      <c r="B139" s="53">
        <v>21</v>
      </c>
      <c r="C139" s="26">
        <v>136</v>
      </c>
      <c r="D139" s="35" t="s">
        <v>233</v>
      </c>
      <c r="E139" s="26" t="s">
        <v>234</v>
      </c>
      <c r="F139" s="27" t="s">
        <v>235</v>
      </c>
      <c r="G139" s="26" t="s">
        <v>47</v>
      </c>
      <c r="H139" s="28">
        <v>10.49</v>
      </c>
      <c r="I139" s="83">
        <v>100</v>
      </c>
      <c r="J139" s="84">
        <f t="shared" si="4"/>
        <v>0</v>
      </c>
      <c r="K139" s="85" t="str">
        <f t="shared" si="5"/>
        <v>OK</v>
      </c>
      <c r="L139" s="48"/>
      <c r="M139" s="127">
        <v>0</v>
      </c>
      <c r="N139" s="127">
        <v>0</v>
      </c>
      <c r="O139" s="127">
        <v>0</v>
      </c>
      <c r="P139" s="127">
        <v>100</v>
      </c>
      <c r="Q139" s="127">
        <v>0</v>
      </c>
      <c r="R139" s="127">
        <v>0</v>
      </c>
      <c r="S139" s="127">
        <v>0</v>
      </c>
      <c r="T139" s="127">
        <v>0</v>
      </c>
    </row>
    <row r="140" spans="1:20" ht="114.75" x14ac:dyDescent="0.25">
      <c r="A140" s="56" t="s">
        <v>380</v>
      </c>
      <c r="B140" s="54">
        <v>22</v>
      </c>
      <c r="C140" s="23">
        <v>137</v>
      </c>
      <c r="D140" s="21" t="s">
        <v>236</v>
      </c>
      <c r="E140" s="23" t="s">
        <v>234</v>
      </c>
      <c r="F140" s="32" t="s">
        <v>237</v>
      </c>
      <c r="G140" s="23" t="s">
        <v>47</v>
      </c>
      <c r="H140" s="29">
        <v>9.59</v>
      </c>
      <c r="I140" s="86">
        <f>50+100+100</f>
        <v>250</v>
      </c>
      <c r="J140" s="84">
        <f t="shared" si="4"/>
        <v>100</v>
      </c>
      <c r="K140" s="85" t="str">
        <f t="shared" si="5"/>
        <v>OK</v>
      </c>
      <c r="L140" s="48"/>
      <c r="M140" s="127">
        <v>0</v>
      </c>
      <c r="N140" s="127">
        <v>0</v>
      </c>
      <c r="O140" s="127">
        <v>0</v>
      </c>
      <c r="P140" s="127">
        <v>50</v>
      </c>
      <c r="Q140" s="127">
        <v>100</v>
      </c>
      <c r="R140" s="127">
        <v>0</v>
      </c>
      <c r="S140" s="127">
        <v>0</v>
      </c>
      <c r="T140" s="127">
        <v>0</v>
      </c>
    </row>
    <row r="141" spans="1:20" ht="25.5" x14ac:dyDescent="0.25">
      <c r="A141" s="131" t="s">
        <v>378</v>
      </c>
      <c r="B141" s="132">
        <v>23</v>
      </c>
      <c r="C141" s="26">
        <v>138</v>
      </c>
      <c r="D141" s="35" t="s">
        <v>238</v>
      </c>
      <c r="E141" s="26" t="s">
        <v>68</v>
      </c>
      <c r="F141" s="27" t="s">
        <v>239</v>
      </c>
      <c r="G141" s="26" t="s">
        <v>47</v>
      </c>
      <c r="H141" s="28">
        <v>9.64</v>
      </c>
      <c r="I141" s="83">
        <v>10</v>
      </c>
      <c r="J141" s="84">
        <f t="shared" si="4"/>
        <v>10</v>
      </c>
      <c r="K141" s="85" t="str">
        <f t="shared" si="5"/>
        <v>OK</v>
      </c>
      <c r="L141" s="48"/>
      <c r="M141" s="127">
        <v>0</v>
      </c>
      <c r="N141" s="127">
        <v>0</v>
      </c>
      <c r="O141" s="127">
        <v>0</v>
      </c>
      <c r="P141" s="127">
        <v>0</v>
      </c>
      <c r="Q141" s="127">
        <v>0</v>
      </c>
      <c r="R141" s="127">
        <v>0</v>
      </c>
      <c r="S141" s="127">
        <v>0</v>
      </c>
      <c r="T141" s="127">
        <v>0</v>
      </c>
    </row>
    <row r="142" spans="1:20" ht="25.5" x14ac:dyDescent="0.25">
      <c r="A142" s="131"/>
      <c r="B142" s="132"/>
      <c r="C142" s="26">
        <v>139</v>
      </c>
      <c r="D142" s="35" t="s">
        <v>240</v>
      </c>
      <c r="E142" s="26" t="s">
        <v>68</v>
      </c>
      <c r="F142" s="27" t="s">
        <v>239</v>
      </c>
      <c r="G142" s="26" t="s">
        <v>47</v>
      </c>
      <c r="H142" s="28">
        <v>9.64</v>
      </c>
      <c r="I142" s="83">
        <v>10</v>
      </c>
      <c r="J142" s="84">
        <f t="shared" si="4"/>
        <v>10</v>
      </c>
      <c r="K142" s="85" t="str">
        <f t="shared" si="5"/>
        <v>OK</v>
      </c>
      <c r="L142" s="48"/>
      <c r="M142" s="127">
        <v>0</v>
      </c>
      <c r="N142" s="127">
        <v>0</v>
      </c>
      <c r="O142" s="127">
        <v>0</v>
      </c>
      <c r="P142" s="127">
        <v>0</v>
      </c>
      <c r="Q142" s="127">
        <v>0</v>
      </c>
      <c r="R142" s="127">
        <v>0</v>
      </c>
      <c r="S142" s="127">
        <v>0</v>
      </c>
      <c r="T142" s="127">
        <v>0</v>
      </c>
    </row>
    <row r="143" spans="1:20" ht="25.5" x14ac:dyDescent="0.25">
      <c r="A143" s="131"/>
      <c r="B143" s="132"/>
      <c r="C143" s="26">
        <v>140</v>
      </c>
      <c r="D143" s="35" t="s">
        <v>241</v>
      </c>
      <c r="E143" s="26" t="s">
        <v>186</v>
      </c>
      <c r="F143" s="27" t="s">
        <v>242</v>
      </c>
      <c r="G143" s="26" t="s">
        <v>47</v>
      </c>
      <c r="H143" s="34">
        <v>25.18</v>
      </c>
      <c r="I143" s="83">
        <v>5</v>
      </c>
      <c r="J143" s="84">
        <f t="shared" si="4"/>
        <v>5</v>
      </c>
      <c r="K143" s="85" t="str">
        <f t="shared" si="5"/>
        <v>OK</v>
      </c>
      <c r="L143" s="48"/>
      <c r="M143" s="127">
        <v>0</v>
      </c>
      <c r="N143" s="127">
        <v>0</v>
      </c>
      <c r="O143" s="127">
        <v>0</v>
      </c>
      <c r="P143" s="127">
        <v>0</v>
      </c>
      <c r="Q143" s="127">
        <v>0</v>
      </c>
      <c r="R143" s="127">
        <v>0</v>
      </c>
      <c r="S143" s="127">
        <v>0</v>
      </c>
      <c r="T143" s="127">
        <v>0</v>
      </c>
    </row>
    <row r="144" spans="1:20" ht="25.5" x14ac:dyDescent="0.25">
      <c r="A144" s="131"/>
      <c r="B144" s="132"/>
      <c r="C144" s="26">
        <v>141</v>
      </c>
      <c r="D144" s="35" t="s">
        <v>243</v>
      </c>
      <c r="E144" s="26" t="s">
        <v>244</v>
      </c>
      <c r="F144" s="27" t="s">
        <v>245</v>
      </c>
      <c r="G144" s="26" t="s">
        <v>47</v>
      </c>
      <c r="H144" s="34">
        <v>22.45</v>
      </c>
      <c r="I144" s="83">
        <v>2</v>
      </c>
      <c r="J144" s="84">
        <f t="shared" si="4"/>
        <v>0</v>
      </c>
      <c r="K144" s="85" t="str">
        <f t="shared" si="5"/>
        <v>OK</v>
      </c>
      <c r="L144" s="48"/>
      <c r="M144" s="127">
        <v>0</v>
      </c>
      <c r="N144" s="127">
        <v>0</v>
      </c>
      <c r="O144" s="127">
        <v>2</v>
      </c>
      <c r="P144" s="127">
        <v>0</v>
      </c>
      <c r="Q144" s="127">
        <v>0</v>
      </c>
      <c r="R144" s="127">
        <v>0</v>
      </c>
      <c r="S144" s="127">
        <v>0</v>
      </c>
      <c r="T144" s="127">
        <v>0</v>
      </c>
    </row>
    <row r="145" spans="1:20" x14ac:dyDescent="0.25">
      <c r="A145" s="131"/>
      <c r="B145" s="132"/>
      <c r="C145" s="26">
        <v>142</v>
      </c>
      <c r="D145" s="35" t="s">
        <v>246</v>
      </c>
      <c r="E145" s="26" t="s">
        <v>247</v>
      </c>
      <c r="F145" s="27" t="s">
        <v>245</v>
      </c>
      <c r="G145" s="26" t="s">
        <v>47</v>
      </c>
      <c r="H145" s="34">
        <v>3.44</v>
      </c>
      <c r="I145" s="83">
        <v>1</v>
      </c>
      <c r="J145" s="84">
        <f t="shared" si="4"/>
        <v>1</v>
      </c>
      <c r="K145" s="85" t="str">
        <f t="shared" si="5"/>
        <v>OK</v>
      </c>
      <c r="L145" s="48"/>
      <c r="M145" s="127">
        <v>0</v>
      </c>
      <c r="N145" s="127">
        <v>0</v>
      </c>
      <c r="O145" s="127">
        <v>0</v>
      </c>
      <c r="P145" s="127">
        <v>0</v>
      </c>
      <c r="Q145" s="127">
        <v>0</v>
      </c>
      <c r="R145" s="127">
        <v>0</v>
      </c>
      <c r="S145" s="127">
        <v>0</v>
      </c>
      <c r="T145" s="127">
        <v>0</v>
      </c>
    </row>
    <row r="146" spans="1:20" ht="26.25" x14ac:dyDescent="0.25">
      <c r="A146" s="131"/>
      <c r="B146" s="132"/>
      <c r="C146" s="26">
        <v>143</v>
      </c>
      <c r="D146" s="40" t="s">
        <v>248</v>
      </c>
      <c r="E146" s="33" t="s">
        <v>64</v>
      </c>
      <c r="F146" s="33" t="s">
        <v>239</v>
      </c>
      <c r="G146" s="31" t="s">
        <v>47</v>
      </c>
      <c r="H146" s="34">
        <v>7.37</v>
      </c>
      <c r="I146" s="87"/>
      <c r="J146" s="84">
        <f t="shared" si="4"/>
        <v>0</v>
      </c>
      <c r="K146" s="85" t="str">
        <f t="shared" si="5"/>
        <v>OK</v>
      </c>
      <c r="L146" s="48"/>
      <c r="M146" s="127">
        <v>0</v>
      </c>
      <c r="N146" s="127">
        <v>0</v>
      </c>
      <c r="O146" s="127">
        <v>0</v>
      </c>
      <c r="P146" s="127">
        <v>0</v>
      </c>
      <c r="Q146" s="127">
        <v>0</v>
      </c>
      <c r="R146" s="127">
        <v>0</v>
      </c>
      <c r="S146" s="127">
        <v>0</v>
      </c>
      <c r="T146" s="127">
        <v>0</v>
      </c>
    </row>
    <row r="147" spans="1:20" ht="25.5" x14ac:dyDescent="0.25">
      <c r="A147" s="131"/>
      <c r="B147" s="132"/>
      <c r="C147" s="26">
        <v>144</v>
      </c>
      <c r="D147" s="35" t="s">
        <v>249</v>
      </c>
      <c r="E147" s="26" t="s">
        <v>68</v>
      </c>
      <c r="F147" s="27" t="s">
        <v>239</v>
      </c>
      <c r="G147" s="26" t="s">
        <v>47</v>
      </c>
      <c r="H147" s="34">
        <v>12.83</v>
      </c>
      <c r="I147" s="83">
        <v>2</v>
      </c>
      <c r="J147" s="84">
        <f t="shared" si="4"/>
        <v>2</v>
      </c>
      <c r="K147" s="85" t="str">
        <f t="shared" si="5"/>
        <v>OK</v>
      </c>
      <c r="L147" s="48"/>
      <c r="M147" s="127">
        <v>0</v>
      </c>
      <c r="N147" s="127">
        <v>0</v>
      </c>
      <c r="O147" s="127">
        <v>0</v>
      </c>
      <c r="P147" s="127">
        <v>0</v>
      </c>
      <c r="Q147" s="127">
        <v>0</v>
      </c>
      <c r="R147" s="127">
        <v>0</v>
      </c>
      <c r="S147" s="127">
        <v>0</v>
      </c>
      <c r="T147" s="127">
        <v>0</v>
      </c>
    </row>
    <row r="148" spans="1:20" ht="25.5" x14ac:dyDescent="0.25">
      <c r="A148" s="131"/>
      <c r="B148" s="132"/>
      <c r="C148" s="26">
        <v>145</v>
      </c>
      <c r="D148" s="35" t="s">
        <v>250</v>
      </c>
      <c r="E148" s="26" t="s">
        <v>68</v>
      </c>
      <c r="F148" s="27" t="s">
        <v>239</v>
      </c>
      <c r="G148" s="26" t="s">
        <v>47</v>
      </c>
      <c r="H148" s="34">
        <v>12.09</v>
      </c>
      <c r="I148" s="83">
        <v>2</v>
      </c>
      <c r="J148" s="84">
        <f t="shared" si="4"/>
        <v>2</v>
      </c>
      <c r="K148" s="85" t="str">
        <f t="shared" si="5"/>
        <v>OK</v>
      </c>
      <c r="L148" s="48"/>
      <c r="M148" s="127">
        <v>0</v>
      </c>
      <c r="N148" s="127">
        <v>0</v>
      </c>
      <c r="O148" s="127">
        <v>0</v>
      </c>
      <c r="P148" s="127">
        <v>0</v>
      </c>
      <c r="Q148" s="127">
        <v>0</v>
      </c>
      <c r="R148" s="127">
        <v>0</v>
      </c>
      <c r="S148" s="127">
        <v>0</v>
      </c>
      <c r="T148" s="127">
        <v>0</v>
      </c>
    </row>
    <row r="149" spans="1:20" ht="25.5" x14ac:dyDescent="0.25">
      <c r="A149" s="131"/>
      <c r="B149" s="132"/>
      <c r="C149" s="26">
        <v>146</v>
      </c>
      <c r="D149" s="35" t="s">
        <v>251</v>
      </c>
      <c r="E149" s="26" t="s">
        <v>68</v>
      </c>
      <c r="F149" s="27" t="s">
        <v>239</v>
      </c>
      <c r="G149" s="26" t="s">
        <v>47</v>
      </c>
      <c r="H149" s="34">
        <v>11.92</v>
      </c>
      <c r="I149" s="83">
        <v>2</v>
      </c>
      <c r="J149" s="84">
        <f t="shared" si="4"/>
        <v>2</v>
      </c>
      <c r="K149" s="85" t="str">
        <f t="shared" si="5"/>
        <v>OK</v>
      </c>
      <c r="L149" s="48"/>
      <c r="M149" s="127">
        <v>0</v>
      </c>
      <c r="N149" s="127">
        <v>0</v>
      </c>
      <c r="O149" s="127">
        <v>0</v>
      </c>
      <c r="P149" s="127">
        <v>0</v>
      </c>
      <c r="Q149" s="127">
        <v>0</v>
      </c>
      <c r="R149" s="127">
        <v>0</v>
      </c>
      <c r="S149" s="127">
        <v>0</v>
      </c>
      <c r="T149" s="127">
        <v>0</v>
      </c>
    </row>
    <row r="150" spans="1:20" ht="25.5" x14ac:dyDescent="0.25">
      <c r="A150" s="131"/>
      <c r="B150" s="132"/>
      <c r="C150" s="26">
        <v>147</v>
      </c>
      <c r="D150" s="35" t="s">
        <v>252</v>
      </c>
      <c r="E150" s="26" t="s">
        <v>253</v>
      </c>
      <c r="F150" s="27" t="s">
        <v>239</v>
      </c>
      <c r="G150" s="26" t="s">
        <v>47</v>
      </c>
      <c r="H150" s="34">
        <v>12.21</v>
      </c>
      <c r="I150" s="83">
        <v>2</v>
      </c>
      <c r="J150" s="84">
        <f t="shared" si="4"/>
        <v>2</v>
      </c>
      <c r="K150" s="85" t="str">
        <f t="shared" si="5"/>
        <v>OK</v>
      </c>
      <c r="L150" s="48"/>
      <c r="M150" s="127">
        <v>0</v>
      </c>
      <c r="N150" s="127">
        <v>0</v>
      </c>
      <c r="O150" s="127">
        <v>0</v>
      </c>
      <c r="P150" s="127">
        <v>0</v>
      </c>
      <c r="Q150" s="127">
        <v>0</v>
      </c>
      <c r="R150" s="127">
        <v>0</v>
      </c>
      <c r="S150" s="127">
        <v>0</v>
      </c>
      <c r="T150" s="127">
        <v>0</v>
      </c>
    </row>
    <row r="151" spans="1:20" ht="25.5" x14ac:dyDescent="0.25">
      <c r="A151" s="131"/>
      <c r="B151" s="132"/>
      <c r="C151" s="26">
        <v>148</v>
      </c>
      <c r="D151" s="35" t="s">
        <v>254</v>
      </c>
      <c r="E151" s="26" t="s">
        <v>186</v>
      </c>
      <c r="F151" s="27" t="s">
        <v>255</v>
      </c>
      <c r="G151" s="26" t="s">
        <v>47</v>
      </c>
      <c r="H151" s="34">
        <v>34.450000000000003</v>
      </c>
      <c r="I151" s="83"/>
      <c r="J151" s="84">
        <f t="shared" si="4"/>
        <v>0</v>
      </c>
      <c r="K151" s="85" t="str">
        <f t="shared" si="5"/>
        <v>OK</v>
      </c>
      <c r="L151" s="48"/>
      <c r="M151" s="127">
        <v>0</v>
      </c>
      <c r="N151" s="127">
        <v>0</v>
      </c>
      <c r="O151" s="127">
        <v>0</v>
      </c>
      <c r="P151" s="127">
        <v>0</v>
      </c>
      <c r="Q151" s="127">
        <v>0</v>
      </c>
      <c r="R151" s="127">
        <v>0</v>
      </c>
      <c r="S151" s="127">
        <v>0</v>
      </c>
      <c r="T151" s="127">
        <v>0</v>
      </c>
    </row>
    <row r="152" spans="1:20" ht="25.5" x14ac:dyDescent="0.25">
      <c r="A152" s="131"/>
      <c r="B152" s="132"/>
      <c r="C152" s="26">
        <v>149</v>
      </c>
      <c r="D152" s="35" t="s">
        <v>256</v>
      </c>
      <c r="E152" s="26" t="s">
        <v>186</v>
      </c>
      <c r="F152" s="27" t="s">
        <v>257</v>
      </c>
      <c r="G152" s="26" t="s">
        <v>47</v>
      </c>
      <c r="H152" s="34">
        <v>39.4</v>
      </c>
      <c r="I152" s="83"/>
      <c r="J152" s="84">
        <f t="shared" si="4"/>
        <v>0</v>
      </c>
      <c r="K152" s="85" t="str">
        <f t="shared" si="5"/>
        <v>OK</v>
      </c>
      <c r="L152" s="48"/>
      <c r="M152" s="127">
        <v>0</v>
      </c>
      <c r="N152" s="127">
        <v>0</v>
      </c>
      <c r="O152" s="127">
        <v>0</v>
      </c>
      <c r="P152" s="127">
        <v>0</v>
      </c>
      <c r="Q152" s="127">
        <v>0</v>
      </c>
      <c r="R152" s="127">
        <v>0</v>
      </c>
      <c r="S152" s="127">
        <v>0</v>
      </c>
      <c r="T152" s="127">
        <v>0</v>
      </c>
    </row>
    <row r="153" spans="1:20" ht="38.25" x14ac:dyDescent="0.25">
      <c r="A153" s="131"/>
      <c r="B153" s="132"/>
      <c r="C153" s="26">
        <v>150</v>
      </c>
      <c r="D153" s="35" t="s">
        <v>258</v>
      </c>
      <c r="E153" s="26" t="s">
        <v>40</v>
      </c>
      <c r="F153" s="27" t="s">
        <v>259</v>
      </c>
      <c r="G153" s="26" t="s">
        <v>47</v>
      </c>
      <c r="H153" s="34">
        <v>3.24</v>
      </c>
      <c r="I153" s="83">
        <v>50</v>
      </c>
      <c r="J153" s="84">
        <f t="shared" si="4"/>
        <v>40</v>
      </c>
      <c r="K153" s="85" t="str">
        <f t="shared" si="5"/>
        <v>OK</v>
      </c>
      <c r="L153" s="48"/>
      <c r="M153" s="127">
        <v>0</v>
      </c>
      <c r="N153" s="127">
        <v>0</v>
      </c>
      <c r="O153" s="127">
        <v>10</v>
      </c>
      <c r="P153" s="127">
        <v>0</v>
      </c>
      <c r="Q153" s="127">
        <v>0</v>
      </c>
      <c r="R153" s="127">
        <v>0</v>
      </c>
      <c r="S153" s="127">
        <v>0</v>
      </c>
      <c r="T153" s="127">
        <v>0</v>
      </c>
    </row>
    <row r="154" spans="1:20" ht="25.5" x14ac:dyDescent="0.25">
      <c r="A154" s="131"/>
      <c r="B154" s="132"/>
      <c r="C154" s="26">
        <v>151</v>
      </c>
      <c r="D154" s="35" t="s">
        <v>260</v>
      </c>
      <c r="E154" s="26" t="s">
        <v>253</v>
      </c>
      <c r="F154" s="27" t="s">
        <v>261</v>
      </c>
      <c r="G154" s="26" t="s">
        <v>47</v>
      </c>
      <c r="H154" s="34">
        <v>2.7</v>
      </c>
      <c r="I154" s="83">
        <v>5</v>
      </c>
      <c r="J154" s="84">
        <f t="shared" si="4"/>
        <v>5</v>
      </c>
      <c r="K154" s="85" t="str">
        <f t="shared" si="5"/>
        <v>OK</v>
      </c>
      <c r="L154" s="48"/>
      <c r="M154" s="127">
        <v>0</v>
      </c>
      <c r="N154" s="127">
        <v>0</v>
      </c>
      <c r="O154" s="127">
        <v>0</v>
      </c>
      <c r="P154" s="127">
        <v>0</v>
      </c>
      <c r="Q154" s="127">
        <v>0</v>
      </c>
      <c r="R154" s="127">
        <v>0</v>
      </c>
      <c r="S154" s="127">
        <v>0</v>
      </c>
      <c r="T154" s="127">
        <v>0</v>
      </c>
    </row>
    <row r="155" spans="1:20" ht="25.5" x14ac:dyDescent="0.25">
      <c r="A155" s="131"/>
      <c r="B155" s="132"/>
      <c r="C155" s="26">
        <v>152</v>
      </c>
      <c r="D155" s="35" t="s">
        <v>262</v>
      </c>
      <c r="E155" s="26" t="s">
        <v>253</v>
      </c>
      <c r="F155" s="27" t="s">
        <v>261</v>
      </c>
      <c r="G155" s="26" t="s">
        <v>47</v>
      </c>
      <c r="H155" s="28">
        <v>2.7</v>
      </c>
      <c r="I155" s="83">
        <v>5</v>
      </c>
      <c r="J155" s="84">
        <f t="shared" si="4"/>
        <v>5</v>
      </c>
      <c r="K155" s="85" t="str">
        <f t="shared" si="5"/>
        <v>OK</v>
      </c>
      <c r="L155" s="48"/>
      <c r="M155" s="127">
        <v>0</v>
      </c>
      <c r="N155" s="127">
        <v>0</v>
      </c>
      <c r="O155" s="127">
        <v>0</v>
      </c>
      <c r="P155" s="127">
        <v>0</v>
      </c>
      <c r="Q155" s="127">
        <v>0</v>
      </c>
      <c r="R155" s="127">
        <v>0</v>
      </c>
      <c r="S155" s="127">
        <v>0</v>
      </c>
      <c r="T155" s="127">
        <v>0</v>
      </c>
    </row>
    <row r="156" spans="1:20" ht="25.5" x14ac:dyDescent="0.25">
      <c r="A156" s="131"/>
      <c r="B156" s="132"/>
      <c r="C156" s="26">
        <v>153</v>
      </c>
      <c r="D156" s="35" t="s">
        <v>263</v>
      </c>
      <c r="E156" s="26" t="s">
        <v>253</v>
      </c>
      <c r="F156" s="27" t="s">
        <v>261</v>
      </c>
      <c r="G156" s="26" t="s">
        <v>47</v>
      </c>
      <c r="H156" s="28">
        <v>2.7</v>
      </c>
      <c r="I156" s="83">
        <v>5</v>
      </c>
      <c r="J156" s="84">
        <f t="shared" si="4"/>
        <v>5</v>
      </c>
      <c r="K156" s="85" t="str">
        <f t="shared" si="5"/>
        <v>OK</v>
      </c>
      <c r="L156" s="48"/>
      <c r="M156" s="127">
        <v>0</v>
      </c>
      <c r="N156" s="127">
        <v>0</v>
      </c>
      <c r="O156" s="127">
        <v>0</v>
      </c>
      <c r="P156" s="127">
        <v>0</v>
      </c>
      <c r="Q156" s="127">
        <v>0</v>
      </c>
      <c r="R156" s="127">
        <v>0</v>
      </c>
      <c r="S156" s="127">
        <v>0</v>
      </c>
      <c r="T156" s="127">
        <v>0</v>
      </c>
    </row>
    <row r="157" spans="1:20" ht="25.5" x14ac:dyDescent="0.25">
      <c r="A157" s="131"/>
      <c r="B157" s="132"/>
      <c r="C157" s="26">
        <v>154</v>
      </c>
      <c r="D157" s="35" t="s">
        <v>264</v>
      </c>
      <c r="E157" s="26" t="s">
        <v>253</v>
      </c>
      <c r="F157" s="27" t="s">
        <v>261</v>
      </c>
      <c r="G157" s="26" t="s">
        <v>47</v>
      </c>
      <c r="H157" s="28">
        <v>2.7</v>
      </c>
      <c r="I157" s="83">
        <v>5</v>
      </c>
      <c r="J157" s="84">
        <f t="shared" si="4"/>
        <v>5</v>
      </c>
      <c r="K157" s="85" t="str">
        <f t="shared" si="5"/>
        <v>OK</v>
      </c>
      <c r="L157" s="48"/>
      <c r="M157" s="127">
        <v>0</v>
      </c>
      <c r="N157" s="127">
        <v>0</v>
      </c>
      <c r="O157" s="127">
        <v>0</v>
      </c>
      <c r="P157" s="127">
        <v>0</v>
      </c>
      <c r="Q157" s="127">
        <v>0</v>
      </c>
      <c r="R157" s="127">
        <v>0</v>
      </c>
      <c r="S157" s="127">
        <v>0</v>
      </c>
      <c r="T157" s="127">
        <v>0</v>
      </c>
    </row>
    <row r="158" spans="1:20" x14ac:dyDescent="0.25">
      <c r="A158" s="131"/>
      <c r="B158" s="132"/>
      <c r="C158" s="26">
        <v>155</v>
      </c>
      <c r="D158" s="35" t="s">
        <v>265</v>
      </c>
      <c r="E158" s="26" t="s">
        <v>253</v>
      </c>
      <c r="F158" s="27" t="s">
        <v>239</v>
      </c>
      <c r="G158" s="26" t="s">
        <v>47</v>
      </c>
      <c r="H158" s="28">
        <v>5.0599999999999996</v>
      </c>
      <c r="I158" s="83">
        <v>10</v>
      </c>
      <c r="J158" s="84">
        <f t="shared" si="4"/>
        <v>10</v>
      </c>
      <c r="K158" s="85" t="str">
        <f t="shared" si="5"/>
        <v>OK</v>
      </c>
      <c r="L158" s="48"/>
      <c r="M158" s="127">
        <v>0</v>
      </c>
      <c r="N158" s="127">
        <v>0</v>
      </c>
      <c r="O158" s="127">
        <v>0</v>
      </c>
      <c r="P158" s="127">
        <v>0</v>
      </c>
      <c r="Q158" s="127">
        <v>0</v>
      </c>
      <c r="R158" s="127">
        <v>0</v>
      </c>
      <c r="S158" s="127">
        <v>0</v>
      </c>
      <c r="T158" s="127">
        <v>0</v>
      </c>
    </row>
    <row r="159" spans="1:20" ht="25.5" x14ac:dyDescent="0.25">
      <c r="A159" s="131"/>
      <c r="B159" s="132"/>
      <c r="C159" s="26">
        <v>156</v>
      </c>
      <c r="D159" s="35" t="s">
        <v>266</v>
      </c>
      <c r="E159" s="26" t="s">
        <v>267</v>
      </c>
      <c r="F159" s="27" t="s">
        <v>268</v>
      </c>
      <c r="G159" s="26" t="s">
        <v>47</v>
      </c>
      <c r="H159" s="28">
        <v>9.0500000000000007</v>
      </c>
      <c r="I159" s="83"/>
      <c r="J159" s="84">
        <f t="shared" si="4"/>
        <v>0</v>
      </c>
      <c r="K159" s="85" t="str">
        <f t="shared" si="5"/>
        <v>OK</v>
      </c>
      <c r="L159" s="48"/>
      <c r="M159" s="127">
        <v>0</v>
      </c>
      <c r="N159" s="127">
        <v>0</v>
      </c>
      <c r="O159" s="127">
        <v>0</v>
      </c>
      <c r="P159" s="127">
        <v>0</v>
      </c>
      <c r="Q159" s="127">
        <v>0</v>
      </c>
      <c r="R159" s="127">
        <v>0</v>
      </c>
      <c r="S159" s="127">
        <v>0</v>
      </c>
      <c r="T159" s="127">
        <v>0</v>
      </c>
    </row>
    <row r="160" spans="1:20" ht="26.25" x14ac:dyDescent="0.25">
      <c r="A160" s="131"/>
      <c r="B160" s="132"/>
      <c r="C160" s="26">
        <v>157</v>
      </c>
      <c r="D160" s="40" t="s">
        <v>269</v>
      </c>
      <c r="E160" s="31" t="s">
        <v>270</v>
      </c>
      <c r="F160" s="33" t="s">
        <v>259</v>
      </c>
      <c r="G160" s="31" t="s">
        <v>47</v>
      </c>
      <c r="H160" s="28">
        <v>17.73</v>
      </c>
      <c r="I160" s="88"/>
      <c r="J160" s="84">
        <f t="shared" si="4"/>
        <v>0</v>
      </c>
      <c r="K160" s="85" t="str">
        <f t="shared" si="5"/>
        <v>OK</v>
      </c>
      <c r="L160" s="48"/>
      <c r="M160" s="127">
        <v>0</v>
      </c>
      <c r="N160" s="127">
        <v>0</v>
      </c>
      <c r="O160" s="127">
        <v>0</v>
      </c>
      <c r="P160" s="127">
        <v>0</v>
      </c>
      <c r="Q160" s="127">
        <v>0</v>
      </c>
      <c r="R160" s="127">
        <v>0</v>
      </c>
      <c r="S160" s="127">
        <v>0</v>
      </c>
      <c r="T160" s="127">
        <v>0</v>
      </c>
    </row>
    <row r="161" spans="1:20" ht="26.25" x14ac:dyDescent="0.25">
      <c r="A161" s="131"/>
      <c r="B161" s="132"/>
      <c r="C161" s="26">
        <v>158</v>
      </c>
      <c r="D161" s="40" t="s">
        <v>271</v>
      </c>
      <c r="E161" s="31" t="s">
        <v>160</v>
      </c>
      <c r="F161" s="33" t="s">
        <v>272</v>
      </c>
      <c r="G161" s="31" t="s">
        <v>47</v>
      </c>
      <c r="H161" s="34">
        <v>1.88</v>
      </c>
      <c r="I161" s="88"/>
      <c r="J161" s="84">
        <f t="shared" si="4"/>
        <v>0</v>
      </c>
      <c r="K161" s="85" t="str">
        <f t="shared" si="5"/>
        <v>OK</v>
      </c>
      <c r="L161" s="48"/>
      <c r="M161" s="127">
        <v>0</v>
      </c>
      <c r="N161" s="127">
        <v>0</v>
      </c>
      <c r="O161" s="127">
        <v>0</v>
      </c>
      <c r="P161" s="127">
        <v>0</v>
      </c>
      <c r="Q161" s="127">
        <v>0</v>
      </c>
      <c r="R161" s="127">
        <v>0</v>
      </c>
      <c r="S161" s="127">
        <v>0</v>
      </c>
      <c r="T161" s="127">
        <v>0</v>
      </c>
    </row>
    <row r="162" spans="1:20" ht="25.5" x14ac:dyDescent="0.25">
      <c r="A162" s="131"/>
      <c r="B162" s="132"/>
      <c r="C162" s="26">
        <v>159</v>
      </c>
      <c r="D162" s="35" t="s">
        <v>273</v>
      </c>
      <c r="E162" s="26" t="s">
        <v>68</v>
      </c>
      <c r="F162" s="27" t="s">
        <v>239</v>
      </c>
      <c r="G162" s="26" t="s">
        <v>47</v>
      </c>
      <c r="H162" s="28">
        <v>9.64</v>
      </c>
      <c r="I162" s="83">
        <v>1</v>
      </c>
      <c r="J162" s="84">
        <f t="shared" si="4"/>
        <v>1</v>
      </c>
      <c r="K162" s="85" t="str">
        <f t="shared" si="5"/>
        <v>OK</v>
      </c>
      <c r="L162" s="48"/>
      <c r="M162" s="127">
        <v>0</v>
      </c>
      <c r="N162" s="127">
        <v>0</v>
      </c>
      <c r="O162" s="127">
        <v>0</v>
      </c>
      <c r="P162" s="127">
        <v>0</v>
      </c>
      <c r="Q162" s="127">
        <v>0</v>
      </c>
      <c r="R162" s="127">
        <v>0</v>
      </c>
      <c r="S162" s="127">
        <v>0</v>
      </c>
      <c r="T162" s="127">
        <v>0</v>
      </c>
    </row>
    <row r="163" spans="1:20" ht="25.5" x14ac:dyDescent="0.25">
      <c r="A163" s="131"/>
      <c r="B163" s="132"/>
      <c r="C163" s="26">
        <v>160</v>
      </c>
      <c r="D163" s="35" t="s">
        <v>274</v>
      </c>
      <c r="E163" s="26" t="s">
        <v>68</v>
      </c>
      <c r="F163" s="27" t="s">
        <v>239</v>
      </c>
      <c r="G163" s="26" t="s">
        <v>47</v>
      </c>
      <c r="H163" s="28">
        <v>9.64</v>
      </c>
      <c r="I163" s="83">
        <v>1</v>
      </c>
      <c r="J163" s="84">
        <f t="shared" si="4"/>
        <v>1</v>
      </c>
      <c r="K163" s="85" t="str">
        <f t="shared" si="5"/>
        <v>OK</v>
      </c>
      <c r="L163" s="48"/>
      <c r="M163" s="127">
        <v>0</v>
      </c>
      <c r="N163" s="127">
        <v>0</v>
      </c>
      <c r="O163" s="127">
        <v>0</v>
      </c>
      <c r="P163" s="127">
        <v>0</v>
      </c>
      <c r="Q163" s="127">
        <v>0</v>
      </c>
      <c r="R163" s="127">
        <v>0</v>
      </c>
      <c r="S163" s="127">
        <v>0</v>
      </c>
      <c r="T163" s="127">
        <v>0</v>
      </c>
    </row>
    <row r="164" spans="1:20" ht="38.25" x14ac:dyDescent="0.25">
      <c r="A164" s="56" t="s">
        <v>384</v>
      </c>
      <c r="B164" s="54">
        <v>24</v>
      </c>
      <c r="C164" s="23">
        <v>162</v>
      </c>
      <c r="D164" s="21" t="s">
        <v>275</v>
      </c>
      <c r="E164" s="23" t="s">
        <v>40</v>
      </c>
      <c r="F164" s="32" t="s">
        <v>276</v>
      </c>
      <c r="G164" s="23" t="s">
        <v>47</v>
      </c>
      <c r="H164" s="29">
        <v>192.5</v>
      </c>
      <c r="I164" s="86">
        <v>5</v>
      </c>
      <c r="J164" s="84">
        <f t="shared" si="4"/>
        <v>3</v>
      </c>
      <c r="K164" s="85" t="str">
        <f t="shared" si="5"/>
        <v>OK</v>
      </c>
      <c r="L164" s="48">
        <v>2</v>
      </c>
      <c r="M164" s="127">
        <v>0</v>
      </c>
      <c r="N164" s="127">
        <v>0</v>
      </c>
      <c r="O164" s="127">
        <v>0</v>
      </c>
      <c r="P164" s="127">
        <v>0</v>
      </c>
      <c r="Q164" s="127">
        <v>0</v>
      </c>
      <c r="R164" s="127">
        <v>0</v>
      </c>
      <c r="S164" s="127">
        <v>0</v>
      </c>
      <c r="T164" s="127">
        <v>0</v>
      </c>
    </row>
    <row r="165" spans="1:20" ht="25.5" customHeight="1" x14ac:dyDescent="0.25">
      <c r="A165" s="131" t="s">
        <v>377</v>
      </c>
      <c r="B165" s="132">
        <v>25</v>
      </c>
      <c r="C165" s="26">
        <v>163</v>
      </c>
      <c r="D165" s="35" t="s">
        <v>277</v>
      </c>
      <c r="E165" s="26" t="s">
        <v>64</v>
      </c>
      <c r="F165" s="27" t="s">
        <v>278</v>
      </c>
      <c r="G165" s="26" t="s">
        <v>47</v>
      </c>
      <c r="H165" s="28">
        <v>18.64</v>
      </c>
      <c r="I165" s="83">
        <v>1</v>
      </c>
      <c r="J165" s="84">
        <f t="shared" si="4"/>
        <v>1</v>
      </c>
      <c r="K165" s="85" t="str">
        <f t="shared" si="5"/>
        <v>OK</v>
      </c>
      <c r="L165" s="48"/>
      <c r="M165" s="127">
        <v>0</v>
      </c>
      <c r="N165" s="127">
        <v>0</v>
      </c>
      <c r="O165" s="127">
        <v>0</v>
      </c>
      <c r="P165" s="127">
        <v>0</v>
      </c>
      <c r="Q165" s="127">
        <v>0</v>
      </c>
      <c r="R165" s="127">
        <v>0</v>
      </c>
      <c r="S165" s="127">
        <v>0</v>
      </c>
      <c r="T165" s="127">
        <v>0</v>
      </c>
    </row>
    <row r="166" spans="1:20" ht="25.5" customHeight="1" x14ac:dyDescent="0.25">
      <c r="A166" s="131"/>
      <c r="B166" s="132"/>
      <c r="C166" s="26">
        <v>164</v>
      </c>
      <c r="D166" s="35" t="s">
        <v>279</v>
      </c>
      <c r="E166" s="26" t="s">
        <v>64</v>
      </c>
      <c r="F166" s="27" t="s">
        <v>278</v>
      </c>
      <c r="G166" s="26" t="s">
        <v>47</v>
      </c>
      <c r="H166" s="28">
        <v>25</v>
      </c>
      <c r="I166" s="83"/>
      <c r="J166" s="84">
        <f t="shared" si="4"/>
        <v>0</v>
      </c>
      <c r="K166" s="85" t="str">
        <f t="shared" si="5"/>
        <v>OK</v>
      </c>
      <c r="L166" s="48"/>
      <c r="M166" s="127">
        <v>0</v>
      </c>
      <c r="N166" s="127">
        <v>0</v>
      </c>
      <c r="O166" s="127">
        <v>0</v>
      </c>
      <c r="P166" s="127">
        <v>0</v>
      </c>
      <c r="Q166" s="127">
        <v>0</v>
      </c>
      <c r="R166" s="127">
        <v>0</v>
      </c>
      <c r="S166" s="127">
        <v>0</v>
      </c>
      <c r="T166" s="127">
        <v>0</v>
      </c>
    </row>
    <row r="167" spans="1:20" ht="165.75" x14ac:dyDescent="0.25">
      <c r="A167" s="130" t="s">
        <v>379</v>
      </c>
      <c r="B167" s="133">
        <v>26</v>
      </c>
      <c r="C167" s="23">
        <v>165</v>
      </c>
      <c r="D167" s="21" t="s">
        <v>280</v>
      </c>
      <c r="E167" s="23" t="s">
        <v>9</v>
      </c>
      <c r="F167" s="32" t="s">
        <v>281</v>
      </c>
      <c r="G167" s="23" t="s">
        <v>47</v>
      </c>
      <c r="H167" s="29">
        <v>2.54</v>
      </c>
      <c r="I167" s="50">
        <v>50</v>
      </c>
      <c r="J167" s="84">
        <f t="shared" si="4"/>
        <v>0</v>
      </c>
      <c r="K167" s="85" t="str">
        <f t="shared" si="5"/>
        <v>OK</v>
      </c>
      <c r="L167" s="48"/>
      <c r="M167" s="127">
        <v>50</v>
      </c>
      <c r="N167" s="127">
        <v>0</v>
      </c>
      <c r="O167" s="127">
        <v>0</v>
      </c>
      <c r="P167" s="127">
        <v>0</v>
      </c>
      <c r="Q167" s="127">
        <v>0</v>
      </c>
      <c r="R167" s="127">
        <v>0</v>
      </c>
      <c r="S167" s="127">
        <v>0</v>
      </c>
      <c r="T167" s="127">
        <v>0</v>
      </c>
    </row>
    <row r="168" spans="1:20" ht="63.75" x14ac:dyDescent="0.25">
      <c r="A168" s="130"/>
      <c r="B168" s="133"/>
      <c r="C168" s="23">
        <v>166</v>
      </c>
      <c r="D168" s="21" t="s">
        <v>282</v>
      </c>
      <c r="E168" s="23" t="s">
        <v>9</v>
      </c>
      <c r="F168" s="32" t="s">
        <v>283</v>
      </c>
      <c r="G168" s="23" t="s">
        <v>47</v>
      </c>
      <c r="H168" s="29">
        <v>1.2</v>
      </c>
      <c r="I168" s="50"/>
      <c r="J168" s="84">
        <f t="shared" si="4"/>
        <v>0</v>
      </c>
      <c r="K168" s="85" t="str">
        <f t="shared" si="5"/>
        <v>OK</v>
      </c>
      <c r="L168" s="48"/>
      <c r="M168" s="127">
        <v>0</v>
      </c>
      <c r="N168" s="127">
        <v>0</v>
      </c>
      <c r="O168" s="127">
        <v>0</v>
      </c>
      <c r="P168" s="127">
        <v>0</v>
      </c>
      <c r="Q168" s="127">
        <v>0</v>
      </c>
      <c r="R168" s="127">
        <v>0</v>
      </c>
      <c r="S168" s="127">
        <v>0</v>
      </c>
      <c r="T168" s="127">
        <v>0</v>
      </c>
    </row>
    <row r="169" spans="1:20" ht="25.5" x14ac:dyDescent="0.25">
      <c r="A169" s="130"/>
      <c r="B169" s="133"/>
      <c r="C169" s="23">
        <v>167</v>
      </c>
      <c r="D169" s="21" t="s">
        <v>284</v>
      </c>
      <c r="E169" s="23" t="s">
        <v>40</v>
      </c>
      <c r="F169" s="32" t="s">
        <v>285</v>
      </c>
      <c r="G169" s="23" t="s">
        <v>47</v>
      </c>
      <c r="H169" s="29">
        <v>1.71</v>
      </c>
      <c r="I169" s="86">
        <v>200</v>
      </c>
      <c r="J169" s="84">
        <f t="shared" si="4"/>
        <v>100</v>
      </c>
      <c r="K169" s="85" t="str">
        <f t="shared" si="5"/>
        <v>OK</v>
      </c>
      <c r="L169" s="48"/>
      <c r="M169" s="127">
        <v>100</v>
      </c>
      <c r="N169" s="127">
        <v>0</v>
      </c>
      <c r="O169" s="127">
        <v>0</v>
      </c>
      <c r="P169" s="127">
        <v>0</v>
      </c>
      <c r="Q169" s="127">
        <v>0</v>
      </c>
      <c r="R169" s="127">
        <v>0</v>
      </c>
      <c r="S169" s="127">
        <v>0</v>
      </c>
      <c r="T169" s="127">
        <v>0</v>
      </c>
    </row>
    <row r="170" spans="1:20" ht="38.25" x14ac:dyDescent="0.25">
      <c r="A170" s="130"/>
      <c r="B170" s="133"/>
      <c r="C170" s="23">
        <v>168</v>
      </c>
      <c r="D170" s="21" t="s">
        <v>286</v>
      </c>
      <c r="E170" s="23" t="s">
        <v>40</v>
      </c>
      <c r="F170" s="32" t="s">
        <v>287</v>
      </c>
      <c r="G170" s="23" t="s">
        <v>47</v>
      </c>
      <c r="H170" s="29">
        <v>3.43</v>
      </c>
      <c r="I170" s="49">
        <v>50</v>
      </c>
      <c r="J170" s="84">
        <f t="shared" si="4"/>
        <v>30</v>
      </c>
      <c r="K170" s="85" t="str">
        <f t="shared" si="5"/>
        <v>OK</v>
      </c>
      <c r="L170" s="48"/>
      <c r="M170" s="127">
        <v>20</v>
      </c>
      <c r="N170" s="127">
        <v>0</v>
      </c>
      <c r="O170" s="127">
        <v>0</v>
      </c>
      <c r="P170" s="127">
        <v>0</v>
      </c>
      <c r="Q170" s="127">
        <v>0</v>
      </c>
      <c r="R170" s="127">
        <v>0</v>
      </c>
      <c r="S170" s="127">
        <v>0</v>
      </c>
      <c r="T170" s="127">
        <v>0</v>
      </c>
    </row>
    <row r="171" spans="1:20" ht="38.25" x14ac:dyDescent="0.25">
      <c r="A171" s="130"/>
      <c r="B171" s="133"/>
      <c r="C171" s="23">
        <v>169</v>
      </c>
      <c r="D171" s="21" t="s">
        <v>288</v>
      </c>
      <c r="E171" s="23" t="s">
        <v>40</v>
      </c>
      <c r="F171" s="32" t="s">
        <v>287</v>
      </c>
      <c r="G171" s="23" t="s">
        <v>47</v>
      </c>
      <c r="H171" s="29">
        <v>2</v>
      </c>
      <c r="I171" s="49">
        <v>50</v>
      </c>
      <c r="J171" s="84">
        <f t="shared" si="4"/>
        <v>50</v>
      </c>
      <c r="K171" s="85" t="str">
        <f t="shared" si="5"/>
        <v>OK</v>
      </c>
      <c r="L171" s="48"/>
      <c r="M171" s="127">
        <v>0</v>
      </c>
      <c r="N171" s="127">
        <v>0</v>
      </c>
      <c r="O171" s="127">
        <v>0</v>
      </c>
      <c r="P171" s="127">
        <v>0</v>
      </c>
      <c r="Q171" s="127">
        <v>0</v>
      </c>
      <c r="R171" s="127">
        <v>0</v>
      </c>
      <c r="S171" s="127">
        <v>0</v>
      </c>
      <c r="T171" s="127">
        <v>0</v>
      </c>
    </row>
    <row r="172" spans="1:20" ht="63.75" x14ac:dyDescent="0.25">
      <c r="A172" s="130"/>
      <c r="B172" s="133"/>
      <c r="C172" s="23">
        <v>170</v>
      </c>
      <c r="D172" s="21" t="s">
        <v>289</v>
      </c>
      <c r="E172" s="23" t="s">
        <v>40</v>
      </c>
      <c r="F172" s="32" t="s">
        <v>287</v>
      </c>
      <c r="G172" s="23" t="s">
        <v>47</v>
      </c>
      <c r="H172" s="29">
        <v>1.29</v>
      </c>
      <c r="I172" s="49"/>
      <c r="J172" s="84">
        <f t="shared" si="4"/>
        <v>0</v>
      </c>
      <c r="K172" s="85" t="str">
        <f t="shared" si="5"/>
        <v>OK</v>
      </c>
      <c r="L172" s="48"/>
      <c r="M172" s="127">
        <v>0</v>
      </c>
      <c r="N172" s="127">
        <v>0</v>
      </c>
      <c r="O172" s="127">
        <v>0</v>
      </c>
      <c r="P172" s="127">
        <v>0</v>
      </c>
      <c r="Q172" s="127">
        <v>0</v>
      </c>
      <c r="R172" s="127">
        <v>0</v>
      </c>
      <c r="S172" s="127">
        <v>0</v>
      </c>
      <c r="T172" s="127">
        <v>0</v>
      </c>
    </row>
    <row r="173" spans="1:20" ht="25.5" x14ac:dyDescent="0.25">
      <c r="A173" s="130"/>
      <c r="B173" s="133"/>
      <c r="C173" s="23">
        <v>171</v>
      </c>
      <c r="D173" s="36" t="s">
        <v>290</v>
      </c>
      <c r="E173" s="23" t="s">
        <v>40</v>
      </c>
      <c r="F173" s="32" t="s">
        <v>281</v>
      </c>
      <c r="G173" s="23" t="s">
        <v>47</v>
      </c>
      <c r="H173" s="29">
        <v>2.5099999999999998</v>
      </c>
      <c r="I173" s="49">
        <v>30</v>
      </c>
      <c r="J173" s="84">
        <f t="shared" si="4"/>
        <v>30</v>
      </c>
      <c r="K173" s="85" t="str">
        <f t="shared" si="5"/>
        <v>OK</v>
      </c>
      <c r="L173" s="48"/>
      <c r="M173" s="127">
        <v>0</v>
      </c>
      <c r="N173" s="127">
        <v>0</v>
      </c>
      <c r="O173" s="127">
        <v>0</v>
      </c>
      <c r="P173" s="127">
        <v>0</v>
      </c>
      <c r="Q173" s="127">
        <v>0</v>
      </c>
      <c r="R173" s="127">
        <v>0</v>
      </c>
      <c r="S173" s="127">
        <v>0</v>
      </c>
      <c r="T173" s="127">
        <v>0</v>
      </c>
    </row>
    <row r="174" spans="1:20" ht="25.5" x14ac:dyDescent="0.25">
      <c r="A174" s="130"/>
      <c r="B174" s="133"/>
      <c r="C174" s="23">
        <v>172</v>
      </c>
      <c r="D174" s="36" t="s">
        <v>291</v>
      </c>
      <c r="E174" s="23" t="s">
        <v>40</v>
      </c>
      <c r="F174" s="32" t="s">
        <v>292</v>
      </c>
      <c r="G174" s="23" t="s">
        <v>47</v>
      </c>
      <c r="H174" s="29">
        <v>6.56</v>
      </c>
      <c r="I174" s="49">
        <v>30</v>
      </c>
      <c r="J174" s="84">
        <f t="shared" si="4"/>
        <v>0</v>
      </c>
      <c r="K174" s="85" t="str">
        <f t="shared" si="5"/>
        <v>OK</v>
      </c>
      <c r="L174" s="48"/>
      <c r="M174" s="127">
        <v>30</v>
      </c>
      <c r="N174" s="127">
        <v>0</v>
      </c>
      <c r="O174" s="127">
        <v>0</v>
      </c>
      <c r="P174" s="127">
        <v>0</v>
      </c>
      <c r="Q174" s="127">
        <v>0</v>
      </c>
      <c r="R174" s="127">
        <v>0</v>
      </c>
      <c r="S174" s="127">
        <v>0</v>
      </c>
      <c r="T174" s="127">
        <v>0</v>
      </c>
    </row>
    <row r="175" spans="1:20" ht="25.5" x14ac:dyDescent="0.25">
      <c r="A175" s="130"/>
      <c r="B175" s="133"/>
      <c r="C175" s="23">
        <v>173</v>
      </c>
      <c r="D175" s="36" t="s">
        <v>293</v>
      </c>
      <c r="E175" s="23" t="s">
        <v>40</v>
      </c>
      <c r="F175" s="32" t="s">
        <v>52</v>
      </c>
      <c r="G175" s="23" t="s">
        <v>47</v>
      </c>
      <c r="H175" s="29">
        <v>5</v>
      </c>
      <c r="I175" s="49">
        <v>30</v>
      </c>
      <c r="J175" s="84">
        <f t="shared" si="4"/>
        <v>0</v>
      </c>
      <c r="K175" s="85" t="str">
        <f t="shared" si="5"/>
        <v>OK</v>
      </c>
      <c r="L175" s="48"/>
      <c r="M175" s="127">
        <v>30</v>
      </c>
      <c r="N175" s="127">
        <v>0</v>
      </c>
      <c r="O175" s="127">
        <v>0</v>
      </c>
      <c r="P175" s="127">
        <v>0</v>
      </c>
      <c r="Q175" s="127">
        <v>0</v>
      </c>
      <c r="R175" s="127">
        <v>0</v>
      </c>
      <c r="S175" s="127">
        <v>0</v>
      </c>
      <c r="T175" s="127">
        <v>0</v>
      </c>
    </row>
    <row r="176" spans="1:20" ht="38.25" x14ac:dyDescent="0.25">
      <c r="A176" s="130"/>
      <c r="B176" s="133"/>
      <c r="C176" s="23">
        <v>174</v>
      </c>
      <c r="D176" s="21" t="s">
        <v>294</v>
      </c>
      <c r="E176" s="23" t="s">
        <v>40</v>
      </c>
      <c r="F176" s="32" t="s">
        <v>295</v>
      </c>
      <c r="G176" s="23" t="s">
        <v>47</v>
      </c>
      <c r="H176" s="29">
        <v>25.49</v>
      </c>
      <c r="I176" s="86">
        <v>10</v>
      </c>
      <c r="J176" s="84">
        <f t="shared" si="4"/>
        <v>10</v>
      </c>
      <c r="K176" s="85" t="str">
        <f t="shared" si="5"/>
        <v>OK</v>
      </c>
      <c r="L176" s="48"/>
      <c r="M176" s="127">
        <v>0</v>
      </c>
      <c r="N176" s="127">
        <v>0</v>
      </c>
      <c r="O176" s="127">
        <v>0</v>
      </c>
      <c r="P176" s="127">
        <v>0</v>
      </c>
      <c r="Q176" s="127">
        <v>0</v>
      </c>
      <c r="R176" s="127">
        <v>0</v>
      </c>
      <c r="S176" s="127">
        <v>0</v>
      </c>
      <c r="T176" s="127">
        <v>0</v>
      </c>
    </row>
    <row r="177" spans="1:20" ht="38.25" x14ac:dyDescent="0.25">
      <c r="A177" s="131" t="s">
        <v>379</v>
      </c>
      <c r="B177" s="132">
        <v>27</v>
      </c>
      <c r="C177" s="26">
        <v>175</v>
      </c>
      <c r="D177" s="39" t="s">
        <v>296</v>
      </c>
      <c r="E177" s="26" t="s">
        <v>40</v>
      </c>
      <c r="F177" s="27" t="s">
        <v>153</v>
      </c>
      <c r="G177" s="26" t="s">
        <v>47</v>
      </c>
      <c r="H177" s="30">
        <v>4.21</v>
      </c>
      <c r="I177" s="51">
        <v>50</v>
      </c>
      <c r="J177" s="84">
        <f t="shared" si="4"/>
        <v>30</v>
      </c>
      <c r="K177" s="85" t="str">
        <f t="shared" si="5"/>
        <v>OK</v>
      </c>
      <c r="L177" s="48"/>
      <c r="M177" s="127">
        <v>20</v>
      </c>
      <c r="N177" s="127">
        <v>0</v>
      </c>
      <c r="O177" s="127">
        <v>0</v>
      </c>
      <c r="P177" s="127">
        <v>0</v>
      </c>
      <c r="Q177" s="127">
        <v>0</v>
      </c>
      <c r="R177" s="127">
        <v>0</v>
      </c>
      <c r="S177" s="127">
        <v>0</v>
      </c>
      <c r="T177" s="127">
        <v>0</v>
      </c>
    </row>
    <row r="178" spans="1:20" ht="25.5" x14ac:dyDescent="0.25">
      <c r="A178" s="131"/>
      <c r="B178" s="132"/>
      <c r="C178" s="26">
        <v>176</v>
      </c>
      <c r="D178" s="39" t="s">
        <v>297</v>
      </c>
      <c r="E178" s="26" t="s">
        <v>40</v>
      </c>
      <c r="F178" s="27" t="s">
        <v>298</v>
      </c>
      <c r="G178" s="26" t="s">
        <v>47</v>
      </c>
      <c r="H178" s="30">
        <v>0.79</v>
      </c>
      <c r="I178" s="51">
        <v>200</v>
      </c>
      <c r="J178" s="84">
        <f t="shared" si="4"/>
        <v>200</v>
      </c>
      <c r="K178" s="85" t="str">
        <f t="shared" si="5"/>
        <v>OK</v>
      </c>
      <c r="L178" s="48"/>
      <c r="M178" s="127">
        <v>0</v>
      </c>
      <c r="N178" s="127">
        <v>0</v>
      </c>
      <c r="O178" s="127">
        <v>0</v>
      </c>
      <c r="P178" s="127">
        <v>0</v>
      </c>
      <c r="Q178" s="127">
        <v>0</v>
      </c>
      <c r="R178" s="127">
        <v>0</v>
      </c>
      <c r="S178" s="127">
        <v>0</v>
      </c>
      <c r="T178" s="127">
        <v>0</v>
      </c>
    </row>
    <row r="179" spans="1:20" ht="25.5" x14ac:dyDescent="0.25">
      <c r="A179" s="131"/>
      <c r="B179" s="132"/>
      <c r="C179" s="26">
        <v>177</v>
      </c>
      <c r="D179" s="39" t="s">
        <v>299</v>
      </c>
      <c r="E179" s="26" t="s">
        <v>40</v>
      </c>
      <c r="F179" s="27" t="s">
        <v>300</v>
      </c>
      <c r="G179" s="26" t="s">
        <v>47</v>
      </c>
      <c r="H179" s="30">
        <v>0.09</v>
      </c>
      <c r="I179" s="52">
        <v>50</v>
      </c>
      <c r="J179" s="84">
        <f t="shared" si="4"/>
        <v>50</v>
      </c>
      <c r="K179" s="85" t="str">
        <f t="shared" si="5"/>
        <v>OK</v>
      </c>
      <c r="L179" s="48"/>
      <c r="M179" s="127">
        <v>0</v>
      </c>
      <c r="N179" s="127">
        <v>0</v>
      </c>
      <c r="O179" s="127">
        <v>0</v>
      </c>
      <c r="P179" s="127">
        <v>0</v>
      </c>
      <c r="Q179" s="127">
        <v>0</v>
      </c>
      <c r="R179" s="127">
        <v>0</v>
      </c>
      <c r="S179" s="127">
        <v>0</v>
      </c>
      <c r="T179" s="127">
        <v>0</v>
      </c>
    </row>
    <row r="180" spans="1:20" ht="25.5" x14ac:dyDescent="0.25">
      <c r="A180" s="131"/>
      <c r="B180" s="132"/>
      <c r="C180" s="26">
        <v>178</v>
      </c>
      <c r="D180" s="39" t="s">
        <v>301</v>
      </c>
      <c r="E180" s="26" t="s">
        <v>40</v>
      </c>
      <c r="F180" s="27" t="s">
        <v>300</v>
      </c>
      <c r="G180" s="26" t="s">
        <v>47</v>
      </c>
      <c r="H180" s="30">
        <v>0.2</v>
      </c>
      <c r="I180" s="52">
        <v>50</v>
      </c>
      <c r="J180" s="84">
        <f t="shared" si="4"/>
        <v>50</v>
      </c>
      <c r="K180" s="85" t="str">
        <f t="shared" si="5"/>
        <v>OK</v>
      </c>
      <c r="L180" s="48"/>
      <c r="M180" s="127">
        <v>0</v>
      </c>
      <c r="N180" s="127">
        <v>0</v>
      </c>
      <c r="O180" s="127">
        <v>0</v>
      </c>
      <c r="P180" s="127">
        <v>0</v>
      </c>
      <c r="Q180" s="127">
        <v>0</v>
      </c>
      <c r="R180" s="127">
        <v>0</v>
      </c>
      <c r="S180" s="127">
        <v>0</v>
      </c>
      <c r="T180" s="127">
        <v>0</v>
      </c>
    </row>
    <row r="181" spans="1:20" ht="25.5" x14ac:dyDescent="0.25">
      <c r="A181" s="131"/>
      <c r="B181" s="132"/>
      <c r="C181" s="26">
        <v>179</v>
      </c>
      <c r="D181" s="39" t="s">
        <v>302</v>
      </c>
      <c r="E181" s="26" t="s">
        <v>40</v>
      </c>
      <c r="F181" s="27" t="s">
        <v>300</v>
      </c>
      <c r="G181" s="26" t="s">
        <v>47</v>
      </c>
      <c r="H181" s="30">
        <v>0.1</v>
      </c>
      <c r="I181" s="52">
        <v>50</v>
      </c>
      <c r="J181" s="84">
        <f t="shared" si="4"/>
        <v>50</v>
      </c>
      <c r="K181" s="85" t="str">
        <f t="shared" si="5"/>
        <v>OK</v>
      </c>
      <c r="L181" s="48"/>
      <c r="M181" s="127">
        <v>0</v>
      </c>
      <c r="N181" s="127">
        <v>0</v>
      </c>
      <c r="O181" s="127">
        <v>0</v>
      </c>
      <c r="P181" s="127">
        <v>0</v>
      </c>
      <c r="Q181" s="127">
        <v>0</v>
      </c>
      <c r="R181" s="127">
        <v>0</v>
      </c>
      <c r="S181" s="127">
        <v>0</v>
      </c>
      <c r="T181" s="127">
        <v>0</v>
      </c>
    </row>
    <row r="182" spans="1:20" ht="25.5" x14ac:dyDescent="0.25">
      <c r="A182" s="131"/>
      <c r="B182" s="132"/>
      <c r="C182" s="26">
        <v>180</v>
      </c>
      <c r="D182" s="39" t="s">
        <v>303</v>
      </c>
      <c r="E182" s="26" t="s">
        <v>40</v>
      </c>
      <c r="F182" s="27" t="s">
        <v>300</v>
      </c>
      <c r="G182" s="26" t="s">
        <v>47</v>
      </c>
      <c r="H182" s="30">
        <v>0.13</v>
      </c>
      <c r="I182" s="52">
        <v>50</v>
      </c>
      <c r="J182" s="84">
        <f t="shared" si="4"/>
        <v>50</v>
      </c>
      <c r="K182" s="85" t="str">
        <f t="shared" si="5"/>
        <v>OK</v>
      </c>
      <c r="L182" s="48"/>
      <c r="M182" s="127">
        <v>0</v>
      </c>
      <c r="N182" s="127">
        <v>0</v>
      </c>
      <c r="O182" s="127">
        <v>0</v>
      </c>
      <c r="P182" s="127">
        <v>0</v>
      </c>
      <c r="Q182" s="127">
        <v>0</v>
      </c>
      <c r="R182" s="127">
        <v>0</v>
      </c>
      <c r="S182" s="127">
        <v>0</v>
      </c>
      <c r="T182" s="127">
        <v>0</v>
      </c>
    </row>
    <row r="183" spans="1:20" ht="25.5" x14ac:dyDescent="0.25">
      <c r="A183" s="131"/>
      <c r="B183" s="132"/>
      <c r="C183" s="26">
        <v>181</v>
      </c>
      <c r="D183" s="39" t="s">
        <v>304</v>
      </c>
      <c r="E183" s="26" t="s">
        <v>40</v>
      </c>
      <c r="F183" s="27" t="s">
        <v>300</v>
      </c>
      <c r="G183" s="26" t="s">
        <v>47</v>
      </c>
      <c r="H183" s="30">
        <v>0.16</v>
      </c>
      <c r="I183" s="52">
        <v>50</v>
      </c>
      <c r="J183" s="84">
        <f t="shared" si="4"/>
        <v>50</v>
      </c>
      <c r="K183" s="85" t="str">
        <f t="shared" si="5"/>
        <v>OK</v>
      </c>
      <c r="L183" s="48"/>
      <c r="M183" s="127">
        <v>0</v>
      </c>
      <c r="N183" s="127">
        <v>0</v>
      </c>
      <c r="O183" s="127">
        <v>0</v>
      </c>
      <c r="P183" s="127">
        <v>0</v>
      </c>
      <c r="Q183" s="127">
        <v>0</v>
      </c>
      <c r="R183" s="127">
        <v>0</v>
      </c>
      <c r="S183" s="127">
        <v>0</v>
      </c>
      <c r="T183" s="127">
        <v>0</v>
      </c>
    </row>
    <row r="184" spans="1:20" ht="25.5" x14ac:dyDescent="0.25">
      <c r="A184" s="131"/>
      <c r="B184" s="132"/>
      <c r="C184" s="26">
        <v>182</v>
      </c>
      <c r="D184" s="39" t="s">
        <v>305</v>
      </c>
      <c r="E184" s="26" t="s">
        <v>40</v>
      </c>
      <c r="F184" s="27" t="s">
        <v>300</v>
      </c>
      <c r="G184" s="26" t="s">
        <v>47</v>
      </c>
      <c r="H184" s="30">
        <v>0.34</v>
      </c>
      <c r="I184" s="52">
        <v>50</v>
      </c>
      <c r="J184" s="84">
        <f t="shared" si="4"/>
        <v>50</v>
      </c>
      <c r="K184" s="85" t="str">
        <f t="shared" si="5"/>
        <v>OK</v>
      </c>
      <c r="L184" s="48"/>
      <c r="M184" s="127">
        <v>0</v>
      </c>
      <c r="N184" s="127">
        <v>0</v>
      </c>
      <c r="O184" s="127">
        <v>0</v>
      </c>
      <c r="P184" s="127">
        <v>0</v>
      </c>
      <c r="Q184" s="127">
        <v>0</v>
      </c>
      <c r="R184" s="127">
        <v>0</v>
      </c>
      <c r="S184" s="127">
        <v>0</v>
      </c>
      <c r="T184" s="127">
        <v>0</v>
      </c>
    </row>
    <row r="185" spans="1:20" x14ac:dyDescent="0.25">
      <c r="A185" s="131"/>
      <c r="B185" s="132"/>
      <c r="C185" s="26">
        <v>183</v>
      </c>
      <c r="D185" s="39" t="s">
        <v>306</v>
      </c>
      <c r="E185" s="26" t="s">
        <v>40</v>
      </c>
      <c r="F185" s="27" t="s">
        <v>300</v>
      </c>
      <c r="G185" s="26" t="s">
        <v>47</v>
      </c>
      <c r="H185" s="30">
        <v>0.04</v>
      </c>
      <c r="I185" s="51">
        <v>50</v>
      </c>
      <c r="J185" s="84">
        <f t="shared" si="4"/>
        <v>50</v>
      </c>
      <c r="K185" s="85" t="str">
        <f t="shared" si="5"/>
        <v>OK</v>
      </c>
      <c r="L185" s="48"/>
      <c r="M185" s="127">
        <v>0</v>
      </c>
      <c r="N185" s="127">
        <v>0</v>
      </c>
      <c r="O185" s="127">
        <v>0</v>
      </c>
      <c r="P185" s="127">
        <v>0</v>
      </c>
      <c r="Q185" s="127">
        <v>0</v>
      </c>
      <c r="R185" s="127">
        <v>0</v>
      </c>
      <c r="S185" s="127">
        <v>0</v>
      </c>
      <c r="T185" s="127">
        <v>0</v>
      </c>
    </row>
    <row r="186" spans="1:20" x14ac:dyDescent="0.25">
      <c r="A186" s="131"/>
      <c r="B186" s="132"/>
      <c r="C186" s="26">
        <v>184</v>
      </c>
      <c r="D186" s="39" t="s">
        <v>307</v>
      </c>
      <c r="E186" s="26" t="s">
        <v>40</v>
      </c>
      <c r="F186" s="27" t="s">
        <v>281</v>
      </c>
      <c r="G186" s="26" t="s">
        <v>47</v>
      </c>
      <c r="H186" s="30">
        <v>0.19</v>
      </c>
      <c r="I186" s="52">
        <v>200</v>
      </c>
      <c r="J186" s="84">
        <f t="shared" si="4"/>
        <v>200</v>
      </c>
      <c r="K186" s="85" t="str">
        <f t="shared" si="5"/>
        <v>OK</v>
      </c>
      <c r="L186" s="48"/>
      <c r="M186" s="127">
        <v>0</v>
      </c>
      <c r="N186" s="127">
        <v>0</v>
      </c>
      <c r="O186" s="127">
        <v>0</v>
      </c>
      <c r="P186" s="127">
        <v>0</v>
      </c>
      <c r="Q186" s="127">
        <v>0</v>
      </c>
      <c r="R186" s="127">
        <v>0</v>
      </c>
      <c r="S186" s="127">
        <v>0</v>
      </c>
      <c r="T186" s="127">
        <v>0</v>
      </c>
    </row>
    <row r="187" spans="1:20" ht="25.5" x14ac:dyDescent="0.25">
      <c r="A187" s="131"/>
      <c r="B187" s="132"/>
      <c r="C187" s="26">
        <v>185</v>
      </c>
      <c r="D187" s="39" t="s">
        <v>308</v>
      </c>
      <c r="E187" s="26" t="s">
        <v>40</v>
      </c>
      <c r="F187" s="27" t="s">
        <v>281</v>
      </c>
      <c r="G187" s="26" t="s">
        <v>47</v>
      </c>
      <c r="H187" s="30">
        <v>0.24</v>
      </c>
      <c r="I187" s="52">
        <v>200</v>
      </c>
      <c r="J187" s="84">
        <f t="shared" si="4"/>
        <v>200</v>
      </c>
      <c r="K187" s="85" t="str">
        <f t="shared" si="5"/>
        <v>OK</v>
      </c>
      <c r="L187" s="48"/>
      <c r="M187" s="127">
        <v>0</v>
      </c>
      <c r="N187" s="127">
        <v>0</v>
      </c>
      <c r="O187" s="127">
        <v>0</v>
      </c>
      <c r="P187" s="127">
        <v>0</v>
      </c>
      <c r="Q187" s="127">
        <v>0</v>
      </c>
      <c r="R187" s="127">
        <v>0</v>
      </c>
      <c r="S187" s="127">
        <v>0</v>
      </c>
      <c r="T187" s="127">
        <v>0</v>
      </c>
    </row>
    <row r="188" spans="1:20" ht="38.25" x14ac:dyDescent="0.25">
      <c r="A188" s="131"/>
      <c r="B188" s="132"/>
      <c r="C188" s="26">
        <v>186</v>
      </c>
      <c r="D188" s="35" t="s">
        <v>309</v>
      </c>
      <c r="E188" s="26" t="s">
        <v>40</v>
      </c>
      <c r="F188" s="27" t="s">
        <v>153</v>
      </c>
      <c r="G188" s="26" t="s">
        <v>47</v>
      </c>
      <c r="H188" s="30">
        <v>6.9</v>
      </c>
      <c r="I188" s="83">
        <v>30</v>
      </c>
      <c r="J188" s="84">
        <f t="shared" si="4"/>
        <v>30</v>
      </c>
      <c r="K188" s="85" t="str">
        <f t="shared" si="5"/>
        <v>OK</v>
      </c>
      <c r="L188" s="48"/>
      <c r="M188" s="127">
        <v>0</v>
      </c>
      <c r="N188" s="127">
        <v>0</v>
      </c>
      <c r="O188" s="127">
        <v>0</v>
      </c>
      <c r="P188" s="127">
        <v>0</v>
      </c>
      <c r="Q188" s="127">
        <v>0</v>
      </c>
      <c r="R188" s="127">
        <v>0</v>
      </c>
      <c r="S188" s="127">
        <v>0</v>
      </c>
      <c r="T188" s="127">
        <v>0</v>
      </c>
    </row>
    <row r="189" spans="1:20" ht="25.5" x14ac:dyDescent="0.25">
      <c r="A189" s="131"/>
      <c r="B189" s="132"/>
      <c r="C189" s="26">
        <v>187</v>
      </c>
      <c r="D189" s="35" t="s">
        <v>310</v>
      </c>
      <c r="E189" s="26" t="s">
        <v>40</v>
      </c>
      <c r="F189" s="27" t="s">
        <v>281</v>
      </c>
      <c r="G189" s="26" t="s">
        <v>47</v>
      </c>
      <c r="H189" s="30">
        <v>1.71</v>
      </c>
      <c r="I189" s="83">
        <v>30</v>
      </c>
      <c r="J189" s="84">
        <f t="shared" si="4"/>
        <v>0</v>
      </c>
      <c r="K189" s="85" t="str">
        <f t="shared" si="5"/>
        <v>OK</v>
      </c>
      <c r="L189" s="48"/>
      <c r="M189" s="127">
        <v>10</v>
      </c>
      <c r="N189" s="127">
        <v>20</v>
      </c>
      <c r="O189" s="127">
        <v>0</v>
      </c>
      <c r="P189" s="127">
        <v>0</v>
      </c>
      <c r="Q189" s="127">
        <v>0</v>
      </c>
      <c r="R189" s="127">
        <v>0</v>
      </c>
      <c r="S189" s="127">
        <v>0</v>
      </c>
      <c r="T189" s="127">
        <v>0</v>
      </c>
    </row>
    <row r="190" spans="1:20" ht="25.5" x14ac:dyDescent="0.25">
      <c r="A190" s="131"/>
      <c r="B190" s="132"/>
      <c r="C190" s="26">
        <v>188</v>
      </c>
      <c r="D190" s="35" t="s">
        <v>311</v>
      </c>
      <c r="E190" s="26" t="s">
        <v>40</v>
      </c>
      <c r="F190" s="27" t="s">
        <v>281</v>
      </c>
      <c r="G190" s="26" t="s">
        <v>47</v>
      </c>
      <c r="H190" s="30">
        <v>1.97</v>
      </c>
      <c r="I190" s="83">
        <v>100</v>
      </c>
      <c r="J190" s="84">
        <f t="shared" si="4"/>
        <v>50</v>
      </c>
      <c r="K190" s="85" t="str">
        <f t="shared" si="5"/>
        <v>OK</v>
      </c>
      <c r="L190" s="48"/>
      <c r="M190" s="127">
        <v>20</v>
      </c>
      <c r="N190" s="127">
        <v>30</v>
      </c>
      <c r="O190" s="127">
        <v>0</v>
      </c>
      <c r="P190" s="127">
        <v>0</v>
      </c>
      <c r="Q190" s="127">
        <v>0</v>
      </c>
      <c r="R190" s="127">
        <v>0</v>
      </c>
      <c r="S190" s="127">
        <v>0</v>
      </c>
      <c r="T190" s="127">
        <v>0</v>
      </c>
    </row>
    <row r="191" spans="1:20" ht="25.5" x14ac:dyDescent="0.25">
      <c r="A191" s="131"/>
      <c r="B191" s="132"/>
      <c r="C191" s="26">
        <v>189</v>
      </c>
      <c r="D191" s="35" t="s">
        <v>312</v>
      </c>
      <c r="E191" s="26" t="s">
        <v>40</v>
      </c>
      <c r="F191" s="27" t="s">
        <v>153</v>
      </c>
      <c r="G191" s="26" t="s">
        <v>47</v>
      </c>
      <c r="H191" s="30">
        <v>23.79</v>
      </c>
      <c r="I191" s="83"/>
      <c r="J191" s="84">
        <f t="shared" si="4"/>
        <v>0</v>
      </c>
      <c r="K191" s="85" t="str">
        <f t="shared" si="5"/>
        <v>OK</v>
      </c>
      <c r="L191" s="48"/>
      <c r="M191" s="127">
        <v>0</v>
      </c>
      <c r="N191" s="127">
        <v>0</v>
      </c>
      <c r="O191" s="127">
        <v>0</v>
      </c>
      <c r="P191" s="127">
        <v>0</v>
      </c>
      <c r="Q191" s="127">
        <v>0</v>
      </c>
      <c r="R191" s="127">
        <v>0</v>
      </c>
      <c r="S191" s="127">
        <v>0</v>
      </c>
      <c r="T191" s="127">
        <v>0</v>
      </c>
    </row>
    <row r="192" spans="1:20" ht="76.5" x14ac:dyDescent="0.25">
      <c r="A192" s="131"/>
      <c r="B192" s="132"/>
      <c r="C192" s="26">
        <v>190</v>
      </c>
      <c r="D192" s="35" t="s">
        <v>313</v>
      </c>
      <c r="E192" s="26" t="s">
        <v>40</v>
      </c>
      <c r="F192" s="27" t="s">
        <v>218</v>
      </c>
      <c r="G192" s="26" t="s">
        <v>47</v>
      </c>
      <c r="H192" s="30">
        <v>2.14</v>
      </c>
      <c r="I192" s="83">
        <v>200</v>
      </c>
      <c r="J192" s="84">
        <f t="shared" si="4"/>
        <v>0</v>
      </c>
      <c r="K192" s="85" t="str">
        <f t="shared" si="5"/>
        <v>OK</v>
      </c>
      <c r="L192" s="48"/>
      <c r="M192" s="127">
        <v>100</v>
      </c>
      <c r="N192" s="127">
        <v>100</v>
      </c>
      <c r="O192" s="127">
        <v>0</v>
      </c>
      <c r="P192" s="127">
        <v>0</v>
      </c>
      <c r="Q192" s="127">
        <v>0</v>
      </c>
      <c r="R192" s="127">
        <v>0</v>
      </c>
      <c r="S192" s="127">
        <v>0</v>
      </c>
      <c r="T192" s="127">
        <v>0</v>
      </c>
    </row>
    <row r="193" spans="1:20" ht="25.5" x14ac:dyDescent="0.25">
      <c r="A193" s="131"/>
      <c r="B193" s="132"/>
      <c r="C193" s="26">
        <v>191</v>
      </c>
      <c r="D193" s="35" t="s">
        <v>314</v>
      </c>
      <c r="E193" s="26" t="s">
        <v>40</v>
      </c>
      <c r="F193" s="27" t="s">
        <v>281</v>
      </c>
      <c r="G193" s="26" t="s">
        <v>47</v>
      </c>
      <c r="H193" s="30">
        <v>1.1000000000000001</v>
      </c>
      <c r="I193" s="83">
        <v>50</v>
      </c>
      <c r="J193" s="84">
        <f t="shared" si="4"/>
        <v>50</v>
      </c>
      <c r="K193" s="85" t="str">
        <f t="shared" si="5"/>
        <v>OK</v>
      </c>
      <c r="L193" s="48"/>
      <c r="M193" s="127">
        <v>0</v>
      </c>
      <c r="N193" s="127">
        <v>0</v>
      </c>
      <c r="O193" s="127">
        <v>0</v>
      </c>
      <c r="P193" s="127">
        <v>0</v>
      </c>
      <c r="Q193" s="127">
        <v>0</v>
      </c>
      <c r="R193" s="127">
        <v>0</v>
      </c>
      <c r="S193" s="127">
        <v>0</v>
      </c>
      <c r="T193" s="127">
        <v>0</v>
      </c>
    </row>
    <row r="194" spans="1:20" x14ac:dyDescent="0.25">
      <c r="A194" s="130" t="s">
        <v>378</v>
      </c>
      <c r="B194" s="133">
        <v>28</v>
      </c>
      <c r="C194" s="23">
        <v>192</v>
      </c>
      <c r="D194" s="21" t="s">
        <v>315</v>
      </c>
      <c r="E194" s="23" t="s">
        <v>68</v>
      </c>
      <c r="F194" s="23" t="s">
        <v>316</v>
      </c>
      <c r="G194" s="23" t="s">
        <v>47</v>
      </c>
      <c r="H194" s="29">
        <v>2.68</v>
      </c>
      <c r="I194" s="86">
        <v>20</v>
      </c>
      <c r="J194" s="84">
        <f t="shared" si="4"/>
        <v>15</v>
      </c>
      <c r="K194" s="85" t="str">
        <f t="shared" si="5"/>
        <v>OK</v>
      </c>
      <c r="L194" s="48"/>
      <c r="M194" s="127">
        <v>0</v>
      </c>
      <c r="N194" s="127">
        <v>0</v>
      </c>
      <c r="O194" s="127">
        <v>5</v>
      </c>
      <c r="P194" s="127">
        <v>0</v>
      </c>
      <c r="Q194" s="127">
        <v>0</v>
      </c>
      <c r="R194" s="127">
        <v>0</v>
      </c>
      <c r="S194" s="127">
        <v>0</v>
      </c>
      <c r="T194" s="127">
        <v>0</v>
      </c>
    </row>
    <row r="195" spans="1:20" ht="26.25" x14ac:dyDescent="0.25">
      <c r="A195" s="130"/>
      <c r="B195" s="133"/>
      <c r="C195" s="23">
        <v>193</v>
      </c>
      <c r="D195" s="37" t="s">
        <v>317</v>
      </c>
      <c r="E195" s="23" t="s">
        <v>68</v>
      </c>
      <c r="F195" s="23" t="s">
        <v>52</v>
      </c>
      <c r="G195" s="23" t="s">
        <v>47</v>
      </c>
      <c r="H195" s="29">
        <v>1.1100000000000001</v>
      </c>
      <c r="I195" s="86">
        <v>20</v>
      </c>
      <c r="J195" s="84">
        <f t="shared" si="4"/>
        <v>15</v>
      </c>
      <c r="K195" s="85" t="str">
        <f t="shared" si="5"/>
        <v>OK</v>
      </c>
      <c r="L195" s="48"/>
      <c r="M195" s="127">
        <v>0</v>
      </c>
      <c r="N195" s="127">
        <v>0</v>
      </c>
      <c r="O195" s="127">
        <v>5</v>
      </c>
      <c r="P195" s="127">
        <v>0</v>
      </c>
      <c r="Q195" s="127">
        <v>0</v>
      </c>
      <c r="R195" s="127">
        <v>0</v>
      </c>
      <c r="S195" s="127">
        <v>0</v>
      </c>
      <c r="T195" s="127">
        <v>0</v>
      </c>
    </row>
    <row r="196" spans="1:20" ht="38.25" x14ac:dyDescent="0.25">
      <c r="A196" s="130"/>
      <c r="B196" s="133"/>
      <c r="C196" s="23">
        <v>194</v>
      </c>
      <c r="D196" s="21" t="s">
        <v>318</v>
      </c>
      <c r="E196" s="23" t="s">
        <v>40</v>
      </c>
      <c r="F196" s="23" t="s">
        <v>319</v>
      </c>
      <c r="G196" s="23" t="s">
        <v>47</v>
      </c>
      <c r="H196" s="29">
        <v>10.09</v>
      </c>
      <c r="I196" s="86">
        <v>2</v>
      </c>
      <c r="J196" s="84">
        <f t="shared" ref="J196:J259" si="6">I196-(SUM(L196:T196))</f>
        <v>2</v>
      </c>
      <c r="K196" s="85" t="str">
        <f t="shared" si="5"/>
        <v>OK</v>
      </c>
      <c r="L196" s="48"/>
      <c r="M196" s="127">
        <v>0</v>
      </c>
      <c r="N196" s="127">
        <v>0</v>
      </c>
      <c r="O196" s="127">
        <v>0</v>
      </c>
      <c r="P196" s="127">
        <v>0</v>
      </c>
      <c r="Q196" s="127">
        <v>0</v>
      </c>
      <c r="R196" s="127">
        <v>0</v>
      </c>
      <c r="S196" s="127">
        <v>0</v>
      </c>
      <c r="T196" s="127">
        <v>0</v>
      </c>
    </row>
    <row r="197" spans="1:20" ht="38.25" x14ac:dyDescent="0.25">
      <c r="A197" s="130"/>
      <c r="B197" s="133"/>
      <c r="C197" s="23">
        <v>195</v>
      </c>
      <c r="D197" s="21" t="s">
        <v>320</v>
      </c>
      <c r="E197" s="23" t="s">
        <v>40</v>
      </c>
      <c r="F197" s="23" t="s">
        <v>321</v>
      </c>
      <c r="G197" s="23" t="s">
        <v>47</v>
      </c>
      <c r="H197" s="29">
        <v>27.37</v>
      </c>
      <c r="I197" s="86">
        <v>2</v>
      </c>
      <c r="J197" s="84">
        <f t="shared" si="6"/>
        <v>2</v>
      </c>
      <c r="K197" s="85" t="str">
        <f t="shared" ref="K197:K240" si="7">IF(J197&lt;0,"ATENÇÃO","OK")</f>
        <v>OK</v>
      </c>
      <c r="L197" s="48"/>
      <c r="M197" s="127">
        <v>0</v>
      </c>
      <c r="N197" s="127">
        <v>0</v>
      </c>
      <c r="O197" s="127">
        <v>0</v>
      </c>
      <c r="P197" s="127">
        <v>0</v>
      </c>
      <c r="Q197" s="127">
        <v>0</v>
      </c>
      <c r="R197" s="127">
        <v>0</v>
      </c>
      <c r="S197" s="127">
        <v>0</v>
      </c>
      <c r="T197" s="127">
        <v>0</v>
      </c>
    </row>
    <row r="198" spans="1:20" ht="38.25" x14ac:dyDescent="0.25">
      <c r="A198" s="130"/>
      <c r="B198" s="133"/>
      <c r="C198" s="23">
        <v>196</v>
      </c>
      <c r="D198" s="21" t="s">
        <v>322</v>
      </c>
      <c r="E198" s="23" t="s">
        <v>40</v>
      </c>
      <c r="F198" s="23" t="s">
        <v>319</v>
      </c>
      <c r="G198" s="23" t="s">
        <v>47</v>
      </c>
      <c r="H198" s="29">
        <v>8.91</v>
      </c>
      <c r="I198" s="86">
        <v>2</v>
      </c>
      <c r="J198" s="84">
        <f t="shared" si="6"/>
        <v>2</v>
      </c>
      <c r="K198" s="85" t="str">
        <f t="shared" si="7"/>
        <v>OK</v>
      </c>
      <c r="L198" s="48"/>
      <c r="M198" s="127">
        <v>0</v>
      </c>
      <c r="N198" s="127">
        <v>0</v>
      </c>
      <c r="O198" s="127">
        <v>0</v>
      </c>
      <c r="P198" s="127">
        <v>0</v>
      </c>
      <c r="Q198" s="127">
        <v>0</v>
      </c>
      <c r="R198" s="127">
        <v>0</v>
      </c>
      <c r="S198" s="127">
        <v>0</v>
      </c>
      <c r="T198" s="127">
        <v>0</v>
      </c>
    </row>
    <row r="199" spans="1:20" x14ac:dyDescent="0.25">
      <c r="A199" s="130"/>
      <c r="B199" s="133"/>
      <c r="C199" s="23">
        <v>197</v>
      </c>
      <c r="D199" s="21" t="s">
        <v>323</v>
      </c>
      <c r="E199" s="23" t="s">
        <v>40</v>
      </c>
      <c r="F199" s="23" t="s">
        <v>319</v>
      </c>
      <c r="G199" s="23" t="s">
        <v>47</v>
      </c>
      <c r="H199" s="29">
        <v>1.32</v>
      </c>
      <c r="I199" s="86"/>
      <c r="J199" s="84">
        <f t="shared" si="6"/>
        <v>0</v>
      </c>
      <c r="K199" s="85" t="str">
        <f t="shared" si="7"/>
        <v>OK</v>
      </c>
      <c r="L199" s="48"/>
      <c r="M199" s="127">
        <v>0</v>
      </c>
      <c r="N199" s="127">
        <v>0</v>
      </c>
      <c r="O199" s="127">
        <v>0</v>
      </c>
      <c r="P199" s="127">
        <v>0</v>
      </c>
      <c r="Q199" s="127">
        <v>0</v>
      </c>
      <c r="R199" s="127">
        <v>0</v>
      </c>
      <c r="S199" s="127">
        <v>0</v>
      </c>
      <c r="T199" s="127">
        <v>0</v>
      </c>
    </row>
    <row r="200" spans="1:20" ht="25.5" x14ac:dyDescent="0.25">
      <c r="A200" s="130"/>
      <c r="B200" s="133"/>
      <c r="C200" s="23">
        <v>198</v>
      </c>
      <c r="D200" s="21" t="s">
        <v>324</v>
      </c>
      <c r="E200" s="23" t="s">
        <v>40</v>
      </c>
      <c r="F200" s="23" t="s">
        <v>325</v>
      </c>
      <c r="G200" s="23" t="s">
        <v>47</v>
      </c>
      <c r="H200" s="29">
        <v>4.8600000000000003</v>
      </c>
      <c r="I200" s="86">
        <v>20</v>
      </c>
      <c r="J200" s="84">
        <f t="shared" si="6"/>
        <v>20</v>
      </c>
      <c r="K200" s="85" t="str">
        <f t="shared" si="7"/>
        <v>OK</v>
      </c>
      <c r="L200" s="48"/>
      <c r="M200" s="127">
        <v>0</v>
      </c>
      <c r="N200" s="127">
        <v>0</v>
      </c>
      <c r="O200" s="127">
        <v>0</v>
      </c>
      <c r="P200" s="127">
        <v>0</v>
      </c>
      <c r="Q200" s="127">
        <v>0</v>
      </c>
      <c r="R200" s="127">
        <v>0</v>
      </c>
      <c r="S200" s="127">
        <v>0</v>
      </c>
      <c r="T200" s="127">
        <v>0</v>
      </c>
    </row>
    <row r="201" spans="1:20" ht="51" x14ac:dyDescent="0.25">
      <c r="A201" s="130"/>
      <c r="B201" s="133"/>
      <c r="C201" s="23">
        <v>199</v>
      </c>
      <c r="D201" s="21" t="s">
        <v>326</v>
      </c>
      <c r="E201" s="23" t="s">
        <v>40</v>
      </c>
      <c r="F201" s="23" t="s">
        <v>327</v>
      </c>
      <c r="G201" s="23" t="s">
        <v>47</v>
      </c>
      <c r="H201" s="29">
        <v>32</v>
      </c>
      <c r="I201" s="86">
        <v>80</v>
      </c>
      <c r="J201" s="84">
        <f t="shared" si="6"/>
        <v>79</v>
      </c>
      <c r="K201" s="85" t="str">
        <f t="shared" si="7"/>
        <v>OK</v>
      </c>
      <c r="L201" s="48"/>
      <c r="M201" s="127">
        <v>0</v>
      </c>
      <c r="N201" s="127">
        <v>0</v>
      </c>
      <c r="O201" s="127">
        <v>1</v>
      </c>
      <c r="P201" s="127">
        <v>0</v>
      </c>
      <c r="Q201" s="127">
        <v>0</v>
      </c>
      <c r="R201" s="127">
        <v>0</v>
      </c>
      <c r="S201" s="127">
        <v>0</v>
      </c>
      <c r="T201" s="127">
        <v>0</v>
      </c>
    </row>
    <row r="202" spans="1:20" ht="25.5" x14ac:dyDescent="0.25">
      <c r="A202" s="130"/>
      <c r="B202" s="133"/>
      <c r="C202" s="23">
        <v>200</v>
      </c>
      <c r="D202" s="21" t="s">
        <v>328</v>
      </c>
      <c r="E202" s="23" t="s">
        <v>40</v>
      </c>
      <c r="F202" s="23" t="s">
        <v>325</v>
      </c>
      <c r="G202" s="23" t="s">
        <v>47</v>
      </c>
      <c r="H202" s="29">
        <v>12.57</v>
      </c>
      <c r="I202" s="86">
        <v>40</v>
      </c>
      <c r="J202" s="84">
        <f t="shared" si="6"/>
        <v>39</v>
      </c>
      <c r="K202" s="85" t="str">
        <f t="shared" si="7"/>
        <v>OK</v>
      </c>
      <c r="L202" s="48"/>
      <c r="M202" s="127">
        <v>0</v>
      </c>
      <c r="N202" s="127">
        <v>0</v>
      </c>
      <c r="O202" s="127">
        <v>1</v>
      </c>
      <c r="P202" s="127">
        <v>0</v>
      </c>
      <c r="Q202" s="127">
        <v>0</v>
      </c>
      <c r="R202" s="127">
        <v>0</v>
      </c>
      <c r="S202" s="127">
        <v>0</v>
      </c>
      <c r="T202" s="127">
        <v>0</v>
      </c>
    </row>
    <row r="203" spans="1:20" ht="25.5" x14ac:dyDescent="0.25">
      <c r="A203" s="130"/>
      <c r="B203" s="133"/>
      <c r="C203" s="23">
        <v>201</v>
      </c>
      <c r="D203" s="21" t="s">
        <v>329</v>
      </c>
      <c r="E203" s="23" t="s">
        <v>40</v>
      </c>
      <c r="F203" s="23" t="s">
        <v>60</v>
      </c>
      <c r="G203" s="23" t="s">
        <v>47</v>
      </c>
      <c r="H203" s="29">
        <v>5.94</v>
      </c>
      <c r="I203" s="86">
        <v>20</v>
      </c>
      <c r="J203" s="84">
        <f t="shared" si="6"/>
        <v>20</v>
      </c>
      <c r="K203" s="85" t="str">
        <f t="shared" si="7"/>
        <v>OK</v>
      </c>
      <c r="L203" s="48"/>
      <c r="M203" s="127">
        <v>0</v>
      </c>
      <c r="N203" s="127">
        <v>0</v>
      </c>
      <c r="O203" s="127">
        <v>0</v>
      </c>
      <c r="P203" s="127">
        <v>0</v>
      </c>
      <c r="Q203" s="127">
        <v>0</v>
      </c>
      <c r="R203" s="127">
        <v>0</v>
      </c>
      <c r="S203" s="127">
        <v>0</v>
      </c>
      <c r="T203" s="127">
        <v>0</v>
      </c>
    </row>
    <row r="204" spans="1:20" ht="25.5" x14ac:dyDescent="0.25">
      <c r="A204" s="131" t="s">
        <v>378</v>
      </c>
      <c r="B204" s="132">
        <v>29</v>
      </c>
      <c r="C204" s="26">
        <v>202</v>
      </c>
      <c r="D204" s="35" t="s">
        <v>330</v>
      </c>
      <c r="E204" s="26" t="s">
        <v>40</v>
      </c>
      <c r="F204" s="26" t="s">
        <v>331</v>
      </c>
      <c r="G204" s="26" t="s">
        <v>47</v>
      </c>
      <c r="H204" s="28">
        <v>68.31</v>
      </c>
      <c r="I204" s="83">
        <v>30</v>
      </c>
      <c r="J204" s="84">
        <f t="shared" si="6"/>
        <v>30</v>
      </c>
      <c r="K204" s="85" t="str">
        <f t="shared" si="7"/>
        <v>OK</v>
      </c>
      <c r="L204" s="48"/>
      <c r="M204" s="127">
        <v>0</v>
      </c>
      <c r="N204" s="127">
        <v>0</v>
      </c>
      <c r="O204" s="127">
        <v>0</v>
      </c>
      <c r="P204" s="127">
        <v>0</v>
      </c>
      <c r="Q204" s="127">
        <v>0</v>
      </c>
      <c r="R204" s="127">
        <v>0</v>
      </c>
      <c r="S204" s="127">
        <v>0</v>
      </c>
      <c r="T204" s="127">
        <v>0</v>
      </c>
    </row>
    <row r="205" spans="1:20" ht="25.5" x14ac:dyDescent="0.25">
      <c r="A205" s="131"/>
      <c r="B205" s="132"/>
      <c r="C205" s="26">
        <v>203</v>
      </c>
      <c r="D205" s="35" t="s">
        <v>332</v>
      </c>
      <c r="E205" s="26" t="s">
        <v>40</v>
      </c>
      <c r="F205" s="26" t="s">
        <v>331</v>
      </c>
      <c r="G205" s="26" t="s">
        <v>47</v>
      </c>
      <c r="H205" s="28">
        <v>43.07</v>
      </c>
      <c r="I205" s="83">
        <v>15</v>
      </c>
      <c r="J205" s="84">
        <f t="shared" si="6"/>
        <v>12</v>
      </c>
      <c r="K205" s="85" t="str">
        <f t="shared" si="7"/>
        <v>OK</v>
      </c>
      <c r="L205" s="48"/>
      <c r="M205" s="127">
        <v>0</v>
      </c>
      <c r="N205" s="127">
        <v>0</v>
      </c>
      <c r="O205" s="127">
        <v>3</v>
      </c>
      <c r="P205" s="127">
        <v>0</v>
      </c>
      <c r="Q205" s="127">
        <v>0</v>
      </c>
      <c r="R205" s="127">
        <v>0</v>
      </c>
      <c r="S205" s="127">
        <v>0</v>
      </c>
      <c r="T205" s="127">
        <v>0</v>
      </c>
    </row>
    <row r="206" spans="1:20" ht="38.25" x14ac:dyDescent="0.25">
      <c r="A206" s="130" t="s">
        <v>377</v>
      </c>
      <c r="B206" s="133">
        <v>30</v>
      </c>
      <c r="C206" s="23">
        <v>204</v>
      </c>
      <c r="D206" s="21" t="s">
        <v>333</v>
      </c>
      <c r="E206" s="23" t="s">
        <v>9</v>
      </c>
      <c r="F206" s="32" t="s">
        <v>334</v>
      </c>
      <c r="G206" s="23" t="s">
        <v>47</v>
      </c>
      <c r="H206" s="29">
        <v>1.04</v>
      </c>
      <c r="I206" s="49">
        <v>50</v>
      </c>
      <c r="J206" s="84">
        <f t="shared" si="6"/>
        <v>40</v>
      </c>
      <c r="K206" s="85" t="str">
        <f t="shared" si="7"/>
        <v>OK</v>
      </c>
      <c r="L206" s="48"/>
      <c r="M206" s="127">
        <v>0</v>
      </c>
      <c r="N206" s="127">
        <v>0</v>
      </c>
      <c r="O206" s="127">
        <v>0</v>
      </c>
      <c r="P206" s="127">
        <v>0</v>
      </c>
      <c r="Q206" s="127">
        <v>0</v>
      </c>
      <c r="R206" s="127">
        <v>0</v>
      </c>
      <c r="S206" s="127">
        <v>10</v>
      </c>
      <c r="T206" s="127">
        <v>0</v>
      </c>
    </row>
    <row r="207" spans="1:20" ht="38.25" x14ac:dyDescent="0.25">
      <c r="A207" s="130"/>
      <c r="B207" s="133"/>
      <c r="C207" s="23">
        <v>205</v>
      </c>
      <c r="D207" s="21" t="s">
        <v>335</v>
      </c>
      <c r="E207" s="23" t="s">
        <v>40</v>
      </c>
      <c r="F207" s="32" t="s">
        <v>334</v>
      </c>
      <c r="G207" s="23" t="s">
        <v>47</v>
      </c>
      <c r="H207" s="29">
        <v>0.73</v>
      </c>
      <c r="I207" s="86">
        <v>50</v>
      </c>
      <c r="J207" s="84">
        <f t="shared" si="6"/>
        <v>50</v>
      </c>
      <c r="K207" s="85" t="str">
        <f t="shared" si="7"/>
        <v>OK</v>
      </c>
      <c r="L207" s="48"/>
      <c r="M207" s="127">
        <v>0</v>
      </c>
      <c r="N207" s="127">
        <v>0</v>
      </c>
      <c r="O207" s="127">
        <v>0</v>
      </c>
      <c r="P207" s="127">
        <v>0</v>
      </c>
      <c r="Q207" s="127">
        <v>0</v>
      </c>
      <c r="R207" s="127">
        <v>0</v>
      </c>
      <c r="S207" s="127">
        <v>0</v>
      </c>
      <c r="T207" s="127">
        <v>0</v>
      </c>
    </row>
    <row r="208" spans="1:20" ht="38.25" x14ac:dyDescent="0.25">
      <c r="A208" s="130"/>
      <c r="B208" s="133"/>
      <c r="C208" s="23">
        <v>206</v>
      </c>
      <c r="D208" s="21" t="s">
        <v>336</v>
      </c>
      <c r="E208" s="23" t="s">
        <v>40</v>
      </c>
      <c r="F208" s="32" t="s">
        <v>334</v>
      </c>
      <c r="G208" s="23" t="s">
        <v>47</v>
      </c>
      <c r="H208" s="29">
        <v>1.75</v>
      </c>
      <c r="I208" s="86">
        <v>10</v>
      </c>
      <c r="J208" s="84">
        <f t="shared" si="6"/>
        <v>9</v>
      </c>
      <c r="K208" s="85" t="str">
        <f t="shared" si="7"/>
        <v>OK</v>
      </c>
      <c r="L208" s="48"/>
      <c r="M208" s="127">
        <v>0</v>
      </c>
      <c r="N208" s="127">
        <v>0</v>
      </c>
      <c r="O208" s="127">
        <v>0</v>
      </c>
      <c r="P208" s="127">
        <v>0</v>
      </c>
      <c r="Q208" s="127">
        <v>0</v>
      </c>
      <c r="R208" s="127">
        <v>0</v>
      </c>
      <c r="S208" s="127">
        <v>1</v>
      </c>
      <c r="T208" s="127">
        <v>0</v>
      </c>
    </row>
    <row r="209" spans="1:20" ht="25.5" x14ac:dyDescent="0.25">
      <c r="A209" s="130"/>
      <c r="B209" s="133"/>
      <c r="C209" s="23">
        <v>207</v>
      </c>
      <c r="D209" s="21" t="s">
        <v>337</v>
      </c>
      <c r="E209" s="23" t="s">
        <v>40</v>
      </c>
      <c r="F209" s="32" t="s">
        <v>338</v>
      </c>
      <c r="G209" s="23" t="s">
        <v>47</v>
      </c>
      <c r="H209" s="29">
        <v>9</v>
      </c>
      <c r="I209" s="86">
        <v>20</v>
      </c>
      <c r="J209" s="84">
        <f t="shared" si="6"/>
        <v>20</v>
      </c>
      <c r="K209" s="85" t="str">
        <f t="shared" si="7"/>
        <v>OK</v>
      </c>
      <c r="L209" s="48"/>
      <c r="M209" s="127">
        <v>0</v>
      </c>
      <c r="N209" s="127">
        <v>0</v>
      </c>
      <c r="O209" s="127">
        <v>0</v>
      </c>
      <c r="P209" s="127">
        <v>0</v>
      </c>
      <c r="Q209" s="127">
        <v>0</v>
      </c>
      <c r="R209" s="127">
        <v>0</v>
      </c>
      <c r="S209" s="127">
        <v>0</v>
      </c>
      <c r="T209" s="127">
        <v>0</v>
      </c>
    </row>
    <row r="210" spans="1:20" ht="63.75" x14ac:dyDescent="0.25">
      <c r="A210" s="130"/>
      <c r="B210" s="133"/>
      <c r="C210" s="23">
        <v>208</v>
      </c>
      <c r="D210" s="21" t="s">
        <v>339</v>
      </c>
      <c r="E210" s="23" t="s">
        <v>51</v>
      </c>
      <c r="F210" s="32" t="s">
        <v>340</v>
      </c>
      <c r="G210" s="23" t="s">
        <v>47</v>
      </c>
      <c r="H210" s="29">
        <v>8.01</v>
      </c>
      <c r="I210" s="86">
        <v>10</v>
      </c>
      <c r="J210" s="84">
        <f t="shared" si="6"/>
        <v>0</v>
      </c>
      <c r="K210" s="85" t="str">
        <f t="shared" si="7"/>
        <v>OK</v>
      </c>
      <c r="L210" s="48"/>
      <c r="M210" s="127">
        <v>0</v>
      </c>
      <c r="N210" s="127">
        <v>0</v>
      </c>
      <c r="O210" s="127">
        <v>0</v>
      </c>
      <c r="P210" s="127">
        <v>0</v>
      </c>
      <c r="Q210" s="127">
        <v>0</v>
      </c>
      <c r="R210" s="127">
        <v>0</v>
      </c>
      <c r="S210" s="127">
        <v>10</v>
      </c>
      <c r="T210" s="127">
        <v>0</v>
      </c>
    </row>
    <row r="211" spans="1:20" ht="25.5" x14ac:dyDescent="0.25">
      <c r="A211" s="130"/>
      <c r="B211" s="133"/>
      <c r="C211" s="23">
        <v>209</v>
      </c>
      <c r="D211" s="21" t="s">
        <v>341</v>
      </c>
      <c r="E211" s="23" t="s">
        <v>40</v>
      </c>
      <c r="F211" s="32" t="s">
        <v>52</v>
      </c>
      <c r="G211" s="23" t="s">
        <v>47</v>
      </c>
      <c r="H211" s="29">
        <v>1.48</v>
      </c>
      <c r="I211" s="86">
        <v>10</v>
      </c>
      <c r="J211" s="84">
        <f t="shared" si="6"/>
        <v>0</v>
      </c>
      <c r="K211" s="85" t="str">
        <f t="shared" si="7"/>
        <v>OK</v>
      </c>
      <c r="L211" s="48"/>
      <c r="M211" s="127">
        <v>0</v>
      </c>
      <c r="N211" s="127">
        <v>0</v>
      </c>
      <c r="O211" s="127">
        <v>0</v>
      </c>
      <c r="P211" s="127">
        <v>0</v>
      </c>
      <c r="Q211" s="127">
        <v>0</v>
      </c>
      <c r="R211" s="127">
        <v>0</v>
      </c>
      <c r="S211" s="127">
        <v>0</v>
      </c>
      <c r="T211" s="127">
        <v>10</v>
      </c>
    </row>
    <row r="212" spans="1:20" ht="25.5" x14ac:dyDescent="0.25">
      <c r="A212" s="130"/>
      <c r="B212" s="133"/>
      <c r="C212" s="23">
        <v>210</v>
      </c>
      <c r="D212" s="21" t="s">
        <v>342</v>
      </c>
      <c r="E212" s="23" t="s">
        <v>40</v>
      </c>
      <c r="F212" s="32" t="s">
        <v>52</v>
      </c>
      <c r="G212" s="23" t="s">
        <v>47</v>
      </c>
      <c r="H212" s="29">
        <v>3.6</v>
      </c>
      <c r="I212" s="86">
        <v>50</v>
      </c>
      <c r="J212" s="84">
        <f t="shared" si="6"/>
        <v>30</v>
      </c>
      <c r="K212" s="85" t="str">
        <f t="shared" si="7"/>
        <v>OK</v>
      </c>
      <c r="L212" s="48"/>
      <c r="M212" s="127">
        <v>0</v>
      </c>
      <c r="N212" s="127">
        <v>0</v>
      </c>
      <c r="O212" s="127">
        <v>0</v>
      </c>
      <c r="P212" s="127">
        <v>0</v>
      </c>
      <c r="Q212" s="127">
        <v>0</v>
      </c>
      <c r="R212" s="127">
        <v>0</v>
      </c>
      <c r="S212" s="127">
        <v>0</v>
      </c>
      <c r="T212" s="127">
        <v>20</v>
      </c>
    </row>
    <row r="213" spans="1:20" ht="51.75" x14ac:dyDescent="0.25">
      <c r="A213" s="130"/>
      <c r="B213" s="133"/>
      <c r="C213" s="23">
        <v>211</v>
      </c>
      <c r="D213" s="37" t="s">
        <v>343</v>
      </c>
      <c r="E213" s="23" t="s">
        <v>40</v>
      </c>
      <c r="F213" s="32" t="s">
        <v>344</v>
      </c>
      <c r="G213" s="23" t="s">
        <v>47</v>
      </c>
      <c r="H213" s="29">
        <v>54.78</v>
      </c>
      <c r="I213" s="86"/>
      <c r="J213" s="84">
        <f t="shared" si="6"/>
        <v>0</v>
      </c>
      <c r="K213" s="85" t="str">
        <f t="shared" si="7"/>
        <v>OK</v>
      </c>
      <c r="L213" s="48"/>
      <c r="M213" s="127">
        <v>0</v>
      </c>
      <c r="N213" s="127">
        <v>0</v>
      </c>
      <c r="O213" s="127">
        <v>0</v>
      </c>
      <c r="P213" s="127">
        <v>0</v>
      </c>
      <c r="Q213" s="127">
        <v>0</v>
      </c>
      <c r="R213" s="127">
        <v>0</v>
      </c>
      <c r="S213" s="127">
        <v>0</v>
      </c>
      <c r="T213" s="127">
        <v>0</v>
      </c>
    </row>
    <row r="214" spans="1:20" ht="25.5" x14ac:dyDescent="0.25">
      <c r="A214" s="131" t="s">
        <v>379</v>
      </c>
      <c r="B214" s="132">
        <v>31</v>
      </c>
      <c r="C214" s="26">
        <v>212</v>
      </c>
      <c r="D214" s="35" t="s">
        <v>345</v>
      </c>
      <c r="E214" s="26" t="s">
        <v>40</v>
      </c>
      <c r="F214" s="27" t="s">
        <v>128</v>
      </c>
      <c r="G214" s="26" t="s">
        <v>47</v>
      </c>
      <c r="H214" s="28">
        <v>0.28999999999999998</v>
      </c>
      <c r="I214" s="83"/>
      <c r="J214" s="84">
        <f t="shared" si="6"/>
        <v>0</v>
      </c>
      <c r="K214" s="85" t="str">
        <f t="shared" si="7"/>
        <v>OK</v>
      </c>
      <c r="L214" s="48"/>
      <c r="M214" s="127">
        <v>0</v>
      </c>
      <c r="N214" s="127">
        <v>0</v>
      </c>
      <c r="O214" s="127">
        <v>0</v>
      </c>
      <c r="P214" s="127">
        <v>0</v>
      </c>
      <c r="Q214" s="127">
        <v>0</v>
      </c>
      <c r="R214" s="127">
        <v>0</v>
      </c>
      <c r="S214" s="127">
        <v>0</v>
      </c>
      <c r="T214" s="127">
        <v>0</v>
      </c>
    </row>
    <row r="215" spans="1:20" ht="25.5" x14ac:dyDescent="0.25">
      <c r="A215" s="131"/>
      <c r="B215" s="132"/>
      <c r="C215" s="26">
        <v>213</v>
      </c>
      <c r="D215" s="35" t="s">
        <v>346</v>
      </c>
      <c r="E215" s="26" t="s">
        <v>40</v>
      </c>
      <c r="F215" s="27" t="s">
        <v>128</v>
      </c>
      <c r="G215" s="26" t="s">
        <v>47</v>
      </c>
      <c r="H215" s="28">
        <v>0.28999999999999998</v>
      </c>
      <c r="I215" s="83"/>
      <c r="J215" s="84">
        <f t="shared" si="6"/>
        <v>0</v>
      </c>
      <c r="K215" s="85" t="str">
        <f t="shared" si="7"/>
        <v>OK</v>
      </c>
      <c r="L215" s="48"/>
      <c r="M215" s="127">
        <v>0</v>
      </c>
      <c r="N215" s="127">
        <v>0</v>
      </c>
      <c r="O215" s="127">
        <v>0</v>
      </c>
      <c r="P215" s="127">
        <v>0</v>
      </c>
      <c r="Q215" s="127">
        <v>0</v>
      </c>
      <c r="R215" s="127">
        <v>0</v>
      </c>
      <c r="S215" s="127">
        <v>0</v>
      </c>
      <c r="T215" s="127">
        <v>0</v>
      </c>
    </row>
    <row r="216" spans="1:20" ht="25.5" x14ac:dyDescent="0.25">
      <c r="A216" s="131"/>
      <c r="B216" s="132"/>
      <c r="C216" s="26">
        <v>214</v>
      </c>
      <c r="D216" s="35" t="s">
        <v>347</v>
      </c>
      <c r="E216" s="26" t="s">
        <v>40</v>
      </c>
      <c r="F216" s="27" t="s">
        <v>128</v>
      </c>
      <c r="G216" s="26" t="s">
        <v>47</v>
      </c>
      <c r="H216" s="28">
        <v>0.28999999999999998</v>
      </c>
      <c r="I216" s="83"/>
      <c r="J216" s="84">
        <f t="shared" si="6"/>
        <v>0</v>
      </c>
      <c r="K216" s="85" t="str">
        <f t="shared" si="7"/>
        <v>OK</v>
      </c>
      <c r="L216" s="48"/>
      <c r="M216" s="127">
        <v>0</v>
      </c>
      <c r="N216" s="127">
        <v>0</v>
      </c>
      <c r="O216" s="127">
        <v>0</v>
      </c>
      <c r="P216" s="127">
        <v>0</v>
      </c>
      <c r="Q216" s="127">
        <v>0</v>
      </c>
      <c r="R216" s="127">
        <v>0</v>
      </c>
      <c r="S216" s="127">
        <v>0</v>
      </c>
      <c r="T216" s="127">
        <v>0</v>
      </c>
    </row>
    <row r="217" spans="1:20" ht="25.5" x14ac:dyDescent="0.25">
      <c r="A217" s="131"/>
      <c r="B217" s="132"/>
      <c r="C217" s="26">
        <v>215</v>
      </c>
      <c r="D217" s="35" t="s">
        <v>348</v>
      </c>
      <c r="E217" s="26" t="s">
        <v>40</v>
      </c>
      <c r="F217" s="27" t="s">
        <v>128</v>
      </c>
      <c r="G217" s="26" t="s">
        <v>47</v>
      </c>
      <c r="H217" s="28">
        <v>0.28999999999999998</v>
      </c>
      <c r="I217" s="83"/>
      <c r="J217" s="84">
        <f t="shared" si="6"/>
        <v>0</v>
      </c>
      <c r="K217" s="85" t="str">
        <f t="shared" si="7"/>
        <v>OK</v>
      </c>
      <c r="L217" s="48"/>
      <c r="M217" s="127">
        <v>0</v>
      </c>
      <c r="N217" s="127">
        <v>0</v>
      </c>
      <c r="O217" s="127">
        <v>0</v>
      </c>
      <c r="P217" s="127">
        <v>0</v>
      </c>
      <c r="Q217" s="127">
        <v>0</v>
      </c>
      <c r="R217" s="127">
        <v>0</v>
      </c>
      <c r="S217" s="127">
        <v>0</v>
      </c>
      <c r="T217" s="127">
        <v>0</v>
      </c>
    </row>
    <row r="218" spans="1:20" ht="25.5" x14ac:dyDescent="0.25">
      <c r="A218" s="131"/>
      <c r="B218" s="132"/>
      <c r="C218" s="26">
        <v>216</v>
      </c>
      <c r="D218" s="35" t="s">
        <v>349</v>
      </c>
      <c r="E218" s="26" t="s">
        <v>40</v>
      </c>
      <c r="F218" s="27" t="s">
        <v>128</v>
      </c>
      <c r="G218" s="26" t="s">
        <v>47</v>
      </c>
      <c r="H218" s="28">
        <v>0.28999999999999998</v>
      </c>
      <c r="I218" s="83"/>
      <c r="J218" s="84">
        <f t="shared" si="6"/>
        <v>0</v>
      </c>
      <c r="K218" s="85" t="str">
        <f t="shared" si="7"/>
        <v>OK</v>
      </c>
      <c r="L218" s="48"/>
      <c r="M218" s="127">
        <v>0</v>
      </c>
      <c r="N218" s="127">
        <v>0</v>
      </c>
      <c r="O218" s="127">
        <v>0</v>
      </c>
      <c r="P218" s="127">
        <v>0</v>
      </c>
      <c r="Q218" s="127">
        <v>0</v>
      </c>
      <c r="R218" s="127">
        <v>0</v>
      </c>
      <c r="S218" s="127">
        <v>0</v>
      </c>
      <c r="T218" s="127">
        <v>0</v>
      </c>
    </row>
    <row r="219" spans="1:20" ht="25.5" x14ac:dyDescent="0.25">
      <c r="A219" s="131"/>
      <c r="B219" s="132"/>
      <c r="C219" s="26">
        <v>217</v>
      </c>
      <c r="D219" s="35" t="s">
        <v>350</v>
      </c>
      <c r="E219" s="26" t="s">
        <v>40</v>
      </c>
      <c r="F219" s="27" t="s">
        <v>128</v>
      </c>
      <c r="G219" s="26" t="s">
        <v>47</v>
      </c>
      <c r="H219" s="28">
        <v>0.28999999999999998</v>
      </c>
      <c r="I219" s="83"/>
      <c r="J219" s="84">
        <f t="shared" si="6"/>
        <v>0</v>
      </c>
      <c r="K219" s="85" t="str">
        <f t="shared" si="7"/>
        <v>OK</v>
      </c>
      <c r="L219" s="48"/>
      <c r="M219" s="127">
        <v>0</v>
      </c>
      <c r="N219" s="127">
        <v>0</v>
      </c>
      <c r="O219" s="127">
        <v>0</v>
      </c>
      <c r="P219" s="127">
        <v>0</v>
      </c>
      <c r="Q219" s="127">
        <v>0</v>
      </c>
      <c r="R219" s="127">
        <v>0</v>
      </c>
      <c r="S219" s="127">
        <v>0</v>
      </c>
      <c r="T219" s="127">
        <v>0</v>
      </c>
    </row>
    <row r="220" spans="1:20" x14ac:dyDescent="0.25">
      <c r="A220" s="131"/>
      <c r="B220" s="132"/>
      <c r="C220" s="26">
        <v>218</v>
      </c>
      <c r="D220" s="35" t="s">
        <v>351</v>
      </c>
      <c r="E220" s="26" t="s">
        <v>40</v>
      </c>
      <c r="F220" s="27" t="s">
        <v>118</v>
      </c>
      <c r="G220" s="26" t="s">
        <v>47</v>
      </c>
      <c r="H220" s="28">
        <v>2.2000000000000002</v>
      </c>
      <c r="I220" s="83">
        <v>5</v>
      </c>
      <c r="J220" s="84">
        <f t="shared" si="6"/>
        <v>0</v>
      </c>
      <c r="K220" s="85" t="str">
        <f t="shared" si="7"/>
        <v>OK</v>
      </c>
      <c r="L220" s="48"/>
      <c r="M220" s="127">
        <v>5</v>
      </c>
      <c r="N220" s="127">
        <v>0</v>
      </c>
      <c r="O220" s="127">
        <v>0</v>
      </c>
      <c r="P220" s="127">
        <v>0</v>
      </c>
      <c r="Q220" s="127">
        <v>0</v>
      </c>
      <c r="R220" s="127">
        <v>0</v>
      </c>
      <c r="S220" s="127">
        <v>0</v>
      </c>
      <c r="T220" s="127">
        <v>0</v>
      </c>
    </row>
    <row r="221" spans="1:20" x14ac:dyDescent="0.25">
      <c r="A221" s="131"/>
      <c r="B221" s="132"/>
      <c r="C221" s="26">
        <v>219</v>
      </c>
      <c r="D221" s="35" t="s">
        <v>352</v>
      </c>
      <c r="E221" s="26" t="s">
        <v>147</v>
      </c>
      <c r="F221" s="27" t="s">
        <v>118</v>
      </c>
      <c r="G221" s="26" t="s">
        <v>47</v>
      </c>
      <c r="H221" s="28">
        <v>2.2000000000000002</v>
      </c>
      <c r="I221" s="83">
        <v>5</v>
      </c>
      <c r="J221" s="84">
        <f t="shared" si="6"/>
        <v>0</v>
      </c>
      <c r="K221" s="85" t="str">
        <f t="shared" si="7"/>
        <v>OK</v>
      </c>
      <c r="L221" s="48"/>
      <c r="M221" s="127">
        <v>5</v>
      </c>
      <c r="N221" s="127">
        <v>0</v>
      </c>
      <c r="O221" s="127">
        <v>0</v>
      </c>
      <c r="P221" s="127">
        <v>0</v>
      </c>
      <c r="Q221" s="127">
        <v>0</v>
      </c>
      <c r="R221" s="127">
        <v>0</v>
      </c>
      <c r="S221" s="127">
        <v>0</v>
      </c>
      <c r="T221" s="127">
        <v>0</v>
      </c>
    </row>
    <row r="222" spans="1:20" ht="38.25" x14ac:dyDescent="0.25">
      <c r="A222" s="131"/>
      <c r="B222" s="132"/>
      <c r="C222" s="26">
        <v>220</v>
      </c>
      <c r="D222" s="35" t="s">
        <v>353</v>
      </c>
      <c r="E222" s="26" t="s">
        <v>40</v>
      </c>
      <c r="F222" s="27" t="s">
        <v>354</v>
      </c>
      <c r="G222" s="26" t="s">
        <v>47</v>
      </c>
      <c r="H222" s="28">
        <v>1.57</v>
      </c>
      <c r="I222" s="83">
        <v>10</v>
      </c>
      <c r="J222" s="84">
        <f t="shared" si="6"/>
        <v>10</v>
      </c>
      <c r="K222" s="85" t="str">
        <f t="shared" si="7"/>
        <v>OK</v>
      </c>
      <c r="L222" s="48"/>
      <c r="M222" s="127">
        <v>0</v>
      </c>
      <c r="N222" s="127">
        <v>0</v>
      </c>
      <c r="O222" s="127">
        <v>0</v>
      </c>
      <c r="P222" s="127">
        <v>0</v>
      </c>
      <c r="Q222" s="127">
        <v>0</v>
      </c>
      <c r="R222" s="127">
        <v>0</v>
      </c>
      <c r="S222" s="127">
        <v>0</v>
      </c>
      <c r="T222" s="127">
        <v>0</v>
      </c>
    </row>
    <row r="223" spans="1:20" ht="25.5" x14ac:dyDescent="0.25">
      <c r="A223" s="131"/>
      <c r="B223" s="132"/>
      <c r="C223" s="26">
        <v>221</v>
      </c>
      <c r="D223" s="35" t="s">
        <v>355</v>
      </c>
      <c r="E223" s="26" t="s">
        <v>68</v>
      </c>
      <c r="F223" s="27" t="s">
        <v>218</v>
      </c>
      <c r="G223" s="26" t="s">
        <v>47</v>
      </c>
      <c r="H223" s="28">
        <v>5.71</v>
      </c>
      <c r="I223" s="83"/>
      <c r="J223" s="84">
        <f t="shared" si="6"/>
        <v>0</v>
      </c>
      <c r="K223" s="85" t="str">
        <f t="shared" si="7"/>
        <v>OK</v>
      </c>
      <c r="L223" s="48"/>
      <c r="M223" s="127">
        <v>0</v>
      </c>
      <c r="N223" s="127">
        <v>0</v>
      </c>
      <c r="O223" s="127">
        <v>0</v>
      </c>
      <c r="P223" s="127">
        <v>0</v>
      </c>
      <c r="Q223" s="127">
        <v>0</v>
      </c>
      <c r="R223" s="127">
        <v>0</v>
      </c>
      <c r="S223" s="127">
        <v>0</v>
      </c>
      <c r="T223" s="127">
        <v>0</v>
      </c>
    </row>
    <row r="224" spans="1:20" ht="25.5" x14ac:dyDescent="0.25">
      <c r="A224" s="131"/>
      <c r="B224" s="132"/>
      <c r="C224" s="26">
        <v>222</v>
      </c>
      <c r="D224" s="35" t="s">
        <v>356</v>
      </c>
      <c r="E224" s="26" t="s">
        <v>40</v>
      </c>
      <c r="F224" s="27" t="s">
        <v>153</v>
      </c>
      <c r="G224" s="26" t="s">
        <v>47</v>
      </c>
      <c r="H224" s="28">
        <v>0.26</v>
      </c>
      <c r="I224" s="83">
        <v>200</v>
      </c>
      <c r="J224" s="84">
        <f t="shared" si="6"/>
        <v>200</v>
      </c>
      <c r="K224" s="85" t="str">
        <f t="shared" si="7"/>
        <v>OK</v>
      </c>
      <c r="L224" s="48"/>
      <c r="M224" s="127">
        <v>0</v>
      </c>
      <c r="N224" s="127">
        <v>0</v>
      </c>
      <c r="O224" s="127">
        <v>0</v>
      </c>
      <c r="P224" s="127">
        <v>0</v>
      </c>
      <c r="Q224" s="127">
        <v>0</v>
      </c>
      <c r="R224" s="127">
        <v>0</v>
      </c>
      <c r="S224" s="127">
        <v>0</v>
      </c>
      <c r="T224" s="127">
        <v>0</v>
      </c>
    </row>
    <row r="225" spans="1:20" x14ac:dyDescent="0.25">
      <c r="A225" s="131"/>
      <c r="B225" s="132"/>
      <c r="C225" s="26">
        <v>223</v>
      </c>
      <c r="D225" s="35" t="s">
        <v>357</v>
      </c>
      <c r="E225" s="26" t="s">
        <v>40</v>
      </c>
      <c r="F225" s="27" t="s">
        <v>325</v>
      </c>
      <c r="G225" s="26" t="s">
        <v>47</v>
      </c>
      <c r="H225" s="28">
        <v>0.43</v>
      </c>
      <c r="I225" s="83">
        <v>100</v>
      </c>
      <c r="J225" s="84">
        <f t="shared" si="6"/>
        <v>0</v>
      </c>
      <c r="K225" s="85" t="str">
        <f t="shared" si="7"/>
        <v>OK</v>
      </c>
      <c r="L225" s="48"/>
      <c r="M225" s="127">
        <v>100</v>
      </c>
      <c r="N225" s="127">
        <v>0</v>
      </c>
      <c r="O225" s="127">
        <v>0</v>
      </c>
      <c r="P225" s="127">
        <v>0</v>
      </c>
      <c r="Q225" s="127">
        <v>0</v>
      </c>
      <c r="R225" s="127">
        <v>0</v>
      </c>
      <c r="S225" s="127">
        <v>0</v>
      </c>
      <c r="T225" s="127">
        <v>0</v>
      </c>
    </row>
    <row r="226" spans="1:20" x14ac:dyDescent="0.25">
      <c r="A226" s="131"/>
      <c r="B226" s="132"/>
      <c r="C226" s="26">
        <v>224</v>
      </c>
      <c r="D226" s="40" t="s">
        <v>358</v>
      </c>
      <c r="E226" s="31" t="s">
        <v>40</v>
      </c>
      <c r="F226" s="33" t="s">
        <v>359</v>
      </c>
      <c r="G226" s="31" t="s">
        <v>47</v>
      </c>
      <c r="H226" s="28">
        <v>0.21</v>
      </c>
      <c r="I226" s="88"/>
      <c r="J226" s="84">
        <f t="shared" si="6"/>
        <v>0</v>
      </c>
      <c r="K226" s="85" t="str">
        <f t="shared" si="7"/>
        <v>OK</v>
      </c>
      <c r="L226" s="48"/>
      <c r="M226" s="127">
        <v>0</v>
      </c>
      <c r="N226" s="127">
        <v>0</v>
      </c>
      <c r="O226" s="127">
        <v>0</v>
      </c>
      <c r="P226" s="127">
        <v>0</v>
      </c>
      <c r="Q226" s="127">
        <v>0</v>
      </c>
      <c r="R226" s="127">
        <v>0</v>
      </c>
      <c r="S226" s="127">
        <v>0</v>
      </c>
      <c r="T226" s="127">
        <v>0</v>
      </c>
    </row>
    <row r="227" spans="1:20" x14ac:dyDescent="0.25">
      <c r="A227" s="131"/>
      <c r="B227" s="132"/>
      <c r="C227" s="26">
        <v>225</v>
      </c>
      <c r="D227" s="40" t="s">
        <v>360</v>
      </c>
      <c r="E227" s="31" t="s">
        <v>40</v>
      </c>
      <c r="F227" s="33" t="s">
        <v>359</v>
      </c>
      <c r="G227" s="31" t="s">
        <v>47</v>
      </c>
      <c r="H227" s="28">
        <v>0.14000000000000001</v>
      </c>
      <c r="I227" s="88"/>
      <c r="J227" s="84">
        <f t="shared" si="6"/>
        <v>0</v>
      </c>
      <c r="K227" s="85" t="str">
        <f t="shared" si="7"/>
        <v>OK</v>
      </c>
      <c r="L227" s="48"/>
      <c r="M227" s="127">
        <v>0</v>
      </c>
      <c r="N227" s="127">
        <v>0</v>
      </c>
      <c r="O227" s="127">
        <v>0</v>
      </c>
      <c r="P227" s="127">
        <v>0</v>
      </c>
      <c r="Q227" s="127">
        <v>0</v>
      </c>
      <c r="R227" s="127">
        <v>0</v>
      </c>
      <c r="S227" s="127">
        <v>0</v>
      </c>
      <c r="T227" s="127">
        <v>0</v>
      </c>
    </row>
    <row r="228" spans="1:20" x14ac:dyDescent="0.25">
      <c r="A228" s="131"/>
      <c r="B228" s="132"/>
      <c r="C228" s="26">
        <v>226</v>
      </c>
      <c r="D228" s="40" t="s">
        <v>361</v>
      </c>
      <c r="E228" s="31" t="s">
        <v>40</v>
      </c>
      <c r="F228" s="33" t="s">
        <v>359</v>
      </c>
      <c r="G228" s="31" t="s">
        <v>47</v>
      </c>
      <c r="H228" s="28">
        <v>0.1</v>
      </c>
      <c r="I228" s="88"/>
      <c r="J228" s="84">
        <f t="shared" si="6"/>
        <v>0</v>
      </c>
      <c r="K228" s="85" t="str">
        <f t="shared" si="7"/>
        <v>OK</v>
      </c>
      <c r="L228" s="48"/>
      <c r="M228" s="127">
        <v>0</v>
      </c>
      <c r="N228" s="127">
        <v>0</v>
      </c>
      <c r="O228" s="127">
        <v>0</v>
      </c>
      <c r="P228" s="127">
        <v>0</v>
      </c>
      <c r="Q228" s="127">
        <v>0</v>
      </c>
      <c r="R228" s="127">
        <v>0</v>
      </c>
      <c r="S228" s="127">
        <v>0</v>
      </c>
      <c r="T228" s="127">
        <v>0</v>
      </c>
    </row>
    <row r="229" spans="1:20" x14ac:dyDescent="0.25">
      <c r="A229" s="131"/>
      <c r="B229" s="132"/>
      <c r="C229" s="26">
        <v>227</v>
      </c>
      <c r="D229" s="41" t="s">
        <v>362</v>
      </c>
      <c r="E229" s="31" t="s">
        <v>40</v>
      </c>
      <c r="F229" s="33" t="s">
        <v>359</v>
      </c>
      <c r="G229" s="31" t="s">
        <v>47</v>
      </c>
      <c r="H229" s="28">
        <v>0.33</v>
      </c>
      <c r="I229" s="88"/>
      <c r="J229" s="84">
        <f t="shared" si="6"/>
        <v>0</v>
      </c>
      <c r="K229" s="85" t="str">
        <f t="shared" si="7"/>
        <v>OK</v>
      </c>
      <c r="L229" s="48"/>
      <c r="M229" s="127">
        <v>0</v>
      </c>
      <c r="N229" s="127">
        <v>0</v>
      </c>
      <c r="O229" s="127">
        <v>0</v>
      </c>
      <c r="P229" s="127">
        <v>0</v>
      </c>
      <c r="Q229" s="127">
        <v>0</v>
      </c>
      <c r="R229" s="127">
        <v>0</v>
      </c>
      <c r="S229" s="127">
        <v>0</v>
      </c>
      <c r="T229" s="127">
        <v>0</v>
      </c>
    </row>
    <row r="230" spans="1:20" x14ac:dyDescent="0.25">
      <c r="A230" s="131"/>
      <c r="B230" s="132"/>
      <c r="C230" s="26">
        <v>228</v>
      </c>
      <c r="D230" s="40" t="s">
        <v>363</v>
      </c>
      <c r="E230" s="31" t="s">
        <v>40</v>
      </c>
      <c r="F230" s="33" t="s">
        <v>359</v>
      </c>
      <c r="G230" s="31" t="s">
        <v>47</v>
      </c>
      <c r="H230" s="28">
        <v>0.21</v>
      </c>
      <c r="I230" s="88"/>
      <c r="J230" s="84">
        <f t="shared" si="6"/>
        <v>0</v>
      </c>
      <c r="K230" s="85" t="str">
        <f t="shared" si="7"/>
        <v>OK</v>
      </c>
      <c r="L230" s="48"/>
      <c r="M230" s="127">
        <v>0</v>
      </c>
      <c r="N230" s="127">
        <v>0</v>
      </c>
      <c r="O230" s="127">
        <v>0</v>
      </c>
      <c r="P230" s="127">
        <v>0</v>
      </c>
      <c r="Q230" s="127">
        <v>0</v>
      </c>
      <c r="R230" s="127">
        <v>0</v>
      </c>
      <c r="S230" s="127">
        <v>0</v>
      </c>
      <c r="T230" s="127">
        <v>0</v>
      </c>
    </row>
    <row r="231" spans="1:20" x14ac:dyDescent="0.25">
      <c r="A231" s="131"/>
      <c r="B231" s="132"/>
      <c r="C231" s="26">
        <v>229</v>
      </c>
      <c r="D231" s="40" t="s">
        <v>364</v>
      </c>
      <c r="E231" s="31" t="s">
        <v>40</v>
      </c>
      <c r="F231" s="33" t="s">
        <v>359</v>
      </c>
      <c r="G231" s="31" t="s">
        <v>47</v>
      </c>
      <c r="H231" s="28">
        <v>0.16</v>
      </c>
      <c r="I231" s="88"/>
      <c r="J231" s="84">
        <f t="shared" si="6"/>
        <v>0</v>
      </c>
      <c r="K231" s="85" t="str">
        <f t="shared" si="7"/>
        <v>OK</v>
      </c>
      <c r="L231" s="48"/>
      <c r="M231" s="127">
        <v>0</v>
      </c>
      <c r="N231" s="127">
        <v>0</v>
      </c>
      <c r="O231" s="127">
        <v>0</v>
      </c>
      <c r="P231" s="127">
        <v>0</v>
      </c>
      <c r="Q231" s="127">
        <v>0</v>
      </c>
      <c r="R231" s="127">
        <v>0</v>
      </c>
      <c r="S231" s="127">
        <v>0</v>
      </c>
      <c r="T231" s="127">
        <v>0</v>
      </c>
    </row>
    <row r="232" spans="1:20" x14ac:dyDescent="0.25">
      <c r="A232" s="131"/>
      <c r="B232" s="132"/>
      <c r="C232" s="26">
        <v>230</v>
      </c>
      <c r="D232" s="40" t="s">
        <v>365</v>
      </c>
      <c r="E232" s="31" t="s">
        <v>40</v>
      </c>
      <c r="F232" s="33" t="s">
        <v>359</v>
      </c>
      <c r="G232" s="31" t="s">
        <v>47</v>
      </c>
      <c r="H232" s="28">
        <v>7.0000000000000007E-2</v>
      </c>
      <c r="I232" s="88"/>
      <c r="J232" s="84">
        <f t="shared" si="6"/>
        <v>0</v>
      </c>
      <c r="K232" s="85" t="str">
        <f t="shared" si="7"/>
        <v>OK</v>
      </c>
      <c r="L232" s="48"/>
      <c r="M232" s="127">
        <v>0</v>
      </c>
      <c r="N232" s="127">
        <v>0</v>
      </c>
      <c r="O232" s="127">
        <v>0</v>
      </c>
      <c r="P232" s="127">
        <v>0</v>
      </c>
      <c r="Q232" s="127">
        <v>0</v>
      </c>
      <c r="R232" s="127">
        <v>0</v>
      </c>
      <c r="S232" s="127">
        <v>0</v>
      </c>
      <c r="T232" s="127">
        <v>0</v>
      </c>
    </row>
    <row r="233" spans="1:20" ht="76.5" x14ac:dyDescent="0.25">
      <c r="A233" s="56" t="s">
        <v>382</v>
      </c>
      <c r="B233" s="54">
        <v>32</v>
      </c>
      <c r="C233" s="23">
        <v>231</v>
      </c>
      <c r="D233" s="21" t="s">
        <v>366</v>
      </c>
      <c r="E233" s="23" t="s">
        <v>68</v>
      </c>
      <c r="F233" s="32" t="s">
        <v>180</v>
      </c>
      <c r="G233" s="23" t="s">
        <v>47</v>
      </c>
      <c r="H233" s="29">
        <v>260</v>
      </c>
      <c r="I233" s="86"/>
      <c r="J233" s="84">
        <f t="shared" si="6"/>
        <v>0</v>
      </c>
      <c r="K233" s="85" t="str">
        <f t="shared" si="7"/>
        <v>OK</v>
      </c>
      <c r="L233" s="48"/>
      <c r="M233" s="127">
        <v>0</v>
      </c>
      <c r="N233" s="127">
        <v>0</v>
      </c>
      <c r="O233" s="127">
        <v>0</v>
      </c>
      <c r="P233" s="127">
        <v>0</v>
      </c>
      <c r="Q233" s="127">
        <v>0</v>
      </c>
      <c r="R233" s="127">
        <v>0</v>
      </c>
      <c r="S233" s="127">
        <v>0</v>
      </c>
      <c r="T233" s="127">
        <v>0</v>
      </c>
    </row>
    <row r="234" spans="1:20" ht="37.5" customHeight="1" x14ac:dyDescent="0.25">
      <c r="A234" s="47" t="s">
        <v>387</v>
      </c>
      <c r="B234" s="54">
        <v>33</v>
      </c>
      <c r="C234" s="23"/>
      <c r="D234" s="21" t="s">
        <v>388</v>
      </c>
      <c r="E234" s="23" t="s">
        <v>389</v>
      </c>
      <c r="F234" s="32"/>
      <c r="G234" s="23" t="s">
        <v>47</v>
      </c>
      <c r="H234" s="29"/>
      <c r="I234" s="83"/>
      <c r="J234" s="84"/>
      <c r="K234" s="85"/>
      <c r="L234" s="48"/>
      <c r="M234" s="127">
        <v>0</v>
      </c>
      <c r="N234" s="127">
        <v>0</v>
      </c>
      <c r="O234" s="127">
        <v>0</v>
      </c>
      <c r="P234" s="127">
        <v>0</v>
      </c>
      <c r="Q234" s="127">
        <v>0</v>
      </c>
      <c r="R234" s="127">
        <v>0</v>
      </c>
      <c r="S234" s="127">
        <v>0</v>
      </c>
      <c r="T234" s="127">
        <v>0</v>
      </c>
    </row>
    <row r="235" spans="1:20" ht="38.25" x14ac:dyDescent="0.25">
      <c r="A235" s="56" t="s">
        <v>380</v>
      </c>
      <c r="B235" s="54">
        <v>34</v>
      </c>
      <c r="C235" s="23">
        <v>161</v>
      </c>
      <c r="D235" s="21" t="s">
        <v>367</v>
      </c>
      <c r="E235" s="23" t="s">
        <v>9</v>
      </c>
      <c r="F235" s="32" t="s">
        <v>77</v>
      </c>
      <c r="G235" s="23" t="s">
        <v>47</v>
      </c>
      <c r="H235" s="29">
        <v>0.05</v>
      </c>
      <c r="I235" s="49">
        <v>20000</v>
      </c>
      <c r="J235" s="84">
        <f t="shared" ref="J235:J240" si="8">I235-(SUM(L235:T235))</f>
        <v>7000</v>
      </c>
      <c r="K235" s="85" t="str">
        <f t="shared" si="7"/>
        <v>OK</v>
      </c>
      <c r="L235" s="48"/>
      <c r="M235" s="127">
        <v>0</v>
      </c>
      <c r="N235" s="127">
        <v>0</v>
      </c>
      <c r="O235" s="127">
        <v>0</v>
      </c>
      <c r="P235" s="127">
        <v>5000</v>
      </c>
      <c r="Q235" s="127">
        <v>8000</v>
      </c>
      <c r="R235" s="127">
        <v>0</v>
      </c>
      <c r="S235" s="127">
        <v>0</v>
      </c>
      <c r="T235" s="127">
        <v>0</v>
      </c>
    </row>
    <row r="236" spans="1:20" ht="63.75" x14ac:dyDescent="0.25">
      <c r="A236" s="55" t="s">
        <v>382</v>
      </c>
      <c r="B236" s="53">
        <v>35</v>
      </c>
      <c r="C236" s="26">
        <v>233</v>
      </c>
      <c r="D236" s="35" t="s">
        <v>368</v>
      </c>
      <c r="E236" s="26" t="s">
        <v>40</v>
      </c>
      <c r="F236" s="27" t="s">
        <v>369</v>
      </c>
      <c r="G236" s="26" t="s">
        <v>370</v>
      </c>
      <c r="H236" s="30">
        <v>2200</v>
      </c>
      <c r="I236" s="83"/>
      <c r="J236" s="84">
        <f t="shared" si="8"/>
        <v>0</v>
      </c>
      <c r="K236" s="85" t="str">
        <f t="shared" si="7"/>
        <v>OK</v>
      </c>
      <c r="L236" s="48"/>
      <c r="M236" s="127">
        <v>0</v>
      </c>
      <c r="N236" s="127">
        <v>0</v>
      </c>
      <c r="O236" s="127">
        <v>0</v>
      </c>
      <c r="P236" s="127">
        <v>0</v>
      </c>
      <c r="Q236" s="127">
        <v>0</v>
      </c>
      <c r="R236" s="127">
        <v>0</v>
      </c>
      <c r="S236" s="127">
        <v>0</v>
      </c>
      <c r="T236" s="127">
        <v>0</v>
      </c>
    </row>
    <row r="237" spans="1:20" ht="102" x14ac:dyDescent="0.25">
      <c r="A237" s="130" t="s">
        <v>382</v>
      </c>
      <c r="B237" s="133">
        <v>36</v>
      </c>
      <c r="C237" s="23">
        <v>234</v>
      </c>
      <c r="D237" s="21" t="s">
        <v>371</v>
      </c>
      <c r="E237" s="23" t="s">
        <v>40</v>
      </c>
      <c r="F237" s="32" t="s">
        <v>372</v>
      </c>
      <c r="G237" s="23" t="s">
        <v>47</v>
      </c>
      <c r="H237" s="29">
        <v>132.5</v>
      </c>
      <c r="I237" s="86"/>
      <c r="J237" s="84">
        <f t="shared" si="8"/>
        <v>0</v>
      </c>
      <c r="K237" s="85" t="str">
        <f t="shared" si="7"/>
        <v>OK</v>
      </c>
      <c r="L237" s="48"/>
      <c r="M237" s="127">
        <v>0</v>
      </c>
      <c r="N237" s="127">
        <v>0</v>
      </c>
      <c r="O237" s="127">
        <v>0</v>
      </c>
      <c r="P237" s="127">
        <v>0</v>
      </c>
      <c r="Q237" s="127">
        <v>0</v>
      </c>
      <c r="R237" s="127">
        <v>0</v>
      </c>
      <c r="S237" s="127">
        <v>0</v>
      </c>
      <c r="T237" s="127">
        <v>0</v>
      </c>
    </row>
    <row r="238" spans="1:20" ht="102" x14ac:dyDescent="0.25">
      <c r="A238" s="130"/>
      <c r="B238" s="133"/>
      <c r="C238" s="23">
        <v>235</v>
      </c>
      <c r="D238" s="21" t="s">
        <v>373</v>
      </c>
      <c r="E238" s="23" t="s">
        <v>40</v>
      </c>
      <c r="F238" s="32" t="s">
        <v>372</v>
      </c>
      <c r="G238" s="23" t="s">
        <v>47</v>
      </c>
      <c r="H238" s="29">
        <v>92</v>
      </c>
      <c r="I238" s="86"/>
      <c r="J238" s="84">
        <f t="shared" si="8"/>
        <v>0</v>
      </c>
      <c r="K238" s="85" t="str">
        <f t="shared" si="7"/>
        <v>OK</v>
      </c>
      <c r="L238" s="48"/>
      <c r="M238" s="127">
        <v>0</v>
      </c>
      <c r="N238" s="127">
        <v>0</v>
      </c>
      <c r="O238" s="127">
        <v>0</v>
      </c>
      <c r="P238" s="127">
        <v>0</v>
      </c>
      <c r="Q238" s="127">
        <v>0</v>
      </c>
      <c r="R238" s="127">
        <v>0</v>
      </c>
      <c r="S238" s="127">
        <v>0</v>
      </c>
      <c r="T238" s="127">
        <v>0</v>
      </c>
    </row>
    <row r="239" spans="1:20" ht="25.5" x14ac:dyDescent="0.25">
      <c r="A239" s="130"/>
      <c r="B239" s="133"/>
      <c r="C239" s="23">
        <v>236</v>
      </c>
      <c r="D239" s="21" t="s">
        <v>374</v>
      </c>
      <c r="E239" s="23" t="s">
        <v>375</v>
      </c>
      <c r="F239" s="32" t="s">
        <v>372</v>
      </c>
      <c r="G239" s="23" t="s">
        <v>47</v>
      </c>
      <c r="H239" s="29">
        <v>34.799999999999997</v>
      </c>
      <c r="I239" s="86"/>
      <c r="J239" s="84">
        <f t="shared" si="8"/>
        <v>0</v>
      </c>
      <c r="K239" s="85" t="str">
        <f t="shared" si="7"/>
        <v>OK</v>
      </c>
      <c r="L239" s="48"/>
      <c r="M239" s="127">
        <v>0</v>
      </c>
      <c r="N239" s="127">
        <v>0</v>
      </c>
      <c r="O239" s="127">
        <v>0</v>
      </c>
      <c r="P239" s="127">
        <v>0</v>
      </c>
      <c r="Q239" s="127">
        <v>0</v>
      </c>
      <c r="R239" s="127">
        <v>0</v>
      </c>
      <c r="S239" s="127">
        <v>0</v>
      </c>
      <c r="T239" s="127">
        <v>0</v>
      </c>
    </row>
    <row r="240" spans="1:20" ht="63.75" x14ac:dyDescent="0.25">
      <c r="A240" s="130"/>
      <c r="B240" s="133"/>
      <c r="C240" s="23">
        <v>237</v>
      </c>
      <c r="D240" s="21" t="s">
        <v>376</v>
      </c>
      <c r="E240" s="23" t="s">
        <v>40</v>
      </c>
      <c r="F240" s="32" t="s">
        <v>372</v>
      </c>
      <c r="G240" s="23" t="s">
        <v>47</v>
      </c>
      <c r="H240" s="29">
        <v>202</v>
      </c>
      <c r="I240" s="86"/>
      <c r="J240" s="84">
        <f t="shared" si="8"/>
        <v>0</v>
      </c>
      <c r="K240" s="85" t="str">
        <f t="shared" si="7"/>
        <v>OK</v>
      </c>
      <c r="L240" s="48"/>
      <c r="M240" s="127">
        <v>0</v>
      </c>
      <c r="N240" s="127">
        <v>0</v>
      </c>
      <c r="O240" s="127">
        <v>0</v>
      </c>
      <c r="P240" s="127">
        <v>0</v>
      </c>
      <c r="Q240" s="127">
        <v>0</v>
      </c>
      <c r="R240" s="127">
        <v>0</v>
      </c>
      <c r="S240" s="127">
        <v>0</v>
      </c>
      <c r="T240" s="127">
        <v>0</v>
      </c>
    </row>
  </sheetData>
  <mergeCells count="63">
    <mergeCell ref="Q1:Q2"/>
    <mergeCell ref="R1:R2"/>
    <mergeCell ref="S1:S2"/>
    <mergeCell ref="T1:T2"/>
    <mergeCell ref="A2:K2"/>
    <mergeCell ref="A4:A5"/>
    <mergeCell ref="B4:B5"/>
    <mergeCell ref="O1:O2"/>
    <mergeCell ref="P1:P2"/>
    <mergeCell ref="A1:C1"/>
    <mergeCell ref="D1:H1"/>
    <mergeCell ref="I1:K1"/>
    <mergeCell ref="L1:L2"/>
    <mergeCell ref="M1:M2"/>
    <mergeCell ref="N1:N2"/>
    <mergeCell ref="A6:A13"/>
    <mergeCell ref="B6:B13"/>
    <mergeCell ref="A14:A15"/>
    <mergeCell ref="B14:B15"/>
    <mergeCell ref="A16:A23"/>
    <mergeCell ref="B16:B23"/>
    <mergeCell ref="A24:A27"/>
    <mergeCell ref="B24:B27"/>
    <mergeCell ref="A28:A49"/>
    <mergeCell ref="B28:B49"/>
    <mergeCell ref="A50:A54"/>
    <mergeCell ref="B50:B54"/>
    <mergeCell ref="A55:A60"/>
    <mergeCell ref="B55:B60"/>
    <mergeCell ref="A61:A80"/>
    <mergeCell ref="B61:B80"/>
    <mergeCell ref="A81:A82"/>
    <mergeCell ref="B81:B82"/>
    <mergeCell ref="A83:A84"/>
    <mergeCell ref="B83:B84"/>
    <mergeCell ref="A85:A100"/>
    <mergeCell ref="B85:B100"/>
    <mergeCell ref="A102:A112"/>
    <mergeCell ref="B102:B112"/>
    <mergeCell ref="A115:A121"/>
    <mergeCell ref="B115:B121"/>
    <mergeCell ref="A122:A127"/>
    <mergeCell ref="B122:B127"/>
    <mergeCell ref="A129:A138"/>
    <mergeCell ref="B129:B138"/>
    <mergeCell ref="A141:A163"/>
    <mergeCell ref="B141:B163"/>
    <mergeCell ref="A165:A166"/>
    <mergeCell ref="B165:B166"/>
    <mergeCell ref="A167:A176"/>
    <mergeCell ref="B167:B176"/>
    <mergeCell ref="A177:A193"/>
    <mergeCell ref="B177:B193"/>
    <mergeCell ref="A194:A203"/>
    <mergeCell ref="B194:B203"/>
    <mergeCell ref="A204:A205"/>
    <mergeCell ref="B204:B205"/>
    <mergeCell ref="A206:A213"/>
    <mergeCell ref="B206:B213"/>
    <mergeCell ref="A214:A232"/>
    <mergeCell ref="B214:B232"/>
    <mergeCell ref="A237:A240"/>
    <mergeCell ref="B237:B240"/>
  </mergeCells>
  <conditionalFormatting sqref="L4">
    <cfRule type="cellIs" dxfId="125" priority="10" stopIfTrue="1" operator="greaterThan">
      <formula>0</formula>
    </cfRule>
    <cfRule type="cellIs" dxfId="124" priority="11" stopIfTrue="1" operator="greaterThan">
      <formula>0</formula>
    </cfRule>
    <cfRule type="cellIs" dxfId="123" priority="12" stopIfTrue="1" operator="greaterThan">
      <formula>0</formula>
    </cfRule>
  </conditionalFormatting>
  <conditionalFormatting sqref="L5:L28">
    <cfRule type="cellIs" dxfId="122" priority="7" stopIfTrue="1" operator="greaterThan">
      <formula>0</formula>
    </cfRule>
    <cfRule type="cellIs" dxfId="121" priority="8" stopIfTrue="1" operator="greaterThan">
      <formula>0</formula>
    </cfRule>
    <cfRule type="cellIs" dxfId="120" priority="9" stopIfTrue="1" operator="greaterThan">
      <formula>0</formula>
    </cfRule>
  </conditionalFormatting>
  <conditionalFormatting sqref="M4:T4">
    <cfRule type="cellIs" dxfId="119" priority="4" stopIfTrue="1" operator="greaterThan">
      <formula>0</formula>
    </cfRule>
    <cfRule type="cellIs" dxfId="118" priority="5" stopIfTrue="1" operator="greaterThan">
      <formula>0</formula>
    </cfRule>
    <cfRule type="cellIs" dxfId="117" priority="6" stopIfTrue="1" operator="greaterThan">
      <formula>0</formula>
    </cfRule>
  </conditionalFormatting>
  <conditionalFormatting sqref="M5:T240">
    <cfRule type="cellIs" dxfId="116" priority="1" stopIfTrue="1" operator="greaterThan">
      <formula>0</formula>
    </cfRule>
    <cfRule type="cellIs" dxfId="115" priority="2" stopIfTrue="1" operator="greaterThan">
      <formula>0</formula>
    </cfRule>
    <cfRule type="cellIs" dxfId="114"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0"/>
  <sheetViews>
    <sheetView zoomScale="80" zoomScaleNormal="80" workbookViewId="0">
      <selection activeCell="I1" sqref="I1:K1"/>
    </sheetView>
  </sheetViews>
  <sheetFormatPr defaultColWidth="9.7109375" defaultRowHeight="15" x14ac:dyDescent="0.25"/>
  <cols>
    <col min="1" max="1" width="14.5703125" style="1" customWidth="1"/>
    <col min="2" max="2" width="5.5703125" style="1" bestFit="1" customWidth="1"/>
    <col min="3" max="3" width="6" style="89" bestFit="1" customWidth="1"/>
    <col min="4" max="4" width="53.85546875" style="1" bestFit="1" customWidth="1"/>
    <col min="5" max="5" width="9.85546875" style="1" bestFit="1" customWidth="1"/>
    <col min="6" max="6" width="13.140625" style="1" customWidth="1"/>
    <col min="7" max="7" width="11.28515625" style="1" customWidth="1"/>
    <col min="8" max="8" width="12.7109375" style="1" bestFit="1" customWidth="1"/>
    <col min="9" max="9" width="11.28515625" style="46" customWidth="1"/>
    <col min="10" max="10" width="13.28515625" style="90" customWidth="1"/>
    <col min="11" max="11" width="12.5703125" style="17" customWidth="1"/>
    <col min="12" max="15" width="12" style="18" customWidth="1"/>
    <col min="16" max="16384" width="9.7109375" style="15"/>
  </cols>
  <sheetData>
    <row r="1" spans="1:15" ht="33" customHeight="1" x14ac:dyDescent="0.25">
      <c r="A1" s="134" t="s">
        <v>42</v>
      </c>
      <c r="B1" s="134"/>
      <c r="C1" s="134"/>
      <c r="D1" s="134" t="s">
        <v>43</v>
      </c>
      <c r="E1" s="134"/>
      <c r="F1" s="134"/>
      <c r="G1" s="134"/>
      <c r="H1" s="134"/>
      <c r="I1" s="134" t="s">
        <v>44</v>
      </c>
      <c r="J1" s="134"/>
      <c r="K1" s="134"/>
      <c r="L1" s="129" t="s">
        <v>395</v>
      </c>
      <c r="M1" s="129" t="s">
        <v>395</v>
      </c>
      <c r="N1" s="129" t="s">
        <v>395</v>
      </c>
      <c r="O1" s="129" t="s">
        <v>395</v>
      </c>
    </row>
    <row r="2" spans="1:15" ht="21.75" customHeight="1" x14ac:dyDescent="0.25">
      <c r="A2" s="134" t="s">
        <v>39</v>
      </c>
      <c r="B2" s="134"/>
      <c r="C2" s="134"/>
      <c r="D2" s="134"/>
      <c r="E2" s="134"/>
      <c r="F2" s="134"/>
      <c r="G2" s="134"/>
      <c r="H2" s="134"/>
      <c r="I2" s="134"/>
      <c r="J2" s="134"/>
      <c r="K2" s="134"/>
      <c r="L2" s="129"/>
      <c r="M2" s="129"/>
      <c r="N2" s="129"/>
      <c r="O2" s="129"/>
    </row>
    <row r="3" spans="1:15" s="16" customFormat="1" ht="45" x14ac:dyDescent="0.2">
      <c r="A3" s="76" t="s">
        <v>3</v>
      </c>
      <c r="B3" s="76" t="s">
        <v>1</v>
      </c>
      <c r="C3" s="77" t="s">
        <v>4</v>
      </c>
      <c r="D3" s="77" t="s">
        <v>6</v>
      </c>
      <c r="E3" s="77" t="s">
        <v>37</v>
      </c>
      <c r="F3" s="77" t="s">
        <v>38</v>
      </c>
      <c r="G3" s="77" t="s">
        <v>386</v>
      </c>
      <c r="H3" s="78" t="s">
        <v>5</v>
      </c>
      <c r="I3" s="79" t="s">
        <v>28</v>
      </c>
      <c r="J3" s="80" t="s">
        <v>0</v>
      </c>
      <c r="K3" s="76" t="s">
        <v>7</v>
      </c>
      <c r="L3" s="82" t="s">
        <v>2</v>
      </c>
      <c r="M3" s="82" t="s">
        <v>2</v>
      </c>
      <c r="N3" s="82" t="s">
        <v>2</v>
      </c>
      <c r="O3" s="82" t="s">
        <v>2</v>
      </c>
    </row>
    <row r="4" spans="1:15" ht="38.25" x14ac:dyDescent="0.25">
      <c r="A4" s="131" t="s">
        <v>377</v>
      </c>
      <c r="B4" s="132">
        <v>1</v>
      </c>
      <c r="C4" s="26">
        <v>1</v>
      </c>
      <c r="D4" s="35" t="s">
        <v>45</v>
      </c>
      <c r="E4" s="26" t="s">
        <v>40</v>
      </c>
      <c r="F4" s="27" t="s">
        <v>46</v>
      </c>
      <c r="G4" s="26" t="s">
        <v>47</v>
      </c>
      <c r="H4" s="28">
        <v>18.920000000000002</v>
      </c>
      <c r="I4" s="83"/>
      <c r="J4" s="84">
        <f t="shared" ref="J4:J67" si="0">I4-(SUM(L4:O4))</f>
        <v>0</v>
      </c>
      <c r="K4" s="85" t="str">
        <f>IF(J4&lt;0,"ATENÇÃO","OK")</f>
        <v>OK</v>
      </c>
      <c r="L4" s="19">
        <v>0</v>
      </c>
      <c r="M4" s="19">
        <v>0</v>
      </c>
      <c r="N4" s="126">
        <v>0</v>
      </c>
      <c r="O4" s="126">
        <v>0</v>
      </c>
    </row>
    <row r="5" spans="1:15" ht="63.75" x14ac:dyDescent="0.25">
      <c r="A5" s="131"/>
      <c r="B5" s="132"/>
      <c r="C5" s="26">
        <v>2</v>
      </c>
      <c r="D5" s="35" t="s">
        <v>48</v>
      </c>
      <c r="E5" s="26" t="s">
        <v>40</v>
      </c>
      <c r="F5" s="27" t="s">
        <v>49</v>
      </c>
      <c r="G5" s="26" t="s">
        <v>47</v>
      </c>
      <c r="H5" s="28">
        <v>5.3</v>
      </c>
      <c r="I5" s="83">
        <v>50</v>
      </c>
      <c r="J5" s="84">
        <f t="shared" si="0"/>
        <v>0</v>
      </c>
      <c r="K5" s="85" t="str">
        <f t="shared" ref="K5:K68" si="1">IF(J5&lt;0,"ATENÇÃO","OK")</f>
        <v>OK</v>
      </c>
      <c r="L5" s="19">
        <v>4</v>
      </c>
      <c r="M5" s="19">
        <v>46</v>
      </c>
      <c r="N5" s="126">
        <v>0</v>
      </c>
      <c r="O5" s="126">
        <v>0</v>
      </c>
    </row>
    <row r="6" spans="1:15" ht="25.5" customHeight="1" x14ac:dyDescent="0.25">
      <c r="A6" s="130" t="s">
        <v>378</v>
      </c>
      <c r="B6" s="133">
        <v>2</v>
      </c>
      <c r="C6" s="23">
        <v>3</v>
      </c>
      <c r="D6" s="21" t="s">
        <v>50</v>
      </c>
      <c r="E6" s="23" t="s">
        <v>51</v>
      </c>
      <c r="F6" s="23" t="s">
        <v>52</v>
      </c>
      <c r="G6" s="23" t="s">
        <v>47</v>
      </c>
      <c r="H6" s="29">
        <v>13.68</v>
      </c>
      <c r="I6" s="86">
        <v>50</v>
      </c>
      <c r="J6" s="84">
        <f t="shared" si="0"/>
        <v>30</v>
      </c>
      <c r="K6" s="85" t="str">
        <f t="shared" si="1"/>
        <v>OK</v>
      </c>
      <c r="L6" s="19">
        <v>20</v>
      </c>
      <c r="M6" s="19">
        <v>0</v>
      </c>
      <c r="N6" s="126">
        <v>0</v>
      </c>
      <c r="O6" s="126">
        <v>0</v>
      </c>
    </row>
    <row r="7" spans="1:15" ht="25.5" x14ac:dyDescent="0.25">
      <c r="A7" s="130"/>
      <c r="B7" s="133"/>
      <c r="C7" s="23">
        <v>4</v>
      </c>
      <c r="D7" s="36" t="s">
        <v>53</v>
      </c>
      <c r="E7" s="23" t="s">
        <v>51</v>
      </c>
      <c r="F7" s="22" t="s">
        <v>54</v>
      </c>
      <c r="G7" s="23" t="s">
        <v>47</v>
      </c>
      <c r="H7" s="29">
        <v>7.0000000000000007E-2</v>
      </c>
      <c r="I7" s="86"/>
      <c r="J7" s="84">
        <f t="shared" si="0"/>
        <v>0</v>
      </c>
      <c r="K7" s="85" t="str">
        <f t="shared" si="1"/>
        <v>OK</v>
      </c>
      <c r="L7" s="19">
        <v>0</v>
      </c>
      <c r="M7" s="19">
        <v>0</v>
      </c>
      <c r="N7" s="126">
        <v>0</v>
      </c>
      <c r="O7" s="126">
        <v>0</v>
      </c>
    </row>
    <row r="8" spans="1:15" ht="22.5" customHeight="1" x14ac:dyDescent="0.25">
      <c r="A8" s="130"/>
      <c r="B8" s="133"/>
      <c r="C8" s="23">
        <v>5</v>
      </c>
      <c r="D8" s="36" t="s">
        <v>55</v>
      </c>
      <c r="E8" s="23" t="s">
        <v>51</v>
      </c>
      <c r="F8" s="22" t="s">
        <v>54</v>
      </c>
      <c r="G8" s="23" t="s">
        <v>47</v>
      </c>
      <c r="H8" s="29">
        <v>0.7</v>
      </c>
      <c r="I8" s="86">
        <v>120</v>
      </c>
      <c r="J8" s="84">
        <f t="shared" si="0"/>
        <v>0</v>
      </c>
      <c r="K8" s="85" t="str">
        <f t="shared" si="1"/>
        <v>OK</v>
      </c>
      <c r="L8" s="19">
        <v>10</v>
      </c>
      <c r="M8" s="19">
        <v>110</v>
      </c>
      <c r="N8" s="126">
        <v>0</v>
      </c>
      <c r="O8" s="126">
        <v>0</v>
      </c>
    </row>
    <row r="9" spans="1:15" ht="25.5" customHeight="1" x14ac:dyDescent="0.25">
      <c r="A9" s="130"/>
      <c r="B9" s="133"/>
      <c r="C9" s="23">
        <v>6</v>
      </c>
      <c r="D9" s="36" t="s">
        <v>56</v>
      </c>
      <c r="E9" s="23" t="s">
        <v>51</v>
      </c>
      <c r="F9" s="22" t="s">
        <v>57</v>
      </c>
      <c r="G9" s="23" t="s">
        <v>47</v>
      </c>
      <c r="H9" s="29">
        <v>5.74</v>
      </c>
      <c r="I9" s="49"/>
      <c r="J9" s="84">
        <f t="shared" si="0"/>
        <v>0</v>
      </c>
      <c r="K9" s="85" t="str">
        <f t="shared" si="1"/>
        <v>OK</v>
      </c>
      <c r="L9" s="19">
        <v>0</v>
      </c>
      <c r="M9" s="19">
        <v>0</v>
      </c>
      <c r="N9" s="126">
        <v>0</v>
      </c>
      <c r="O9" s="126">
        <v>0</v>
      </c>
    </row>
    <row r="10" spans="1:15" ht="38.25" x14ac:dyDescent="0.25">
      <c r="A10" s="130"/>
      <c r="B10" s="133"/>
      <c r="C10" s="23">
        <v>7</v>
      </c>
      <c r="D10" s="21" t="s">
        <v>58</v>
      </c>
      <c r="E10" s="23" t="s">
        <v>40</v>
      </c>
      <c r="F10" s="23" t="s">
        <v>54</v>
      </c>
      <c r="G10" s="23" t="s">
        <v>47</v>
      </c>
      <c r="H10" s="29">
        <v>0.45</v>
      </c>
      <c r="I10" s="86">
        <v>100</v>
      </c>
      <c r="J10" s="84">
        <f t="shared" si="0"/>
        <v>75</v>
      </c>
      <c r="K10" s="85" t="str">
        <f t="shared" si="1"/>
        <v>OK</v>
      </c>
      <c r="L10" s="19">
        <v>5</v>
      </c>
      <c r="M10" s="19">
        <v>20</v>
      </c>
      <c r="N10" s="126">
        <v>0</v>
      </c>
      <c r="O10" s="126">
        <v>0</v>
      </c>
    </row>
    <row r="11" spans="1:15" ht="25.5" customHeight="1" x14ac:dyDescent="0.25">
      <c r="A11" s="130"/>
      <c r="B11" s="133"/>
      <c r="C11" s="23">
        <v>8</v>
      </c>
      <c r="D11" s="21" t="s">
        <v>59</v>
      </c>
      <c r="E11" s="23" t="s">
        <v>40</v>
      </c>
      <c r="F11" s="23" t="s">
        <v>60</v>
      </c>
      <c r="G11" s="23" t="s">
        <v>47</v>
      </c>
      <c r="H11" s="29">
        <v>9.32</v>
      </c>
      <c r="I11" s="86">
        <v>10</v>
      </c>
      <c r="J11" s="84">
        <f t="shared" si="0"/>
        <v>0</v>
      </c>
      <c r="K11" s="85" t="str">
        <f t="shared" si="1"/>
        <v>OK</v>
      </c>
      <c r="L11" s="19">
        <v>4</v>
      </c>
      <c r="M11" s="19">
        <v>6</v>
      </c>
      <c r="N11" s="126">
        <v>0</v>
      </c>
      <c r="O11" s="126">
        <v>0</v>
      </c>
    </row>
    <row r="12" spans="1:15" ht="25.5" customHeight="1" x14ac:dyDescent="0.25">
      <c r="A12" s="130"/>
      <c r="B12" s="133"/>
      <c r="C12" s="23">
        <v>9</v>
      </c>
      <c r="D12" s="21" t="s">
        <v>61</v>
      </c>
      <c r="E12" s="23" t="s">
        <v>40</v>
      </c>
      <c r="F12" s="23" t="s">
        <v>60</v>
      </c>
      <c r="G12" s="23" t="s">
        <v>47</v>
      </c>
      <c r="H12" s="29">
        <v>18.23</v>
      </c>
      <c r="I12" s="86">
        <v>10</v>
      </c>
      <c r="J12" s="84">
        <f t="shared" si="0"/>
        <v>0</v>
      </c>
      <c r="K12" s="85" t="str">
        <f t="shared" si="1"/>
        <v>OK</v>
      </c>
      <c r="L12" s="19">
        <v>4</v>
      </c>
      <c r="M12" s="19">
        <v>6</v>
      </c>
      <c r="N12" s="126">
        <v>0</v>
      </c>
      <c r="O12" s="126">
        <v>0</v>
      </c>
    </row>
    <row r="13" spans="1:15" ht="25.5" customHeight="1" x14ac:dyDescent="0.25">
      <c r="A13" s="130"/>
      <c r="B13" s="133"/>
      <c r="C13" s="23">
        <v>10</v>
      </c>
      <c r="D13" s="21" t="s">
        <v>62</v>
      </c>
      <c r="E13" s="23" t="s">
        <v>40</v>
      </c>
      <c r="F13" s="23" t="s">
        <v>60</v>
      </c>
      <c r="G13" s="23" t="s">
        <v>47</v>
      </c>
      <c r="H13" s="29">
        <v>28.08</v>
      </c>
      <c r="I13" s="86">
        <v>50</v>
      </c>
      <c r="J13" s="84">
        <f t="shared" si="0"/>
        <v>30</v>
      </c>
      <c r="K13" s="85" t="str">
        <f t="shared" si="1"/>
        <v>OK</v>
      </c>
      <c r="L13" s="19">
        <v>4</v>
      </c>
      <c r="M13" s="19">
        <v>16</v>
      </c>
      <c r="N13" s="126">
        <v>0</v>
      </c>
      <c r="O13" s="126">
        <v>0</v>
      </c>
    </row>
    <row r="14" spans="1:15" ht="38.25" x14ac:dyDescent="0.25">
      <c r="A14" s="131" t="s">
        <v>379</v>
      </c>
      <c r="B14" s="132">
        <v>3</v>
      </c>
      <c r="C14" s="26">
        <v>11</v>
      </c>
      <c r="D14" s="35" t="s">
        <v>63</v>
      </c>
      <c r="E14" s="26" t="s">
        <v>64</v>
      </c>
      <c r="F14" s="27" t="s">
        <v>65</v>
      </c>
      <c r="G14" s="26" t="s">
        <v>47</v>
      </c>
      <c r="H14" s="28">
        <v>2.06</v>
      </c>
      <c r="I14" s="83">
        <v>50</v>
      </c>
      <c r="J14" s="84">
        <f t="shared" si="0"/>
        <v>0</v>
      </c>
      <c r="K14" s="85" t="str">
        <f t="shared" si="1"/>
        <v>OK</v>
      </c>
      <c r="L14" s="19">
        <v>5</v>
      </c>
      <c r="M14" s="19">
        <v>45</v>
      </c>
      <c r="N14" s="126">
        <v>0</v>
      </c>
      <c r="O14" s="126">
        <v>0</v>
      </c>
    </row>
    <row r="15" spans="1:15" ht="38.25" x14ac:dyDescent="0.25">
      <c r="A15" s="131"/>
      <c r="B15" s="132"/>
      <c r="C15" s="26">
        <v>12</v>
      </c>
      <c r="D15" s="35" t="s">
        <v>66</v>
      </c>
      <c r="E15" s="26" t="s">
        <v>40</v>
      </c>
      <c r="F15" s="27" t="s">
        <v>52</v>
      </c>
      <c r="G15" s="26" t="s">
        <v>47</v>
      </c>
      <c r="H15" s="28">
        <v>1.1399999999999999</v>
      </c>
      <c r="I15" s="83">
        <v>200</v>
      </c>
      <c r="J15" s="84">
        <f t="shared" si="0"/>
        <v>0</v>
      </c>
      <c r="K15" s="85" t="str">
        <f t="shared" si="1"/>
        <v>OK</v>
      </c>
      <c r="L15" s="19">
        <v>5</v>
      </c>
      <c r="M15" s="19">
        <v>195</v>
      </c>
      <c r="N15" s="126">
        <v>0</v>
      </c>
      <c r="O15" s="126">
        <v>0</v>
      </c>
    </row>
    <row r="16" spans="1:15" ht="25.5" customHeight="1" x14ac:dyDescent="0.25">
      <c r="A16" s="130" t="s">
        <v>378</v>
      </c>
      <c r="B16" s="133">
        <v>4</v>
      </c>
      <c r="C16" s="23">
        <v>13</v>
      </c>
      <c r="D16" s="21" t="s">
        <v>67</v>
      </c>
      <c r="E16" s="23" t="s">
        <v>68</v>
      </c>
      <c r="F16" s="23" t="s">
        <v>52</v>
      </c>
      <c r="G16" s="23" t="s">
        <v>47</v>
      </c>
      <c r="H16" s="29">
        <v>1.46</v>
      </c>
      <c r="I16" s="86">
        <v>10</v>
      </c>
      <c r="J16" s="84">
        <f t="shared" si="0"/>
        <v>0</v>
      </c>
      <c r="K16" s="85" t="str">
        <f t="shared" si="1"/>
        <v>OK</v>
      </c>
      <c r="L16" s="19">
        <v>9</v>
      </c>
      <c r="M16" s="19">
        <v>1</v>
      </c>
      <c r="N16" s="126">
        <v>0</v>
      </c>
      <c r="O16" s="126">
        <v>0</v>
      </c>
    </row>
    <row r="17" spans="1:15" ht="25.5" customHeight="1" x14ac:dyDescent="0.25">
      <c r="A17" s="130"/>
      <c r="B17" s="133"/>
      <c r="C17" s="23">
        <v>14</v>
      </c>
      <c r="D17" s="21" t="s">
        <v>69</v>
      </c>
      <c r="E17" s="23" t="s">
        <v>40</v>
      </c>
      <c r="F17" s="23" t="s">
        <v>70</v>
      </c>
      <c r="G17" s="23" t="s">
        <v>47</v>
      </c>
      <c r="H17" s="29">
        <v>1.59</v>
      </c>
      <c r="I17" s="86">
        <v>30</v>
      </c>
      <c r="J17" s="84">
        <f t="shared" si="0"/>
        <v>0</v>
      </c>
      <c r="K17" s="85" t="str">
        <f t="shared" si="1"/>
        <v>OK</v>
      </c>
      <c r="L17" s="19">
        <v>30</v>
      </c>
      <c r="M17" s="19">
        <v>0</v>
      </c>
      <c r="N17" s="126">
        <v>0</v>
      </c>
      <c r="O17" s="126">
        <v>0</v>
      </c>
    </row>
    <row r="18" spans="1:15" ht="25.5" customHeight="1" x14ac:dyDescent="0.25">
      <c r="A18" s="130"/>
      <c r="B18" s="133"/>
      <c r="C18" s="23">
        <v>15</v>
      </c>
      <c r="D18" s="21" t="s">
        <v>71</v>
      </c>
      <c r="E18" s="23" t="s">
        <v>68</v>
      </c>
      <c r="F18" s="23" t="s">
        <v>72</v>
      </c>
      <c r="G18" s="23" t="s">
        <v>47</v>
      </c>
      <c r="H18" s="29">
        <v>19.98</v>
      </c>
      <c r="I18" s="86"/>
      <c r="J18" s="84">
        <f t="shared" si="0"/>
        <v>0</v>
      </c>
      <c r="K18" s="85" t="str">
        <f t="shared" si="1"/>
        <v>OK</v>
      </c>
      <c r="L18" s="19">
        <v>0</v>
      </c>
      <c r="M18" s="19">
        <v>0</v>
      </c>
      <c r="N18" s="126">
        <v>0</v>
      </c>
      <c r="O18" s="126">
        <v>0</v>
      </c>
    </row>
    <row r="19" spans="1:15" ht="25.5" customHeight="1" x14ac:dyDescent="0.25">
      <c r="A19" s="130"/>
      <c r="B19" s="133"/>
      <c r="C19" s="23">
        <v>16</v>
      </c>
      <c r="D19" s="21" t="s">
        <v>73</v>
      </c>
      <c r="E19" s="23" t="s">
        <v>40</v>
      </c>
      <c r="F19" s="23" t="s">
        <v>74</v>
      </c>
      <c r="G19" s="23" t="s">
        <v>47</v>
      </c>
      <c r="H19" s="29">
        <v>14.85</v>
      </c>
      <c r="I19" s="86"/>
      <c r="J19" s="84">
        <f t="shared" si="0"/>
        <v>0</v>
      </c>
      <c r="K19" s="85" t="str">
        <f t="shared" si="1"/>
        <v>OK</v>
      </c>
      <c r="L19" s="19">
        <v>0</v>
      </c>
      <c r="M19" s="19">
        <v>0</v>
      </c>
      <c r="N19" s="126">
        <v>0</v>
      </c>
      <c r="O19" s="126">
        <v>0</v>
      </c>
    </row>
    <row r="20" spans="1:15" ht="25.5" customHeight="1" x14ac:dyDescent="0.25">
      <c r="A20" s="130"/>
      <c r="B20" s="133"/>
      <c r="C20" s="23">
        <v>17</v>
      </c>
      <c r="D20" s="21" t="s">
        <v>75</v>
      </c>
      <c r="E20" s="23" t="s">
        <v>40</v>
      </c>
      <c r="F20" s="23" t="s">
        <v>72</v>
      </c>
      <c r="G20" s="23" t="s">
        <v>47</v>
      </c>
      <c r="H20" s="29">
        <v>3.11</v>
      </c>
      <c r="I20" s="86"/>
      <c r="J20" s="84">
        <f t="shared" si="0"/>
        <v>0</v>
      </c>
      <c r="K20" s="85" t="str">
        <f t="shared" si="1"/>
        <v>OK</v>
      </c>
      <c r="L20" s="19">
        <v>0</v>
      </c>
      <c r="M20" s="19">
        <v>0</v>
      </c>
      <c r="N20" s="126">
        <v>0</v>
      </c>
      <c r="O20" s="126">
        <v>0</v>
      </c>
    </row>
    <row r="21" spans="1:15" ht="25.5" customHeight="1" x14ac:dyDescent="0.25">
      <c r="A21" s="130"/>
      <c r="B21" s="133"/>
      <c r="C21" s="23">
        <v>18</v>
      </c>
      <c r="D21" s="21" t="s">
        <v>76</v>
      </c>
      <c r="E21" s="23" t="s">
        <v>40</v>
      </c>
      <c r="F21" s="23" t="s">
        <v>77</v>
      </c>
      <c r="G21" s="23" t="s">
        <v>47</v>
      </c>
      <c r="H21" s="29">
        <v>4.58</v>
      </c>
      <c r="I21" s="86"/>
      <c r="J21" s="84">
        <f t="shared" si="0"/>
        <v>0</v>
      </c>
      <c r="K21" s="85" t="str">
        <f t="shared" si="1"/>
        <v>OK</v>
      </c>
      <c r="L21" s="19">
        <v>0</v>
      </c>
      <c r="M21" s="19">
        <v>0</v>
      </c>
      <c r="N21" s="126">
        <v>0</v>
      </c>
      <c r="O21" s="126">
        <v>0</v>
      </c>
    </row>
    <row r="22" spans="1:15" ht="25.5" customHeight="1" x14ac:dyDescent="0.25">
      <c r="A22" s="130"/>
      <c r="B22" s="133"/>
      <c r="C22" s="23">
        <v>19</v>
      </c>
      <c r="D22" s="21" t="s">
        <v>78</v>
      </c>
      <c r="E22" s="23" t="s">
        <v>40</v>
      </c>
      <c r="F22" s="23" t="s">
        <v>77</v>
      </c>
      <c r="G22" s="23" t="s">
        <v>47</v>
      </c>
      <c r="H22" s="29">
        <v>1.47</v>
      </c>
      <c r="I22" s="86"/>
      <c r="J22" s="84">
        <f t="shared" si="0"/>
        <v>0</v>
      </c>
      <c r="K22" s="85" t="str">
        <f t="shared" si="1"/>
        <v>OK</v>
      </c>
      <c r="L22" s="19">
        <v>0</v>
      </c>
      <c r="M22" s="19">
        <v>0</v>
      </c>
      <c r="N22" s="126">
        <v>0</v>
      </c>
      <c r="O22" s="126">
        <v>0</v>
      </c>
    </row>
    <row r="23" spans="1:15" ht="51" x14ac:dyDescent="0.25">
      <c r="A23" s="130"/>
      <c r="B23" s="133"/>
      <c r="C23" s="23">
        <v>20</v>
      </c>
      <c r="D23" s="21" t="s">
        <v>79</v>
      </c>
      <c r="E23" s="23" t="s">
        <v>40</v>
      </c>
      <c r="F23" s="23" t="s">
        <v>80</v>
      </c>
      <c r="G23" s="23" t="s">
        <v>47</v>
      </c>
      <c r="H23" s="29">
        <v>10.130000000000001</v>
      </c>
      <c r="I23" s="86">
        <v>10</v>
      </c>
      <c r="J23" s="84">
        <f t="shared" si="0"/>
        <v>5</v>
      </c>
      <c r="K23" s="85" t="str">
        <f t="shared" si="1"/>
        <v>OK</v>
      </c>
      <c r="L23" s="19">
        <v>5</v>
      </c>
      <c r="M23" s="19">
        <v>0</v>
      </c>
      <c r="N23" s="126">
        <v>0</v>
      </c>
      <c r="O23" s="126">
        <v>0</v>
      </c>
    </row>
    <row r="24" spans="1:15" ht="89.25" x14ac:dyDescent="0.25">
      <c r="A24" s="131" t="s">
        <v>379</v>
      </c>
      <c r="B24" s="132">
        <v>5</v>
      </c>
      <c r="C24" s="26">
        <v>21</v>
      </c>
      <c r="D24" s="35" t="s">
        <v>487</v>
      </c>
      <c r="E24" s="26" t="s">
        <v>40</v>
      </c>
      <c r="F24" s="27" t="s">
        <v>81</v>
      </c>
      <c r="G24" s="26" t="s">
        <v>47</v>
      </c>
      <c r="H24" s="28">
        <v>0.39</v>
      </c>
      <c r="I24" s="83">
        <v>1200</v>
      </c>
      <c r="J24" s="84">
        <f t="shared" si="0"/>
        <v>900</v>
      </c>
      <c r="K24" s="85" t="str">
        <f t="shared" si="1"/>
        <v>OK</v>
      </c>
      <c r="L24" s="19">
        <v>50</v>
      </c>
      <c r="M24" s="19">
        <v>250</v>
      </c>
      <c r="N24" s="126">
        <v>0</v>
      </c>
      <c r="O24" s="126">
        <v>0</v>
      </c>
    </row>
    <row r="25" spans="1:15" ht="76.5" x14ac:dyDescent="0.25">
      <c r="A25" s="131"/>
      <c r="B25" s="132"/>
      <c r="C25" s="26">
        <v>22</v>
      </c>
      <c r="D25" s="35" t="s">
        <v>488</v>
      </c>
      <c r="E25" s="26" t="s">
        <v>40</v>
      </c>
      <c r="F25" s="27" t="s">
        <v>81</v>
      </c>
      <c r="G25" s="26" t="s">
        <v>47</v>
      </c>
      <c r="H25" s="28">
        <v>0.39</v>
      </c>
      <c r="I25" s="83">
        <v>800</v>
      </c>
      <c r="J25" s="84">
        <f t="shared" si="0"/>
        <v>545</v>
      </c>
      <c r="K25" s="85" t="str">
        <f t="shared" si="1"/>
        <v>OK</v>
      </c>
      <c r="L25" s="19">
        <v>5</v>
      </c>
      <c r="M25" s="19">
        <v>250</v>
      </c>
      <c r="N25" s="126">
        <v>0</v>
      </c>
      <c r="O25" s="126">
        <v>0</v>
      </c>
    </row>
    <row r="26" spans="1:15" ht="89.25" x14ac:dyDescent="0.25">
      <c r="A26" s="131"/>
      <c r="B26" s="132"/>
      <c r="C26" s="26">
        <v>23</v>
      </c>
      <c r="D26" s="35" t="s">
        <v>489</v>
      </c>
      <c r="E26" s="26" t="s">
        <v>40</v>
      </c>
      <c r="F26" s="27" t="s">
        <v>81</v>
      </c>
      <c r="G26" s="26" t="s">
        <v>47</v>
      </c>
      <c r="H26" s="28">
        <v>0.33</v>
      </c>
      <c r="I26" s="83">
        <v>500</v>
      </c>
      <c r="J26" s="84">
        <f t="shared" si="0"/>
        <v>410</v>
      </c>
      <c r="K26" s="85" t="str">
        <f t="shared" si="1"/>
        <v>OK</v>
      </c>
      <c r="L26" s="19">
        <v>90</v>
      </c>
      <c r="M26" s="19"/>
      <c r="N26" s="126">
        <v>0</v>
      </c>
      <c r="O26" s="126">
        <v>0</v>
      </c>
    </row>
    <row r="27" spans="1:15" ht="89.25" x14ac:dyDescent="0.25">
      <c r="A27" s="131"/>
      <c r="B27" s="132"/>
      <c r="C27" s="26">
        <v>24</v>
      </c>
      <c r="D27" s="35" t="s">
        <v>490</v>
      </c>
      <c r="E27" s="26" t="s">
        <v>40</v>
      </c>
      <c r="F27" s="27" t="s">
        <v>81</v>
      </c>
      <c r="G27" s="26" t="s">
        <v>47</v>
      </c>
      <c r="H27" s="28">
        <v>0.33</v>
      </c>
      <c r="I27" s="83">
        <v>500</v>
      </c>
      <c r="J27" s="84">
        <f t="shared" si="0"/>
        <v>300</v>
      </c>
      <c r="K27" s="85" t="str">
        <f t="shared" si="1"/>
        <v>OK</v>
      </c>
      <c r="L27" s="19">
        <v>200</v>
      </c>
      <c r="M27" s="19"/>
      <c r="N27" s="126">
        <v>0</v>
      </c>
      <c r="O27" s="126">
        <v>0</v>
      </c>
    </row>
    <row r="28" spans="1:15" ht="25.5" customHeight="1" x14ac:dyDescent="0.25">
      <c r="A28" s="130" t="s">
        <v>378</v>
      </c>
      <c r="B28" s="133">
        <v>6</v>
      </c>
      <c r="C28" s="23">
        <v>25</v>
      </c>
      <c r="D28" s="21" t="s">
        <v>82</v>
      </c>
      <c r="E28" s="23" t="s">
        <v>40</v>
      </c>
      <c r="F28" s="23" t="s">
        <v>83</v>
      </c>
      <c r="G28" s="23" t="s">
        <v>47</v>
      </c>
      <c r="H28" s="29">
        <v>0.82</v>
      </c>
      <c r="I28" s="49">
        <v>50</v>
      </c>
      <c r="J28" s="84">
        <f t="shared" si="0"/>
        <v>0</v>
      </c>
      <c r="K28" s="85" t="str">
        <f t="shared" si="1"/>
        <v>OK</v>
      </c>
      <c r="L28" s="19">
        <v>50</v>
      </c>
      <c r="M28" s="19"/>
      <c r="N28" s="126">
        <v>0</v>
      </c>
      <c r="O28" s="126">
        <v>0</v>
      </c>
    </row>
    <row r="29" spans="1:15" ht="25.5" x14ac:dyDescent="0.25">
      <c r="A29" s="130"/>
      <c r="B29" s="133"/>
      <c r="C29" s="23">
        <v>26</v>
      </c>
      <c r="D29" s="21" t="s">
        <v>84</v>
      </c>
      <c r="E29" s="23" t="s">
        <v>40</v>
      </c>
      <c r="F29" s="23" t="s">
        <v>83</v>
      </c>
      <c r="G29" s="23" t="s">
        <v>47</v>
      </c>
      <c r="H29" s="29">
        <v>0.82</v>
      </c>
      <c r="I29" s="49">
        <v>50</v>
      </c>
      <c r="J29" s="84">
        <f t="shared" si="0"/>
        <v>0</v>
      </c>
      <c r="K29" s="85" t="str">
        <f t="shared" si="1"/>
        <v>OK</v>
      </c>
      <c r="L29" s="19">
        <v>50</v>
      </c>
      <c r="M29" s="19"/>
      <c r="N29" s="126"/>
      <c r="O29" s="126"/>
    </row>
    <row r="30" spans="1:15" ht="25.5" x14ac:dyDescent="0.25">
      <c r="A30" s="130"/>
      <c r="B30" s="133"/>
      <c r="C30" s="23">
        <v>27</v>
      </c>
      <c r="D30" s="21" t="s">
        <v>85</v>
      </c>
      <c r="E30" s="23" t="s">
        <v>40</v>
      </c>
      <c r="F30" s="23" t="s">
        <v>83</v>
      </c>
      <c r="G30" s="23" t="s">
        <v>47</v>
      </c>
      <c r="H30" s="29">
        <v>0.82</v>
      </c>
      <c r="I30" s="49">
        <v>50</v>
      </c>
      <c r="J30" s="84">
        <f t="shared" si="0"/>
        <v>0</v>
      </c>
      <c r="K30" s="85" t="str">
        <f t="shared" si="1"/>
        <v>OK</v>
      </c>
      <c r="L30" s="19">
        <v>50</v>
      </c>
      <c r="M30" s="19"/>
      <c r="N30" s="126"/>
      <c r="O30" s="126"/>
    </row>
    <row r="31" spans="1:15" ht="25.5" x14ac:dyDescent="0.25">
      <c r="A31" s="130"/>
      <c r="B31" s="133"/>
      <c r="C31" s="23">
        <v>28</v>
      </c>
      <c r="D31" s="21" t="s">
        <v>86</v>
      </c>
      <c r="E31" s="23" t="s">
        <v>40</v>
      </c>
      <c r="F31" s="23" t="s">
        <v>83</v>
      </c>
      <c r="G31" s="23" t="s">
        <v>47</v>
      </c>
      <c r="H31" s="29">
        <v>0.82</v>
      </c>
      <c r="I31" s="49">
        <v>50</v>
      </c>
      <c r="J31" s="84">
        <f t="shared" si="0"/>
        <v>0</v>
      </c>
      <c r="K31" s="85" t="str">
        <f t="shared" si="1"/>
        <v>OK</v>
      </c>
      <c r="L31" s="19">
        <v>50</v>
      </c>
      <c r="M31" s="19"/>
      <c r="N31" s="126"/>
      <c r="O31" s="126"/>
    </row>
    <row r="32" spans="1:15" ht="38.25" x14ac:dyDescent="0.25">
      <c r="A32" s="130"/>
      <c r="B32" s="133"/>
      <c r="C32" s="23">
        <v>29</v>
      </c>
      <c r="D32" s="21" t="s">
        <v>87</v>
      </c>
      <c r="E32" s="23" t="s">
        <v>40</v>
      </c>
      <c r="F32" s="23" t="s">
        <v>52</v>
      </c>
      <c r="G32" s="23" t="s">
        <v>47</v>
      </c>
      <c r="H32" s="29">
        <v>0.63</v>
      </c>
      <c r="I32" s="50">
        <v>150</v>
      </c>
      <c r="J32" s="84">
        <f t="shared" si="0"/>
        <v>90</v>
      </c>
      <c r="K32" s="85" t="str">
        <f t="shared" si="1"/>
        <v>OK</v>
      </c>
      <c r="L32" s="19">
        <v>10</v>
      </c>
      <c r="M32" s="19">
        <v>50</v>
      </c>
      <c r="N32" s="126"/>
      <c r="O32" s="126"/>
    </row>
    <row r="33" spans="1:15" ht="38.25" x14ac:dyDescent="0.25">
      <c r="A33" s="130"/>
      <c r="B33" s="133"/>
      <c r="C33" s="23">
        <v>30</v>
      </c>
      <c r="D33" s="21" t="s">
        <v>88</v>
      </c>
      <c r="E33" s="23" t="s">
        <v>40</v>
      </c>
      <c r="F33" s="23" t="s">
        <v>52</v>
      </c>
      <c r="G33" s="23" t="s">
        <v>47</v>
      </c>
      <c r="H33" s="29">
        <v>0.63</v>
      </c>
      <c r="I33" s="50">
        <v>100</v>
      </c>
      <c r="J33" s="84">
        <f t="shared" si="0"/>
        <v>50</v>
      </c>
      <c r="K33" s="85" t="str">
        <f t="shared" si="1"/>
        <v>OK</v>
      </c>
      <c r="L33" s="19">
        <v>8</v>
      </c>
      <c r="M33" s="19">
        <v>42</v>
      </c>
      <c r="N33" s="126"/>
      <c r="O33" s="126"/>
    </row>
    <row r="34" spans="1:15" ht="63.75" x14ac:dyDescent="0.25">
      <c r="A34" s="130"/>
      <c r="B34" s="133"/>
      <c r="C34" s="23">
        <v>31</v>
      </c>
      <c r="D34" s="21" t="s">
        <v>89</v>
      </c>
      <c r="E34" s="23" t="s">
        <v>40</v>
      </c>
      <c r="F34" s="23" t="s">
        <v>90</v>
      </c>
      <c r="G34" s="23" t="s">
        <v>47</v>
      </c>
      <c r="H34" s="29">
        <v>5.51</v>
      </c>
      <c r="I34" s="86">
        <v>20</v>
      </c>
      <c r="J34" s="84">
        <f t="shared" si="0"/>
        <v>0</v>
      </c>
      <c r="K34" s="85" t="str">
        <f t="shared" si="1"/>
        <v>OK</v>
      </c>
      <c r="L34" s="19">
        <v>2</v>
      </c>
      <c r="M34" s="19">
        <v>18</v>
      </c>
      <c r="N34" s="126"/>
      <c r="O34" s="126"/>
    </row>
    <row r="35" spans="1:15" x14ac:dyDescent="0.25">
      <c r="A35" s="130"/>
      <c r="B35" s="133"/>
      <c r="C35" s="23">
        <v>32</v>
      </c>
      <c r="D35" s="21" t="s">
        <v>91</v>
      </c>
      <c r="E35" s="23" t="s">
        <v>40</v>
      </c>
      <c r="F35" s="23" t="s">
        <v>92</v>
      </c>
      <c r="G35" s="23" t="s">
        <v>47</v>
      </c>
      <c r="H35" s="29">
        <v>0.56999999999999995</v>
      </c>
      <c r="I35" s="86"/>
      <c r="J35" s="84">
        <f t="shared" si="0"/>
        <v>0</v>
      </c>
      <c r="K35" s="85" t="str">
        <f t="shared" si="1"/>
        <v>OK</v>
      </c>
      <c r="L35" s="19"/>
      <c r="M35" s="19"/>
      <c r="N35" s="126"/>
      <c r="O35" s="126"/>
    </row>
    <row r="36" spans="1:15" x14ac:dyDescent="0.25">
      <c r="A36" s="130"/>
      <c r="B36" s="133"/>
      <c r="C36" s="23">
        <v>33</v>
      </c>
      <c r="D36" s="21" t="s">
        <v>93</v>
      </c>
      <c r="E36" s="23" t="s">
        <v>40</v>
      </c>
      <c r="F36" s="23" t="s">
        <v>92</v>
      </c>
      <c r="G36" s="23" t="s">
        <v>47</v>
      </c>
      <c r="H36" s="29">
        <v>0.56999999999999995</v>
      </c>
      <c r="I36" s="86"/>
      <c r="J36" s="84">
        <f t="shared" si="0"/>
        <v>0</v>
      </c>
      <c r="K36" s="85" t="str">
        <f t="shared" si="1"/>
        <v>OK</v>
      </c>
      <c r="L36" s="19"/>
      <c r="M36" s="19"/>
      <c r="N36" s="126"/>
      <c r="O36" s="126"/>
    </row>
    <row r="37" spans="1:15" x14ac:dyDescent="0.25">
      <c r="A37" s="130"/>
      <c r="B37" s="133"/>
      <c r="C37" s="23">
        <v>34</v>
      </c>
      <c r="D37" s="21" t="s">
        <v>94</v>
      </c>
      <c r="E37" s="23" t="s">
        <v>40</v>
      </c>
      <c r="F37" s="23" t="s">
        <v>92</v>
      </c>
      <c r="G37" s="23" t="s">
        <v>47</v>
      </c>
      <c r="H37" s="29">
        <v>0.56999999999999995</v>
      </c>
      <c r="I37" s="86"/>
      <c r="J37" s="84">
        <f t="shared" si="0"/>
        <v>0</v>
      </c>
      <c r="K37" s="85" t="str">
        <f t="shared" si="1"/>
        <v>OK</v>
      </c>
      <c r="L37" s="19"/>
      <c r="M37" s="19"/>
      <c r="N37" s="126"/>
      <c r="O37" s="126"/>
    </row>
    <row r="38" spans="1:15" x14ac:dyDescent="0.25">
      <c r="A38" s="130"/>
      <c r="B38" s="133"/>
      <c r="C38" s="23">
        <v>35</v>
      </c>
      <c r="D38" s="21" t="s">
        <v>95</v>
      </c>
      <c r="E38" s="23" t="s">
        <v>40</v>
      </c>
      <c r="F38" s="23" t="s">
        <v>92</v>
      </c>
      <c r="G38" s="23" t="s">
        <v>47</v>
      </c>
      <c r="H38" s="29">
        <v>0.56999999999999995</v>
      </c>
      <c r="I38" s="86"/>
      <c r="J38" s="84">
        <f t="shared" si="0"/>
        <v>0</v>
      </c>
      <c r="K38" s="85" t="str">
        <f t="shared" si="1"/>
        <v>OK</v>
      </c>
      <c r="L38" s="19"/>
      <c r="M38" s="19"/>
      <c r="N38" s="126"/>
      <c r="O38" s="126"/>
    </row>
    <row r="39" spans="1:15" x14ac:dyDescent="0.25">
      <c r="A39" s="130"/>
      <c r="B39" s="133"/>
      <c r="C39" s="23">
        <v>36</v>
      </c>
      <c r="D39" s="21" t="s">
        <v>96</v>
      </c>
      <c r="E39" s="23" t="s">
        <v>40</v>
      </c>
      <c r="F39" s="23" t="s">
        <v>92</v>
      </c>
      <c r="G39" s="23" t="s">
        <v>47</v>
      </c>
      <c r="H39" s="29">
        <v>0.56999999999999995</v>
      </c>
      <c r="I39" s="86"/>
      <c r="J39" s="84">
        <f t="shared" si="0"/>
        <v>0</v>
      </c>
      <c r="K39" s="85" t="str">
        <f t="shared" si="1"/>
        <v>OK</v>
      </c>
      <c r="L39" s="19"/>
      <c r="M39" s="19"/>
      <c r="N39" s="126"/>
      <c r="O39" s="126"/>
    </row>
    <row r="40" spans="1:15" ht="25.5" x14ac:dyDescent="0.25">
      <c r="A40" s="130"/>
      <c r="B40" s="133"/>
      <c r="C40" s="23">
        <v>37</v>
      </c>
      <c r="D40" s="21" t="s">
        <v>97</v>
      </c>
      <c r="E40" s="23" t="s">
        <v>98</v>
      </c>
      <c r="F40" s="23" t="s">
        <v>54</v>
      </c>
      <c r="G40" s="23" t="s">
        <v>47</v>
      </c>
      <c r="H40" s="29">
        <v>2.21</v>
      </c>
      <c r="I40" s="86"/>
      <c r="J40" s="84">
        <f t="shared" si="0"/>
        <v>0</v>
      </c>
      <c r="K40" s="85" t="str">
        <f t="shared" si="1"/>
        <v>OK</v>
      </c>
      <c r="L40" s="19"/>
      <c r="M40" s="19"/>
      <c r="N40" s="126"/>
      <c r="O40" s="126"/>
    </row>
    <row r="41" spans="1:15" ht="39" x14ac:dyDescent="0.25">
      <c r="A41" s="130"/>
      <c r="B41" s="133"/>
      <c r="C41" s="23">
        <v>38</v>
      </c>
      <c r="D41" s="37" t="s">
        <v>99</v>
      </c>
      <c r="E41" s="23" t="s">
        <v>9</v>
      </c>
      <c r="F41" s="23" t="s">
        <v>90</v>
      </c>
      <c r="G41" s="23" t="s">
        <v>47</v>
      </c>
      <c r="H41" s="29">
        <v>7.03</v>
      </c>
      <c r="I41" s="86"/>
      <c r="J41" s="84">
        <f t="shared" si="0"/>
        <v>0</v>
      </c>
      <c r="K41" s="85" t="str">
        <f t="shared" si="1"/>
        <v>OK</v>
      </c>
      <c r="L41" s="19"/>
      <c r="M41" s="19"/>
      <c r="N41" s="126"/>
      <c r="O41" s="126"/>
    </row>
    <row r="42" spans="1:15" ht="26.25" x14ac:dyDescent="0.25">
      <c r="A42" s="130"/>
      <c r="B42" s="133"/>
      <c r="C42" s="23">
        <v>39</v>
      </c>
      <c r="D42" s="37" t="s">
        <v>100</v>
      </c>
      <c r="E42" s="23" t="s">
        <v>101</v>
      </c>
      <c r="F42" s="23" t="s">
        <v>102</v>
      </c>
      <c r="G42" s="23" t="s">
        <v>47</v>
      </c>
      <c r="H42" s="29">
        <v>183.5</v>
      </c>
      <c r="I42" s="86"/>
      <c r="J42" s="84">
        <f t="shared" si="0"/>
        <v>0</v>
      </c>
      <c r="K42" s="85" t="str">
        <f t="shared" si="1"/>
        <v>OK</v>
      </c>
      <c r="L42" s="19"/>
      <c r="M42" s="19"/>
      <c r="N42" s="126"/>
      <c r="O42" s="126"/>
    </row>
    <row r="43" spans="1:15" ht="25.5" x14ac:dyDescent="0.25">
      <c r="A43" s="130"/>
      <c r="B43" s="133"/>
      <c r="C43" s="23">
        <v>40</v>
      </c>
      <c r="D43" s="21" t="s">
        <v>103</v>
      </c>
      <c r="E43" s="23" t="s">
        <v>40</v>
      </c>
      <c r="F43" s="23" t="s">
        <v>52</v>
      </c>
      <c r="G43" s="23" t="s">
        <v>47</v>
      </c>
      <c r="H43" s="29">
        <v>0.63</v>
      </c>
      <c r="I43" s="86">
        <v>150</v>
      </c>
      <c r="J43" s="84">
        <f t="shared" si="0"/>
        <v>50</v>
      </c>
      <c r="K43" s="85" t="str">
        <f t="shared" si="1"/>
        <v>OK</v>
      </c>
      <c r="L43" s="19">
        <v>8</v>
      </c>
      <c r="M43" s="19">
        <v>92</v>
      </c>
      <c r="N43" s="126"/>
      <c r="O43" s="126"/>
    </row>
    <row r="44" spans="1:15" ht="25.5" x14ac:dyDescent="0.25">
      <c r="A44" s="130"/>
      <c r="B44" s="133"/>
      <c r="C44" s="23">
        <v>41</v>
      </c>
      <c r="D44" s="21" t="s">
        <v>104</v>
      </c>
      <c r="E44" s="23" t="s">
        <v>40</v>
      </c>
      <c r="F44" s="23" t="s">
        <v>52</v>
      </c>
      <c r="G44" s="23" t="s">
        <v>47</v>
      </c>
      <c r="H44" s="29">
        <v>0.63</v>
      </c>
      <c r="I44" s="86">
        <v>150</v>
      </c>
      <c r="J44" s="84">
        <f t="shared" si="0"/>
        <v>50</v>
      </c>
      <c r="K44" s="85" t="str">
        <f t="shared" si="1"/>
        <v>OK</v>
      </c>
      <c r="L44" s="19">
        <v>8</v>
      </c>
      <c r="M44" s="19">
        <v>92</v>
      </c>
      <c r="N44" s="126"/>
      <c r="O44" s="126"/>
    </row>
    <row r="45" spans="1:15" ht="25.5" x14ac:dyDescent="0.25">
      <c r="A45" s="130"/>
      <c r="B45" s="133"/>
      <c r="C45" s="23">
        <v>42</v>
      </c>
      <c r="D45" s="21" t="s">
        <v>105</v>
      </c>
      <c r="E45" s="23" t="s">
        <v>40</v>
      </c>
      <c r="F45" s="23" t="s">
        <v>52</v>
      </c>
      <c r="G45" s="23" t="s">
        <v>47</v>
      </c>
      <c r="H45" s="29">
        <v>0.63</v>
      </c>
      <c r="I45" s="86">
        <v>100</v>
      </c>
      <c r="J45" s="84">
        <f t="shared" si="0"/>
        <v>0</v>
      </c>
      <c r="K45" s="85" t="str">
        <f t="shared" si="1"/>
        <v>OK</v>
      </c>
      <c r="L45" s="19">
        <v>8</v>
      </c>
      <c r="M45" s="19">
        <v>92</v>
      </c>
      <c r="N45" s="126"/>
      <c r="O45" s="126"/>
    </row>
    <row r="46" spans="1:15" ht="25.5" x14ac:dyDescent="0.25">
      <c r="A46" s="130"/>
      <c r="B46" s="133"/>
      <c r="C46" s="23">
        <v>43</v>
      </c>
      <c r="D46" s="21" t="s">
        <v>106</v>
      </c>
      <c r="E46" s="23" t="s">
        <v>40</v>
      </c>
      <c r="F46" s="23" t="s">
        <v>52</v>
      </c>
      <c r="G46" s="23" t="s">
        <v>47</v>
      </c>
      <c r="H46" s="29">
        <v>0.93</v>
      </c>
      <c r="I46" s="86">
        <v>50</v>
      </c>
      <c r="J46" s="84">
        <f t="shared" si="0"/>
        <v>0</v>
      </c>
      <c r="K46" s="85" t="str">
        <f t="shared" si="1"/>
        <v>OK</v>
      </c>
      <c r="L46" s="19">
        <v>4</v>
      </c>
      <c r="M46" s="19">
        <v>46</v>
      </c>
      <c r="N46" s="126"/>
      <c r="O46" s="126"/>
    </row>
    <row r="47" spans="1:15" ht="25.5" x14ac:dyDescent="0.25">
      <c r="A47" s="130"/>
      <c r="B47" s="133"/>
      <c r="C47" s="23">
        <v>44</v>
      </c>
      <c r="D47" s="21" t="s">
        <v>107</v>
      </c>
      <c r="E47" s="23" t="s">
        <v>40</v>
      </c>
      <c r="F47" s="23" t="s">
        <v>52</v>
      </c>
      <c r="G47" s="23" t="s">
        <v>108</v>
      </c>
      <c r="H47" s="29">
        <v>0.93</v>
      </c>
      <c r="I47" s="86">
        <v>50</v>
      </c>
      <c r="J47" s="84">
        <f t="shared" si="0"/>
        <v>0</v>
      </c>
      <c r="K47" s="85" t="str">
        <f t="shared" si="1"/>
        <v>OK</v>
      </c>
      <c r="L47" s="19">
        <v>4</v>
      </c>
      <c r="M47" s="19">
        <v>46</v>
      </c>
      <c r="N47" s="126"/>
      <c r="O47" s="126"/>
    </row>
    <row r="48" spans="1:15" ht="25.5" x14ac:dyDescent="0.25">
      <c r="A48" s="130"/>
      <c r="B48" s="133"/>
      <c r="C48" s="23">
        <v>45</v>
      </c>
      <c r="D48" s="21" t="s">
        <v>109</v>
      </c>
      <c r="E48" s="23" t="s">
        <v>40</v>
      </c>
      <c r="F48" s="23" t="s">
        <v>110</v>
      </c>
      <c r="G48" s="23" t="s">
        <v>47</v>
      </c>
      <c r="H48" s="29">
        <v>1.23</v>
      </c>
      <c r="I48" s="86">
        <v>50</v>
      </c>
      <c r="J48" s="84">
        <f t="shared" si="0"/>
        <v>0</v>
      </c>
      <c r="K48" s="85" t="str">
        <f t="shared" si="1"/>
        <v>OK</v>
      </c>
      <c r="L48" s="19">
        <v>4</v>
      </c>
      <c r="M48" s="19">
        <v>46</v>
      </c>
      <c r="N48" s="126"/>
      <c r="O48" s="126"/>
    </row>
    <row r="49" spans="1:15" ht="25.5" x14ac:dyDescent="0.25">
      <c r="A49" s="130"/>
      <c r="B49" s="133"/>
      <c r="C49" s="23">
        <v>46</v>
      </c>
      <c r="D49" s="21" t="s">
        <v>111</v>
      </c>
      <c r="E49" s="23" t="s">
        <v>40</v>
      </c>
      <c r="F49" s="23" t="s">
        <v>52</v>
      </c>
      <c r="G49" s="23" t="s">
        <v>47</v>
      </c>
      <c r="H49" s="29">
        <v>0.93</v>
      </c>
      <c r="I49" s="86">
        <v>50</v>
      </c>
      <c r="J49" s="84">
        <f t="shared" si="0"/>
        <v>0</v>
      </c>
      <c r="K49" s="85" t="str">
        <f t="shared" si="1"/>
        <v>OK</v>
      </c>
      <c r="L49" s="19">
        <v>4</v>
      </c>
      <c r="M49" s="19">
        <v>46</v>
      </c>
      <c r="N49" s="126"/>
      <c r="O49" s="126"/>
    </row>
    <row r="50" spans="1:15" ht="38.25" x14ac:dyDescent="0.25">
      <c r="A50" s="131" t="s">
        <v>380</v>
      </c>
      <c r="B50" s="132">
        <v>7</v>
      </c>
      <c r="C50" s="26">
        <v>47</v>
      </c>
      <c r="D50" s="35" t="s">
        <v>112</v>
      </c>
      <c r="E50" s="26" t="s">
        <v>40</v>
      </c>
      <c r="F50" s="27" t="s">
        <v>113</v>
      </c>
      <c r="G50" s="26" t="s">
        <v>47</v>
      </c>
      <c r="H50" s="28">
        <v>1.97</v>
      </c>
      <c r="I50" s="83">
        <v>150</v>
      </c>
      <c r="J50" s="84">
        <f t="shared" si="0"/>
        <v>50</v>
      </c>
      <c r="K50" s="85" t="str">
        <f t="shared" si="1"/>
        <v>OK</v>
      </c>
      <c r="L50" s="19">
        <v>100</v>
      </c>
      <c r="M50" s="19"/>
      <c r="N50" s="126"/>
      <c r="O50" s="126"/>
    </row>
    <row r="51" spans="1:15" ht="38.25" x14ac:dyDescent="0.25">
      <c r="A51" s="131"/>
      <c r="B51" s="132"/>
      <c r="C51" s="26">
        <v>48</v>
      </c>
      <c r="D51" s="35" t="s">
        <v>114</v>
      </c>
      <c r="E51" s="26" t="s">
        <v>40</v>
      </c>
      <c r="F51" s="27" t="s">
        <v>113</v>
      </c>
      <c r="G51" s="26" t="s">
        <v>47</v>
      </c>
      <c r="H51" s="28">
        <v>1.97</v>
      </c>
      <c r="I51" s="83">
        <v>150</v>
      </c>
      <c r="J51" s="84">
        <f t="shared" si="0"/>
        <v>50</v>
      </c>
      <c r="K51" s="85" t="str">
        <f t="shared" si="1"/>
        <v>OK</v>
      </c>
      <c r="L51" s="19">
        <v>100</v>
      </c>
      <c r="M51" s="19"/>
      <c r="N51" s="126"/>
      <c r="O51" s="126"/>
    </row>
    <row r="52" spans="1:15" ht="38.25" x14ac:dyDescent="0.25">
      <c r="A52" s="131"/>
      <c r="B52" s="132"/>
      <c r="C52" s="26">
        <v>49</v>
      </c>
      <c r="D52" s="35" t="s">
        <v>115</v>
      </c>
      <c r="E52" s="26" t="s">
        <v>40</v>
      </c>
      <c r="F52" s="27" t="s">
        <v>113</v>
      </c>
      <c r="G52" s="26" t="s">
        <v>47</v>
      </c>
      <c r="H52" s="28">
        <v>1.97</v>
      </c>
      <c r="I52" s="83">
        <v>100</v>
      </c>
      <c r="J52" s="84">
        <f t="shared" si="0"/>
        <v>0</v>
      </c>
      <c r="K52" s="85" t="str">
        <f t="shared" si="1"/>
        <v>OK</v>
      </c>
      <c r="L52" s="19">
        <v>100</v>
      </c>
      <c r="M52" s="19"/>
      <c r="N52" s="126"/>
      <c r="O52" s="126"/>
    </row>
    <row r="53" spans="1:15" ht="38.25" x14ac:dyDescent="0.25">
      <c r="A53" s="131"/>
      <c r="B53" s="132"/>
      <c r="C53" s="26">
        <v>50</v>
      </c>
      <c r="D53" s="35" t="s">
        <v>116</v>
      </c>
      <c r="E53" s="26" t="s">
        <v>40</v>
      </c>
      <c r="F53" s="27" t="s">
        <v>113</v>
      </c>
      <c r="G53" s="26" t="s">
        <v>47</v>
      </c>
      <c r="H53" s="28">
        <v>1.97</v>
      </c>
      <c r="I53" s="83">
        <v>100</v>
      </c>
      <c r="J53" s="84">
        <f t="shared" si="0"/>
        <v>0</v>
      </c>
      <c r="K53" s="85" t="str">
        <f t="shared" si="1"/>
        <v>OK</v>
      </c>
      <c r="L53" s="19">
        <v>100</v>
      </c>
      <c r="M53" s="19"/>
      <c r="N53" s="126"/>
      <c r="O53" s="126"/>
    </row>
    <row r="54" spans="1:15" ht="39" x14ac:dyDescent="0.25">
      <c r="A54" s="131"/>
      <c r="B54" s="132"/>
      <c r="C54" s="26">
        <v>51</v>
      </c>
      <c r="D54" s="38" t="s">
        <v>117</v>
      </c>
      <c r="E54" s="26" t="s">
        <v>40</v>
      </c>
      <c r="F54" s="27" t="s">
        <v>118</v>
      </c>
      <c r="G54" s="26" t="s">
        <v>47</v>
      </c>
      <c r="H54" s="28">
        <v>6.47</v>
      </c>
      <c r="I54" s="83"/>
      <c r="J54" s="84">
        <f t="shared" si="0"/>
        <v>0</v>
      </c>
      <c r="K54" s="85" t="str">
        <f t="shared" si="1"/>
        <v>OK</v>
      </c>
      <c r="L54" s="19"/>
      <c r="M54" s="19"/>
      <c r="N54" s="126"/>
      <c r="O54" s="126"/>
    </row>
    <row r="55" spans="1:15" ht="25.5" x14ac:dyDescent="0.25">
      <c r="A55" s="130" t="s">
        <v>378</v>
      </c>
      <c r="B55" s="133">
        <v>8</v>
      </c>
      <c r="C55" s="23">
        <v>52</v>
      </c>
      <c r="D55" s="21" t="s">
        <v>119</v>
      </c>
      <c r="E55" s="23" t="s">
        <v>40</v>
      </c>
      <c r="F55" s="23" t="s">
        <v>120</v>
      </c>
      <c r="G55" s="23" t="s">
        <v>121</v>
      </c>
      <c r="H55" s="29">
        <v>1.44</v>
      </c>
      <c r="I55" s="86">
        <v>100</v>
      </c>
      <c r="J55" s="84">
        <f t="shared" si="0"/>
        <v>100</v>
      </c>
      <c r="K55" s="85" t="str">
        <f t="shared" si="1"/>
        <v>OK</v>
      </c>
      <c r="L55" s="19"/>
      <c r="M55" s="19"/>
      <c r="N55" s="126"/>
      <c r="O55" s="126"/>
    </row>
    <row r="56" spans="1:15" x14ac:dyDescent="0.25">
      <c r="A56" s="130"/>
      <c r="B56" s="133"/>
      <c r="C56" s="23">
        <v>53</v>
      </c>
      <c r="D56" s="21" t="s">
        <v>122</v>
      </c>
      <c r="E56" s="23" t="s">
        <v>40</v>
      </c>
      <c r="F56" s="23" t="s">
        <v>123</v>
      </c>
      <c r="G56" s="23" t="s">
        <v>121</v>
      </c>
      <c r="H56" s="29">
        <v>0.51</v>
      </c>
      <c r="I56" s="86">
        <v>50</v>
      </c>
      <c r="J56" s="84">
        <f t="shared" si="0"/>
        <v>50</v>
      </c>
      <c r="K56" s="85" t="str">
        <f t="shared" si="1"/>
        <v>OK</v>
      </c>
      <c r="L56" s="19"/>
      <c r="M56" s="19"/>
      <c r="N56" s="126"/>
      <c r="O56" s="126"/>
    </row>
    <row r="57" spans="1:15" x14ac:dyDescent="0.25">
      <c r="A57" s="130"/>
      <c r="B57" s="133"/>
      <c r="C57" s="23">
        <v>54</v>
      </c>
      <c r="D57" s="21" t="s">
        <v>124</v>
      </c>
      <c r="E57" s="23" t="s">
        <v>40</v>
      </c>
      <c r="F57" s="23" t="s">
        <v>123</v>
      </c>
      <c r="G57" s="23" t="s">
        <v>121</v>
      </c>
      <c r="H57" s="29">
        <v>1.94</v>
      </c>
      <c r="I57" s="86">
        <v>50</v>
      </c>
      <c r="J57" s="84">
        <f t="shared" si="0"/>
        <v>50</v>
      </c>
      <c r="K57" s="85" t="str">
        <f t="shared" si="1"/>
        <v>OK</v>
      </c>
      <c r="L57" s="19"/>
      <c r="M57" s="19"/>
      <c r="N57" s="126"/>
      <c r="O57" s="126"/>
    </row>
    <row r="58" spans="1:15" x14ac:dyDescent="0.25">
      <c r="A58" s="130"/>
      <c r="B58" s="133"/>
      <c r="C58" s="23">
        <v>55</v>
      </c>
      <c r="D58" s="21" t="s">
        <v>125</v>
      </c>
      <c r="E58" s="23" t="s">
        <v>40</v>
      </c>
      <c r="F58" s="23" t="s">
        <v>123</v>
      </c>
      <c r="G58" s="23" t="s">
        <v>121</v>
      </c>
      <c r="H58" s="29">
        <v>2.3199999999999998</v>
      </c>
      <c r="I58" s="86">
        <v>50</v>
      </c>
      <c r="J58" s="84">
        <f t="shared" si="0"/>
        <v>50</v>
      </c>
      <c r="K58" s="85" t="str">
        <f t="shared" si="1"/>
        <v>OK</v>
      </c>
      <c r="L58" s="19"/>
      <c r="M58" s="19"/>
      <c r="N58" s="126"/>
      <c r="O58" s="126"/>
    </row>
    <row r="59" spans="1:15" x14ac:dyDescent="0.25">
      <c r="A59" s="130"/>
      <c r="B59" s="133"/>
      <c r="C59" s="23">
        <v>56</v>
      </c>
      <c r="D59" s="21" t="s">
        <v>126</v>
      </c>
      <c r="E59" s="23" t="s">
        <v>40</v>
      </c>
      <c r="F59" s="23" t="s">
        <v>123</v>
      </c>
      <c r="G59" s="23" t="s">
        <v>121</v>
      </c>
      <c r="H59" s="29">
        <v>0.56999999999999995</v>
      </c>
      <c r="I59" s="86">
        <v>50</v>
      </c>
      <c r="J59" s="84">
        <f t="shared" si="0"/>
        <v>50</v>
      </c>
      <c r="K59" s="85" t="str">
        <f t="shared" si="1"/>
        <v>OK</v>
      </c>
      <c r="L59" s="19"/>
      <c r="M59" s="19"/>
      <c r="N59" s="126"/>
      <c r="O59" s="126"/>
    </row>
    <row r="60" spans="1:15" ht="26.25" x14ac:dyDescent="0.25">
      <c r="A60" s="130"/>
      <c r="B60" s="133"/>
      <c r="C60" s="23">
        <v>57</v>
      </c>
      <c r="D60" s="37" t="s">
        <v>127</v>
      </c>
      <c r="E60" s="23" t="s">
        <v>40</v>
      </c>
      <c r="F60" s="23" t="s">
        <v>120</v>
      </c>
      <c r="G60" s="23" t="s">
        <v>47</v>
      </c>
      <c r="H60" s="29">
        <v>2.25</v>
      </c>
      <c r="I60" s="86"/>
      <c r="J60" s="84">
        <f t="shared" si="0"/>
        <v>0</v>
      </c>
      <c r="K60" s="85" t="str">
        <f t="shared" si="1"/>
        <v>OK</v>
      </c>
      <c r="L60" s="19"/>
      <c r="M60" s="19"/>
      <c r="N60" s="126"/>
      <c r="O60" s="126"/>
    </row>
    <row r="61" spans="1:15" ht="25.5" x14ac:dyDescent="0.25">
      <c r="A61" s="131" t="s">
        <v>378</v>
      </c>
      <c r="B61" s="132">
        <v>9</v>
      </c>
      <c r="C61" s="26">
        <v>58</v>
      </c>
      <c r="D61" s="20" t="s">
        <v>491</v>
      </c>
      <c r="E61" s="26" t="s">
        <v>40</v>
      </c>
      <c r="F61" s="24" t="s">
        <v>128</v>
      </c>
      <c r="G61" s="26" t="s">
        <v>47</v>
      </c>
      <c r="H61" s="30">
        <v>0.66</v>
      </c>
      <c r="I61" s="51">
        <v>60</v>
      </c>
      <c r="J61" s="84">
        <f t="shared" si="0"/>
        <v>0</v>
      </c>
      <c r="K61" s="85" t="str">
        <f t="shared" si="1"/>
        <v>OK</v>
      </c>
      <c r="L61" s="19">
        <v>60</v>
      </c>
      <c r="M61" s="19"/>
      <c r="N61" s="126"/>
      <c r="O61" s="126"/>
    </row>
    <row r="62" spans="1:15" ht="38.25" x14ac:dyDescent="0.25">
      <c r="A62" s="131"/>
      <c r="B62" s="132"/>
      <c r="C62" s="26">
        <v>59</v>
      </c>
      <c r="D62" s="39" t="s">
        <v>492</v>
      </c>
      <c r="E62" s="26" t="s">
        <v>40</v>
      </c>
      <c r="F62" s="25" t="s">
        <v>54</v>
      </c>
      <c r="G62" s="26" t="s">
        <v>47</v>
      </c>
      <c r="H62" s="30">
        <v>0.42</v>
      </c>
      <c r="I62" s="51">
        <v>140</v>
      </c>
      <c r="J62" s="84">
        <f t="shared" si="0"/>
        <v>40</v>
      </c>
      <c r="K62" s="85" t="str">
        <f t="shared" si="1"/>
        <v>OK</v>
      </c>
      <c r="L62" s="19">
        <v>100</v>
      </c>
      <c r="M62" s="19"/>
      <c r="N62" s="126"/>
      <c r="O62" s="126"/>
    </row>
    <row r="63" spans="1:15" ht="25.5" x14ac:dyDescent="0.25">
      <c r="A63" s="131"/>
      <c r="B63" s="132"/>
      <c r="C63" s="26">
        <v>60</v>
      </c>
      <c r="D63" s="39" t="s">
        <v>129</v>
      </c>
      <c r="E63" s="26" t="s">
        <v>40</v>
      </c>
      <c r="F63" s="25" t="s">
        <v>130</v>
      </c>
      <c r="G63" s="26" t="s">
        <v>47</v>
      </c>
      <c r="H63" s="30">
        <v>1.19</v>
      </c>
      <c r="I63" s="52">
        <v>80</v>
      </c>
      <c r="J63" s="84">
        <f t="shared" si="0"/>
        <v>30</v>
      </c>
      <c r="K63" s="85" t="str">
        <f t="shared" si="1"/>
        <v>OK</v>
      </c>
      <c r="L63" s="19">
        <v>50</v>
      </c>
      <c r="M63" s="19"/>
      <c r="N63" s="126"/>
      <c r="O63" s="126"/>
    </row>
    <row r="64" spans="1:15" ht="25.5" x14ac:dyDescent="0.25">
      <c r="A64" s="131"/>
      <c r="B64" s="132"/>
      <c r="C64" s="26">
        <v>61</v>
      </c>
      <c r="D64" s="39" t="s">
        <v>385</v>
      </c>
      <c r="E64" s="26" t="s">
        <v>40</v>
      </c>
      <c r="F64" s="25" t="s">
        <v>130</v>
      </c>
      <c r="G64" s="26" t="s">
        <v>47</v>
      </c>
      <c r="H64" s="30">
        <v>1.36</v>
      </c>
      <c r="I64" s="52">
        <v>80</v>
      </c>
      <c r="J64" s="84">
        <f t="shared" si="0"/>
        <v>30</v>
      </c>
      <c r="K64" s="85" t="str">
        <f t="shared" si="1"/>
        <v>OK</v>
      </c>
      <c r="L64" s="19">
        <v>50</v>
      </c>
      <c r="M64" s="19"/>
      <c r="N64" s="126"/>
      <c r="O64" s="126"/>
    </row>
    <row r="65" spans="1:15" ht="25.5" x14ac:dyDescent="0.25">
      <c r="A65" s="131"/>
      <c r="B65" s="132"/>
      <c r="C65" s="26">
        <v>62</v>
      </c>
      <c r="D65" s="39" t="s">
        <v>131</v>
      </c>
      <c r="E65" s="26" t="s">
        <v>40</v>
      </c>
      <c r="F65" s="25" t="s">
        <v>130</v>
      </c>
      <c r="G65" s="26" t="s">
        <v>47</v>
      </c>
      <c r="H65" s="30">
        <v>1.19</v>
      </c>
      <c r="I65" s="52">
        <v>120</v>
      </c>
      <c r="J65" s="84">
        <f t="shared" si="0"/>
        <v>12</v>
      </c>
      <c r="K65" s="85" t="str">
        <f t="shared" si="1"/>
        <v>OK</v>
      </c>
      <c r="L65" s="19">
        <v>8</v>
      </c>
      <c r="M65" s="19">
        <v>100</v>
      </c>
      <c r="N65" s="126"/>
      <c r="O65" s="126"/>
    </row>
    <row r="66" spans="1:15" ht="25.5" x14ac:dyDescent="0.25">
      <c r="A66" s="131"/>
      <c r="B66" s="132"/>
      <c r="C66" s="26">
        <v>63</v>
      </c>
      <c r="D66" s="39" t="s">
        <v>132</v>
      </c>
      <c r="E66" s="26" t="s">
        <v>40</v>
      </c>
      <c r="F66" s="25" t="s">
        <v>130</v>
      </c>
      <c r="G66" s="26" t="s">
        <v>47</v>
      </c>
      <c r="H66" s="30">
        <v>1.74</v>
      </c>
      <c r="I66" s="52">
        <v>30</v>
      </c>
      <c r="J66" s="84">
        <f t="shared" si="0"/>
        <v>0</v>
      </c>
      <c r="K66" s="85" t="str">
        <f t="shared" si="1"/>
        <v>OK</v>
      </c>
      <c r="L66" s="19">
        <v>30</v>
      </c>
      <c r="M66" s="19"/>
      <c r="N66" s="126"/>
      <c r="O66" s="126"/>
    </row>
    <row r="67" spans="1:15" ht="25.5" x14ac:dyDescent="0.25">
      <c r="A67" s="131"/>
      <c r="B67" s="132"/>
      <c r="C67" s="26">
        <v>64</v>
      </c>
      <c r="D67" s="39" t="s">
        <v>133</v>
      </c>
      <c r="E67" s="26" t="s">
        <v>40</v>
      </c>
      <c r="F67" s="25" t="s">
        <v>130</v>
      </c>
      <c r="G67" s="26" t="s">
        <v>47</v>
      </c>
      <c r="H67" s="30">
        <v>2.5499999999999998</v>
      </c>
      <c r="I67" s="52">
        <v>30</v>
      </c>
      <c r="J67" s="84">
        <f t="shared" si="0"/>
        <v>0</v>
      </c>
      <c r="K67" s="85" t="str">
        <f t="shared" si="1"/>
        <v>OK</v>
      </c>
      <c r="L67" s="19">
        <v>30</v>
      </c>
      <c r="M67" s="19"/>
      <c r="N67" s="126"/>
      <c r="O67" s="126"/>
    </row>
    <row r="68" spans="1:15" x14ac:dyDescent="0.25">
      <c r="A68" s="131"/>
      <c r="B68" s="132"/>
      <c r="C68" s="26">
        <v>65</v>
      </c>
      <c r="D68" s="39" t="s">
        <v>134</v>
      </c>
      <c r="E68" s="26" t="s">
        <v>40</v>
      </c>
      <c r="F68" s="25" t="s">
        <v>135</v>
      </c>
      <c r="G68" s="26" t="s">
        <v>47</v>
      </c>
      <c r="H68" s="30">
        <v>1.82</v>
      </c>
      <c r="I68" s="52">
        <v>20</v>
      </c>
      <c r="J68" s="84">
        <f t="shared" ref="J68:J131" si="2">I68-(SUM(L68:O68))</f>
        <v>0</v>
      </c>
      <c r="K68" s="85" t="str">
        <f t="shared" si="1"/>
        <v>OK</v>
      </c>
      <c r="L68" s="19">
        <v>20</v>
      </c>
      <c r="M68" s="19"/>
      <c r="N68" s="126"/>
      <c r="O68" s="126"/>
    </row>
    <row r="69" spans="1:15" ht="25.5" x14ac:dyDescent="0.25">
      <c r="A69" s="131"/>
      <c r="B69" s="132"/>
      <c r="C69" s="26">
        <v>66</v>
      </c>
      <c r="D69" s="20" t="s">
        <v>136</v>
      </c>
      <c r="E69" s="26" t="s">
        <v>40</v>
      </c>
      <c r="F69" s="24" t="s">
        <v>137</v>
      </c>
      <c r="G69" s="26" t="s">
        <v>47</v>
      </c>
      <c r="H69" s="30">
        <v>0.88</v>
      </c>
      <c r="I69" s="83">
        <v>20</v>
      </c>
      <c r="J69" s="84">
        <f t="shared" si="2"/>
        <v>0</v>
      </c>
      <c r="K69" s="85" t="str">
        <f t="shared" ref="K69:K132" si="3">IF(J69&lt;0,"ATENÇÃO","OK")</f>
        <v>OK</v>
      </c>
      <c r="L69" s="19">
        <v>8</v>
      </c>
      <c r="M69" s="19">
        <v>12</v>
      </c>
      <c r="N69" s="126"/>
      <c r="O69" s="126"/>
    </row>
    <row r="70" spans="1:15" ht="25.5" x14ac:dyDescent="0.25">
      <c r="A70" s="131"/>
      <c r="B70" s="132"/>
      <c r="C70" s="26">
        <v>67</v>
      </c>
      <c r="D70" s="35" t="s">
        <v>138</v>
      </c>
      <c r="E70" s="26" t="s">
        <v>68</v>
      </c>
      <c r="F70" s="26" t="s">
        <v>130</v>
      </c>
      <c r="G70" s="26" t="s">
        <v>47</v>
      </c>
      <c r="H70" s="30">
        <v>1.1499999999999999</v>
      </c>
      <c r="I70" s="83"/>
      <c r="J70" s="84">
        <f t="shared" si="2"/>
        <v>0</v>
      </c>
      <c r="K70" s="85" t="str">
        <f t="shared" si="3"/>
        <v>OK</v>
      </c>
      <c r="L70" s="19"/>
      <c r="M70" s="19"/>
      <c r="N70" s="126"/>
      <c r="O70" s="126"/>
    </row>
    <row r="71" spans="1:15" ht="25.5" x14ac:dyDescent="0.25">
      <c r="A71" s="131"/>
      <c r="B71" s="132"/>
      <c r="C71" s="26">
        <v>68</v>
      </c>
      <c r="D71" s="35" t="s">
        <v>139</v>
      </c>
      <c r="E71" s="26" t="s">
        <v>40</v>
      </c>
      <c r="F71" s="26" t="s">
        <v>130</v>
      </c>
      <c r="G71" s="26" t="s">
        <v>47</v>
      </c>
      <c r="H71" s="30">
        <v>1.19</v>
      </c>
      <c r="I71" s="83">
        <v>100</v>
      </c>
      <c r="J71" s="84">
        <f t="shared" si="2"/>
        <v>50</v>
      </c>
      <c r="K71" s="85" t="str">
        <f t="shared" si="3"/>
        <v>OK</v>
      </c>
      <c r="L71" s="19">
        <v>50</v>
      </c>
      <c r="M71" s="19"/>
      <c r="N71" s="126"/>
      <c r="O71" s="126"/>
    </row>
    <row r="72" spans="1:15" ht="25.5" x14ac:dyDescent="0.25">
      <c r="A72" s="131"/>
      <c r="B72" s="132"/>
      <c r="C72" s="26">
        <v>69</v>
      </c>
      <c r="D72" s="35" t="s">
        <v>140</v>
      </c>
      <c r="E72" s="26" t="s">
        <v>68</v>
      </c>
      <c r="F72" s="26" t="s">
        <v>130</v>
      </c>
      <c r="G72" s="26" t="s">
        <v>47</v>
      </c>
      <c r="H72" s="30">
        <v>1.19</v>
      </c>
      <c r="I72" s="83">
        <v>100</v>
      </c>
      <c r="J72" s="84">
        <f t="shared" si="2"/>
        <v>50</v>
      </c>
      <c r="K72" s="85" t="str">
        <f t="shared" si="3"/>
        <v>OK</v>
      </c>
      <c r="L72" s="19">
        <v>8</v>
      </c>
      <c r="M72" s="19">
        <v>42</v>
      </c>
      <c r="N72" s="126"/>
      <c r="O72" s="126"/>
    </row>
    <row r="73" spans="1:15" ht="25.5" x14ac:dyDescent="0.25">
      <c r="A73" s="131"/>
      <c r="B73" s="132"/>
      <c r="C73" s="26">
        <v>70</v>
      </c>
      <c r="D73" s="35" t="s">
        <v>141</v>
      </c>
      <c r="E73" s="26" t="s">
        <v>68</v>
      </c>
      <c r="F73" s="26" t="s">
        <v>130</v>
      </c>
      <c r="G73" s="26" t="s">
        <v>47</v>
      </c>
      <c r="H73" s="30">
        <v>1.19</v>
      </c>
      <c r="I73" s="83">
        <v>100</v>
      </c>
      <c r="J73" s="84">
        <f t="shared" si="2"/>
        <v>50</v>
      </c>
      <c r="K73" s="85" t="str">
        <f t="shared" si="3"/>
        <v>OK</v>
      </c>
      <c r="L73" s="19">
        <v>8</v>
      </c>
      <c r="M73" s="19">
        <v>42</v>
      </c>
      <c r="N73" s="126"/>
      <c r="O73" s="126"/>
    </row>
    <row r="74" spans="1:15" ht="38.25" x14ac:dyDescent="0.25">
      <c r="A74" s="131"/>
      <c r="B74" s="132"/>
      <c r="C74" s="26">
        <v>71</v>
      </c>
      <c r="D74" s="35" t="s">
        <v>142</v>
      </c>
      <c r="E74" s="26" t="s">
        <v>68</v>
      </c>
      <c r="F74" s="26" t="s">
        <v>143</v>
      </c>
      <c r="G74" s="26" t="s">
        <v>47</v>
      </c>
      <c r="H74" s="30">
        <v>1.34</v>
      </c>
      <c r="I74" s="83">
        <v>10</v>
      </c>
      <c r="J74" s="84">
        <f t="shared" si="2"/>
        <v>0</v>
      </c>
      <c r="K74" s="85" t="str">
        <f t="shared" si="3"/>
        <v>OK</v>
      </c>
      <c r="L74" s="19">
        <v>5</v>
      </c>
      <c r="M74" s="19">
        <v>5</v>
      </c>
      <c r="N74" s="126"/>
      <c r="O74" s="126"/>
    </row>
    <row r="75" spans="1:15" ht="38.25" x14ac:dyDescent="0.25">
      <c r="A75" s="131"/>
      <c r="B75" s="132"/>
      <c r="C75" s="26">
        <v>72</v>
      </c>
      <c r="D75" s="35" t="s">
        <v>144</v>
      </c>
      <c r="E75" s="26" t="s">
        <v>68</v>
      </c>
      <c r="F75" s="26" t="s">
        <v>143</v>
      </c>
      <c r="G75" s="26" t="s">
        <v>47</v>
      </c>
      <c r="H75" s="30">
        <v>3.4</v>
      </c>
      <c r="I75" s="83">
        <v>10</v>
      </c>
      <c r="J75" s="84">
        <f t="shared" si="2"/>
        <v>0</v>
      </c>
      <c r="K75" s="85" t="str">
        <f t="shared" si="3"/>
        <v>OK</v>
      </c>
      <c r="L75" s="19">
        <v>5</v>
      </c>
      <c r="M75" s="19">
        <v>5</v>
      </c>
      <c r="N75" s="126"/>
      <c r="O75" s="126"/>
    </row>
    <row r="76" spans="1:15" ht="25.5" x14ac:dyDescent="0.25">
      <c r="A76" s="131"/>
      <c r="B76" s="132"/>
      <c r="C76" s="26">
        <v>73</v>
      </c>
      <c r="D76" s="35" t="s">
        <v>145</v>
      </c>
      <c r="E76" s="26" t="s">
        <v>68</v>
      </c>
      <c r="F76" s="26" t="s">
        <v>143</v>
      </c>
      <c r="G76" s="26" t="s">
        <v>47</v>
      </c>
      <c r="H76" s="30">
        <v>8.5500000000000007</v>
      </c>
      <c r="I76" s="83">
        <v>10</v>
      </c>
      <c r="J76" s="84">
        <f t="shared" si="2"/>
        <v>0</v>
      </c>
      <c r="K76" s="85" t="str">
        <f t="shared" si="3"/>
        <v>OK</v>
      </c>
      <c r="L76" s="19">
        <v>5</v>
      </c>
      <c r="M76" s="19">
        <v>5</v>
      </c>
      <c r="N76" s="126"/>
      <c r="O76" s="126"/>
    </row>
    <row r="77" spans="1:15" ht="25.5" x14ac:dyDescent="0.25">
      <c r="A77" s="131"/>
      <c r="B77" s="132"/>
      <c r="C77" s="26">
        <v>74</v>
      </c>
      <c r="D77" s="35" t="s">
        <v>146</v>
      </c>
      <c r="E77" s="26" t="s">
        <v>147</v>
      </c>
      <c r="F77" s="26" t="s">
        <v>148</v>
      </c>
      <c r="G77" s="26" t="s">
        <v>47</v>
      </c>
      <c r="H77" s="30">
        <v>0.76</v>
      </c>
      <c r="I77" s="83">
        <v>50</v>
      </c>
      <c r="J77" s="84">
        <f t="shared" si="2"/>
        <v>0</v>
      </c>
      <c r="K77" s="85" t="str">
        <f t="shared" si="3"/>
        <v>OK</v>
      </c>
      <c r="L77" s="19">
        <v>50</v>
      </c>
      <c r="M77" s="19"/>
      <c r="N77" s="126"/>
      <c r="O77" s="126"/>
    </row>
    <row r="78" spans="1:15" ht="25.5" x14ac:dyDescent="0.25">
      <c r="A78" s="131"/>
      <c r="B78" s="132"/>
      <c r="C78" s="26">
        <v>75</v>
      </c>
      <c r="D78" s="35" t="s">
        <v>149</v>
      </c>
      <c r="E78" s="26" t="s">
        <v>40</v>
      </c>
      <c r="F78" s="26" t="s">
        <v>52</v>
      </c>
      <c r="G78" s="26" t="s">
        <v>47</v>
      </c>
      <c r="H78" s="30">
        <v>1.98</v>
      </c>
      <c r="I78" s="83">
        <v>50</v>
      </c>
      <c r="J78" s="84">
        <f t="shared" si="2"/>
        <v>30</v>
      </c>
      <c r="K78" s="85" t="str">
        <f t="shared" si="3"/>
        <v>OK</v>
      </c>
      <c r="L78" s="19">
        <v>2</v>
      </c>
      <c r="M78" s="19">
        <v>18</v>
      </c>
      <c r="N78" s="126"/>
      <c r="O78" s="126"/>
    </row>
    <row r="79" spans="1:15" ht="26.25" x14ac:dyDescent="0.25">
      <c r="A79" s="131"/>
      <c r="B79" s="132"/>
      <c r="C79" s="26">
        <v>76</v>
      </c>
      <c r="D79" s="40" t="s">
        <v>150</v>
      </c>
      <c r="E79" s="26" t="s">
        <v>9</v>
      </c>
      <c r="F79" s="31" t="s">
        <v>128</v>
      </c>
      <c r="G79" s="26" t="s">
        <v>47</v>
      </c>
      <c r="H79" s="30">
        <v>4.54</v>
      </c>
      <c r="I79" s="83"/>
      <c r="J79" s="84">
        <f t="shared" si="2"/>
        <v>0</v>
      </c>
      <c r="K79" s="85" t="str">
        <f t="shared" si="3"/>
        <v>OK</v>
      </c>
      <c r="L79" s="19"/>
      <c r="M79" s="19"/>
      <c r="N79" s="126"/>
      <c r="O79" s="126"/>
    </row>
    <row r="80" spans="1:15" ht="26.25" x14ac:dyDescent="0.25">
      <c r="A80" s="131"/>
      <c r="B80" s="132"/>
      <c r="C80" s="26">
        <v>77</v>
      </c>
      <c r="D80" s="40" t="s">
        <v>151</v>
      </c>
      <c r="E80" s="26" t="s">
        <v>9</v>
      </c>
      <c r="F80" s="31" t="s">
        <v>128</v>
      </c>
      <c r="G80" s="26" t="s">
        <v>47</v>
      </c>
      <c r="H80" s="30">
        <v>1.84</v>
      </c>
      <c r="I80" s="83"/>
      <c r="J80" s="84">
        <f t="shared" si="2"/>
        <v>0</v>
      </c>
      <c r="K80" s="85" t="str">
        <f t="shared" si="3"/>
        <v>OK</v>
      </c>
      <c r="L80" s="19"/>
      <c r="M80" s="19"/>
      <c r="N80" s="126"/>
      <c r="O80" s="126"/>
    </row>
    <row r="81" spans="1:15" ht="25.5" x14ac:dyDescent="0.25">
      <c r="A81" s="131" t="s">
        <v>379</v>
      </c>
      <c r="B81" s="133">
        <v>10</v>
      </c>
      <c r="C81" s="23">
        <v>78</v>
      </c>
      <c r="D81" s="21" t="s">
        <v>152</v>
      </c>
      <c r="E81" s="23" t="s">
        <v>40</v>
      </c>
      <c r="F81" s="32" t="s">
        <v>153</v>
      </c>
      <c r="G81" s="23" t="s">
        <v>47</v>
      </c>
      <c r="H81" s="29">
        <v>0.75</v>
      </c>
      <c r="I81" s="86"/>
      <c r="J81" s="84">
        <f t="shared" si="2"/>
        <v>0</v>
      </c>
      <c r="K81" s="85" t="str">
        <f t="shared" si="3"/>
        <v>OK</v>
      </c>
      <c r="L81" s="19"/>
      <c r="M81" s="19"/>
      <c r="N81" s="126"/>
      <c r="O81" s="126"/>
    </row>
    <row r="82" spans="1:15" ht="25.5" x14ac:dyDescent="0.25">
      <c r="A82" s="131"/>
      <c r="B82" s="133"/>
      <c r="C82" s="23">
        <v>79</v>
      </c>
      <c r="D82" s="21" t="s">
        <v>154</v>
      </c>
      <c r="E82" s="23" t="s">
        <v>40</v>
      </c>
      <c r="F82" s="32" t="s">
        <v>153</v>
      </c>
      <c r="G82" s="23" t="s">
        <v>47</v>
      </c>
      <c r="H82" s="29">
        <v>0.56999999999999995</v>
      </c>
      <c r="I82" s="86"/>
      <c r="J82" s="84">
        <f t="shared" si="2"/>
        <v>0</v>
      </c>
      <c r="K82" s="85" t="str">
        <f t="shared" si="3"/>
        <v>OK</v>
      </c>
      <c r="L82" s="19"/>
      <c r="M82" s="19"/>
      <c r="N82" s="126"/>
      <c r="O82" s="126"/>
    </row>
    <row r="83" spans="1:15" ht="63.75" x14ac:dyDescent="0.25">
      <c r="A83" s="131" t="s">
        <v>381</v>
      </c>
      <c r="B83" s="132">
        <v>11</v>
      </c>
      <c r="C83" s="26">
        <v>80</v>
      </c>
      <c r="D83" s="35" t="s">
        <v>155</v>
      </c>
      <c r="E83" s="26" t="s">
        <v>40</v>
      </c>
      <c r="F83" s="27" t="s">
        <v>156</v>
      </c>
      <c r="G83" s="26" t="s">
        <v>47</v>
      </c>
      <c r="H83" s="28">
        <v>24.5</v>
      </c>
      <c r="I83" s="83">
        <v>500</v>
      </c>
      <c r="J83" s="84">
        <f t="shared" si="2"/>
        <v>400</v>
      </c>
      <c r="K83" s="85" t="str">
        <f t="shared" si="3"/>
        <v>OK</v>
      </c>
      <c r="L83" s="19">
        <v>100</v>
      </c>
      <c r="M83" s="19"/>
      <c r="N83" s="126"/>
      <c r="O83" s="126"/>
    </row>
    <row r="84" spans="1:15" x14ac:dyDescent="0.25">
      <c r="A84" s="131"/>
      <c r="B84" s="132"/>
      <c r="C84" s="26">
        <v>81</v>
      </c>
      <c r="D84" s="35" t="s">
        <v>157</v>
      </c>
      <c r="E84" s="26" t="s">
        <v>40</v>
      </c>
      <c r="F84" s="27" t="s">
        <v>156</v>
      </c>
      <c r="G84" s="26" t="s">
        <v>47</v>
      </c>
      <c r="H84" s="28">
        <v>39</v>
      </c>
      <c r="I84" s="83"/>
      <c r="J84" s="84">
        <f t="shared" si="2"/>
        <v>0</v>
      </c>
      <c r="K84" s="85" t="str">
        <f t="shared" si="3"/>
        <v>OK</v>
      </c>
      <c r="L84" s="19"/>
      <c r="M84" s="19"/>
      <c r="N84" s="126"/>
      <c r="O84" s="126"/>
    </row>
    <row r="85" spans="1:15" ht="38.25" x14ac:dyDescent="0.25">
      <c r="A85" s="130" t="s">
        <v>378</v>
      </c>
      <c r="B85" s="133">
        <v>12</v>
      </c>
      <c r="C85" s="23">
        <v>82</v>
      </c>
      <c r="D85" s="21" t="s">
        <v>158</v>
      </c>
      <c r="E85" s="23" t="s">
        <v>40</v>
      </c>
      <c r="F85" s="23" t="s">
        <v>52</v>
      </c>
      <c r="G85" s="23" t="s">
        <v>47</v>
      </c>
      <c r="H85" s="29">
        <v>0.81</v>
      </c>
      <c r="I85" s="86">
        <v>15</v>
      </c>
      <c r="J85" s="84">
        <f t="shared" si="2"/>
        <v>0</v>
      </c>
      <c r="K85" s="85" t="str">
        <f t="shared" si="3"/>
        <v>OK</v>
      </c>
      <c r="L85" s="19">
        <v>10</v>
      </c>
      <c r="M85" s="19">
        <v>5</v>
      </c>
      <c r="N85" s="126"/>
      <c r="O85" s="126"/>
    </row>
    <row r="86" spans="1:15" x14ac:dyDescent="0.25">
      <c r="A86" s="130"/>
      <c r="B86" s="133"/>
      <c r="C86" s="23">
        <v>83</v>
      </c>
      <c r="D86" s="21" t="s">
        <v>159</v>
      </c>
      <c r="E86" s="23" t="s">
        <v>160</v>
      </c>
      <c r="F86" s="23" t="s">
        <v>161</v>
      </c>
      <c r="G86" s="23" t="s">
        <v>47</v>
      </c>
      <c r="H86" s="29">
        <v>0.39</v>
      </c>
      <c r="I86" s="86">
        <v>50</v>
      </c>
      <c r="J86" s="84">
        <f t="shared" si="2"/>
        <v>30</v>
      </c>
      <c r="K86" s="85" t="str">
        <f t="shared" si="3"/>
        <v>OK</v>
      </c>
      <c r="L86" s="19">
        <v>20</v>
      </c>
      <c r="M86" s="19"/>
      <c r="N86" s="126"/>
      <c r="O86" s="126"/>
    </row>
    <row r="87" spans="1:15" ht="25.5" x14ac:dyDescent="0.25">
      <c r="A87" s="130"/>
      <c r="B87" s="133"/>
      <c r="C87" s="23">
        <v>84</v>
      </c>
      <c r="D87" s="21" t="s">
        <v>162</v>
      </c>
      <c r="E87" s="23" t="s">
        <v>160</v>
      </c>
      <c r="F87" s="23" t="s">
        <v>161</v>
      </c>
      <c r="G87" s="23" t="s">
        <v>47</v>
      </c>
      <c r="H87" s="29">
        <v>0.39</v>
      </c>
      <c r="I87" s="86">
        <v>50</v>
      </c>
      <c r="J87" s="84">
        <f t="shared" si="2"/>
        <v>30</v>
      </c>
      <c r="K87" s="85" t="str">
        <f t="shared" si="3"/>
        <v>OK</v>
      </c>
      <c r="L87" s="19">
        <v>20</v>
      </c>
      <c r="M87" s="19"/>
      <c r="N87" s="126"/>
      <c r="O87" s="126"/>
    </row>
    <row r="88" spans="1:15" x14ac:dyDescent="0.25">
      <c r="A88" s="130"/>
      <c r="B88" s="133"/>
      <c r="C88" s="23">
        <v>85</v>
      </c>
      <c r="D88" s="21" t="s">
        <v>163</v>
      </c>
      <c r="E88" s="23" t="s">
        <v>160</v>
      </c>
      <c r="F88" s="23" t="s">
        <v>161</v>
      </c>
      <c r="G88" s="23" t="s">
        <v>47</v>
      </c>
      <c r="H88" s="29">
        <v>0.39</v>
      </c>
      <c r="I88" s="86">
        <v>200</v>
      </c>
      <c r="J88" s="84">
        <f t="shared" si="2"/>
        <v>180</v>
      </c>
      <c r="K88" s="85" t="str">
        <f t="shared" si="3"/>
        <v>OK</v>
      </c>
      <c r="L88" s="19">
        <v>20</v>
      </c>
      <c r="M88" s="19"/>
      <c r="N88" s="126"/>
      <c r="O88" s="126"/>
    </row>
    <row r="89" spans="1:15" x14ac:dyDescent="0.25">
      <c r="A89" s="130"/>
      <c r="B89" s="133"/>
      <c r="C89" s="23">
        <v>86</v>
      </c>
      <c r="D89" s="21" t="s">
        <v>164</v>
      </c>
      <c r="E89" s="23" t="s">
        <v>160</v>
      </c>
      <c r="F89" s="23" t="s">
        <v>161</v>
      </c>
      <c r="G89" s="23" t="s">
        <v>47</v>
      </c>
      <c r="H89" s="29">
        <v>0.39</v>
      </c>
      <c r="I89" s="86">
        <v>50</v>
      </c>
      <c r="J89" s="84">
        <f t="shared" si="2"/>
        <v>30</v>
      </c>
      <c r="K89" s="85" t="str">
        <f t="shared" si="3"/>
        <v>OK</v>
      </c>
      <c r="L89" s="19">
        <v>20</v>
      </c>
      <c r="M89" s="19"/>
      <c r="N89" s="126"/>
      <c r="O89" s="126"/>
    </row>
    <row r="90" spans="1:15" x14ac:dyDescent="0.25">
      <c r="A90" s="130"/>
      <c r="B90" s="133"/>
      <c r="C90" s="23">
        <v>87</v>
      </c>
      <c r="D90" s="21" t="s">
        <v>165</v>
      </c>
      <c r="E90" s="23" t="s">
        <v>160</v>
      </c>
      <c r="F90" s="23" t="s">
        <v>161</v>
      </c>
      <c r="G90" s="23" t="s">
        <v>47</v>
      </c>
      <c r="H90" s="29">
        <v>0.39</v>
      </c>
      <c r="I90" s="86">
        <v>50</v>
      </c>
      <c r="J90" s="84">
        <f t="shared" si="2"/>
        <v>30</v>
      </c>
      <c r="K90" s="85" t="str">
        <f t="shared" si="3"/>
        <v>OK</v>
      </c>
      <c r="L90" s="19">
        <v>20</v>
      </c>
      <c r="M90" s="19"/>
      <c r="N90" s="126"/>
      <c r="O90" s="126"/>
    </row>
    <row r="91" spans="1:15" x14ac:dyDescent="0.25">
      <c r="A91" s="130"/>
      <c r="B91" s="133"/>
      <c r="C91" s="23">
        <v>88</v>
      </c>
      <c r="D91" s="21" t="s">
        <v>166</v>
      </c>
      <c r="E91" s="23" t="s">
        <v>160</v>
      </c>
      <c r="F91" s="23" t="s">
        <v>167</v>
      </c>
      <c r="G91" s="23" t="s">
        <v>47</v>
      </c>
      <c r="H91" s="29">
        <v>1</v>
      </c>
      <c r="I91" s="86"/>
      <c r="J91" s="84">
        <f t="shared" si="2"/>
        <v>0</v>
      </c>
      <c r="K91" s="85" t="str">
        <f t="shared" si="3"/>
        <v>OK</v>
      </c>
      <c r="L91" s="19"/>
      <c r="M91" s="19"/>
      <c r="N91" s="126"/>
      <c r="O91" s="126"/>
    </row>
    <row r="92" spans="1:15" x14ac:dyDescent="0.25">
      <c r="A92" s="130"/>
      <c r="B92" s="133"/>
      <c r="C92" s="23">
        <v>89</v>
      </c>
      <c r="D92" s="21" t="s">
        <v>168</v>
      </c>
      <c r="E92" s="23" t="s">
        <v>160</v>
      </c>
      <c r="F92" s="23" t="s">
        <v>167</v>
      </c>
      <c r="G92" s="23" t="s">
        <v>47</v>
      </c>
      <c r="H92" s="29">
        <v>1</v>
      </c>
      <c r="I92" s="86"/>
      <c r="J92" s="84">
        <f t="shared" si="2"/>
        <v>0</v>
      </c>
      <c r="K92" s="85" t="str">
        <f t="shared" si="3"/>
        <v>OK</v>
      </c>
      <c r="L92" s="19"/>
      <c r="M92" s="19"/>
      <c r="N92" s="126"/>
      <c r="O92" s="126"/>
    </row>
    <row r="93" spans="1:15" x14ac:dyDescent="0.25">
      <c r="A93" s="130"/>
      <c r="B93" s="133"/>
      <c r="C93" s="23">
        <v>90</v>
      </c>
      <c r="D93" s="21" t="s">
        <v>169</v>
      </c>
      <c r="E93" s="23" t="s">
        <v>160</v>
      </c>
      <c r="F93" s="23" t="s">
        <v>167</v>
      </c>
      <c r="G93" s="23" t="s">
        <v>47</v>
      </c>
      <c r="H93" s="29">
        <v>1</v>
      </c>
      <c r="I93" s="86"/>
      <c r="J93" s="84">
        <f t="shared" si="2"/>
        <v>0</v>
      </c>
      <c r="K93" s="85" t="str">
        <f t="shared" si="3"/>
        <v>OK</v>
      </c>
      <c r="L93" s="19"/>
      <c r="M93" s="19"/>
      <c r="N93" s="126"/>
      <c r="O93" s="126"/>
    </row>
    <row r="94" spans="1:15" ht="25.5" x14ac:dyDescent="0.25">
      <c r="A94" s="130"/>
      <c r="B94" s="133"/>
      <c r="C94" s="23">
        <v>91</v>
      </c>
      <c r="D94" s="21" t="s">
        <v>170</v>
      </c>
      <c r="E94" s="23" t="s">
        <v>160</v>
      </c>
      <c r="F94" s="23" t="s">
        <v>167</v>
      </c>
      <c r="G94" s="23" t="s">
        <v>47</v>
      </c>
      <c r="H94" s="29">
        <v>1</v>
      </c>
      <c r="I94" s="86"/>
      <c r="J94" s="84">
        <f t="shared" si="2"/>
        <v>0</v>
      </c>
      <c r="K94" s="85" t="str">
        <f t="shared" si="3"/>
        <v>OK</v>
      </c>
      <c r="L94" s="19"/>
      <c r="M94" s="19"/>
      <c r="N94" s="126"/>
      <c r="O94" s="126"/>
    </row>
    <row r="95" spans="1:15" ht="25.5" x14ac:dyDescent="0.25">
      <c r="A95" s="130"/>
      <c r="B95" s="133"/>
      <c r="C95" s="23">
        <v>92</v>
      </c>
      <c r="D95" s="21" t="s">
        <v>171</v>
      </c>
      <c r="E95" s="23" t="s">
        <v>160</v>
      </c>
      <c r="F95" s="23" t="s">
        <v>167</v>
      </c>
      <c r="G95" s="23" t="s">
        <v>47</v>
      </c>
      <c r="H95" s="29">
        <v>1</v>
      </c>
      <c r="I95" s="86"/>
      <c r="J95" s="84">
        <f t="shared" si="2"/>
        <v>0</v>
      </c>
      <c r="K95" s="85" t="str">
        <f t="shared" si="3"/>
        <v>OK</v>
      </c>
      <c r="L95" s="19"/>
      <c r="M95" s="19"/>
      <c r="N95" s="126"/>
      <c r="O95" s="126"/>
    </row>
    <row r="96" spans="1:15" ht="25.5" x14ac:dyDescent="0.25">
      <c r="A96" s="130"/>
      <c r="B96" s="133"/>
      <c r="C96" s="23">
        <v>93</v>
      </c>
      <c r="D96" s="21" t="s">
        <v>172</v>
      </c>
      <c r="E96" s="23" t="s">
        <v>68</v>
      </c>
      <c r="F96" s="23" t="s">
        <v>173</v>
      </c>
      <c r="G96" s="23" t="s">
        <v>47</v>
      </c>
      <c r="H96" s="29">
        <v>5</v>
      </c>
      <c r="I96" s="86">
        <v>50</v>
      </c>
      <c r="J96" s="84">
        <f t="shared" si="2"/>
        <v>30</v>
      </c>
      <c r="K96" s="85" t="str">
        <f t="shared" si="3"/>
        <v>OK</v>
      </c>
      <c r="L96" s="19">
        <v>20</v>
      </c>
      <c r="M96" s="19"/>
      <c r="N96" s="126"/>
      <c r="O96" s="126"/>
    </row>
    <row r="97" spans="1:15" ht="25.5" x14ac:dyDescent="0.25">
      <c r="A97" s="130"/>
      <c r="B97" s="133"/>
      <c r="C97" s="23">
        <v>94</v>
      </c>
      <c r="D97" s="21" t="s">
        <v>174</v>
      </c>
      <c r="E97" s="23" t="s">
        <v>68</v>
      </c>
      <c r="F97" s="23" t="s">
        <v>173</v>
      </c>
      <c r="G97" s="23" t="s">
        <v>47</v>
      </c>
      <c r="H97" s="29">
        <v>5</v>
      </c>
      <c r="I97" s="86"/>
      <c r="J97" s="84">
        <f t="shared" si="2"/>
        <v>0</v>
      </c>
      <c r="K97" s="85" t="str">
        <f t="shared" si="3"/>
        <v>OK</v>
      </c>
      <c r="L97" s="19"/>
      <c r="M97" s="19"/>
      <c r="N97" s="126"/>
      <c r="O97" s="126"/>
    </row>
    <row r="98" spans="1:15" ht="25.5" x14ac:dyDescent="0.25">
      <c r="A98" s="130"/>
      <c r="B98" s="133"/>
      <c r="C98" s="23">
        <v>95</v>
      </c>
      <c r="D98" s="21" t="s">
        <v>175</v>
      </c>
      <c r="E98" s="23" t="s">
        <v>68</v>
      </c>
      <c r="F98" s="23" t="s">
        <v>173</v>
      </c>
      <c r="G98" s="23" t="s">
        <v>47</v>
      </c>
      <c r="H98" s="29">
        <v>5</v>
      </c>
      <c r="I98" s="86">
        <v>20</v>
      </c>
      <c r="J98" s="84">
        <f t="shared" si="2"/>
        <v>0</v>
      </c>
      <c r="K98" s="85" t="str">
        <f t="shared" si="3"/>
        <v>OK</v>
      </c>
      <c r="L98" s="19">
        <v>20</v>
      </c>
      <c r="M98" s="19"/>
      <c r="N98" s="126"/>
      <c r="O98" s="126"/>
    </row>
    <row r="99" spans="1:15" ht="25.5" x14ac:dyDescent="0.25">
      <c r="A99" s="130"/>
      <c r="B99" s="133"/>
      <c r="C99" s="23">
        <v>96</v>
      </c>
      <c r="D99" s="21" t="s">
        <v>176</v>
      </c>
      <c r="E99" s="23" t="s">
        <v>68</v>
      </c>
      <c r="F99" s="23" t="s">
        <v>173</v>
      </c>
      <c r="G99" s="23" t="s">
        <v>47</v>
      </c>
      <c r="H99" s="29">
        <v>5</v>
      </c>
      <c r="I99" s="86">
        <v>20</v>
      </c>
      <c r="J99" s="84">
        <f t="shared" si="2"/>
        <v>0</v>
      </c>
      <c r="K99" s="85" t="str">
        <f t="shared" si="3"/>
        <v>OK</v>
      </c>
      <c r="L99" s="19">
        <v>20</v>
      </c>
      <c r="M99" s="19"/>
      <c r="N99" s="126"/>
      <c r="O99" s="126"/>
    </row>
    <row r="100" spans="1:15" ht="25.5" x14ac:dyDescent="0.25">
      <c r="A100" s="130"/>
      <c r="B100" s="133"/>
      <c r="C100" s="23">
        <v>97</v>
      </c>
      <c r="D100" s="21" t="s">
        <v>177</v>
      </c>
      <c r="E100" s="23" t="s">
        <v>68</v>
      </c>
      <c r="F100" s="23" t="s">
        <v>178</v>
      </c>
      <c r="G100" s="23" t="s">
        <v>47</v>
      </c>
      <c r="H100" s="29">
        <v>3.52</v>
      </c>
      <c r="I100" s="86"/>
      <c r="J100" s="84">
        <f t="shared" si="2"/>
        <v>0</v>
      </c>
      <c r="K100" s="85" t="str">
        <f t="shared" si="3"/>
        <v>OK</v>
      </c>
      <c r="L100" s="19"/>
      <c r="M100" s="19"/>
      <c r="N100" s="126"/>
      <c r="O100" s="126"/>
    </row>
    <row r="101" spans="1:15" ht="140.25" x14ac:dyDescent="0.25">
      <c r="A101" s="55" t="s">
        <v>382</v>
      </c>
      <c r="B101" s="53">
        <v>13</v>
      </c>
      <c r="C101" s="26">
        <v>98</v>
      </c>
      <c r="D101" s="35" t="s">
        <v>179</v>
      </c>
      <c r="E101" s="26" t="s">
        <v>40</v>
      </c>
      <c r="F101" s="27" t="s">
        <v>180</v>
      </c>
      <c r="G101" s="26" t="s">
        <v>47</v>
      </c>
      <c r="H101" s="28">
        <v>491.22</v>
      </c>
      <c r="I101" s="83">
        <v>10</v>
      </c>
      <c r="J101" s="84">
        <f t="shared" si="2"/>
        <v>0</v>
      </c>
      <c r="K101" s="85" t="str">
        <f t="shared" si="3"/>
        <v>OK</v>
      </c>
      <c r="L101" s="19">
        <v>10</v>
      </c>
      <c r="M101" s="19"/>
      <c r="N101" s="126"/>
      <c r="O101" s="126"/>
    </row>
    <row r="102" spans="1:15" ht="25.5" x14ac:dyDescent="0.25">
      <c r="A102" s="130" t="s">
        <v>378</v>
      </c>
      <c r="B102" s="133">
        <v>14</v>
      </c>
      <c r="C102" s="23">
        <v>99</v>
      </c>
      <c r="D102" s="36" t="s">
        <v>181</v>
      </c>
      <c r="E102" s="23" t="s">
        <v>40</v>
      </c>
      <c r="F102" s="22" t="s">
        <v>182</v>
      </c>
      <c r="G102" s="23" t="s">
        <v>47</v>
      </c>
      <c r="H102" s="29">
        <v>5.3</v>
      </c>
      <c r="I102" s="49">
        <v>80</v>
      </c>
      <c r="J102" s="84">
        <f t="shared" si="2"/>
        <v>0</v>
      </c>
      <c r="K102" s="85" t="str">
        <f t="shared" si="3"/>
        <v>OK</v>
      </c>
      <c r="L102" s="19">
        <v>10</v>
      </c>
      <c r="M102" s="19">
        <v>70</v>
      </c>
      <c r="N102" s="126"/>
      <c r="O102" s="126"/>
    </row>
    <row r="103" spans="1:15" ht="25.5" x14ac:dyDescent="0.25">
      <c r="A103" s="130"/>
      <c r="B103" s="133"/>
      <c r="C103" s="23">
        <v>100</v>
      </c>
      <c r="D103" s="36" t="s">
        <v>183</v>
      </c>
      <c r="E103" s="23" t="s">
        <v>40</v>
      </c>
      <c r="F103" s="22" t="s">
        <v>182</v>
      </c>
      <c r="G103" s="23" t="s">
        <v>47</v>
      </c>
      <c r="H103" s="29">
        <v>0.64</v>
      </c>
      <c r="I103" s="49">
        <v>100</v>
      </c>
      <c r="J103" s="84">
        <f t="shared" si="2"/>
        <v>0</v>
      </c>
      <c r="K103" s="85" t="str">
        <f t="shared" si="3"/>
        <v>OK</v>
      </c>
      <c r="L103" s="19">
        <v>10</v>
      </c>
      <c r="M103" s="19">
        <v>90</v>
      </c>
      <c r="N103" s="126"/>
      <c r="O103" s="126"/>
    </row>
    <row r="104" spans="1:15" ht="25.5" x14ac:dyDescent="0.25">
      <c r="A104" s="130"/>
      <c r="B104" s="133"/>
      <c r="C104" s="23">
        <v>101</v>
      </c>
      <c r="D104" s="21" t="s">
        <v>184</v>
      </c>
      <c r="E104" s="23" t="s">
        <v>40</v>
      </c>
      <c r="F104" s="23" t="s">
        <v>83</v>
      </c>
      <c r="G104" s="23" t="s">
        <v>47</v>
      </c>
      <c r="H104" s="29">
        <v>0.92</v>
      </c>
      <c r="I104" s="86">
        <v>20</v>
      </c>
      <c r="J104" s="84">
        <f t="shared" si="2"/>
        <v>0</v>
      </c>
      <c r="K104" s="85" t="str">
        <f t="shared" si="3"/>
        <v>OK</v>
      </c>
      <c r="L104" s="19">
        <v>5</v>
      </c>
      <c r="M104" s="19">
        <v>15</v>
      </c>
      <c r="N104" s="126"/>
      <c r="O104" s="126"/>
    </row>
    <row r="105" spans="1:15" ht="25.5" x14ac:dyDescent="0.25">
      <c r="A105" s="130"/>
      <c r="B105" s="133"/>
      <c r="C105" s="23">
        <v>102</v>
      </c>
      <c r="D105" s="21" t="s">
        <v>185</v>
      </c>
      <c r="E105" s="23" t="s">
        <v>186</v>
      </c>
      <c r="F105" s="23" t="s">
        <v>187</v>
      </c>
      <c r="G105" s="23" t="s">
        <v>47</v>
      </c>
      <c r="H105" s="29">
        <v>3.12</v>
      </c>
      <c r="I105" s="86">
        <v>50</v>
      </c>
      <c r="J105" s="84">
        <f t="shared" si="2"/>
        <v>0</v>
      </c>
      <c r="K105" s="85" t="str">
        <f t="shared" si="3"/>
        <v>OK</v>
      </c>
      <c r="L105" s="19">
        <v>10</v>
      </c>
      <c r="M105" s="19">
        <v>40</v>
      </c>
      <c r="N105" s="126"/>
      <c r="O105" s="126"/>
    </row>
    <row r="106" spans="1:15" ht="25.5" x14ac:dyDescent="0.25">
      <c r="A106" s="130"/>
      <c r="B106" s="133"/>
      <c r="C106" s="23">
        <v>103</v>
      </c>
      <c r="D106" s="21" t="s">
        <v>188</v>
      </c>
      <c r="E106" s="23" t="s">
        <v>189</v>
      </c>
      <c r="F106" s="23" t="s">
        <v>187</v>
      </c>
      <c r="G106" s="23" t="s">
        <v>47</v>
      </c>
      <c r="H106" s="29">
        <v>3</v>
      </c>
      <c r="I106" s="86">
        <v>50</v>
      </c>
      <c r="J106" s="84">
        <f t="shared" si="2"/>
        <v>0</v>
      </c>
      <c r="K106" s="85" t="str">
        <f t="shared" si="3"/>
        <v>OK</v>
      </c>
      <c r="L106" s="19">
        <v>10</v>
      </c>
      <c r="M106" s="19">
        <v>40</v>
      </c>
      <c r="N106" s="126"/>
      <c r="O106" s="126"/>
    </row>
    <row r="107" spans="1:15" x14ac:dyDescent="0.25">
      <c r="A107" s="130"/>
      <c r="B107" s="133"/>
      <c r="C107" s="23">
        <v>104</v>
      </c>
      <c r="D107" s="21" t="s">
        <v>190</v>
      </c>
      <c r="E107" s="23" t="s">
        <v>40</v>
      </c>
      <c r="F107" s="23" t="s">
        <v>182</v>
      </c>
      <c r="G107" s="23" t="s">
        <v>47</v>
      </c>
      <c r="H107" s="29">
        <v>0.49</v>
      </c>
      <c r="I107" s="86">
        <v>10</v>
      </c>
      <c r="J107" s="84">
        <f t="shared" si="2"/>
        <v>0</v>
      </c>
      <c r="K107" s="85" t="str">
        <f t="shared" si="3"/>
        <v>OK</v>
      </c>
      <c r="L107" s="19">
        <v>10</v>
      </c>
      <c r="M107" s="19"/>
      <c r="N107" s="126"/>
      <c r="O107" s="126"/>
    </row>
    <row r="108" spans="1:15" ht="25.5" x14ac:dyDescent="0.25">
      <c r="A108" s="130"/>
      <c r="B108" s="133"/>
      <c r="C108" s="23">
        <v>105</v>
      </c>
      <c r="D108" s="21" t="s">
        <v>191</v>
      </c>
      <c r="E108" s="23" t="s">
        <v>186</v>
      </c>
      <c r="F108" s="23" t="s">
        <v>192</v>
      </c>
      <c r="G108" s="23" t="s">
        <v>47</v>
      </c>
      <c r="H108" s="29">
        <v>6.37</v>
      </c>
      <c r="I108" s="86">
        <v>25</v>
      </c>
      <c r="J108" s="84">
        <f t="shared" si="2"/>
        <v>5</v>
      </c>
      <c r="K108" s="85" t="str">
        <f t="shared" si="3"/>
        <v>OK</v>
      </c>
      <c r="L108" s="19">
        <v>20</v>
      </c>
      <c r="M108" s="19"/>
      <c r="N108" s="126"/>
      <c r="O108" s="126"/>
    </row>
    <row r="109" spans="1:15" ht="26.25" x14ac:dyDescent="0.25">
      <c r="A109" s="130"/>
      <c r="B109" s="133"/>
      <c r="C109" s="23">
        <v>106</v>
      </c>
      <c r="D109" s="37" t="s">
        <v>193</v>
      </c>
      <c r="E109" s="23" t="s">
        <v>40</v>
      </c>
      <c r="F109" s="23" t="s">
        <v>194</v>
      </c>
      <c r="G109" s="23" t="s">
        <v>47</v>
      </c>
      <c r="H109" s="29">
        <v>1.78</v>
      </c>
      <c r="I109" s="86"/>
      <c r="J109" s="84">
        <f t="shared" si="2"/>
        <v>0</v>
      </c>
      <c r="K109" s="85" t="str">
        <f t="shared" si="3"/>
        <v>OK</v>
      </c>
      <c r="L109" s="19"/>
      <c r="M109" s="19"/>
      <c r="N109" s="126"/>
      <c r="O109" s="126"/>
    </row>
    <row r="110" spans="1:15" x14ac:dyDescent="0.25">
      <c r="A110" s="130"/>
      <c r="B110" s="133"/>
      <c r="C110" s="23">
        <v>107</v>
      </c>
      <c r="D110" s="21" t="s">
        <v>195</v>
      </c>
      <c r="E110" s="23" t="s">
        <v>189</v>
      </c>
      <c r="F110" s="23" t="s">
        <v>194</v>
      </c>
      <c r="G110" s="23" t="s">
        <v>47</v>
      </c>
      <c r="H110" s="29">
        <v>2.7</v>
      </c>
      <c r="I110" s="86">
        <v>25</v>
      </c>
      <c r="J110" s="84">
        <f t="shared" si="2"/>
        <v>0</v>
      </c>
      <c r="K110" s="85" t="str">
        <f t="shared" si="3"/>
        <v>OK</v>
      </c>
      <c r="L110" s="19">
        <v>10</v>
      </c>
      <c r="M110" s="19">
        <v>15</v>
      </c>
      <c r="N110" s="126"/>
      <c r="O110" s="126"/>
    </row>
    <row r="111" spans="1:15" ht="25.5" x14ac:dyDescent="0.25">
      <c r="A111" s="130"/>
      <c r="B111" s="133"/>
      <c r="C111" s="23">
        <v>108</v>
      </c>
      <c r="D111" s="21" t="s">
        <v>196</v>
      </c>
      <c r="E111" s="23" t="s">
        <v>40</v>
      </c>
      <c r="F111" s="23" t="s">
        <v>182</v>
      </c>
      <c r="G111" s="23" t="s">
        <v>47</v>
      </c>
      <c r="H111" s="29">
        <v>0.49</v>
      </c>
      <c r="I111" s="86">
        <v>10</v>
      </c>
      <c r="J111" s="84">
        <f t="shared" si="2"/>
        <v>0</v>
      </c>
      <c r="K111" s="85" t="str">
        <f t="shared" si="3"/>
        <v>OK</v>
      </c>
      <c r="L111" s="19">
        <v>10</v>
      </c>
      <c r="M111" s="19"/>
      <c r="N111" s="126"/>
      <c r="O111" s="126"/>
    </row>
    <row r="112" spans="1:15" ht="25.5" x14ac:dyDescent="0.25">
      <c r="A112" s="130"/>
      <c r="B112" s="133"/>
      <c r="C112" s="23">
        <v>109</v>
      </c>
      <c r="D112" s="21" t="s">
        <v>197</v>
      </c>
      <c r="E112" s="23" t="s">
        <v>40</v>
      </c>
      <c r="F112" s="23" t="s">
        <v>198</v>
      </c>
      <c r="G112" s="23" t="s">
        <v>47</v>
      </c>
      <c r="H112" s="29">
        <v>20.13</v>
      </c>
      <c r="I112" s="86"/>
      <c r="J112" s="84">
        <f t="shared" si="2"/>
        <v>0</v>
      </c>
      <c r="K112" s="85" t="str">
        <f t="shared" si="3"/>
        <v>OK</v>
      </c>
      <c r="L112" s="19"/>
      <c r="M112" s="19"/>
      <c r="N112" s="126"/>
      <c r="O112" s="126"/>
    </row>
    <row r="113" spans="1:15" ht="26.25" customHeight="1" x14ac:dyDescent="0.25">
      <c r="A113" s="55" t="s">
        <v>379</v>
      </c>
      <c r="B113" s="53">
        <v>15</v>
      </c>
      <c r="C113" s="26">
        <v>110</v>
      </c>
      <c r="D113" s="35" t="s">
        <v>199</v>
      </c>
      <c r="E113" s="26" t="s">
        <v>189</v>
      </c>
      <c r="F113" s="27" t="s">
        <v>200</v>
      </c>
      <c r="G113" s="26" t="s">
        <v>47</v>
      </c>
      <c r="H113" s="28">
        <v>44.15</v>
      </c>
      <c r="I113" s="83">
        <v>20</v>
      </c>
      <c r="J113" s="84">
        <f t="shared" si="2"/>
        <v>10</v>
      </c>
      <c r="K113" s="85" t="str">
        <f t="shared" si="3"/>
        <v>OK</v>
      </c>
      <c r="L113" s="19">
        <v>10</v>
      </c>
      <c r="M113" s="19"/>
      <c r="N113" s="126"/>
      <c r="O113" s="126"/>
    </row>
    <row r="114" spans="1:15" ht="63.75" x14ac:dyDescent="0.25">
      <c r="A114" s="56" t="s">
        <v>383</v>
      </c>
      <c r="B114" s="54">
        <v>16</v>
      </c>
      <c r="C114" s="23">
        <v>111</v>
      </c>
      <c r="D114" s="21" t="s">
        <v>201</v>
      </c>
      <c r="E114" s="23" t="s">
        <v>40</v>
      </c>
      <c r="F114" s="32" t="s">
        <v>202</v>
      </c>
      <c r="G114" s="23" t="s">
        <v>47</v>
      </c>
      <c r="H114" s="29">
        <v>430</v>
      </c>
      <c r="I114" s="86">
        <v>50</v>
      </c>
      <c r="J114" s="84">
        <f t="shared" si="2"/>
        <v>30</v>
      </c>
      <c r="K114" s="85" t="str">
        <f t="shared" si="3"/>
        <v>OK</v>
      </c>
      <c r="L114" s="19">
        <v>20</v>
      </c>
      <c r="M114" s="19"/>
      <c r="N114" s="126"/>
      <c r="O114" s="126"/>
    </row>
    <row r="115" spans="1:15" ht="25.5" x14ac:dyDescent="0.25">
      <c r="A115" s="131" t="s">
        <v>379</v>
      </c>
      <c r="B115" s="132">
        <v>17</v>
      </c>
      <c r="C115" s="26">
        <v>112</v>
      </c>
      <c r="D115" s="39" t="s">
        <v>493</v>
      </c>
      <c r="E115" s="26" t="s">
        <v>40</v>
      </c>
      <c r="F115" s="27" t="s">
        <v>203</v>
      </c>
      <c r="G115" s="26" t="s">
        <v>47</v>
      </c>
      <c r="H115" s="28">
        <v>0.52</v>
      </c>
      <c r="I115" s="51">
        <v>300</v>
      </c>
      <c r="J115" s="84">
        <f t="shared" si="2"/>
        <v>300</v>
      </c>
      <c r="K115" s="85" t="str">
        <f t="shared" si="3"/>
        <v>OK</v>
      </c>
      <c r="L115" s="19"/>
      <c r="M115" s="19"/>
      <c r="N115" s="126"/>
      <c r="O115" s="126"/>
    </row>
    <row r="116" spans="1:15" ht="38.25" x14ac:dyDescent="0.25">
      <c r="A116" s="131"/>
      <c r="B116" s="132"/>
      <c r="C116" s="26">
        <v>113</v>
      </c>
      <c r="D116" s="35" t="s">
        <v>204</v>
      </c>
      <c r="E116" s="26" t="s">
        <v>68</v>
      </c>
      <c r="F116" s="27" t="s">
        <v>205</v>
      </c>
      <c r="G116" s="26" t="s">
        <v>47</v>
      </c>
      <c r="H116" s="28">
        <v>68.3</v>
      </c>
      <c r="I116" s="83">
        <v>2</v>
      </c>
      <c r="J116" s="84">
        <f t="shared" si="2"/>
        <v>0</v>
      </c>
      <c r="K116" s="85" t="str">
        <f t="shared" si="3"/>
        <v>OK</v>
      </c>
      <c r="L116" s="19">
        <v>2</v>
      </c>
      <c r="M116" s="19"/>
      <c r="N116" s="126"/>
      <c r="O116" s="126"/>
    </row>
    <row r="117" spans="1:15" ht="26.25" x14ac:dyDescent="0.25">
      <c r="A117" s="131"/>
      <c r="B117" s="132"/>
      <c r="C117" s="26">
        <v>114</v>
      </c>
      <c r="D117" s="40" t="s">
        <v>206</v>
      </c>
      <c r="E117" s="33" t="s">
        <v>68</v>
      </c>
      <c r="F117" s="33" t="s">
        <v>205</v>
      </c>
      <c r="G117" s="33" t="s">
        <v>47</v>
      </c>
      <c r="H117" s="34">
        <v>107</v>
      </c>
      <c r="I117" s="87"/>
      <c r="J117" s="84">
        <f t="shared" si="2"/>
        <v>0</v>
      </c>
      <c r="K117" s="85" t="str">
        <f t="shared" si="3"/>
        <v>OK</v>
      </c>
      <c r="L117" s="19"/>
      <c r="M117" s="19"/>
      <c r="N117" s="126"/>
      <c r="O117" s="126"/>
    </row>
    <row r="118" spans="1:15" ht="25.5" x14ac:dyDescent="0.25">
      <c r="A118" s="131"/>
      <c r="B118" s="132"/>
      <c r="C118" s="26">
        <v>115</v>
      </c>
      <c r="D118" s="35" t="s">
        <v>207</v>
      </c>
      <c r="E118" s="26" t="s">
        <v>68</v>
      </c>
      <c r="F118" s="27" t="s">
        <v>208</v>
      </c>
      <c r="G118" s="26" t="s">
        <v>47</v>
      </c>
      <c r="H118" s="28">
        <v>0.9</v>
      </c>
      <c r="I118" s="83"/>
      <c r="J118" s="84">
        <f t="shared" si="2"/>
        <v>0</v>
      </c>
      <c r="K118" s="85" t="str">
        <f t="shared" si="3"/>
        <v>OK</v>
      </c>
      <c r="L118" s="19"/>
      <c r="M118" s="19"/>
      <c r="N118" s="126"/>
      <c r="O118" s="126"/>
    </row>
    <row r="119" spans="1:15" ht="38.25" x14ac:dyDescent="0.25">
      <c r="A119" s="131"/>
      <c r="B119" s="132"/>
      <c r="C119" s="26">
        <v>116</v>
      </c>
      <c r="D119" s="35" t="s">
        <v>209</v>
      </c>
      <c r="E119" s="26" t="s">
        <v>68</v>
      </c>
      <c r="F119" s="27" t="s">
        <v>210</v>
      </c>
      <c r="G119" s="26" t="s">
        <v>47</v>
      </c>
      <c r="H119" s="28">
        <v>1.65</v>
      </c>
      <c r="I119" s="83">
        <v>200</v>
      </c>
      <c r="J119" s="84">
        <f t="shared" si="2"/>
        <v>100</v>
      </c>
      <c r="K119" s="85" t="str">
        <f t="shared" si="3"/>
        <v>OK</v>
      </c>
      <c r="L119" s="19">
        <v>100</v>
      </c>
      <c r="M119" s="19"/>
      <c r="N119" s="126"/>
      <c r="O119" s="126"/>
    </row>
    <row r="120" spans="1:15" ht="38.25" x14ac:dyDescent="0.25">
      <c r="A120" s="131"/>
      <c r="B120" s="132"/>
      <c r="C120" s="26">
        <v>117</v>
      </c>
      <c r="D120" s="35" t="s">
        <v>211</v>
      </c>
      <c r="E120" s="26" t="s">
        <v>68</v>
      </c>
      <c r="F120" s="27" t="s">
        <v>210</v>
      </c>
      <c r="G120" s="26" t="s">
        <v>47</v>
      </c>
      <c r="H120" s="28">
        <v>1.27</v>
      </c>
      <c r="I120" s="83">
        <v>200</v>
      </c>
      <c r="J120" s="84">
        <f t="shared" si="2"/>
        <v>100</v>
      </c>
      <c r="K120" s="85" t="str">
        <f t="shared" si="3"/>
        <v>OK</v>
      </c>
      <c r="L120" s="19">
        <v>100</v>
      </c>
      <c r="M120" s="19"/>
      <c r="N120" s="126"/>
      <c r="O120" s="126"/>
    </row>
    <row r="121" spans="1:15" ht="25.5" x14ac:dyDescent="0.25">
      <c r="A121" s="131"/>
      <c r="B121" s="132"/>
      <c r="C121" s="26">
        <v>118</v>
      </c>
      <c r="D121" s="35" t="s">
        <v>494</v>
      </c>
      <c r="E121" s="26" t="s">
        <v>212</v>
      </c>
      <c r="F121" s="27" t="s">
        <v>203</v>
      </c>
      <c r="G121" s="26" t="s">
        <v>47</v>
      </c>
      <c r="H121" s="28">
        <v>0.5</v>
      </c>
      <c r="I121" s="83"/>
      <c r="J121" s="84">
        <f t="shared" si="2"/>
        <v>0</v>
      </c>
      <c r="K121" s="85" t="str">
        <f t="shared" si="3"/>
        <v>OK</v>
      </c>
      <c r="L121" s="19"/>
      <c r="M121" s="19"/>
      <c r="N121" s="126"/>
      <c r="O121" s="126"/>
    </row>
    <row r="122" spans="1:15" ht="38.25" x14ac:dyDescent="0.25">
      <c r="A122" s="130" t="s">
        <v>378</v>
      </c>
      <c r="B122" s="133">
        <v>18</v>
      </c>
      <c r="C122" s="23">
        <v>119</v>
      </c>
      <c r="D122" s="21" t="s">
        <v>495</v>
      </c>
      <c r="E122" s="23" t="s">
        <v>40</v>
      </c>
      <c r="F122" s="23" t="s">
        <v>213</v>
      </c>
      <c r="G122" s="23" t="s">
        <v>47</v>
      </c>
      <c r="H122" s="29">
        <v>16.21</v>
      </c>
      <c r="I122" s="49">
        <v>30</v>
      </c>
      <c r="J122" s="84">
        <f t="shared" si="2"/>
        <v>0</v>
      </c>
      <c r="K122" s="85" t="str">
        <f t="shared" si="3"/>
        <v>OK</v>
      </c>
      <c r="L122" s="19">
        <v>30</v>
      </c>
      <c r="M122" s="19"/>
      <c r="N122" s="126"/>
      <c r="O122" s="126"/>
    </row>
    <row r="123" spans="1:15" ht="63.75" x14ac:dyDescent="0.25">
      <c r="A123" s="130"/>
      <c r="B123" s="133"/>
      <c r="C123" s="23">
        <v>120</v>
      </c>
      <c r="D123" s="21" t="s">
        <v>496</v>
      </c>
      <c r="E123" s="23" t="s">
        <v>40</v>
      </c>
      <c r="F123" s="23" t="s">
        <v>110</v>
      </c>
      <c r="G123" s="23" t="s">
        <v>47</v>
      </c>
      <c r="H123" s="29">
        <v>31.88</v>
      </c>
      <c r="I123" s="49">
        <v>40</v>
      </c>
      <c r="J123" s="84">
        <f t="shared" si="2"/>
        <v>0</v>
      </c>
      <c r="K123" s="85" t="str">
        <f t="shared" si="3"/>
        <v>OK</v>
      </c>
      <c r="L123" s="19">
        <v>3</v>
      </c>
      <c r="M123" s="19">
        <v>37</v>
      </c>
      <c r="N123" s="126"/>
      <c r="O123" s="126"/>
    </row>
    <row r="124" spans="1:15" ht="25.5" x14ac:dyDescent="0.25">
      <c r="A124" s="130"/>
      <c r="B124" s="133"/>
      <c r="C124" s="23">
        <v>121</v>
      </c>
      <c r="D124" s="36" t="s">
        <v>214</v>
      </c>
      <c r="E124" s="23" t="s">
        <v>68</v>
      </c>
      <c r="F124" s="22" t="s">
        <v>52</v>
      </c>
      <c r="G124" s="23" t="s">
        <v>47</v>
      </c>
      <c r="H124" s="29">
        <v>4.95</v>
      </c>
      <c r="I124" s="49">
        <v>50</v>
      </c>
      <c r="J124" s="84">
        <f t="shared" si="2"/>
        <v>0</v>
      </c>
      <c r="K124" s="85" t="str">
        <f t="shared" si="3"/>
        <v>OK</v>
      </c>
      <c r="L124" s="19">
        <v>4</v>
      </c>
      <c r="M124" s="19">
        <v>46</v>
      </c>
      <c r="N124" s="126"/>
      <c r="O124" s="126"/>
    </row>
    <row r="125" spans="1:15" ht="25.5" x14ac:dyDescent="0.25">
      <c r="A125" s="130"/>
      <c r="B125" s="133"/>
      <c r="C125" s="23">
        <v>122</v>
      </c>
      <c r="D125" s="36" t="s">
        <v>215</v>
      </c>
      <c r="E125" s="23" t="s">
        <v>68</v>
      </c>
      <c r="F125" s="22" t="s">
        <v>52</v>
      </c>
      <c r="G125" s="23" t="s">
        <v>47</v>
      </c>
      <c r="H125" s="29">
        <v>0.7</v>
      </c>
      <c r="I125" s="49">
        <v>80</v>
      </c>
      <c r="J125" s="84">
        <f t="shared" si="2"/>
        <v>0</v>
      </c>
      <c r="K125" s="85" t="str">
        <f t="shared" si="3"/>
        <v>OK</v>
      </c>
      <c r="L125" s="19">
        <v>5</v>
      </c>
      <c r="M125" s="19">
        <v>75</v>
      </c>
      <c r="N125" s="126"/>
      <c r="O125" s="126"/>
    </row>
    <row r="126" spans="1:15" ht="38.25" x14ac:dyDescent="0.25">
      <c r="A126" s="130"/>
      <c r="B126" s="133"/>
      <c r="C126" s="23">
        <v>123</v>
      </c>
      <c r="D126" s="21" t="s">
        <v>216</v>
      </c>
      <c r="E126" s="23" t="s">
        <v>40</v>
      </c>
      <c r="F126" s="23" t="s">
        <v>52</v>
      </c>
      <c r="G126" s="23" t="s">
        <v>47</v>
      </c>
      <c r="H126" s="29">
        <v>31.6</v>
      </c>
      <c r="I126" s="86">
        <v>100</v>
      </c>
      <c r="J126" s="84">
        <f t="shared" si="2"/>
        <v>0</v>
      </c>
      <c r="K126" s="85" t="str">
        <f t="shared" si="3"/>
        <v>OK</v>
      </c>
      <c r="L126" s="19">
        <v>3</v>
      </c>
      <c r="M126" s="19">
        <v>97</v>
      </c>
      <c r="N126" s="126"/>
      <c r="O126" s="126"/>
    </row>
    <row r="127" spans="1:15" ht="63.75" x14ac:dyDescent="0.25">
      <c r="A127" s="130"/>
      <c r="B127" s="133"/>
      <c r="C127" s="23">
        <v>124</v>
      </c>
      <c r="D127" s="21" t="s">
        <v>217</v>
      </c>
      <c r="E127" s="23" t="s">
        <v>64</v>
      </c>
      <c r="F127" s="23" t="s">
        <v>218</v>
      </c>
      <c r="G127" s="23" t="s">
        <v>47</v>
      </c>
      <c r="H127" s="29">
        <v>12.42</v>
      </c>
      <c r="I127" s="86"/>
      <c r="J127" s="84">
        <f t="shared" si="2"/>
        <v>0</v>
      </c>
      <c r="K127" s="85" t="str">
        <f t="shared" si="3"/>
        <v>OK</v>
      </c>
      <c r="L127" s="19"/>
      <c r="M127" s="19"/>
      <c r="N127" s="126"/>
      <c r="O127" s="126"/>
    </row>
    <row r="128" spans="1:15" ht="38.25" x14ac:dyDescent="0.25">
      <c r="A128" s="55" t="s">
        <v>380</v>
      </c>
      <c r="B128" s="53">
        <v>19</v>
      </c>
      <c r="C128" s="26">
        <v>125</v>
      </c>
      <c r="D128" s="35" t="s">
        <v>219</v>
      </c>
      <c r="E128" s="26" t="s">
        <v>64</v>
      </c>
      <c r="F128" s="27" t="s">
        <v>220</v>
      </c>
      <c r="G128" s="26" t="s">
        <v>47</v>
      </c>
      <c r="H128" s="28">
        <v>7.05</v>
      </c>
      <c r="I128" s="83">
        <v>2</v>
      </c>
      <c r="J128" s="84">
        <f t="shared" si="2"/>
        <v>0</v>
      </c>
      <c r="K128" s="85" t="str">
        <f t="shared" si="3"/>
        <v>OK</v>
      </c>
      <c r="L128" s="19">
        <v>2</v>
      </c>
      <c r="M128" s="19"/>
      <c r="N128" s="126"/>
      <c r="O128" s="126"/>
    </row>
    <row r="129" spans="1:15" ht="25.5" x14ac:dyDescent="0.25">
      <c r="A129" s="130" t="s">
        <v>378</v>
      </c>
      <c r="B129" s="133">
        <v>20</v>
      </c>
      <c r="C129" s="23">
        <v>126</v>
      </c>
      <c r="D129" s="21" t="s">
        <v>497</v>
      </c>
      <c r="E129" s="23" t="s">
        <v>9</v>
      </c>
      <c r="F129" s="23" t="s">
        <v>221</v>
      </c>
      <c r="G129" s="23" t="s">
        <v>47</v>
      </c>
      <c r="H129" s="29">
        <v>0.38</v>
      </c>
      <c r="I129" s="49">
        <v>300</v>
      </c>
      <c r="J129" s="84">
        <f t="shared" si="2"/>
        <v>100</v>
      </c>
      <c r="K129" s="85" t="str">
        <f t="shared" si="3"/>
        <v>OK</v>
      </c>
      <c r="L129" s="19">
        <v>50</v>
      </c>
      <c r="M129" s="19">
        <v>150</v>
      </c>
      <c r="N129" s="126"/>
      <c r="O129" s="126"/>
    </row>
    <row r="130" spans="1:15" ht="25.5" x14ac:dyDescent="0.25">
      <c r="A130" s="130"/>
      <c r="B130" s="133"/>
      <c r="C130" s="23">
        <v>127</v>
      </c>
      <c r="D130" s="21" t="s">
        <v>498</v>
      </c>
      <c r="E130" s="23" t="s">
        <v>9</v>
      </c>
      <c r="F130" s="23" t="s">
        <v>110</v>
      </c>
      <c r="G130" s="23" t="s">
        <v>47</v>
      </c>
      <c r="H130" s="29">
        <v>2.85</v>
      </c>
      <c r="I130" s="49">
        <v>120</v>
      </c>
      <c r="J130" s="84">
        <f t="shared" si="2"/>
        <v>120</v>
      </c>
      <c r="K130" s="85" t="str">
        <f t="shared" si="3"/>
        <v>OK</v>
      </c>
      <c r="L130" s="19"/>
      <c r="M130" s="19"/>
      <c r="N130" s="126"/>
      <c r="O130" s="126"/>
    </row>
    <row r="131" spans="1:15" ht="25.5" x14ac:dyDescent="0.25">
      <c r="A131" s="130"/>
      <c r="B131" s="133"/>
      <c r="C131" s="23">
        <v>128</v>
      </c>
      <c r="D131" s="21" t="s">
        <v>222</v>
      </c>
      <c r="E131" s="23" t="s">
        <v>68</v>
      </c>
      <c r="F131" s="23" t="s">
        <v>223</v>
      </c>
      <c r="G131" s="23" t="s">
        <v>47</v>
      </c>
      <c r="H131" s="29">
        <v>40</v>
      </c>
      <c r="I131" s="86"/>
      <c r="J131" s="84">
        <f t="shared" si="2"/>
        <v>0</v>
      </c>
      <c r="K131" s="85" t="str">
        <f t="shared" si="3"/>
        <v>OK</v>
      </c>
      <c r="L131" s="19"/>
      <c r="M131" s="19"/>
      <c r="N131" s="126"/>
      <c r="O131" s="126"/>
    </row>
    <row r="132" spans="1:15" ht="25.5" x14ac:dyDescent="0.25">
      <c r="A132" s="130"/>
      <c r="B132" s="133"/>
      <c r="C132" s="23">
        <v>129</v>
      </c>
      <c r="D132" s="21" t="s">
        <v>224</v>
      </c>
      <c r="E132" s="23" t="s">
        <v>68</v>
      </c>
      <c r="F132" s="23" t="s">
        <v>221</v>
      </c>
      <c r="G132" s="23" t="s">
        <v>47</v>
      </c>
      <c r="H132" s="29">
        <v>2.5</v>
      </c>
      <c r="I132" s="86"/>
      <c r="J132" s="84">
        <f t="shared" ref="J132:J195" si="4">I132-(SUM(L132:O132))</f>
        <v>0</v>
      </c>
      <c r="K132" s="85" t="str">
        <f t="shared" si="3"/>
        <v>OK</v>
      </c>
      <c r="L132" s="19"/>
      <c r="M132" s="19"/>
      <c r="N132" s="126"/>
      <c r="O132" s="126"/>
    </row>
    <row r="133" spans="1:15" ht="39" x14ac:dyDescent="0.25">
      <c r="A133" s="130"/>
      <c r="B133" s="133"/>
      <c r="C133" s="23">
        <v>130</v>
      </c>
      <c r="D133" s="37" t="s">
        <v>225</v>
      </c>
      <c r="E133" s="23" t="s">
        <v>40</v>
      </c>
      <c r="F133" s="23" t="s">
        <v>110</v>
      </c>
      <c r="G133" s="23" t="s">
        <v>47</v>
      </c>
      <c r="H133" s="29">
        <v>2.88</v>
      </c>
      <c r="I133" s="86"/>
      <c r="J133" s="84">
        <f t="shared" si="4"/>
        <v>0</v>
      </c>
      <c r="K133" s="85" t="str">
        <f t="shared" ref="K133:K196" si="5">IF(J133&lt;0,"ATENÇÃO","OK")</f>
        <v>OK</v>
      </c>
      <c r="L133" s="19"/>
      <c r="M133" s="19"/>
      <c r="N133" s="126"/>
      <c r="O133" s="126"/>
    </row>
    <row r="134" spans="1:15" ht="26.25" x14ac:dyDescent="0.25">
      <c r="A134" s="130"/>
      <c r="B134" s="133"/>
      <c r="C134" s="23">
        <v>131</v>
      </c>
      <c r="D134" s="37" t="s">
        <v>226</v>
      </c>
      <c r="E134" s="23" t="s">
        <v>101</v>
      </c>
      <c r="F134" s="23" t="s">
        <v>223</v>
      </c>
      <c r="G134" s="23" t="s">
        <v>47</v>
      </c>
      <c r="H134" s="29">
        <v>54</v>
      </c>
      <c r="I134" s="86"/>
      <c r="J134" s="84">
        <f t="shared" si="4"/>
        <v>0</v>
      </c>
      <c r="K134" s="85" t="str">
        <f t="shared" si="5"/>
        <v>OK</v>
      </c>
      <c r="L134" s="19"/>
      <c r="M134" s="19"/>
      <c r="N134" s="126"/>
      <c r="O134" s="126"/>
    </row>
    <row r="135" spans="1:15" ht="38.25" x14ac:dyDescent="0.25">
      <c r="A135" s="130"/>
      <c r="B135" s="133"/>
      <c r="C135" s="23">
        <v>132</v>
      </c>
      <c r="D135" s="21" t="s">
        <v>227</v>
      </c>
      <c r="E135" s="23" t="s">
        <v>40</v>
      </c>
      <c r="F135" s="23" t="s">
        <v>110</v>
      </c>
      <c r="G135" s="23" t="s">
        <v>47</v>
      </c>
      <c r="H135" s="29">
        <v>3.7</v>
      </c>
      <c r="I135" s="86"/>
      <c r="J135" s="84">
        <f t="shared" si="4"/>
        <v>0</v>
      </c>
      <c r="K135" s="85" t="str">
        <f t="shared" si="5"/>
        <v>OK</v>
      </c>
      <c r="L135" s="19"/>
      <c r="M135" s="19"/>
      <c r="N135" s="126"/>
      <c r="O135" s="126"/>
    </row>
    <row r="136" spans="1:15" ht="38.25" x14ac:dyDescent="0.25">
      <c r="A136" s="130"/>
      <c r="B136" s="133"/>
      <c r="C136" s="23">
        <v>133</v>
      </c>
      <c r="D136" s="21" t="s">
        <v>228</v>
      </c>
      <c r="E136" s="23" t="s">
        <v>9</v>
      </c>
      <c r="F136" s="23" t="s">
        <v>229</v>
      </c>
      <c r="G136" s="23" t="s">
        <v>47</v>
      </c>
      <c r="H136" s="29">
        <v>3.92</v>
      </c>
      <c r="I136" s="49">
        <v>50</v>
      </c>
      <c r="J136" s="84">
        <f t="shared" si="4"/>
        <v>0</v>
      </c>
      <c r="K136" s="85" t="str">
        <f t="shared" si="5"/>
        <v>OK</v>
      </c>
      <c r="L136" s="19">
        <v>5</v>
      </c>
      <c r="M136" s="19">
        <v>45</v>
      </c>
      <c r="N136" s="126"/>
      <c r="O136" s="126"/>
    </row>
    <row r="137" spans="1:15" ht="38.25" x14ac:dyDescent="0.25">
      <c r="A137" s="130"/>
      <c r="B137" s="133"/>
      <c r="C137" s="23">
        <v>134</v>
      </c>
      <c r="D137" s="21" t="s">
        <v>230</v>
      </c>
      <c r="E137" s="23" t="s">
        <v>9</v>
      </c>
      <c r="F137" s="23" t="s">
        <v>231</v>
      </c>
      <c r="G137" s="23" t="s">
        <v>47</v>
      </c>
      <c r="H137" s="29">
        <v>3.61</v>
      </c>
      <c r="I137" s="49">
        <v>20</v>
      </c>
      <c r="J137" s="84">
        <f t="shared" si="4"/>
        <v>0</v>
      </c>
      <c r="K137" s="85" t="str">
        <f t="shared" si="5"/>
        <v>OK</v>
      </c>
      <c r="L137" s="19">
        <v>20</v>
      </c>
      <c r="M137" s="19"/>
      <c r="N137" s="126"/>
      <c r="O137" s="126"/>
    </row>
    <row r="138" spans="1:15" ht="25.5" x14ac:dyDescent="0.25">
      <c r="A138" s="130"/>
      <c r="B138" s="133"/>
      <c r="C138" s="23">
        <v>135</v>
      </c>
      <c r="D138" s="21" t="s">
        <v>232</v>
      </c>
      <c r="E138" s="23" t="s">
        <v>40</v>
      </c>
      <c r="F138" s="23" t="s">
        <v>229</v>
      </c>
      <c r="G138" s="23" t="s">
        <v>47</v>
      </c>
      <c r="H138" s="29">
        <v>5.28</v>
      </c>
      <c r="I138" s="86">
        <v>50</v>
      </c>
      <c r="J138" s="84">
        <f t="shared" si="4"/>
        <v>0</v>
      </c>
      <c r="K138" s="85" t="str">
        <f t="shared" si="5"/>
        <v>OK</v>
      </c>
      <c r="L138" s="19">
        <v>5</v>
      </c>
      <c r="M138" s="19">
        <v>45</v>
      </c>
      <c r="N138" s="126"/>
      <c r="O138" s="126"/>
    </row>
    <row r="139" spans="1:15" ht="102" x14ac:dyDescent="0.25">
      <c r="A139" s="55" t="s">
        <v>380</v>
      </c>
      <c r="B139" s="53">
        <v>21</v>
      </c>
      <c r="C139" s="26">
        <v>136</v>
      </c>
      <c r="D139" s="35" t="s">
        <v>233</v>
      </c>
      <c r="E139" s="26" t="s">
        <v>234</v>
      </c>
      <c r="F139" s="27" t="s">
        <v>235</v>
      </c>
      <c r="G139" s="26" t="s">
        <v>47</v>
      </c>
      <c r="H139" s="28">
        <v>10.49</v>
      </c>
      <c r="I139" s="83">
        <v>100</v>
      </c>
      <c r="J139" s="84">
        <f t="shared" si="4"/>
        <v>0</v>
      </c>
      <c r="K139" s="85" t="str">
        <f t="shared" si="5"/>
        <v>OK</v>
      </c>
      <c r="L139" s="19">
        <v>100</v>
      </c>
      <c r="M139" s="19"/>
      <c r="N139" s="126"/>
      <c r="O139" s="126"/>
    </row>
    <row r="140" spans="1:15" ht="114.75" x14ac:dyDescent="0.25">
      <c r="A140" s="56" t="s">
        <v>380</v>
      </c>
      <c r="B140" s="54">
        <v>22</v>
      </c>
      <c r="C140" s="23">
        <v>137</v>
      </c>
      <c r="D140" s="21" t="s">
        <v>236</v>
      </c>
      <c r="E140" s="23" t="s">
        <v>234</v>
      </c>
      <c r="F140" s="32" t="s">
        <v>237</v>
      </c>
      <c r="G140" s="23" t="s">
        <v>47</v>
      </c>
      <c r="H140" s="29">
        <v>9.59</v>
      </c>
      <c r="I140" s="86">
        <v>3000</v>
      </c>
      <c r="J140" s="84">
        <f t="shared" si="4"/>
        <v>1500</v>
      </c>
      <c r="K140" s="85" t="str">
        <f t="shared" si="5"/>
        <v>OK</v>
      </c>
      <c r="L140" s="19">
        <v>75</v>
      </c>
      <c r="M140" s="19">
        <v>925</v>
      </c>
      <c r="N140" s="126">
        <v>200</v>
      </c>
      <c r="O140" s="126">
        <v>300</v>
      </c>
    </row>
    <row r="141" spans="1:15" ht="25.5" x14ac:dyDescent="0.25">
      <c r="A141" s="131" t="s">
        <v>378</v>
      </c>
      <c r="B141" s="132">
        <v>23</v>
      </c>
      <c r="C141" s="26">
        <v>138</v>
      </c>
      <c r="D141" s="35" t="s">
        <v>238</v>
      </c>
      <c r="E141" s="26" t="s">
        <v>68</v>
      </c>
      <c r="F141" s="27" t="s">
        <v>239</v>
      </c>
      <c r="G141" s="26" t="s">
        <v>47</v>
      </c>
      <c r="H141" s="28">
        <v>9.64</v>
      </c>
      <c r="I141" s="83"/>
      <c r="J141" s="84">
        <f t="shared" si="4"/>
        <v>0</v>
      </c>
      <c r="K141" s="85" t="str">
        <f t="shared" si="5"/>
        <v>OK</v>
      </c>
      <c r="L141" s="19"/>
      <c r="M141" s="19"/>
      <c r="N141" s="126"/>
      <c r="O141" s="126"/>
    </row>
    <row r="142" spans="1:15" ht="25.5" x14ac:dyDescent="0.25">
      <c r="A142" s="131"/>
      <c r="B142" s="132"/>
      <c r="C142" s="26">
        <v>139</v>
      </c>
      <c r="D142" s="35" t="s">
        <v>240</v>
      </c>
      <c r="E142" s="26" t="s">
        <v>68</v>
      </c>
      <c r="F142" s="27" t="s">
        <v>239</v>
      </c>
      <c r="G142" s="26" t="s">
        <v>47</v>
      </c>
      <c r="H142" s="28">
        <v>9.64</v>
      </c>
      <c r="I142" s="83"/>
      <c r="J142" s="84">
        <f t="shared" si="4"/>
        <v>0</v>
      </c>
      <c r="K142" s="85" t="str">
        <f t="shared" si="5"/>
        <v>OK</v>
      </c>
      <c r="L142" s="19"/>
      <c r="M142" s="19"/>
      <c r="N142" s="126"/>
      <c r="O142" s="126"/>
    </row>
    <row r="143" spans="1:15" ht="25.5" x14ac:dyDescent="0.25">
      <c r="A143" s="131"/>
      <c r="B143" s="132"/>
      <c r="C143" s="26">
        <v>140</v>
      </c>
      <c r="D143" s="35" t="s">
        <v>241</v>
      </c>
      <c r="E143" s="26" t="s">
        <v>186</v>
      </c>
      <c r="F143" s="27" t="s">
        <v>242</v>
      </c>
      <c r="G143" s="26" t="s">
        <v>47</v>
      </c>
      <c r="H143" s="34">
        <v>25.18</v>
      </c>
      <c r="I143" s="83">
        <v>30</v>
      </c>
      <c r="J143" s="84">
        <f t="shared" si="4"/>
        <v>0</v>
      </c>
      <c r="K143" s="85" t="str">
        <f t="shared" si="5"/>
        <v>OK</v>
      </c>
      <c r="L143" s="19">
        <v>5</v>
      </c>
      <c r="M143" s="19">
        <v>25</v>
      </c>
      <c r="N143" s="126"/>
      <c r="O143" s="126"/>
    </row>
    <row r="144" spans="1:15" ht="25.5" x14ac:dyDescent="0.25">
      <c r="A144" s="131"/>
      <c r="B144" s="132"/>
      <c r="C144" s="26">
        <v>141</v>
      </c>
      <c r="D144" s="35" t="s">
        <v>243</v>
      </c>
      <c r="E144" s="26" t="s">
        <v>244</v>
      </c>
      <c r="F144" s="27" t="s">
        <v>245</v>
      </c>
      <c r="G144" s="26" t="s">
        <v>47</v>
      </c>
      <c r="H144" s="34">
        <v>22.45</v>
      </c>
      <c r="I144" s="83"/>
      <c r="J144" s="84">
        <f t="shared" si="4"/>
        <v>0</v>
      </c>
      <c r="K144" s="85" t="str">
        <f t="shared" si="5"/>
        <v>OK</v>
      </c>
      <c r="L144" s="19"/>
      <c r="M144" s="19"/>
      <c r="N144" s="126"/>
      <c r="O144" s="126"/>
    </row>
    <row r="145" spans="1:15" x14ac:dyDescent="0.25">
      <c r="A145" s="131"/>
      <c r="B145" s="132"/>
      <c r="C145" s="26">
        <v>142</v>
      </c>
      <c r="D145" s="35" t="s">
        <v>246</v>
      </c>
      <c r="E145" s="26" t="s">
        <v>247</v>
      </c>
      <c r="F145" s="27" t="s">
        <v>245</v>
      </c>
      <c r="G145" s="26" t="s">
        <v>47</v>
      </c>
      <c r="H145" s="34">
        <v>3.44</v>
      </c>
      <c r="I145" s="83"/>
      <c r="J145" s="84">
        <f t="shared" si="4"/>
        <v>0</v>
      </c>
      <c r="K145" s="85" t="str">
        <f t="shared" si="5"/>
        <v>OK</v>
      </c>
      <c r="L145" s="19"/>
      <c r="M145" s="19"/>
      <c r="N145" s="126"/>
      <c r="O145" s="126"/>
    </row>
    <row r="146" spans="1:15" ht="26.25" x14ac:dyDescent="0.25">
      <c r="A146" s="131"/>
      <c r="B146" s="132"/>
      <c r="C146" s="26">
        <v>143</v>
      </c>
      <c r="D146" s="40" t="s">
        <v>248</v>
      </c>
      <c r="E146" s="33" t="s">
        <v>64</v>
      </c>
      <c r="F146" s="33" t="s">
        <v>239</v>
      </c>
      <c r="G146" s="31" t="s">
        <v>47</v>
      </c>
      <c r="H146" s="34">
        <v>7.37</v>
      </c>
      <c r="I146" s="87"/>
      <c r="J146" s="84">
        <f t="shared" si="4"/>
        <v>0</v>
      </c>
      <c r="K146" s="85" t="str">
        <f t="shared" si="5"/>
        <v>OK</v>
      </c>
      <c r="L146" s="19"/>
      <c r="M146" s="19"/>
      <c r="N146" s="126"/>
      <c r="O146" s="126"/>
    </row>
    <row r="147" spans="1:15" ht="25.5" x14ac:dyDescent="0.25">
      <c r="A147" s="131"/>
      <c r="B147" s="132"/>
      <c r="C147" s="26">
        <v>144</v>
      </c>
      <c r="D147" s="35" t="s">
        <v>249</v>
      </c>
      <c r="E147" s="26" t="s">
        <v>68</v>
      </c>
      <c r="F147" s="27" t="s">
        <v>239</v>
      </c>
      <c r="G147" s="26" t="s">
        <v>47</v>
      </c>
      <c r="H147" s="34">
        <v>12.83</v>
      </c>
      <c r="I147" s="83">
        <v>20</v>
      </c>
      <c r="J147" s="84">
        <f t="shared" si="4"/>
        <v>20</v>
      </c>
      <c r="K147" s="85" t="str">
        <f t="shared" si="5"/>
        <v>OK</v>
      </c>
      <c r="L147" s="19"/>
      <c r="M147" s="19"/>
      <c r="N147" s="126"/>
      <c r="O147" s="126"/>
    </row>
    <row r="148" spans="1:15" ht="25.5" x14ac:dyDescent="0.25">
      <c r="A148" s="131"/>
      <c r="B148" s="132"/>
      <c r="C148" s="26">
        <v>145</v>
      </c>
      <c r="D148" s="35" t="s">
        <v>250</v>
      </c>
      <c r="E148" s="26" t="s">
        <v>68</v>
      </c>
      <c r="F148" s="27" t="s">
        <v>239</v>
      </c>
      <c r="G148" s="26" t="s">
        <v>47</v>
      </c>
      <c r="H148" s="34">
        <v>12.09</v>
      </c>
      <c r="I148" s="83">
        <v>20</v>
      </c>
      <c r="J148" s="84">
        <f t="shared" si="4"/>
        <v>20</v>
      </c>
      <c r="K148" s="85" t="str">
        <f t="shared" si="5"/>
        <v>OK</v>
      </c>
      <c r="L148" s="19"/>
      <c r="M148" s="19"/>
      <c r="N148" s="126"/>
      <c r="O148" s="126"/>
    </row>
    <row r="149" spans="1:15" ht="25.5" x14ac:dyDescent="0.25">
      <c r="A149" s="131"/>
      <c r="B149" s="132"/>
      <c r="C149" s="26">
        <v>146</v>
      </c>
      <c r="D149" s="35" t="s">
        <v>251</v>
      </c>
      <c r="E149" s="26" t="s">
        <v>68</v>
      </c>
      <c r="F149" s="27" t="s">
        <v>239</v>
      </c>
      <c r="G149" s="26" t="s">
        <v>47</v>
      </c>
      <c r="H149" s="34">
        <v>11.92</v>
      </c>
      <c r="I149" s="83">
        <v>20</v>
      </c>
      <c r="J149" s="84">
        <f t="shared" si="4"/>
        <v>20</v>
      </c>
      <c r="K149" s="85" t="str">
        <f t="shared" si="5"/>
        <v>OK</v>
      </c>
      <c r="L149" s="19"/>
      <c r="M149" s="19"/>
      <c r="N149" s="126"/>
      <c r="O149" s="126"/>
    </row>
    <row r="150" spans="1:15" ht="25.5" x14ac:dyDescent="0.25">
      <c r="A150" s="131"/>
      <c r="B150" s="132"/>
      <c r="C150" s="26">
        <v>147</v>
      </c>
      <c r="D150" s="35" t="s">
        <v>252</v>
      </c>
      <c r="E150" s="26" t="s">
        <v>253</v>
      </c>
      <c r="F150" s="27" t="s">
        <v>239</v>
      </c>
      <c r="G150" s="26" t="s">
        <v>47</v>
      </c>
      <c r="H150" s="34">
        <v>12.21</v>
      </c>
      <c r="I150" s="83">
        <v>20</v>
      </c>
      <c r="J150" s="84">
        <f t="shared" si="4"/>
        <v>20</v>
      </c>
      <c r="K150" s="85" t="str">
        <f t="shared" si="5"/>
        <v>OK</v>
      </c>
      <c r="L150" s="19"/>
      <c r="M150" s="19"/>
      <c r="N150" s="126"/>
      <c r="O150" s="126"/>
    </row>
    <row r="151" spans="1:15" ht="25.5" x14ac:dyDescent="0.25">
      <c r="A151" s="131"/>
      <c r="B151" s="132"/>
      <c r="C151" s="26">
        <v>148</v>
      </c>
      <c r="D151" s="35" t="s">
        <v>254</v>
      </c>
      <c r="E151" s="26" t="s">
        <v>186</v>
      </c>
      <c r="F151" s="27" t="s">
        <v>255</v>
      </c>
      <c r="G151" s="26" t="s">
        <v>47</v>
      </c>
      <c r="H151" s="34">
        <v>34.450000000000003</v>
      </c>
      <c r="I151" s="83"/>
      <c r="J151" s="84">
        <f t="shared" si="4"/>
        <v>0</v>
      </c>
      <c r="K151" s="85" t="str">
        <f t="shared" si="5"/>
        <v>OK</v>
      </c>
      <c r="L151" s="19"/>
      <c r="M151" s="19"/>
      <c r="N151" s="126"/>
      <c r="O151" s="126"/>
    </row>
    <row r="152" spans="1:15" ht="25.5" x14ac:dyDescent="0.25">
      <c r="A152" s="131"/>
      <c r="B152" s="132"/>
      <c r="C152" s="26">
        <v>149</v>
      </c>
      <c r="D152" s="35" t="s">
        <v>256</v>
      </c>
      <c r="E152" s="26" t="s">
        <v>186</v>
      </c>
      <c r="F152" s="27" t="s">
        <v>257</v>
      </c>
      <c r="G152" s="26" t="s">
        <v>47</v>
      </c>
      <c r="H152" s="34">
        <v>39.4</v>
      </c>
      <c r="I152" s="83"/>
      <c r="J152" s="84">
        <f t="shared" si="4"/>
        <v>0</v>
      </c>
      <c r="K152" s="85" t="str">
        <f t="shared" si="5"/>
        <v>OK</v>
      </c>
      <c r="L152" s="19"/>
      <c r="M152" s="19"/>
      <c r="N152" s="126"/>
      <c r="O152" s="126"/>
    </row>
    <row r="153" spans="1:15" ht="38.25" x14ac:dyDescent="0.25">
      <c r="A153" s="131"/>
      <c r="B153" s="132"/>
      <c r="C153" s="26">
        <v>150</v>
      </c>
      <c r="D153" s="35" t="s">
        <v>258</v>
      </c>
      <c r="E153" s="26" t="s">
        <v>40</v>
      </c>
      <c r="F153" s="27" t="s">
        <v>259</v>
      </c>
      <c r="G153" s="26" t="s">
        <v>47</v>
      </c>
      <c r="H153" s="34">
        <v>3.24</v>
      </c>
      <c r="I153" s="83"/>
      <c r="J153" s="84">
        <f t="shared" si="4"/>
        <v>0</v>
      </c>
      <c r="K153" s="85" t="str">
        <f t="shared" si="5"/>
        <v>OK</v>
      </c>
      <c r="L153" s="19"/>
      <c r="M153" s="19"/>
      <c r="N153" s="126"/>
      <c r="O153" s="126"/>
    </row>
    <row r="154" spans="1:15" ht="25.5" x14ac:dyDescent="0.25">
      <c r="A154" s="131"/>
      <c r="B154" s="132"/>
      <c r="C154" s="26">
        <v>151</v>
      </c>
      <c r="D154" s="35" t="s">
        <v>260</v>
      </c>
      <c r="E154" s="26" t="s">
        <v>253</v>
      </c>
      <c r="F154" s="27" t="s">
        <v>261</v>
      </c>
      <c r="G154" s="26" t="s">
        <v>47</v>
      </c>
      <c r="H154" s="34">
        <v>2.7</v>
      </c>
      <c r="I154" s="83"/>
      <c r="J154" s="84">
        <f t="shared" si="4"/>
        <v>0</v>
      </c>
      <c r="K154" s="85" t="str">
        <f t="shared" si="5"/>
        <v>OK</v>
      </c>
      <c r="L154" s="19"/>
      <c r="M154" s="19"/>
      <c r="N154" s="126"/>
      <c r="O154" s="126"/>
    </row>
    <row r="155" spans="1:15" ht="25.5" x14ac:dyDescent="0.25">
      <c r="A155" s="131"/>
      <c r="B155" s="132"/>
      <c r="C155" s="26">
        <v>152</v>
      </c>
      <c r="D155" s="35" t="s">
        <v>262</v>
      </c>
      <c r="E155" s="26" t="s">
        <v>253</v>
      </c>
      <c r="F155" s="27" t="s">
        <v>261</v>
      </c>
      <c r="G155" s="26" t="s">
        <v>47</v>
      </c>
      <c r="H155" s="28">
        <v>2.7</v>
      </c>
      <c r="I155" s="83"/>
      <c r="J155" s="84">
        <f t="shared" si="4"/>
        <v>0</v>
      </c>
      <c r="K155" s="85" t="str">
        <f t="shared" si="5"/>
        <v>OK</v>
      </c>
      <c r="L155" s="19"/>
      <c r="M155" s="19"/>
      <c r="N155" s="126"/>
      <c r="O155" s="126"/>
    </row>
    <row r="156" spans="1:15" ht="25.5" x14ac:dyDescent="0.25">
      <c r="A156" s="131"/>
      <c r="B156" s="132"/>
      <c r="C156" s="26">
        <v>153</v>
      </c>
      <c r="D156" s="35" t="s">
        <v>263</v>
      </c>
      <c r="E156" s="26" t="s">
        <v>253</v>
      </c>
      <c r="F156" s="27" t="s">
        <v>261</v>
      </c>
      <c r="G156" s="26" t="s">
        <v>47</v>
      </c>
      <c r="H156" s="28">
        <v>2.7</v>
      </c>
      <c r="I156" s="83"/>
      <c r="J156" s="84">
        <f t="shared" si="4"/>
        <v>0</v>
      </c>
      <c r="K156" s="85" t="str">
        <f t="shared" si="5"/>
        <v>OK</v>
      </c>
      <c r="L156" s="19"/>
      <c r="M156" s="19"/>
      <c r="N156" s="126"/>
      <c r="O156" s="126"/>
    </row>
    <row r="157" spans="1:15" ht="25.5" x14ac:dyDescent="0.25">
      <c r="A157" s="131"/>
      <c r="B157" s="132"/>
      <c r="C157" s="26">
        <v>154</v>
      </c>
      <c r="D157" s="35" t="s">
        <v>264</v>
      </c>
      <c r="E157" s="26" t="s">
        <v>253</v>
      </c>
      <c r="F157" s="27" t="s">
        <v>261</v>
      </c>
      <c r="G157" s="26" t="s">
        <v>47</v>
      </c>
      <c r="H157" s="28">
        <v>2.7</v>
      </c>
      <c r="I157" s="83"/>
      <c r="J157" s="84">
        <f t="shared" si="4"/>
        <v>0</v>
      </c>
      <c r="K157" s="85" t="str">
        <f t="shared" si="5"/>
        <v>OK</v>
      </c>
      <c r="L157" s="19"/>
      <c r="M157" s="19"/>
      <c r="N157" s="126"/>
      <c r="O157" s="126"/>
    </row>
    <row r="158" spans="1:15" x14ac:dyDescent="0.25">
      <c r="A158" s="131"/>
      <c r="B158" s="132"/>
      <c r="C158" s="26">
        <v>155</v>
      </c>
      <c r="D158" s="35" t="s">
        <v>265</v>
      </c>
      <c r="E158" s="26" t="s">
        <v>253</v>
      </c>
      <c r="F158" s="27" t="s">
        <v>239</v>
      </c>
      <c r="G158" s="26" t="s">
        <v>47</v>
      </c>
      <c r="H158" s="28">
        <v>5.0599999999999996</v>
      </c>
      <c r="I158" s="83"/>
      <c r="J158" s="84">
        <f t="shared" si="4"/>
        <v>0</v>
      </c>
      <c r="K158" s="85" t="str">
        <f t="shared" si="5"/>
        <v>OK</v>
      </c>
      <c r="L158" s="19"/>
      <c r="M158" s="19"/>
      <c r="N158" s="126"/>
      <c r="O158" s="126"/>
    </row>
    <row r="159" spans="1:15" ht="25.5" x14ac:dyDescent="0.25">
      <c r="A159" s="131"/>
      <c r="B159" s="132"/>
      <c r="C159" s="26">
        <v>156</v>
      </c>
      <c r="D159" s="35" t="s">
        <v>266</v>
      </c>
      <c r="E159" s="26" t="s">
        <v>267</v>
      </c>
      <c r="F159" s="27" t="s">
        <v>268</v>
      </c>
      <c r="G159" s="26" t="s">
        <v>47</v>
      </c>
      <c r="H159" s="28">
        <v>9.0500000000000007</v>
      </c>
      <c r="I159" s="83"/>
      <c r="J159" s="84">
        <f t="shared" si="4"/>
        <v>0</v>
      </c>
      <c r="K159" s="85" t="str">
        <f t="shared" si="5"/>
        <v>OK</v>
      </c>
      <c r="L159" s="19"/>
      <c r="M159" s="19"/>
      <c r="N159" s="126"/>
      <c r="O159" s="126"/>
    </row>
    <row r="160" spans="1:15" ht="26.25" x14ac:dyDescent="0.25">
      <c r="A160" s="131"/>
      <c r="B160" s="132"/>
      <c r="C160" s="26">
        <v>157</v>
      </c>
      <c r="D160" s="40" t="s">
        <v>269</v>
      </c>
      <c r="E160" s="31" t="s">
        <v>270</v>
      </c>
      <c r="F160" s="33" t="s">
        <v>259</v>
      </c>
      <c r="G160" s="31" t="s">
        <v>47</v>
      </c>
      <c r="H160" s="28">
        <v>17.73</v>
      </c>
      <c r="I160" s="88"/>
      <c r="J160" s="84">
        <f t="shared" si="4"/>
        <v>0</v>
      </c>
      <c r="K160" s="85" t="str">
        <f t="shared" si="5"/>
        <v>OK</v>
      </c>
      <c r="L160" s="19"/>
      <c r="M160" s="19"/>
      <c r="N160" s="126"/>
      <c r="O160" s="126"/>
    </row>
    <row r="161" spans="1:15" ht="26.25" x14ac:dyDescent="0.25">
      <c r="A161" s="131"/>
      <c r="B161" s="132"/>
      <c r="C161" s="26">
        <v>158</v>
      </c>
      <c r="D161" s="40" t="s">
        <v>271</v>
      </c>
      <c r="E161" s="31" t="s">
        <v>160</v>
      </c>
      <c r="F161" s="33" t="s">
        <v>272</v>
      </c>
      <c r="G161" s="31" t="s">
        <v>47</v>
      </c>
      <c r="H161" s="34">
        <v>1.88</v>
      </c>
      <c r="I161" s="88"/>
      <c r="J161" s="84">
        <f t="shared" si="4"/>
        <v>0</v>
      </c>
      <c r="K161" s="85" t="str">
        <f t="shared" si="5"/>
        <v>OK</v>
      </c>
      <c r="L161" s="19"/>
      <c r="M161" s="19"/>
      <c r="N161" s="126"/>
      <c r="O161" s="126"/>
    </row>
    <row r="162" spans="1:15" ht="25.5" x14ac:dyDescent="0.25">
      <c r="A162" s="131"/>
      <c r="B162" s="132"/>
      <c r="C162" s="26">
        <v>159</v>
      </c>
      <c r="D162" s="35" t="s">
        <v>273</v>
      </c>
      <c r="E162" s="26" t="s">
        <v>68</v>
      </c>
      <c r="F162" s="27" t="s">
        <v>239</v>
      </c>
      <c r="G162" s="26" t="s">
        <v>47</v>
      </c>
      <c r="H162" s="28">
        <v>9.64</v>
      </c>
      <c r="I162" s="83">
        <v>100</v>
      </c>
      <c r="J162" s="84">
        <f t="shared" si="4"/>
        <v>70</v>
      </c>
      <c r="K162" s="85" t="str">
        <f t="shared" si="5"/>
        <v>OK</v>
      </c>
      <c r="L162" s="19">
        <v>30</v>
      </c>
      <c r="M162" s="19"/>
      <c r="N162" s="126"/>
      <c r="O162" s="126"/>
    </row>
    <row r="163" spans="1:15" ht="25.5" x14ac:dyDescent="0.25">
      <c r="A163" s="131"/>
      <c r="B163" s="132"/>
      <c r="C163" s="26">
        <v>160</v>
      </c>
      <c r="D163" s="35" t="s">
        <v>274</v>
      </c>
      <c r="E163" s="26" t="s">
        <v>68</v>
      </c>
      <c r="F163" s="27" t="s">
        <v>239</v>
      </c>
      <c r="G163" s="26" t="s">
        <v>47</v>
      </c>
      <c r="H163" s="28">
        <v>9.64</v>
      </c>
      <c r="I163" s="83">
        <v>100</v>
      </c>
      <c r="J163" s="84">
        <f t="shared" si="4"/>
        <v>70</v>
      </c>
      <c r="K163" s="85" t="str">
        <f t="shared" si="5"/>
        <v>OK</v>
      </c>
      <c r="L163" s="19">
        <v>30</v>
      </c>
      <c r="M163" s="19"/>
      <c r="N163" s="126"/>
      <c r="O163" s="126"/>
    </row>
    <row r="164" spans="1:15" ht="38.25" x14ac:dyDescent="0.25">
      <c r="A164" s="56" t="s">
        <v>384</v>
      </c>
      <c r="B164" s="54">
        <v>24</v>
      </c>
      <c r="C164" s="23">
        <v>162</v>
      </c>
      <c r="D164" s="21" t="s">
        <v>275</v>
      </c>
      <c r="E164" s="23" t="s">
        <v>40</v>
      </c>
      <c r="F164" s="32" t="s">
        <v>276</v>
      </c>
      <c r="G164" s="23" t="s">
        <v>47</v>
      </c>
      <c r="H164" s="29">
        <v>192.5</v>
      </c>
      <c r="I164" s="86">
        <v>10</v>
      </c>
      <c r="J164" s="84">
        <f t="shared" si="4"/>
        <v>5</v>
      </c>
      <c r="K164" s="85" t="str">
        <f t="shared" si="5"/>
        <v>OK</v>
      </c>
      <c r="L164" s="19">
        <v>2</v>
      </c>
      <c r="M164" s="19">
        <v>3</v>
      </c>
      <c r="N164" s="126"/>
      <c r="O164" s="126"/>
    </row>
    <row r="165" spans="1:15" ht="25.5" customHeight="1" x14ac:dyDescent="0.25">
      <c r="A165" s="131" t="s">
        <v>377</v>
      </c>
      <c r="B165" s="132">
        <v>25</v>
      </c>
      <c r="C165" s="26">
        <v>163</v>
      </c>
      <c r="D165" s="35" t="s">
        <v>277</v>
      </c>
      <c r="E165" s="26" t="s">
        <v>64</v>
      </c>
      <c r="F165" s="27" t="s">
        <v>278</v>
      </c>
      <c r="G165" s="26" t="s">
        <v>47</v>
      </c>
      <c r="H165" s="28">
        <v>18.64</v>
      </c>
      <c r="I165" s="83"/>
      <c r="J165" s="84">
        <f t="shared" si="4"/>
        <v>0</v>
      </c>
      <c r="K165" s="85" t="str">
        <f t="shared" si="5"/>
        <v>OK</v>
      </c>
      <c r="L165" s="19"/>
      <c r="M165" s="19"/>
      <c r="N165" s="126"/>
      <c r="O165" s="126"/>
    </row>
    <row r="166" spans="1:15" ht="25.5" customHeight="1" x14ac:dyDescent="0.25">
      <c r="A166" s="131"/>
      <c r="B166" s="132"/>
      <c r="C166" s="26">
        <v>164</v>
      </c>
      <c r="D166" s="35" t="s">
        <v>279</v>
      </c>
      <c r="E166" s="26" t="s">
        <v>64</v>
      </c>
      <c r="F166" s="27" t="s">
        <v>278</v>
      </c>
      <c r="G166" s="26" t="s">
        <v>47</v>
      </c>
      <c r="H166" s="28">
        <v>25</v>
      </c>
      <c r="I166" s="83"/>
      <c r="J166" s="84">
        <f t="shared" si="4"/>
        <v>0</v>
      </c>
      <c r="K166" s="85" t="str">
        <f t="shared" si="5"/>
        <v>OK</v>
      </c>
      <c r="L166" s="19"/>
      <c r="M166" s="19"/>
      <c r="N166" s="126"/>
      <c r="O166" s="126"/>
    </row>
    <row r="167" spans="1:15" ht="165.75" x14ac:dyDescent="0.25">
      <c r="A167" s="130" t="s">
        <v>379</v>
      </c>
      <c r="B167" s="133">
        <v>26</v>
      </c>
      <c r="C167" s="23">
        <v>165</v>
      </c>
      <c r="D167" s="21" t="s">
        <v>280</v>
      </c>
      <c r="E167" s="23" t="s">
        <v>9</v>
      </c>
      <c r="F167" s="32" t="s">
        <v>281</v>
      </c>
      <c r="G167" s="23" t="s">
        <v>47</v>
      </c>
      <c r="H167" s="29">
        <v>2.54</v>
      </c>
      <c r="I167" s="50">
        <v>300</v>
      </c>
      <c r="J167" s="84">
        <f t="shared" si="4"/>
        <v>150</v>
      </c>
      <c r="K167" s="85" t="str">
        <f t="shared" si="5"/>
        <v>OK</v>
      </c>
      <c r="L167" s="19">
        <v>150</v>
      </c>
      <c r="M167" s="19"/>
      <c r="N167" s="126"/>
      <c r="O167" s="126"/>
    </row>
    <row r="168" spans="1:15" ht="63.75" x14ac:dyDescent="0.25">
      <c r="A168" s="130"/>
      <c r="B168" s="133"/>
      <c r="C168" s="23">
        <v>166</v>
      </c>
      <c r="D168" s="21" t="s">
        <v>282</v>
      </c>
      <c r="E168" s="23" t="s">
        <v>9</v>
      </c>
      <c r="F168" s="32" t="s">
        <v>283</v>
      </c>
      <c r="G168" s="23" t="s">
        <v>47</v>
      </c>
      <c r="H168" s="29">
        <v>1.2</v>
      </c>
      <c r="I168" s="50">
        <v>200</v>
      </c>
      <c r="J168" s="84">
        <f t="shared" si="4"/>
        <v>0</v>
      </c>
      <c r="K168" s="85" t="str">
        <f t="shared" si="5"/>
        <v>OK</v>
      </c>
      <c r="L168" s="19">
        <v>200</v>
      </c>
      <c r="M168" s="19"/>
      <c r="N168" s="126"/>
      <c r="O168" s="126"/>
    </row>
    <row r="169" spans="1:15" ht="25.5" x14ac:dyDescent="0.25">
      <c r="A169" s="130"/>
      <c r="B169" s="133"/>
      <c r="C169" s="23">
        <v>167</v>
      </c>
      <c r="D169" s="21" t="s">
        <v>284</v>
      </c>
      <c r="E169" s="23" t="s">
        <v>40</v>
      </c>
      <c r="F169" s="32" t="s">
        <v>285</v>
      </c>
      <c r="G169" s="23" t="s">
        <v>47</v>
      </c>
      <c r="H169" s="29">
        <v>1.71</v>
      </c>
      <c r="I169" s="86">
        <v>200</v>
      </c>
      <c r="J169" s="84">
        <f t="shared" si="4"/>
        <v>100</v>
      </c>
      <c r="K169" s="85" t="str">
        <f t="shared" si="5"/>
        <v>OK</v>
      </c>
      <c r="L169" s="19">
        <v>100</v>
      </c>
      <c r="M169" s="19"/>
      <c r="N169" s="126"/>
      <c r="O169" s="126"/>
    </row>
    <row r="170" spans="1:15" ht="38.25" x14ac:dyDescent="0.25">
      <c r="A170" s="130"/>
      <c r="B170" s="133"/>
      <c r="C170" s="23">
        <v>168</v>
      </c>
      <c r="D170" s="21" t="s">
        <v>286</v>
      </c>
      <c r="E170" s="23" t="s">
        <v>40</v>
      </c>
      <c r="F170" s="32" t="s">
        <v>287</v>
      </c>
      <c r="G170" s="23" t="s">
        <v>47</v>
      </c>
      <c r="H170" s="29">
        <v>3.43</v>
      </c>
      <c r="I170" s="49">
        <v>50</v>
      </c>
      <c r="J170" s="84">
        <f t="shared" si="4"/>
        <v>25</v>
      </c>
      <c r="K170" s="85" t="str">
        <f t="shared" si="5"/>
        <v>OK</v>
      </c>
      <c r="L170" s="19">
        <v>25</v>
      </c>
      <c r="M170" s="19"/>
      <c r="N170" s="126"/>
      <c r="O170" s="126"/>
    </row>
    <row r="171" spans="1:15" ht="38.25" x14ac:dyDescent="0.25">
      <c r="A171" s="130"/>
      <c r="B171" s="133"/>
      <c r="C171" s="23">
        <v>169</v>
      </c>
      <c r="D171" s="21" t="s">
        <v>288</v>
      </c>
      <c r="E171" s="23" t="s">
        <v>40</v>
      </c>
      <c r="F171" s="32" t="s">
        <v>287</v>
      </c>
      <c r="G171" s="23" t="s">
        <v>47</v>
      </c>
      <c r="H171" s="29">
        <v>2</v>
      </c>
      <c r="I171" s="49"/>
      <c r="J171" s="84">
        <f t="shared" si="4"/>
        <v>0</v>
      </c>
      <c r="K171" s="85" t="str">
        <f t="shared" si="5"/>
        <v>OK</v>
      </c>
      <c r="L171" s="19"/>
      <c r="M171" s="19"/>
      <c r="N171" s="126"/>
      <c r="O171" s="126"/>
    </row>
    <row r="172" spans="1:15" ht="63.75" x14ac:dyDescent="0.25">
      <c r="A172" s="130"/>
      <c r="B172" s="133"/>
      <c r="C172" s="23">
        <v>170</v>
      </c>
      <c r="D172" s="21" t="s">
        <v>289</v>
      </c>
      <c r="E172" s="23" t="s">
        <v>40</v>
      </c>
      <c r="F172" s="32" t="s">
        <v>287</v>
      </c>
      <c r="G172" s="23" t="s">
        <v>47</v>
      </c>
      <c r="H172" s="29">
        <v>1.29</v>
      </c>
      <c r="I172" s="49">
        <v>300</v>
      </c>
      <c r="J172" s="84">
        <f t="shared" si="4"/>
        <v>300</v>
      </c>
      <c r="K172" s="85" t="str">
        <f t="shared" si="5"/>
        <v>OK</v>
      </c>
      <c r="L172" s="19"/>
      <c r="M172" s="19"/>
      <c r="N172" s="126"/>
      <c r="O172" s="126"/>
    </row>
    <row r="173" spans="1:15" ht="25.5" x14ac:dyDescent="0.25">
      <c r="A173" s="130"/>
      <c r="B173" s="133"/>
      <c r="C173" s="23">
        <v>171</v>
      </c>
      <c r="D173" s="36" t="s">
        <v>290</v>
      </c>
      <c r="E173" s="23" t="s">
        <v>40</v>
      </c>
      <c r="F173" s="32" t="s">
        <v>281</v>
      </c>
      <c r="G173" s="23" t="s">
        <v>47</v>
      </c>
      <c r="H173" s="29">
        <v>2.5099999999999998</v>
      </c>
      <c r="I173" s="49">
        <v>100</v>
      </c>
      <c r="J173" s="84">
        <f t="shared" si="4"/>
        <v>0</v>
      </c>
      <c r="K173" s="85" t="str">
        <f t="shared" si="5"/>
        <v>OK</v>
      </c>
      <c r="L173" s="19">
        <v>100</v>
      </c>
      <c r="M173" s="19"/>
      <c r="N173" s="126"/>
      <c r="O173" s="126"/>
    </row>
    <row r="174" spans="1:15" ht="25.5" x14ac:dyDescent="0.25">
      <c r="A174" s="130"/>
      <c r="B174" s="133"/>
      <c r="C174" s="23">
        <v>172</v>
      </c>
      <c r="D174" s="36" t="s">
        <v>291</v>
      </c>
      <c r="E174" s="23" t="s">
        <v>40</v>
      </c>
      <c r="F174" s="32" t="s">
        <v>292</v>
      </c>
      <c r="G174" s="23" t="s">
        <v>47</v>
      </c>
      <c r="H174" s="29">
        <v>6.56</v>
      </c>
      <c r="I174" s="49">
        <v>30</v>
      </c>
      <c r="J174" s="84">
        <f t="shared" si="4"/>
        <v>15</v>
      </c>
      <c r="K174" s="85" t="str">
        <f t="shared" si="5"/>
        <v>OK</v>
      </c>
      <c r="L174" s="19">
        <v>15</v>
      </c>
      <c r="M174" s="19"/>
      <c r="N174" s="126"/>
      <c r="O174" s="126"/>
    </row>
    <row r="175" spans="1:15" ht="25.5" x14ac:dyDescent="0.25">
      <c r="A175" s="130"/>
      <c r="B175" s="133"/>
      <c r="C175" s="23">
        <v>173</v>
      </c>
      <c r="D175" s="36" t="s">
        <v>293</v>
      </c>
      <c r="E175" s="23" t="s">
        <v>40</v>
      </c>
      <c r="F175" s="32" t="s">
        <v>52</v>
      </c>
      <c r="G175" s="23" t="s">
        <v>47</v>
      </c>
      <c r="H175" s="29">
        <v>5</v>
      </c>
      <c r="I175" s="49">
        <v>40</v>
      </c>
      <c r="J175" s="84">
        <f t="shared" si="4"/>
        <v>25</v>
      </c>
      <c r="K175" s="85" t="str">
        <f t="shared" si="5"/>
        <v>OK</v>
      </c>
      <c r="L175" s="19">
        <v>15</v>
      </c>
      <c r="M175" s="19"/>
      <c r="N175" s="126"/>
      <c r="O175" s="126"/>
    </row>
    <row r="176" spans="1:15" ht="38.25" x14ac:dyDescent="0.25">
      <c r="A176" s="130"/>
      <c r="B176" s="133"/>
      <c r="C176" s="23">
        <v>174</v>
      </c>
      <c r="D176" s="21" t="s">
        <v>294</v>
      </c>
      <c r="E176" s="23" t="s">
        <v>40</v>
      </c>
      <c r="F176" s="32" t="s">
        <v>295</v>
      </c>
      <c r="G176" s="23" t="s">
        <v>47</v>
      </c>
      <c r="H176" s="29">
        <v>25.49</v>
      </c>
      <c r="I176" s="86">
        <v>50</v>
      </c>
      <c r="J176" s="84">
        <f t="shared" si="4"/>
        <v>45</v>
      </c>
      <c r="K176" s="85" t="str">
        <f t="shared" si="5"/>
        <v>OK</v>
      </c>
      <c r="L176" s="19">
        <v>5</v>
      </c>
      <c r="M176" s="19"/>
      <c r="N176" s="126"/>
      <c r="O176" s="126"/>
    </row>
    <row r="177" spans="1:15" ht="38.25" x14ac:dyDescent="0.25">
      <c r="A177" s="131" t="s">
        <v>379</v>
      </c>
      <c r="B177" s="132">
        <v>27</v>
      </c>
      <c r="C177" s="26">
        <v>175</v>
      </c>
      <c r="D177" s="39" t="s">
        <v>296</v>
      </c>
      <c r="E177" s="26" t="s">
        <v>40</v>
      </c>
      <c r="F177" s="27" t="s">
        <v>153</v>
      </c>
      <c r="G177" s="26" t="s">
        <v>47</v>
      </c>
      <c r="H177" s="30">
        <v>4.21</v>
      </c>
      <c r="I177" s="51">
        <v>40</v>
      </c>
      <c r="J177" s="84">
        <f t="shared" si="4"/>
        <v>30</v>
      </c>
      <c r="K177" s="85" t="str">
        <f t="shared" si="5"/>
        <v>OK</v>
      </c>
      <c r="L177" s="19">
        <v>10</v>
      </c>
      <c r="M177" s="19"/>
      <c r="N177" s="126"/>
      <c r="O177" s="126"/>
    </row>
    <row r="178" spans="1:15" ht="25.5" x14ac:dyDescent="0.25">
      <c r="A178" s="131"/>
      <c r="B178" s="132"/>
      <c r="C178" s="26">
        <v>176</v>
      </c>
      <c r="D178" s="39" t="s">
        <v>297</v>
      </c>
      <c r="E178" s="26" t="s">
        <v>40</v>
      </c>
      <c r="F178" s="27" t="s">
        <v>298</v>
      </c>
      <c r="G178" s="26" t="s">
        <v>47</v>
      </c>
      <c r="H178" s="30">
        <v>0.79</v>
      </c>
      <c r="I178" s="51">
        <v>40</v>
      </c>
      <c r="J178" s="84">
        <f t="shared" si="4"/>
        <v>40</v>
      </c>
      <c r="K178" s="85" t="str">
        <f t="shared" si="5"/>
        <v>OK</v>
      </c>
      <c r="L178" s="19"/>
      <c r="M178" s="19"/>
      <c r="N178" s="126"/>
      <c r="O178" s="126"/>
    </row>
    <row r="179" spans="1:15" ht="25.5" x14ac:dyDescent="0.25">
      <c r="A179" s="131"/>
      <c r="B179" s="132"/>
      <c r="C179" s="26">
        <v>177</v>
      </c>
      <c r="D179" s="39" t="s">
        <v>299</v>
      </c>
      <c r="E179" s="26" t="s">
        <v>40</v>
      </c>
      <c r="F179" s="27" t="s">
        <v>300</v>
      </c>
      <c r="G179" s="26" t="s">
        <v>47</v>
      </c>
      <c r="H179" s="30">
        <v>0.09</v>
      </c>
      <c r="I179" s="52"/>
      <c r="J179" s="84">
        <f t="shared" si="4"/>
        <v>0</v>
      </c>
      <c r="K179" s="85" t="str">
        <f t="shared" si="5"/>
        <v>OK</v>
      </c>
      <c r="L179" s="19"/>
      <c r="M179" s="19"/>
      <c r="N179" s="126"/>
      <c r="O179" s="126"/>
    </row>
    <row r="180" spans="1:15" ht="25.5" x14ac:dyDescent="0.25">
      <c r="A180" s="131"/>
      <c r="B180" s="132"/>
      <c r="C180" s="26">
        <v>178</v>
      </c>
      <c r="D180" s="39" t="s">
        <v>301</v>
      </c>
      <c r="E180" s="26" t="s">
        <v>40</v>
      </c>
      <c r="F180" s="27" t="s">
        <v>300</v>
      </c>
      <c r="G180" s="26" t="s">
        <v>47</v>
      </c>
      <c r="H180" s="30">
        <v>0.2</v>
      </c>
      <c r="I180" s="52"/>
      <c r="J180" s="84">
        <f t="shared" si="4"/>
        <v>0</v>
      </c>
      <c r="K180" s="85" t="str">
        <f t="shared" si="5"/>
        <v>OK</v>
      </c>
      <c r="L180" s="19"/>
      <c r="M180" s="19"/>
      <c r="N180" s="126"/>
      <c r="O180" s="126"/>
    </row>
    <row r="181" spans="1:15" ht="25.5" x14ac:dyDescent="0.25">
      <c r="A181" s="131"/>
      <c r="B181" s="132"/>
      <c r="C181" s="26">
        <v>179</v>
      </c>
      <c r="D181" s="39" t="s">
        <v>302</v>
      </c>
      <c r="E181" s="26" t="s">
        <v>40</v>
      </c>
      <c r="F181" s="27" t="s">
        <v>300</v>
      </c>
      <c r="G181" s="26" t="s">
        <v>47</v>
      </c>
      <c r="H181" s="30">
        <v>0.1</v>
      </c>
      <c r="I181" s="52"/>
      <c r="J181" s="84">
        <f t="shared" si="4"/>
        <v>0</v>
      </c>
      <c r="K181" s="85" t="str">
        <f t="shared" si="5"/>
        <v>OK</v>
      </c>
      <c r="L181" s="19"/>
      <c r="M181" s="19"/>
      <c r="N181" s="126"/>
      <c r="O181" s="126"/>
    </row>
    <row r="182" spans="1:15" ht="25.5" x14ac:dyDescent="0.25">
      <c r="A182" s="131"/>
      <c r="B182" s="132"/>
      <c r="C182" s="26">
        <v>180</v>
      </c>
      <c r="D182" s="39" t="s">
        <v>303</v>
      </c>
      <c r="E182" s="26" t="s">
        <v>40</v>
      </c>
      <c r="F182" s="27" t="s">
        <v>300</v>
      </c>
      <c r="G182" s="26" t="s">
        <v>47</v>
      </c>
      <c r="H182" s="30">
        <v>0.13</v>
      </c>
      <c r="I182" s="52"/>
      <c r="J182" s="84">
        <f t="shared" si="4"/>
        <v>0</v>
      </c>
      <c r="K182" s="85" t="str">
        <f t="shared" si="5"/>
        <v>OK</v>
      </c>
      <c r="L182" s="19"/>
      <c r="M182" s="19"/>
      <c r="N182" s="126"/>
      <c r="O182" s="126"/>
    </row>
    <row r="183" spans="1:15" ht="25.5" x14ac:dyDescent="0.25">
      <c r="A183" s="131"/>
      <c r="B183" s="132"/>
      <c r="C183" s="26">
        <v>181</v>
      </c>
      <c r="D183" s="39" t="s">
        <v>304</v>
      </c>
      <c r="E183" s="26" t="s">
        <v>40</v>
      </c>
      <c r="F183" s="27" t="s">
        <v>300</v>
      </c>
      <c r="G183" s="26" t="s">
        <v>47</v>
      </c>
      <c r="H183" s="30">
        <v>0.16</v>
      </c>
      <c r="I183" s="52"/>
      <c r="J183" s="84">
        <f t="shared" si="4"/>
        <v>0</v>
      </c>
      <c r="K183" s="85" t="str">
        <f t="shared" si="5"/>
        <v>OK</v>
      </c>
      <c r="L183" s="19"/>
      <c r="M183" s="19"/>
      <c r="N183" s="126"/>
      <c r="O183" s="126"/>
    </row>
    <row r="184" spans="1:15" ht="25.5" x14ac:dyDescent="0.25">
      <c r="A184" s="131"/>
      <c r="B184" s="132"/>
      <c r="C184" s="26">
        <v>182</v>
      </c>
      <c r="D184" s="39" t="s">
        <v>305</v>
      </c>
      <c r="E184" s="26" t="s">
        <v>40</v>
      </c>
      <c r="F184" s="27" t="s">
        <v>300</v>
      </c>
      <c r="G184" s="26" t="s">
        <v>47</v>
      </c>
      <c r="H184" s="30">
        <v>0.34</v>
      </c>
      <c r="I184" s="52"/>
      <c r="J184" s="84">
        <f t="shared" si="4"/>
        <v>0</v>
      </c>
      <c r="K184" s="85" t="str">
        <f t="shared" si="5"/>
        <v>OK</v>
      </c>
      <c r="L184" s="19"/>
      <c r="M184" s="19"/>
      <c r="N184" s="126"/>
      <c r="O184" s="126"/>
    </row>
    <row r="185" spans="1:15" x14ac:dyDescent="0.25">
      <c r="A185" s="131"/>
      <c r="B185" s="132"/>
      <c r="C185" s="26">
        <v>183</v>
      </c>
      <c r="D185" s="39" t="s">
        <v>306</v>
      </c>
      <c r="E185" s="26" t="s">
        <v>40</v>
      </c>
      <c r="F185" s="27" t="s">
        <v>300</v>
      </c>
      <c r="G185" s="26" t="s">
        <v>47</v>
      </c>
      <c r="H185" s="30">
        <v>0.04</v>
      </c>
      <c r="I185" s="51"/>
      <c r="J185" s="84">
        <f t="shared" si="4"/>
        <v>0</v>
      </c>
      <c r="K185" s="85" t="str">
        <f t="shared" si="5"/>
        <v>OK</v>
      </c>
      <c r="L185" s="19"/>
      <c r="M185" s="19"/>
      <c r="N185" s="126"/>
      <c r="O185" s="126"/>
    </row>
    <row r="186" spans="1:15" x14ac:dyDescent="0.25">
      <c r="A186" s="131"/>
      <c r="B186" s="132"/>
      <c r="C186" s="26">
        <v>184</v>
      </c>
      <c r="D186" s="39" t="s">
        <v>307</v>
      </c>
      <c r="E186" s="26" t="s">
        <v>40</v>
      </c>
      <c r="F186" s="27" t="s">
        <v>281</v>
      </c>
      <c r="G186" s="26" t="s">
        <v>47</v>
      </c>
      <c r="H186" s="30">
        <v>0.19</v>
      </c>
      <c r="I186" s="52">
        <v>80</v>
      </c>
      <c r="J186" s="84">
        <f t="shared" si="4"/>
        <v>70</v>
      </c>
      <c r="K186" s="85" t="str">
        <f t="shared" si="5"/>
        <v>OK</v>
      </c>
      <c r="L186" s="19">
        <v>10</v>
      </c>
      <c r="M186" s="19"/>
      <c r="N186" s="126"/>
      <c r="O186" s="126"/>
    </row>
    <row r="187" spans="1:15" ht="25.5" x14ac:dyDescent="0.25">
      <c r="A187" s="131"/>
      <c r="B187" s="132"/>
      <c r="C187" s="26">
        <v>185</v>
      </c>
      <c r="D187" s="39" t="s">
        <v>308</v>
      </c>
      <c r="E187" s="26" t="s">
        <v>40</v>
      </c>
      <c r="F187" s="27" t="s">
        <v>281</v>
      </c>
      <c r="G187" s="26" t="s">
        <v>47</v>
      </c>
      <c r="H187" s="30">
        <v>0.24</v>
      </c>
      <c r="I187" s="52">
        <v>80</v>
      </c>
      <c r="J187" s="84">
        <f t="shared" si="4"/>
        <v>70</v>
      </c>
      <c r="K187" s="85" t="str">
        <f t="shared" si="5"/>
        <v>OK</v>
      </c>
      <c r="L187" s="19">
        <v>10</v>
      </c>
      <c r="M187" s="19"/>
      <c r="N187" s="126"/>
      <c r="O187" s="126"/>
    </row>
    <row r="188" spans="1:15" ht="38.25" x14ac:dyDescent="0.25">
      <c r="A188" s="131"/>
      <c r="B188" s="132"/>
      <c r="C188" s="26">
        <v>186</v>
      </c>
      <c r="D188" s="35" t="s">
        <v>309</v>
      </c>
      <c r="E188" s="26" t="s">
        <v>40</v>
      </c>
      <c r="F188" s="27" t="s">
        <v>153</v>
      </c>
      <c r="G188" s="26" t="s">
        <v>47</v>
      </c>
      <c r="H188" s="30">
        <v>6.9</v>
      </c>
      <c r="I188" s="83">
        <v>50</v>
      </c>
      <c r="J188" s="84">
        <f t="shared" si="4"/>
        <v>30</v>
      </c>
      <c r="K188" s="85" t="str">
        <f t="shared" si="5"/>
        <v>OK</v>
      </c>
      <c r="L188" s="19">
        <v>20</v>
      </c>
      <c r="M188" s="19"/>
      <c r="N188" s="126"/>
      <c r="O188" s="126"/>
    </row>
    <row r="189" spans="1:15" ht="25.5" x14ac:dyDescent="0.25">
      <c r="A189" s="131"/>
      <c r="B189" s="132"/>
      <c r="C189" s="26">
        <v>187</v>
      </c>
      <c r="D189" s="35" t="s">
        <v>310</v>
      </c>
      <c r="E189" s="26" t="s">
        <v>40</v>
      </c>
      <c r="F189" s="27" t="s">
        <v>281</v>
      </c>
      <c r="G189" s="26" t="s">
        <v>47</v>
      </c>
      <c r="H189" s="30">
        <v>1.71</v>
      </c>
      <c r="I189" s="83">
        <v>50</v>
      </c>
      <c r="J189" s="84">
        <f t="shared" si="4"/>
        <v>30</v>
      </c>
      <c r="K189" s="85" t="str">
        <f t="shared" si="5"/>
        <v>OK</v>
      </c>
      <c r="L189" s="19">
        <v>20</v>
      </c>
      <c r="M189" s="19"/>
      <c r="N189" s="126"/>
      <c r="O189" s="126"/>
    </row>
    <row r="190" spans="1:15" ht="25.5" x14ac:dyDescent="0.25">
      <c r="A190" s="131"/>
      <c r="B190" s="132"/>
      <c r="C190" s="26">
        <v>188</v>
      </c>
      <c r="D190" s="35" t="s">
        <v>311</v>
      </c>
      <c r="E190" s="26" t="s">
        <v>40</v>
      </c>
      <c r="F190" s="27" t="s">
        <v>281</v>
      </c>
      <c r="G190" s="26" t="s">
        <v>47</v>
      </c>
      <c r="H190" s="30">
        <v>1.97</v>
      </c>
      <c r="I190" s="83">
        <v>50</v>
      </c>
      <c r="J190" s="84">
        <f t="shared" si="4"/>
        <v>30</v>
      </c>
      <c r="K190" s="85" t="str">
        <f t="shared" si="5"/>
        <v>OK</v>
      </c>
      <c r="L190" s="19">
        <v>20</v>
      </c>
      <c r="M190" s="19"/>
      <c r="N190" s="126"/>
      <c r="O190" s="126"/>
    </row>
    <row r="191" spans="1:15" ht="25.5" x14ac:dyDescent="0.25">
      <c r="A191" s="131"/>
      <c r="B191" s="132"/>
      <c r="C191" s="26">
        <v>189</v>
      </c>
      <c r="D191" s="35" t="s">
        <v>312</v>
      </c>
      <c r="E191" s="26" t="s">
        <v>40</v>
      </c>
      <c r="F191" s="27" t="s">
        <v>153</v>
      </c>
      <c r="G191" s="26" t="s">
        <v>47</v>
      </c>
      <c r="H191" s="30">
        <v>23.79</v>
      </c>
      <c r="I191" s="83"/>
      <c r="J191" s="84">
        <f t="shared" si="4"/>
        <v>0</v>
      </c>
      <c r="K191" s="85" t="str">
        <f t="shared" si="5"/>
        <v>OK</v>
      </c>
      <c r="L191" s="19"/>
      <c r="M191" s="19"/>
      <c r="N191" s="126"/>
      <c r="O191" s="126"/>
    </row>
    <row r="192" spans="1:15" ht="76.5" x14ac:dyDescent="0.25">
      <c r="A192" s="131"/>
      <c r="B192" s="132"/>
      <c r="C192" s="26">
        <v>190</v>
      </c>
      <c r="D192" s="35" t="s">
        <v>313</v>
      </c>
      <c r="E192" s="26" t="s">
        <v>40</v>
      </c>
      <c r="F192" s="27" t="s">
        <v>218</v>
      </c>
      <c r="G192" s="26" t="s">
        <v>47</v>
      </c>
      <c r="H192" s="30">
        <v>2.14</v>
      </c>
      <c r="I192" s="83">
        <v>20</v>
      </c>
      <c r="J192" s="84">
        <f t="shared" si="4"/>
        <v>20</v>
      </c>
      <c r="K192" s="85" t="str">
        <f t="shared" si="5"/>
        <v>OK</v>
      </c>
      <c r="L192" s="19"/>
      <c r="M192" s="19"/>
      <c r="N192" s="126"/>
      <c r="O192" s="126"/>
    </row>
    <row r="193" spans="1:15" ht="25.5" x14ac:dyDescent="0.25">
      <c r="A193" s="131"/>
      <c r="B193" s="132"/>
      <c r="C193" s="26">
        <v>191</v>
      </c>
      <c r="D193" s="35" t="s">
        <v>314</v>
      </c>
      <c r="E193" s="26" t="s">
        <v>40</v>
      </c>
      <c r="F193" s="27" t="s">
        <v>281</v>
      </c>
      <c r="G193" s="26" t="s">
        <v>47</v>
      </c>
      <c r="H193" s="30">
        <v>1.1000000000000001</v>
      </c>
      <c r="I193" s="83">
        <v>100</v>
      </c>
      <c r="J193" s="84">
        <f t="shared" si="4"/>
        <v>80</v>
      </c>
      <c r="K193" s="85" t="str">
        <f t="shared" si="5"/>
        <v>OK</v>
      </c>
      <c r="L193" s="19">
        <v>20</v>
      </c>
      <c r="M193" s="19"/>
      <c r="N193" s="126"/>
      <c r="O193" s="126"/>
    </row>
    <row r="194" spans="1:15" x14ac:dyDescent="0.25">
      <c r="A194" s="130" t="s">
        <v>378</v>
      </c>
      <c r="B194" s="133">
        <v>28</v>
      </c>
      <c r="C194" s="23">
        <v>192</v>
      </c>
      <c r="D194" s="21" t="s">
        <v>315</v>
      </c>
      <c r="E194" s="23" t="s">
        <v>68</v>
      </c>
      <c r="F194" s="23" t="s">
        <v>316</v>
      </c>
      <c r="G194" s="23" t="s">
        <v>47</v>
      </c>
      <c r="H194" s="29">
        <v>2.68</v>
      </c>
      <c r="I194" s="86">
        <v>10</v>
      </c>
      <c r="J194" s="84">
        <f t="shared" si="4"/>
        <v>0</v>
      </c>
      <c r="K194" s="85" t="str">
        <f t="shared" si="5"/>
        <v>OK</v>
      </c>
      <c r="L194" s="19">
        <v>5</v>
      </c>
      <c r="M194" s="19">
        <v>5</v>
      </c>
      <c r="N194" s="126"/>
      <c r="O194" s="126"/>
    </row>
    <row r="195" spans="1:15" ht="26.25" x14ac:dyDescent="0.25">
      <c r="A195" s="130"/>
      <c r="B195" s="133"/>
      <c r="C195" s="23">
        <v>193</v>
      </c>
      <c r="D195" s="37" t="s">
        <v>317</v>
      </c>
      <c r="E195" s="23" t="s">
        <v>68</v>
      </c>
      <c r="F195" s="23" t="s">
        <v>52</v>
      </c>
      <c r="G195" s="23" t="s">
        <v>47</v>
      </c>
      <c r="H195" s="29">
        <v>1.1100000000000001</v>
      </c>
      <c r="I195" s="86">
        <v>5</v>
      </c>
      <c r="J195" s="84">
        <f t="shared" si="4"/>
        <v>0</v>
      </c>
      <c r="K195" s="85" t="str">
        <f t="shared" si="5"/>
        <v>OK</v>
      </c>
      <c r="L195" s="19">
        <v>2</v>
      </c>
      <c r="M195" s="19">
        <v>3</v>
      </c>
      <c r="N195" s="126"/>
      <c r="O195" s="126"/>
    </row>
    <row r="196" spans="1:15" ht="38.25" x14ac:dyDescent="0.25">
      <c r="A196" s="130"/>
      <c r="B196" s="133"/>
      <c r="C196" s="23">
        <v>194</v>
      </c>
      <c r="D196" s="21" t="s">
        <v>318</v>
      </c>
      <c r="E196" s="23" t="s">
        <v>40</v>
      </c>
      <c r="F196" s="23" t="s">
        <v>319</v>
      </c>
      <c r="G196" s="23" t="s">
        <v>47</v>
      </c>
      <c r="H196" s="29">
        <v>10.09</v>
      </c>
      <c r="I196" s="86"/>
      <c r="J196" s="84">
        <f t="shared" ref="J196:J233" si="6">I196-(SUM(L196:O196))</f>
        <v>0</v>
      </c>
      <c r="K196" s="85" t="str">
        <f t="shared" si="5"/>
        <v>OK</v>
      </c>
      <c r="L196" s="19"/>
      <c r="M196" s="19"/>
      <c r="N196" s="126"/>
      <c r="O196" s="126"/>
    </row>
    <row r="197" spans="1:15" ht="38.25" x14ac:dyDescent="0.25">
      <c r="A197" s="130"/>
      <c r="B197" s="133"/>
      <c r="C197" s="23">
        <v>195</v>
      </c>
      <c r="D197" s="21" t="s">
        <v>320</v>
      </c>
      <c r="E197" s="23" t="s">
        <v>40</v>
      </c>
      <c r="F197" s="23" t="s">
        <v>321</v>
      </c>
      <c r="G197" s="23" t="s">
        <v>47</v>
      </c>
      <c r="H197" s="29">
        <v>27.37</v>
      </c>
      <c r="I197" s="86"/>
      <c r="J197" s="84">
        <f t="shared" si="6"/>
        <v>0</v>
      </c>
      <c r="K197" s="85" t="str">
        <f t="shared" ref="K197:K240" si="7">IF(J197&lt;0,"ATENÇÃO","OK")</f>
        <v>OK</v>
      </c>
      <c r="L197" s="19"/>
      <c r="M197" s="19"/>
      <c r="N197" s="126"/>
      <c r="O197" s="126"/>
    </row>
    <row r="198" spans="1:15" ht="38.25" x14ac:dyDescent="0.25">
      <c r="A198" s="130"/>
      <c r="B198" s="133"/>
      <c r="C198" s="23">
        <v>196</v>
      </c>
      <c r="D198" s="21" t="s">
        <v>322</v>
      </c>
      <c r="E198" s="23" t="s">
        <v>40</v>
      </c>
      <c r="F198" s="23" t="s">
        <v>319</v>
      </c>
      <c r="G198" s="23" t="s">
        <v>47</v>
      </c>
      <c r="H198" s="29">
        <v>8.91</v>
      </c>
      <c r="I198" s="86">
        <v>5</v>
      </c>
      <c r="J198" s="84">
        <f t="shared" si="6"/>
        <v>0</v>
      </c>
      <c r="K198" s="85" t="str">
        <f t="shared" si="7"/>
        <v>OK</v>
      </c>
      <c r="L198" s="19">
        <v>5</v>
      </c>
      <c r="M198" s="19"/>
      <c r="N198" s="126"/>
      <c r="O198" s="126"/>
    </row>
    <row r="199" spans="1:15" x14ac:dyDescent="0.25">
      <c r="A199" s="130"/>
      <c r="B199" s="133"/>
      <c r="C199" s="23">
        <v>197</v>
      </c>
      <c r="D199" s="21" t="s">
        <v>323</v>
      </c>
      <c r="E199" s="23" t="s">
        <v>40</v>
      </c>
      <c r="F199" s="23" t="s">
        <v>319</v>
      </c>
      <c r="G199" s="23" t="s">
        <v>47</v>
      </c>
      <c r="H199" s="29">
        <v>1.32</v>
      </c>
      <c r="I199" s="86"/>
      <c r="J199" s="84">
        <f t="shared" si="6"/>
        <v>0</v>
      </c>
      <c r="K199" s="85" t="str">
        <f t="shared" si="7"/>
        <v>OK</v>
      </c>
      <c r="L199" s="19"/>
      <c r="M199" s="19"/>
      <c r="N199" s="126"/>
      <c r="O199" s="126"/>
    </row>
    <row r="200" spans="1:15" ht="25.5" x14ac:dyDescent="0.25">
      <c r="A200" s="130"/>
      <c r="B200" s="133"/>
      <c r="C200" s="23">
        <v>198</v>
      </c>
      <c r="D200" s="21" t="s">
        <v>324</v>
      </c>
      <c r="E200" s="23" t="s">
        <v>40</v>
      </c>
      <c r="F200" s="23" t="s">
        <v>325</v>
      </c>
      <c r="G200" s="23" t="s">
        <v>47</v>
      </c>
      <c r="H200" s="29">
        <v>4.8600000000000003</v>
      </c>
      <c r="I200" s="86">
        <v>100</v>
      </c>
      <c r="J200" s="84">
        <f t="shared" si="6"/>
        <v>0</v>
      </c>
      <c r="K200" s="85" t="str">
        <f t="shared" si="7"/>
        <v>OK</v>
      </c>
      <c r="L200" s="19">
        <v>100</v>
      </c>
      <c r="M200" s="19"/>
      <c r="N200" s="126"/>
      <c r="O200" s="126"/>
    </row>
    <row r="201" spans="1:15" ht="51" x14ac:dyDescent="0.25">
      <c r="A201" s="130"/>
      <c r="B201" s="133"/>
      <c r="C201" s="23">
        <v>199</v>
      </c>
      <c r="D201" s="21" t="s">
        <v>326</v>
      </c>
      <c r="E201" s="23" t="s">
        <v>40</v>
      </c>
      <c r="F201" s="23" t="s">
        <v>327</v>
      </c>
      <c r="G201" s="23" t="s">
        <v>47</v>
      </c>
      <c r="H201" s="29">
        <v>32</v>
      </c>
      <c r="I201" s="86">
        <v>80</v>
      </c>
      <c r="J201" s="84">
        <f t="shared" si="6"/>
        <v>0</v>
      </c>
      <c r="K201" s="85" t="str">
        <f t="shared" si="7"/>
        <v>OK</v>
      </c>
      <c r="L201" s="19">
        <v>80</v>
      </c>
      <c r="M201" s="19"/>
      <c r="N201" s="126"/>
      <c r="O201" s="126"/>
    </row>
    <row r="202" spans="1:15" ht="25.5" x14ac:dyDescent="0.25">
      <c r="A202" s="130"/>
      <c r="B202" s="133"/>
      <c r="C202" s="23">
        <v>200</v>
      </c>
      <c r="D202" s="21" t="s">
        <v>328</v>
      </c>
      <c r="E202" s="23" t="s">
        <v>40</v>
      </c>
      <c r="F202" s="23" t="s">
        <v>325</v>
      </c>
      <c r="G202" s="23" t="s">
        <v>47</v>
      </c>
      <c r="H202" s="29">
        <v>12.57</v>
      </c>
      <c r="I202" s="86"/>
      <c r="J202" s="84">
        <f t="shared" si="6"/>
        <v>0</v>
      </c>
      <c r="K202" s="85" t="str">
        <f t="shared" si="7"/>
        <v>OK</v>
      </c>
      <c r="L202" s="19"/>
      <c r="M202" s="19"/>
      <c r="N202" s="126"/>
      <c r="O202" s="126"/>
    </row>
    <row r="203" spans="1:15" ht="25.5" x14ac:dyDescent="0.25">
      <c r="A203" s="130"/>
      <c r="B203" s="133"/>
      <c r="C203" s="23">
        <v>201</v>
      </c>
      <c r="D203" s="21" t="s">
        <v>329</v>
      </c>
      <c r="E203" s="23" t="s">
        <v>40</v>
      </c>
      <c r="F203" s="23" t="s">
        <v>60</v>
      </c>
      <c r="G203" s="23" t="s">
        <v>47</v>
      </c>
      <c r="H203" s="29">
        <v>5.94</v>
      </c>
      <c r="I203" s="86">
        <v>20</v>
      </c>
      <c r="J203" s="84">
        <f t="shared" si="6"/>
        <v>10</v>
      </c>
      <c r="K203" s="85" t="str">
        <f t="shared" si="7"/>
        <v>OK</v>
      </c>
      <c r="L203" s="19">
        <v>10</v>
      </c>
      <c r="M203" s="19"/>
      <c r="N203" s="126"/>
      <c r="O203" s="126"/>
    </row>
    <row r="204" spans="1:15" ht="25.5" x14ac:dyDescent="0.25">
      <c r="A204" s="131" t="s">
        <v>378</v>
      </c>
      <c r="B204" s="132">
        <v>29</v>
      </c>
      <c r="C204" s="26">
        <v>202</v>
      </c>
      <c r="D204" s="35" t="s">
        <v>330</v>
      </c>
      <c r="E204" s="26" t="s">
        <v>40</v>
      </c>
      <c r="F204" s="26" t="s">
        <v>331</v>
      </c>
      <c r="G204" s="26" t="s">
        <v>47</v>
      </c>
      <c r="H204" s="28">
        <v>68.31</v>
      </c>
      <c r="I204" s="83"/>
      <c r="J204" s="84">
        <f t="shared" si="6"/>
        <v>0</v>
      </c>
      <c r="K204" s="85" t="str">
        <f t="shared" si="7"/>
        <v>OK</v>
      </c>
      <c r="L204" s="19"/>
      <c r="M204" s="19"/>
      <c r="N204" s="126"/>
      <c r="O204" s="126"/>
    </row>
    <row r="205" spans="1:15" ht="25.5" x14ac:dyDescent="0.25">
      <c r="A205" s="131"/>
      <c r="B205" s="132"/>
      <c r="C205" s="26">
        <v>203</v>
      </c>
      <c r="D205" s="35" t="s">
        <v>332</v>
      </c>
      <c r="E205" s="26" t="s">
        <v>40</v>
      </c>
      <c r="F205" s="26" t="s">
        <v>331</v>
      </c>
      <c r="G205" s="26" t="s">
        <v>47</v>
      </c>
      <c r="H205" s="28">
        <v>43.07</v>
      </c>
      <c r="I205" s="83"/>
      <c r="J205" s="84">
        <f t="shared" si="6"/>
        <v>0</v>
      </c>
      <c r="K205" s="85" t="str">
        <f t="shared" si="7"/>
        <v>OK</v>
      </c>
      <c r="L205" s="19"/>
      <c r="M205" s="19"/>
      <c r="N205" s="126"/>
      <c r="O205" s="126"/>
    </row>
    <row r="206" spans="1:15" ht="38.25" x14ac:dyDescent="0.25">
      <c r="A206" s="130" t="s">
        <v>377</v>
      </c>
      <c r="B206" s="133">
        <v>30</v>
      </c>
      <c r="C206" s="23">
        <v>204</v>
      </c>
      <c r="D206" s="21" t="s">
        <v>333</v>
      </c>
      <c r="E206" s="23" t="s">
        <v>9</v>
      </c>
      <c r="F206" s="32" t="s">
        <v>334</v>
      </c>
      <c r="G206" s="23" t="s">
        <v>47</v>
      </c>
      <c r="H206" s="29">
        <v>1.04</v>
      </c>
      <c r="I206" s="49">
        <v>100</v>
      </c>
      <c r="J206" s="84">
        <f t="shared" si="6"/>
        <v>0</v>
      </c>
      <c r="K206" s="85" t="str">
        <f t="shared" si="7"/>
        <v>OK</v>
      </c>
      <c r="L206" s="19">
        <v>10</v>
      </c>
      <c r="M206" s="19">
        <v>90</v>
      </c>
      <c r="N206" s="126"/>
      <c r="O206" s="126"/>
    </row>
    <row r="207" spans="1:15" ht="38.25" x14ac:dyDescent="0.25">
      <c r="A207" s="130"/>
      <c r="B207" s="133"/>
      <c r="C207" s="23">
        <v>205</v>
      </c>
      <c r="D207" s="21" t="s">
        <v>335</v>
      </c>
      <c r="E207" s="23" t="s">
        <v>40</v>
      </c>
      <c r="F207" s="32" t="s">
        <v>334</v>
      </c>
      <c r="G207" s="23" t="s">
        <v>47</v>
      </c>
      <c r="H207" s="29">
        <v>0.73</v>
      </c>
      <c r="I207" s="86"/>
      <c r="J207" s="84">
        <f t="shared" si="6"/>
        <v>0</v>
      </c>
      <c r="K207" s="85" t="str">
        <f t="shared" si="7"/>
        <v>OK</v>
      </c>
      <c r="L207" s="19"/>
      <c r="M207" s="19"/>
      <c r="N207" s="126"/>
      <c r="O207" s="126"/>
    </row>
    <row r="208" spans="1:15" ht="38.25" x14ac:dyDescent="0.25">
      <c r="A208" s="130"/>
      <c r="B208" s="133"/>
      <c r="C208" s="23">
        <v>206</v>
      </c>
      <c r="D208" s="21" t="s">
        <v>336</v>
      </c>
      <c r="E208" s="23" t="s">
        <v>40</v>
      </c>
      <c r="F208" s="32" t="s">
        <v>334</v>
      </c>
      <c r="G208" s="23" t="s">
        <v>47</v>
      </c>
      <c r="H208" s="29">
        <v>1.75</v>
      </c>
      <c r="I208" s="86">
        <v>10</v>
      </c>
      <c r="J208" s="84">
        <f t="shared" si="6"/>
        <v>0</v>
      </c>
      <c r="K208" s="85" t="str">
        <f t="shared" si="7"/>
        <v>OK</v>
      </c>
      <c r="L208" s="19">
        <v>10</v>
      </c>
      <c r="M208" s="19"/>
      <c r="N208" s="126"/>
      <c r="O208" s="126"/>
    </row>
    <row r="209" spans="1:15" ht="25.5" x14ac:dyDescent="0.25">
      <c r="A209" s="130"/>
      <c r="B209" s="133"/>
      <c r="C209" s="23">
        <v>207</v>
      </c>
      <c r="D209" s="21" t="s">
        <v>337</v>
      </c>
      <c r="E209" s="23" t="s">
        <v>40</v>
      </c>
      <c r="F209" s="32" t="s">
        <v>338</v>
      </c>
      <c r="G209" s="23" t="s">
        <v>47</v>
      </c>
      <c r="H209" s="29">
        <v>9</v>
      </c>
      <c r="I209" s="86">
        <v>50</v>
      </c>
      <c r="J209" s="84">
        <f t="shared" si="6"/>
        <v>0</v>
      </c>
      <c r="K209" s="85" t="str">
        <f t="shared" si="7"/>
        <v>OK</v>
      </c>
      <c r="L209" s="19">
        <v>50</v>
      </c>
      <c r="M209" s="19"/>
      <c r="N209" s="126"/>
      <c r="O209" s="126"/>
    </row>
    <row r="210" spans="1:15" ht="63.75" x14ac:dyDescent="0.25">
      <c r="A210" s="130"/>
      <c r="B210" s="133"/>
      <c r="C210" s="23">
        <v>208</v>
      </c>
      <c r="D210" s="21" t="s">
        <v>339</v>
      </c>
      <c r="E210" s="23" t="s">
        <v>51</v>
      </c>
      <c r="F210" s="32" t="s">
        <v>340</v>
      </c>
      <c r="G210" s="23" t="s">
        <v>47</v>
      </c>
      <c r="H210" s="29">
        <v>8.01</v>
      </c>
      <c r="I210" s="86"/>
      <c r="J210" s="84">
        <f t="shared" si="6"/>
        <v>0</v>
      </c>
      <c r="K210" s="85" t="str">
        <f t="shared" si="7"/>
        <v>OK</v>
      </c>
      <c r="L210" s="19"/>
      <c r="M210" s="19"/>
      <c r="N210" s="126"/>
      <c r="O210" s="126"/>
    </row>
    <row r="211" spans="1:15" ht="25.5" x14ac:dyDescent="0.25">
      <c r="A211" s="130"/>
      <c r="B211" s="133"/>
      <c r="C211" s="23">
        <v>209</v>
      </c>
      <c r="D211" s="21" t="s">
        <v>341</v>
      </c>
      <c r="E211" s="23" t="s">
        <v>40</v>
      </c>
      <c r="F211" s="32" t="s">
        <v>52</v>
      </c>
      <c r="G211" s="23" t="s">
        <v>47</v>
      </c>
      <c r="H211" s="29">
        <v>1.48</v>
      </c>
      <c r="I211" s="86"/>
      <c r="J211" s="84">
        <f t="shared" si="6"/>
        <v>0</v>
      </c>
      <c r="K211" s="85" t="str">
        <f t="shared" si="7"/>
        <v>OK</v>
      </c>
      <c r="L211" s="19"/>
      <c r="M211" s="19"/>
      <c r="N211" s="126"/>
      <c r="O211" s="126"/>
    </row>
    <row r="212" spans="1:15" ht="25.5" x14ac:dyDescent="0.25">
      <c r="A212" s="130"/>
      <c r="B212" s="133"/>
      <c r="C212" s="23">
        <v>210</v>
      </c>
      <c r="D212" s="21" t="s">
        <v>342</v>
      </c>
      <c r="E212" s="23" t="s">
        <v>40</v>
      </c>
      <c r="F212" s="32" t="s">
        <v>52</v>
      </c>
      <c r="G212" s="23" t="s">
        <v>47</v>
      </c>
      <c r="H212" s="29">
        <v>3.6</v>
      </c>
      <c r="I212" s="86">
        <v>50</v>
      </c>
      <c r="J212" s="84">
        <f t="shared" si="6"/>
        <v>0</v>
      </c>
      <c r="K212" s="85" t="str">
        <f t="shared" si="7"/>
        <v>OK</v>
      </c>
      <c r="L212" s="19">
        <v>50</v>
      </c>
      <c r="M212" s="19"/>
      <c r="N212" s="126"/>
      <c r="O212" s="126"/>
    </row>
    <row r="213" spans="1:15" ht="51.75" x14ac:dyDescent="0.25">
      <c r="A213" s="130"/>
      <c r="B213" s="133"/>
      <c r="C213" s="23">
        <v>211</v>
      </c>
      <c r="D213" s="37" t="s">
        <v>343</v>
      </c>
      <c r="E213" s="23" t="s">
        <v>40</v>
      </c>
      <c r="F213" s="32" t="s">
        <v>344</v>
      </c>
      <c r="G213" s="23" t="s">
        <v>47</v>
      </c>
      <c r="H213" s="29">
        <v>54.78</v>
      </c>
      <c r="I213" s="86"/>
      <c r="J213" s="84">
        <f t="shared" si="6"/>
        <v>0</v>
      </c>
      <c r="K213" s="85" t="str">
        <f t="shared" si="7"/>
        <v>OK</v>
      </c>
      <c r="L213" s="19"/>
      <c r="M213" s="19"/>
      <c r="N213" s="126"/>
      <c r="O213" s="126"/>
    </row>
    <row r="214" spans="1:15" ht="25.5" x14ac:dyDescent="0.25">
      <c r="A214" s="131" t="s">
        <v>379</v>
      </c>
      <c r="B214" s="132">
        <v>31</v>
      </c>
      <c r="C214" s="26">
        <v>212</v>
      </c>
      <c r="D214" s="35" t="s">
        <v>345</v>
      </c>
      <c r="E214" s="26" t="s">
        <v>40</v>
      </c>
      <c r="F214" s="27" t="s">
        <v>128</v>
      </c>
      <c r="G214" s="26" t="s">
        <v>47</v>
      </c>
      <c r="H214" s="28">
        <v>0.28999999999999998</v>
      </c>
      <c r="I214" s="83"/>
      <c r="J214" s="84">
        <f t="shared" si="6"/>
        <v>0</v>
      </c>
      <c r="K214" s="85" t="str">
        <f t="shared" si="7"/>
        <v>OK</v>
      </c>
      <c r="L214" s="19"/>
      <c r="M214" s="19"/>
      <c r="N214" s="126"/>
      <c r="O214" s="126"/>
    </row>
    <row r="215" spans="1:15" ht="25.5" x14ac:dyDescent="0.25">
      <c r="A215" s="131"/>
      <c r="B215" s="132"/>
      <c r="C215" s="26">
        <v>213</v>
      </c>
      <c r="D215" s="35" t="s">
        <v>346</v>
      </c>
      <c r="E215" s="26" t="s">
        <v>40</v>
      </c>
      <c r="F215" s="27" t="s">
        <v>128</v>
      </c>
      <c r="G215" s="26" t="s">
        <v>47</v>
      </c>
      <c r="H215" s="28">
        <v>0.28999999999999998</v>
      </c>
      <c r="I215" s="83"/>
      <c r="J215" s="84">
        <f t="shared" si="6"/>
        <v>0</v>
      </c>
      <c r="K215" s="85" t="str">
        <f t="shared" si="7"/>
        <v>OK</v>
      </c>
      <c r="L215" s="19"/>
      <c r="M215" s="19"/>
      <c r="N215" s="126"/>
      <c r="O215" s="126"/>
    </row>
    <row r="216" spans="1:15" ht="25.5" x14ac:dyDescent="0.25">
      <c r="A216" s="131"/>
      <c r="B216" s="132"/>
      <c r="C216" s="26">
        <v>214</v>
      </c>
      <c r="D216" s="35" t="s">
        <v>347</v>
      </c>
      <c r="E216" s="26" t="s">
        <v>40</v>
      </c>
      <c r="F216" s="27" t="s">
        <v>128</v>
      </c>
      <c r="G216" s="26" t="s">
        <v>47</v>
      </c>
      <c r="H216" s="28">
        <v>0.28999999999999998</v>
      </c>
      <c r="I216" s="83"/>
      <c r="J216" s="84">
        <f t="shared" si="6"/>
        <v>0</v>
      </c>
      <c r="K216" s="85" t="str">
        <f t="shared" si="7"/>
        <v>OK</v>
      </c>
      <c r="L216" s="19"/>
      <c r="M216" s="19"/>
      <c r="N216" s="126"/>
      <c r="O216" s="126"/>
    </row>
    <row r="217" spans="1:15" ht="25.5" x14ac:dyDescent="0.25">
      <c r="A217" s="131"/>
      <c r="B217" s="132"/>
      <c r="C217" s="26">
        <v>215</v>
      </c>
      <c r="D217" s="35" t="s">
        <v>348</v>
      </c>
      <c r="E217" s="26" t="s">
        <v>40</v>
      </c>
      <c r="F217" s="27" t="s">
        <v>128</v>
      </c>
      <c r="G217" s="26" t="s">
        <v>47</v>
      </c>
      <c r="H217" s="28">
        <v>0.28999999999999998</v>
      </c>
      <c r="I217" s="83"/>
      <c r="J217" s="84">
        <f t="shared" si="6"/>
        <v>0</v>
      </c>
      <c r="K217" s="85" t="str">
        <f t="shared" si="7"/>
        <v>OK</v>
      </c>
      <c r="L217" s="19"/>
      <c r="M217" s="19"/>
      <c r="N217" s="126"/>
      <c r="O217" s="126"/>
    </row>
    <row r="218" spans="1:15" ht="25.5" x14ac:dyDescent="0.25">
      <c r="A218" s="131"/>
      <c r="B218" s="132"/>
      <c r="C218" s="26">
        <v>216</v>
      </c>
      <c r="D218" s="35" t="s">
        <v>349</v>
      </c>
      <c r="E218" s="26" t="s">
        <v>40</v>
      </c>
      <c r="F218" s="27" t="s">
        <v>128</v>
      </c>
      <c r="G218" s="26" t="s">
        <v>47</v>
      </c>
      <c r="H218" s="28">
        <v>0.28999999999999998</v>
      </c>
      <c r="I218" s="83"/>
      <c r="J218" s="84">
        <f t="shared" si="6"/>
        <v>0</v>
      </c>
      <c r="K218" s="85" t="str">
        <f t="shared" si="7"/>
        <v>OK</v>
      </c>
      <c r="L218" s="19"/>
      <c r="M218" s="19"/>
      <c r="N218" s="126"/>
      <c r="O218" s="126"/>
    </row>
    <row r="219" spans="1:15" ht="25.5" x14ac:dyDescent="0.25">
      <c r="A219" s="131"/>
      <c r="B219" s="132"/>
      <c r="C219" s="26">
        <v>217</v>
      </c>
      <c r="D219" s="35" t="s">
        <v>350</v>
      </c>
      <c r="E219" s="26" t="s">
        <v>40</v>
      </c>
      <c r="F219" s="27" t="s">
        <v>128</v>
      </c>
      <c r="G219" s="26" t="s">
        <v>47</v>
      </c>
      <c r="H219" s="28">
        <v>0.28999999999999998</v>
      </c>
      <c r="I219" s="83"/>
      <c r="J219" s="84">
        <f t="shared" si="6"/>
        <v>0</v>
      </c>
      <c r="K219" s="85" t="str">
        <f t="shared" si="7"/>
        <v>OK</v>
      </c>
      <c r="L219" s="19"/>
      <c r="M219" s="19"/>
      <c r="N219" s="126"/>
      <c r="O219" s="126"/>
    </row>
    <row r="220" spans="1:15" x14ac:dyDescent="0.25">
      <c r="A220" s="131"/>
      <c r="B220" s="132"/>
      <c r="C220" s="26">
        <v>218</v>
      </c>
      <c r="D220" s="35" t="s">
        <v>351</v>
      </c>
      <c r="E220" s="26" t="s">
        <v>40</v>
      </c>
      <c r="F220" s="27" t="s">
        <v>118</v>
      </c>
      <c r="G220" s="26" t="s">
        <v>47</v>
      </c>
      <c r="H220" s="28">
        <v>2.2000000000000002</v>
      </c>
      <c r="I220" s="83">
        <v>20</v>
      </c>
      <c r="J220" s="84">
        <f t="shared" si="6"/>
        <v>0</v>
      </c>
      <c r="K220" s="85" t="str">
        <f t="shared" si="7"/>
        <v>OK</v>
      </c>
      <c r="L220" s="19">
        <v>5</v>
      </c>
      <c r="M220" s="19">
        <v>15</v>
      </c>
      <c r="N220" s="126"/>
      <c r="O220" s="126"/>
    </row>
    <row r="221" spans="1:15" x14ac:dyDescent="0.25">
      <c r="A221" s="131"/>
      <c r="B221" s="132"/>
      <c r="C221" s="26">
        <v>219</v>
      </c>
      <c r="D221" s="35" t="s">
        <v>352</v>
      </c>
      <c r="E221" s="26" t="s">
        <v>147</v>
      </c>
      <c r="F221" s="27" t="s">
        <v>118</v>
      </c>
      <c r="G221" s="26" t="s">
        <v>47</v>
      </c>
      <c r="H221" s="28">
        <v>2.2000000000000002</v>
      </c>
      <c r="I221" s="83">
        <v>5</v>
      </c>
      <c r="J221" s="84">
        <f t="shared" si="6"/>
        <v>0</v>
      </c>
      <c r="K221" s="85" t="str">
        <f t="shared" si="7"/>
        <v>OK</v>
      </c>
      <c r="L221" s="19">
        <v>2</v>
      </c>
      <c r="M221" s="19">
        <v>3</v>
      </c>
      <c r="N221" s="126"/>
      <c r="O221" s="126"/>
    </row>
    <row r="222" spans="1:15" ht="38.25" x14ac:dyDescent="0.25">
      <c r="A222" s="131"/>
      <c r="B222" s="132"/>
      <c r="C222" s="26">
        <v>220</v>
      </c>
      <c r="D222" s="35" t="s">
        <v>353</v>
      </c>
      <c r="E222" s="26" t="s">
        <v>40</v>
      </c>
      <c r="F222" s="27" t="s">
        <v>354</v>
      </c>
      <c r="G222" s="26" t="s">
        <v>47</v>
      </c>
      <c r="H222" s="28">
        <v>1.57</v>
      </c>
      <c r="I222" s="83">
        <v>50</v>
      </c>
      <c r="J222" s="84">
        <f t="shared" si="6"/>
        <v>0</v>
      </c>
      <c r="K222" s="85" t="str">
        <f t="shared" si="7"/>
        <v>OK</v>
      </c>
      <c r="L222" s="19">
        <v>10</v>
      </c>
      <c r="M222" s="19">
        <v>40</v>
      </c>
      <c r="N222" s="126"/>
      <c r="O222" s="126"/>
    </row>
    <row r="223" spans="1:15" ht="25.5" x14ac:dyDescent="0.25">
      <c r="A223" s="131"/>
      <c r="B223" s="132"/>
      <c r="C223" s="26">
        <v>221</v>
      </c>
      <c r="D223" s="35" t="s">
        <v>355</v>
      </c>
      <c r="E223" s="26" t="s">
        <v>68</v>
      </c>
      <c r="F223" s="27" t="s">
        <v>218</v>
      </c>
      <c r="G223" s="26" t="s">
        <v>47</v>
      </c>
      <c r="H223" s="28">
        <v>5.71</v>
      </c>
      <c r="I223" s="83"/>
      <c r="J223" s="84">
        <f t="shared" si="6"/>
        <v>0</v>
      </c>
      <c r="K223" s="85" t="str">
        <f t="shared" si="7"/>
        <v>OK</v>
      </c>
      <c r="L223" s="19"/>
      <c r="M223" s="19"/>
      <c r="N223" s="126"/>
      <c r="O223" s="126"/>
    </row>
    <row r="224" spans="1:15" ht="25.5" x14ac:dyDescent="0.25">
      <c r="A224" s="131"/>
      <c r="B224" s="132"/>
      <c r="C224" s="26">
        <v>222</v>
      </c>
      <c r="D224" s="35" t="s">
        <v>356</v>
      </c>
      <c r="E224" s="26" t="s">
        <v>40</v>
      </c>
      <c r="F224" s="27" t="s">
        <v>153</v>
      </c>
      <c r="G224" s="26" t="s">
        <v>47</v>
      </c>
      <c r="H224" s="28">
        <v>0.26</v>
      </c>
      <c r="I224" s="83">
        <v>200</v>
      </c>
      <c r="J224" s="84">
        <f t="shared" si="6"/>
        <v>100</v>
      </c>
      <c r="K224" s="85" t="str">
        <f t="shared" si="7"/>
        <v>OK</v>
      </c>
      <c r="L224" s="19">
        <v>100</v>
      </c>
      <c r="M224" s="19"/>
      <c r="N224" s="126"/>
      <c r="O224" s="126"/>
    </row>
    <row r="225" spans="1:15" x14ac:dyDescent="0.25">
      <c r="A225" s="131"/>
      <c r="B225" s="132"/>
      <c r="C225" s="26">
        <v>223</v>
      </c>
      <c r="D225" s="35" t="s">
        <v>357</v>
      </c>
      <c r="E225" s="26" t="s">
        <v>40</v>
      </c>
      <c r="F225" s="27" t="s">
        <v>325</v>
      </c>
      <c r="G225" s="26" t="s">
        <v>47</v>
      </c>
      <c r="H225" s="28">
        <v>0.43</v>
      </c>
      <c r="I225" s="83"/>
      <c r="J225" s="84">
        <f t="shared" si="6"/>
        <v>0</v>
      </c>
      <c r="K225" s="85" t="str">
        <f t="shared" si="7"/>
        <v>OK</v>
      </c>
      <c r="L225" s="19"/>
      <c r="M225" s="19"/>
      <c r="N225" s="126"/>
      <c r="O225" s="126"/>
    </row>
    <row r="226" spans="1:15" x14ac:dyDescent="0.25">
      <c r="A226" s="131"/>
      <c r="B226" s="132"/>
      <c r="C226" s="26">
        <v>224</v>
      </c>
      <c r="D226" s="40" t="s">
        <v>358</v>
      </c>
      <c r="E226" s="31" t="s">
        <v>40</v>
      </c>
      <c r="F226" s="33" t="s">
        <v>359</v>
      </c>
      <c r="G226" s="31" t="s">
        <v>47</v>
      </c>
      <c r="H226" s="28">
        <v>0.21</v>
      </c>
      <c r="I226" s="88"/>
      <c r="J226" s="84">
        <f t="shared" si="6"/>
        <v>0</v>
      </c>
      <c r="K226" s="85" t="str">
        <f t="shared" si="7"/>
        <v>OK</v>
      </c>
      <c r="L226" s="19"/>
      <c r="M226" s="19"/>
      <c r="N226" s="126"/>
      <c r="O226" s="126"/>
    </row>
    <row r="227" spans="1:15" x14ac:dyDescent="0.25">
      <c r="A227" s="131"/>
      <c r="B227" s="132"/>
      <c r="C227" s="26">
        <v>225</v>
      </c>
      <c r="D227" s="40" t="s">
        <v>360</v>
      </c>
      <c r="E227" s="31" t="s">
        <v>40</v>
      </c>
      <c r="F227" s="33" t="s">
        <v>359</v>
      </c>
      <c r="G227" s="31" t="s">
        <v>47</v>
      </c>
      <c r="H227" s="28">
        <v>0.14000000000000001</v>
      </c>
      <c r="I227" s="88"/>
      <c r="J227" s="84">
        <f t="shared" si="6"/>
        <v>0</v>
      </c>
      <c r="K227" s="85" t="str">
        <f t="shared" si="7"/>
        <v>OK</v>
      </c>
      <c r="L227" s="19"/>
      <c r="M227" s="19"/>
      <c r="N227" s="126"/>
      <c r="O227" s="126"/>
    </row>
    <row r="228" spans="1:15" x14ac:dyDescent="0.25">
      <c r="A228" s="131"/>
      <c r="B228" s="132"/>
      <c r="C228" s="26">
        <v>226</v>
      </c>
      <c r="D228" s="40" t="s">
        <v>361</v>
      </c>
      <c r="E228" s="31" t="s">
        <v>40</v>
      </c>
      <c r="F228" s="33" t="s">
        <v>359</v>
      </c>
      <c r="G228" s="31" t="s">
        <v>47</v>
      </c>
      <c r="H228" s="28">
        <v>0.1</v>
      </c>
      <c r="I228" s="88"/>
      <c r="J228" s="84">
        <f t="shared" si="6"/>
        <v>0</v>
      </c>
      <c r="K228" s="85" t="str">
        <f t="shared" si="7"/>
        <v>OK</v>
      </c>
      <c r="L228" s="19"/>
      <c r="M228" s="19"/>
      <c r="N228" s="126"/>
      <c r="O228" s="126"/>
    </row>
    <row r="229" spans="1:15" x14ac:dyDescent="0.25">
      <c r="A229" s="131"/>
      <c r="B229" s="132"/>
      <c r="C229" s="26">
        <v>227</v>
      </c>
      <c r="D229" s="41" t="s">
        <v>362</v>
      </c>
      <c r="E229" s="31" t="s">
        <v>40</v>
      </c>
      <c r="F229" s="33" t="s">
        <v>359</v>
      </c>
      <c r="G229" s="31" t="s">
        <v>47</v>
      </c>
      <c r="H229" s="28">
        <v>0.33</v>
      </c>
      <c r="I229" s="88"/>
      <c r="J229" s="84">
        <f t="shared" si="6"/>
        <v>0</v>
      </c>
      <c r="K229" s="85" t="str">
        <f t="shared" si="7"/>
        <v>OK</v>
      </c>
      <c r="L229" s="19"/>
      <c r="M229" s="19"/>
      <c r="N229" s="126"/>
      <c r="O229" s="126"/>
    </row>
    <row r="230" spans="1:15" x14ac:dyDescent="0.25">
      <c r="A230" s="131"/>
      <c r="B230" s="132"/>
      <c r="C230" s="26">
        <v>228</v>
      </c>
      <c r="D230" s="40" t="s">
        <v>363</v>
      </c>
      <c r="E230" s="31" t="s">
        <v>40</v>
      </c>
      <c r="F230" s="33" t="s">
        <v>359</v>
      </c>
      <c r="G230" s="31" t="s">
        <v>47</v>
      </c>
      <c r="H230" s="28">
        <v>0.21</v>
      </c>
      <c r="I230" s="88"/>
      <c r="J230" s="84">
        <f t="shared" si="6"/>
        <v>0</v>
      </c>
      <c r="K230" s="85" t="str">
        <f t="shared" si="7"/>
        <v>OK</v>
      </c>
      <c r="L230" s="19"/>
      <c r="M230" s="19"/>
      <c r="N230" s="126"/>
      <c r="O230" s="126"/>
    </row>
    <row r="231" spans="1:15" x14ac:dyDescent="0.25">
      <c r="A231" s="131"/>
      <c r="B231" s="132"/>
      <c r="C231" s="26">
        <v>229</v>
      </c>
      <c r="D231" s="40" t="s">
        <v>364</v>
      </c>
      <c r="E231" s="31" t="s">
        <v>40</v>
      </c>
      <c r="F231" s="33" t="s">
        <v>359</v>
      </c>
      <c r="G231" s="31" t="s">
        <v>47</v>
      </c>
      <c r="H231" s="28">
        <v>0.16</v>
      </c>
      <c r="I231" s="88"/>
      <c r="J231" s="84">
        <f t="shared" si="6"/>
        <v>0</v>
      </c>
      <c r="K231" s="85" t="str">
        <f t="shared" si="7"/>
        <v>OK</v>
      </c>
      <c r="L231" s="19"/>
      <c r="M231" s="19"/>
      <c r="N231" s="126"/>
      <c r="O231" s="126"/>
    </row>
    <row r="232" spans="1:15" x14ac:dyDescent="0.25">
      <c r="A232" s="131"/>
      <c r="B232" s="132"/>
      <c r="C232" s="26">
        <v>230</v>
      </c>
      <c r="D232" s="40" t="s">
        <v>365</v>
      </c>
      <c r="E232" s="31" t="s">
        <v>40</v>
      </c>
      <c r="F232" s="33" t="s">
        <v>359</v>
      </c>
      <c r="G232" s="31" t="s">
        <v>47</v>
      </c>
      <c r="H232" s="28">
        <v>7.0000000000000007E-2</v>
      </c>
      <c r="I232" s="88"/>
      <c r="J232" s="84">
        <f t="shared" si="6"/>
        <v>0</v>
      </c>
      <c r="K232" s="85" t="str">
        <f t="shared" si="7"/>
        <v>OK</v>
      </c>
      <c r="L232" s="19"/>
      <c r="M232" s="19"/>
      <c r="N232" s="126"/>
      <c r="O232" s="126"/>
    </row>
    <row r="233" spans="1:15" ht="76.5" x14ac:dyDescent="0.25">
      <c r="A233" s="56" t="s">
        <v>382</v>
      </c>
      <c r="B233" s="54">
        <v>32</v>
      </c>
      <c r="C233" s="23">
        <v>231</v>
      </c>
      <c r="D233" s="21" t="s">
        <v>366</v>
      </c>
      <c r="E233" s="23" t="s">
        <v>68</v>
      </c>
      <c r="F233" s="32" t="s">
        <v>180</v>
      </c>
      <c r="G233" s="23" t="s">
        <v>47</v>
      </c>
      <c r="H233" s="29">
        <v>260</v>
      </c>
      <c r="I233" s="86"/>
      <c r="J233" s="84">
        <f t="shared" si="6"/>
        <v>0</v>
      </c>
      <c r="K233" s="85" t="str">
        <f t="shared" si="7"/>
        <v>OK</v>
      </c>
      <c r="L233" s="19"/>
      <c r="M233" s="19"/>
      <c r="N233" s="126"/>
      <c r="O233" s="126"/>
    </row>
    <row r="234" spans="1:15" ht="37.5" customHeight="1" x14ac:dyDescent="0.25">
      <c r="A234" s="47" t="s">
        <v>387</v>
      </c>
      <c r="B234" s="54">
        <v>33</v>
      </c>
      <c r="C234" s="23"/>
      <c r="D234" s="21" t="s">
        <v>388</v>
      </c>
      <c r="E234" s="23" t="s">
        <v>389</v>
      </c>
      <c r="F234" s="32"/>
      <c r="G234" s="23" t="s">
        <v>47</v>
      </c>
      <c r="H234" s="29"/>
      <c r="I234" s="83"/>
      <c r="J234" s="84"/>
      <c r="K234" s="85"/>
      <c r="L234" s="19"/>
      <c r="M234" s="19"/>
      <c r="N234" s="126"/>
      <c r="O234" s="126"/>
    </row>
    <row r="235" spans="1:15" ht="38.25" x14ac:dyDescent="0.25">
      <c r="A235" s="56" t="s">
        <v>380</v>
      </c>
      <c r="B235" s="54">
        <v>34</v>
      </c>
      <c r="C235" s="23">
        <v>161</v>
      </c>
      <c r="D235" s="21" t="s">
        <v>367</v>
      </c>
      <c r="E235" s="23" t="s">
        <v>9</v>
      </c>
      <c r="F235" s="32" t="s">
        <v>77</v>
      </c>
      <c r="G235" s="23" t="s">
        <v>47</v>
      </c>
      <c r="H235" s="29">
        <v>0.05</v>
      </c>
      <c r="I235" s="49">
        <v>45000</v>
      </c>
      <c r="J235" s="84">
        <f t="shared" ref="J235:J240" si="8">I235-(SUM(L235:O235))</f>
        <v>0</v>
      </c>
      <c r="K235" s="85" t="str">
        <f t="shared" si="7"/>
        <v>OK</v>
      </c>
      <c r="L235" s="19">
        <v>25000</v>
      </c>
      <c r="M235" s="19"/>
      <c r="N235" s="126">
        <v>20000</v>
      </c>
      <c r="O235" s="126"/>
    </row>
    <row r="236" spans="1:15" ht="63.75" x14ac:dyDescent="0.25">
      <c r="A236" s="55" t="s">
        <v>382</v>
      </c>
      <c r="B236" s="53">
        <v>35</v>
      </c>
      <c r="C236" s="26">
        <v>233</v>
      </c>
      <c r="D236" s="35" t="s">
        <v>368</v>
      </c>
      <c r="E236" s="26" t="s">
        <v>40</v>
      </c>
      <c r="F236" s="27" t="s">
        <v>369</v>
      </c>
      <c r="G236" s="26" t="s">
        <v>370</v>
      </c>
      <c r="H236" s="30">
        <v>2200</v>
      </c>
      <c r="I236" s="83"/>
      <c r="J236" s="84">
        <f t="shared" si="8"/>
        <v>0</v>
      </c>
      <c r="K236" s="85" t="str">
        <f t="shared" si="7"/>
        <v>OK</v>
      </c>
      <c r="L236" s="19"/>
      <c r="M236" s="19"/>
      <c r="N236" s="126"/>
      <c r="O236" s="126"/>
    </row>
    <row r="237" spans="1:15" ht="102" x14ac:dyDescent="0.25">
      <c r="A237" s="130" t="s">
        <v>382</v>
      </c>
      <c r="B237" s="133">
        <v>36</v>
      </c>
      <c r="C237" s="23">
        <v>234</v>
      </c>
      <c r="D237" s="21" t="s">
        <v>371</v>
      </c>
      <c r="E237" s="23" t="s">
        <v>40</v>
      </c>
      <c r="F237" s="32" t="s">
        <v>372</v>
      </c>
      <c r="G237" s="23" t="s">
        <v>47</v>
      </c>
      <c r="H237" s="29">
        <v>132.5</v>
      </c>
      <c r="I237" s="86"/>
      <c r="J237" s="84">
        <f t="shared" si="8"/>
        <v>0</v>
      </c>
      <c r="K237" s="85" t="str">
        <f t="shared" si="7"/>
        <v>OK</v>
      </c>
      <c r="L237" s="19"/>
      <c r="M237" s="19"/>
      <c r="N237" s="126"/>
      <c r="O237" s="126"/>
    </row>
    <row r="238" spans="1:15" ht="102" x14ac:dyDescent="0.25">
      <c r="A238" s="130"/>
      <c r="B238" s="133"/>
      <c r="C238" s="23">
        <v>235</v>
      </c>
      <c r="D238" s="21" t="s">
        <v>373</v>
      </c>
      <c r="E238" s="23" t="s">
        <v>40</v>
      </c>
      <c r="F238" s="32" t="s">
        <v>372</v>
      </c>
      <c r="G238" s="23" t="s">
        <v>47</v>
      </c>
      <c r="H238" s="29">
        <v>92</v>
      </c>
      <c r="I238" s="86"/>
      <c r="J238" s="84">
        <f t="shared" si="8"/>
        <v>0</v>
      </c>
      <c r="K238" s="85" t="str">
        <f t="shared" si="7"/>
        <v>OK</v>
      </c>
      <c r="L238" s="19"/>
      <c r="M238" s="19"/>
      <c r="N238" s="126"/>
      <c r="O238" s="126"/>
    </row>
    <row r="239" spans="1:15" ht="25.5" x14ac:dyDescent="0.25">
      <c r="A239" s="130"/>
      <c r="B239" s="133"/>
      <c r="C239" s="23">
        <v>236</v>
      </c>
      <c r="D239" s="21" t="s">
        <v>374</v>
      </c>
      <c r="E239" s="23" t="s">
        <v>375</v>
      </c>
      <c r="F239" s="32" t="s">
        <v>372</v>
      </c>
      <c r="G239" s="23" t="s">
        <v>47</v>
      </c>
      <c r="H239" s="29">
        <v>34.799999999999997</v>
      </c>
      <c r="I239" s="86"/>
      <c r="J239" s="84">
        <f t="shared" si="8"/>
        <v>0</v>
      </c>
      <c r="K239" s="85" t="str">
        <f t="shared" si="7"/>
        <v>OK</v>
      </c>
      <c r="L239" s="19"/>
      <c r="M239" s="19"/>
      <c r="N239" s="126"/>
      <c r="O239" s="126"/>
    </row>
    <row r="240" spans="1:15" ht="63.75" x14ac:dyDescent="0.25">
      <c r="A240" s="130"/>
      <c r="B240" s="133"/>
      <c r="C240" s="23">
        <v>237</v>
      </c>
      <c r="D240" s="21" t="s">
        <v>376</v>
      </c>
      <c r="E240" s="23" t="s">
        <v>40</v>
      </c>
      <c r="F240" s="32" t="s">
        <v>372</v>
      </c>
      <c r="G240" s="23" t="s">
        <v>47</v>
      </c>
      <c r="H240" s="29">
        <v>202</v>
      </c>
      <c r="I240" s="86"/>
      <c r="J240" s="84">
        <f t="shared" si="8"/>
        <v>0</v>
      </c>
      <c r="K240" s="85" t="str">
        <f t="shared" si="7"/>
        <v>OK</v>
      </c>
      <c r="L240" s="19"/>
      <c r="M240" s="19"/>
      <c r="N240" s="126"/>
      <c r="O240" s="126"/>
    </row>
  </sheetData>
  <mergeCells count="58">
    <mergeCell ref="A2:K2"/>
    <mergeCell ref="A4:A5"/>
    <mergeCell ref="B4:B5"/>
    <mergeCell ref="O1:O2"/>
    <mergeCell ref="A1:C1"/>
    <mergeCell ref="D1:H1"/>
    <mergeCell ref="I1:K1"/>
    <mergeCell ref="L1:L2"/>
    <mergeCell ref="M1:M2"/>
    <mergeCell ref="N1:N2"/>
    <mergeCell ref="A6:A13"/>
    <mergeCell ref="B6:B13"/>
    <mergeCell ref="A14:A15"/>
    <mergeCell ref="B14:B15"/>
    <mergeCell ref="A16:A23"/>
    <mergeCell ref="B16:B23"/>
    <mergeCell ref="A24:A27"/>
    <mergeCell ref="B24:B27"/>
    <mergeCell ref="A28:A49"/>
    <mergeCell ref="B28:B49"/>
    <mergeCell ref="A50:A54"/>
    <mergeCell ref="B50:B54"/>
    <mergeCell ref="A55:A60"/>
    <mergeCell ref="B55:B60"/>
    <mergeCell ref="A61:A80"/>
    <mergeCell ref="B61:B80"/>
    <mergeCell ref="A81:A82"/>
    <mergeCell ref="B81:B82"/>
    <mergeCell ref="A83:A84"/>
    <mergeCell ref="B83:B84"/>
    <mergeCell ref="A85:A100"/>
    <mergeCell ref="B85:B100"/>
    <mergeCell ref="A102:A112"/>
    <mergeCell ref="B102:B112"/>
    <mergeCell ref="A115:A121"/>
    <mergeCell ref="B115:B121"/>
    <mergeCell ref="A122:A127"/>
    <mergeCell ref="B122:B127"/>
    <mergeCell ref="A129:A138"/>
    <mergeCell ref="B129:B138"/>
    <mergeCell ref="A141:A163"/>
    <mergeCell ref="B141:B163"/>
    <mergeCell ref="A165:A166"/>
    <mergeCell ref="B165:B166"/>
    <mergeCell ref="A167:A176"/>
    <mergeCell ref="B167:B176"/>
    <mergeCell ref="A177:A193"/>
    <mergeCell ref="B177:B193"/>
    <mergeCell ref="A194:A203"/>
    <mergeCell ref="B194:B203"/>
    <mergeCell ref="A204:A205"/>
    <mergeCell ref="B204:B205"/>
    <mergeCell ref="A206:A213"/>
    <mergeCell ref="B206:B213"/>
    <mergeCell ref="A214:A232"/>
    <mergeCell ref="B214:B232"/>
    <mergeCell ref="A237:A240"/>
    <mergeCell ref="B237:B240"/>
  </mergeCells>
  <conditionalFormatting sqref="L4">
    <cfRule type="cellIs" dxfId="113" priority="40" stopIfTrue="1" operator="greaterThan">
      <formula>0</formula>
    </cfRule>
    <cfRule type="cellIs" dxfId="112" priority="41" stopIfTrue="1" operator="greaterThan">
      <formula>0</formula>
    </cfRule>
    <cfRule type="cellIs" dxfId="111" priority="42" stopIfTrue="1" operator="greaterThan">
      <formula>0</formula>
    </cfRule>
  </conditionalFormatting>
  <conditionalFormatting sqref="L5">
    <cfRule type="cellIs" dxfId="110" priority="37" stopIfTrue="1" operator="greaterThan">
      <formula>0</formula>
    </cfRule>
    <cfRule type="cellIs" dxfId="109" priority="38" stopIfTrue="1" operator="greaterThan">
      <formula>0</formula>
    </cfRule>
    <cfRule type="cellIs" dxfId="108" priority="39" stopIfTrue="1" operator="greaterThan">
      <formula>0</formula>
    </cfRule>
  </conditionalFormatting>
  <conditionalFormatting sqref="M4">
    <cfRule type="cellIs" dxfId="107" priority="34" stopIfTrue="1" operator="greaterThan">
      <formula>0</formula>
    </cfRule>
    <cfRule type="cellIs" dxfId="106" priority="35" stopIfTrue="1" operator="greaterThan">
      <formula>0</formula>
    </cfRule>
    <cfRule type="cellIs" dxfId="105" priority="36" stopIfTrue="1" operator="greaterThan">
      <formula>0</formula>
    </cfRule>
  </conditionalFormatting>
  <conditionalFormatting sqref="M5">
    <cfRule type="cellIs" dxfId="104" priority="31" stopIfTrue="1" operator="greaterThan">
      <formula>0</formula>
    </cfRule>
    <cfRule type="cellIs" dxfId="103" priority="32" stopIfTrue="1" operator="greaterThan">
      <formula>0</formula>
    </cfRule>
    <cfRule type="cellIs" dxfId="102" priority="33" stopIfTrue="1" operator="greaterThan">
      <formula>0</formula>
    </cfRule>
  </conditionalFormatting>
  <conditionalFormatting sqref="L6:L240">
    <cfRule type="cellIs" dxfId="101" priority="28" stopIfTrue="1" operator="greaterThan">
      <formula>0</formula>
    </cfRule>
    <cfRule type="cellIs" dxfId="100" priority="29" stopIfTrue="1" operator="greaterThan">
      <formula>0</formula>
    </cfRule>
    <cfRule type="cellIs" dxfId="99" priority="30" stopIfTrue="1" operator="greaterThan">
      <formula>0</formula>
    </cfRule>
  </conditionalFormatting>
  <conditionalFormatting sqref="M6:M240">
    <cfRule type="cellIs" dxfId="98" priority="25" stopIfTrue="1" operator="greaterThan">
      <formula>0</formula>
    </cfRule>
    <cfRule type="cellIs" dxfId="97" priority="26" stopIfTrue="1" operator="greaterThan">
      <formula>0</formula>
    </cfRule>
    <cfRule type="cellIs" dxfId="96" priority="27" stopIfTrue="1" operator="greaterThan">
      <formula>0</formula>
    </cfRule>
  </conditionalFormatting>
  <conditionalFormatting sqref="N6:N240">
    <cfRule type="cellIs" dxfId="95" priority="4" stopIfTrue="1" operator="greaterThan">
      <formula>0</formula>
    </cfRule>
    <cfRule type="cellIs" dxfId="94" priority="5" stopIfTrue="1" operator="greaterThan">
      <formula>0</formula>
    </cfRule>
    <cfRule type="cellIs" dxfId="93" priority="6" stopIfTrue="1" operator="greaterThan">
      <formula>0</formula>
    </cfRule>
  </conditionalFormatting>
  <conditionalFormatting sqref="O6:O240">
    <cfRule type="cellIs" dxfId="92" priority="1" stopIfTrue="1" operator="greaterThan">
      <formula>0</formula>
    </cfRule>
    <cfRule type="cellIs" dxfId="91" priority="2" stopIfTrue="1" operator="greaterThan">
      <formula>0</formula>
    </cfRule>
    <cfRule type="cellIs" dxfId="90" priority="3" stopIfTrue="1" operator="greaterThan">
      <formula>0</formula>
    </cfRule>
  </conditionalFormatting>
  <conditionalFormatting sqref="N4">
    <cfRule type="cellIs" dxfId="89" priority="16" stopIfTrue="1" operator="greaterThan">
      <formula>0</formula>
    </cfRule>
    <cfRule type="cellIs" dxfId="88" priority="17" stopIfTrue="1" operator="greaterThan">
      <formula>0</formula>
    </cfRule>
    <cfRule type="cellIs" dxfId="87" priority="18" stopIfTrue="1" operator="greaterThan">
      <formula>0</formula>
    </cfRule>
  </conditionalFormatting>
  <conditionalFormatting sqref="N5">
    <cfRule type="cellIs" dxfId="86" priority="13" stopIfTrue="1" operator="greaterThan">
      <formula>0</formula>
    </cfRule>
    <cfRule type="cellIs" dxfId="85" priority="14" stopIfTrue="1" operator="greaterThan">
      <formula>0</formula>
    </cfRule>
    <cfRule type="cellIs" dxfId="84" priority="15" stopIfTrue="1" operator="greaterThan">
      <formula>0</formula>
    </cfRule>
  </conditionalFormatting>
  <conditionalFormatting sqref="O4">
    <cfRule type="cellIs" dxfId="83" priority="10" stopIfTrue="1" operator="greaterThan">
      <formula>0</formula>
    </cfRule>
    <cfRule type="cellIs" dxfId="82" priority="11" stopIfTrue="1" operator="greaterThan">
      <formula>0</formula>
    </cfRule>
    <cfRule type="cellIs" dxfId="81" priority="12" stopIfTrue="1" operator="greaterThan">
      <formula>0</formula>
    </cfRule>
  </conditionalFormatting>
  <conditionalFormatting sqref="O5">
    <cfRule type="cellIs" dxfId="80" priority="7" stopIfTrue="1" operator="greaterThan">
      <formula>0</formula>
    </cfRule>
    <cfRule type="cellIs" dxfId="79" priority="8" stopIfTrue="1" operator="greaterThan">
      <formula>0</formula>
    </cfRule>
    <cfRule type="cellIs" dxfId="78" priority="9"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B240"/>
  <sheetViews>
    <sheetView zoomScale="80" zoomScaleNormal="80" workbookViewId="0">
      <selection sqref="A1:C1"/>
    </sheetView>
  </sheetViews>
  <sheetFormatPr defaultColWidth="9.7109375" defaultRowHeight="15" x14ac:dyDescent="0.25"/>
  <cols>
    <col min="1" max="1" width="14.5703125" style="1" customWidth="1"/>
    <col min="2" max="2" width="5.5703125" style="1" bestFit="1" customWidth="1"/>
    <col min="3" max="3" width="6" style="89" bestFit="1" customWidth="1"/>
    <col min="4" max="4" width="53.85546875" style="1" bestFit="1" customWidth="1"/>
    <col min="5" max="5" width="9.85546875" style="1" bestFit="1" customWidth="1"/>
    <col min="6" max="6" width="13.140625" style="1" customWidth="1"/>
    <col min="7" max="7" width="11.28515625" style="1" customWidth="1"/>
    <col min="8" max="8" width="12.7109375" style="1" bestFit="1" customWidth="1"/>
    <col min="9" max="9" width="11.28515625" style="46" customWidth="1"/>
    <col min="10" max="10" width="13.28515625" style="90" customWidth="1"/>
    <col min="11" max="11" width="12.5703125" style="17" customWidth="1"/>
    <col min="12" max="28" width="16.42578125" style="18" customWidth="1"/>
    <col min="29" max="16384" width="9.7109375" style="15"/>
  </cols>
  <sheetData>
    <row r="1" spans="1:28" ht="33" customHeight="1" x14ac:dyDescent="0.25">
      <c r="A1" s="134" t="s">
        <v>42</v>
      </c>
      <c r="B1" s="134"/>
      <c r="C1" s="134"/>
      <c r="D1" s="134" t="s">
        <v>43</v>
      </c>
      <c r="E1" s="134"/>
      <c r="F1" s="134"/>
      <c r="G1" s="134"/>
      <c r="H1" s="134"/>
      <c r="I1" s="134" t="s">
        <v>44</v>
      </c>
      <c r="J1" s="134"/>
      <c r="K1" s="134"/>
      <c r="L1" s="129" t="s">
        <v>396</v>
      </c>
      <c r="M1" s="129" t="s">
        <v>397</v>
      </c>
      <c r="N1" s="129" t="s">
        <v>398</v>
      </c>
      <c r="O1" s="129" t="s">
        <v>399</v>
      </c>
      <c r="P1" s="129" t="s">
        <v>400</v>
      </c>
      <c r="Q1" s="129" t="s">
        <v>401</v>
      </c>
      <c r="R1" s="129" t="s">
        <v>402</v>
      </c>
      <c r="S1" s="129" t="s">
        <v>403</v>
      </c>
      <c r="T1" s="129" t="s">
        <v>404</v>
      </c>
      <c r="U1" s="129" t="s">
        <v>405</v>
      </c>
      <c r="V1" s="129" t="s">
        <v>406</v>
      </c>
      <c r="W1" s="129" t="s">
        <v>407</v>
      </c>
      <c r="X1" s="129" t="s">
        <v>408</v>
      </c>
      <c r="Y1" s="129" t="s">
        <v>535</v>
      </c>
      <c r="Z1" s="129" t="s">
        <v>536</v>
      </c>
      <c r="AA1" s="129" t="s">
        <v>537</v>
      </c>
      <c r="AB1" s="129" t="s">
        <v>538</v>
      </c>
    </row>
    <row r="2" spans="1:28" ht="21.75" customHeight="1" x14ac:dyDescent="0.25">
      <c r="A2" s="134" t="s">
        <v>33</v>
      </c>
      <c r="B2" s="134"/>
      <c r="C2" s="134"/>
      <c r="D2" s="134"/>
      <c r="E2" s="134"/>
      <c r="F2" s="134"/>
      <c r="G2" s="134"/>
      <c r="H2" s="134"/>
      <c r="I2" s="134"/>
      <c r="J2" s="134"/>
      <c r="K2" s="134"/>
      <c r="L2" s="129"/>
      <c r="M2" s="129"/>
      <c r="N2" s="129"/>
      <c r="O2" s="129"/>
      <c r="P2" s="129"/>
      <c r="Q2" s="129"/>
      <c r="R2" s="129"/>
      <c r="S2" s="129"/>
      <c r="T2" s="129"/>
      <c r="U2" s="129"/>
      <c r="V2" s="129"/>
      <c r="W2" s="129"/>
      <c r="X2" s="129"/>
      <c r="Y2" s="129"/>
      <c r="Z2" s="129"/>
      <c r="AA2" s="129"/>
      <c r="AB2" s="129"/>
    </row>
    <row r="3" spans="1:28" s="16" customFormat="1" ht="45" x14ac:dyDescent="0.2">
      <c r="A3" s="76" t="s">
        <v>3</v>
      </c>
      <c r="B3" s="76" t="s">
        <v>1</v>
      </c>
      <c r="C3" s="77" t="s">
        <v>4</v>
      </c>
      <c r="D3" s="77" t="s">
        <v>6</v>
      </c>
      <c r="E3" s="77" t="s">
        <v>37</v>
      </c>
      <c r="F3" s="77" t="s">
        <v>38</v>
      </c>
      <c r="G3" s="77" t="s">
        <v>386</v>
      </c>
      <c r="H3" s="78" t="s">
        <v>5</v>
      </c>
      <c r="I3" s="79" t="s">
        <v>28</v>
      </c>
      <c r="J3" s="80" t="s">
        <v>0</v>
      </c>
      <c r="K3" s="76" t="s">
        <v>7</v>
      </c>
      <c r="L3" s="81">
        <v>42121</v>
      </c>
      <c r="M3" s="81">
        <v>42130</v>
      </c>
      <c r="N3" s="81">
        <v>42130</v>
      </c>
      <c r="O3" s="81">
        <v>42135</v>
      </c>
      <c r="P3" s="81">
        <v>42136</v>
      </c>
      <c r="Q3" s="81">
        <v>42136</v>
      </c>
      <c r="R3" s="81">
        <v>42136</v>
      </c>
      <c r="S3" s="82" t="s">
        <v>2</v>
      </c>
      <c r="T3" s="81">
        <v>42194</v>
      </c>
      <c r="U3" s="81">
        <v>42262</v>
      </c>
      <c r="V3" s="81">
        <v>42262</v>
      </c>
      <c r="W3" s="81">
        <v>42262</v>
      </c>
      <c r="X3" s="81">
        <v>42262</v>
      </c>
      <c r="Y3" s="81">
        <v>42403</v>
      </c>
      <c r="Z3" s="81">
        <v>42403</v>
      </c>
      <c r="AA3" s="81">
        <v>42403</v>
      </c>
      <c r="AB3" s="81">
        <v>42403</v>
      </c>
    </row>
    <row r="4" spans="1:28" ht="38.25" x14ac:dyDescent="0.25">
      <c r="A4" s="131" t="s">
        <v>377</v>
      </c>
      <c r="B4" s="132">
        <v>1</v>
      </c>
      <c r="C4" s="26">
        <v>1</v>
      </c>
      <c r="D4" s="35" t="s">
        <v>45</v>
      </c>
      <c r="E4" s="26" t="s">
        <v>40</v>
      </c>
      <c r="F4" s="27" t="s">
        <v>46</v>
      </c>
      <c r="G4" s="26" t="s">
        <v>47</v>
      </c>
      <c r="H4" s="28">
        <v>18.920000000000002</v>
      </c>
      <c r="I4" s="83">
        <v>10</v>
      </c>
      <c r="J4" s="84">
        <f>I4-(SUM(L4:AB4))</f>
        <v>0</v>
      </c>
      <c r="K4" s="85" t="str">
        <f>IF(J4&lt;0,"ATENÇÃO","OK")</f>
        <v>OK</v>
      </c>
      <c r="L4" s="19">
        <v>0</v>
      </c>
      <c r="M4" s="19">
        <v>0</v>
      </c>
      <c r="N4" s="19">
        <v>0</v>
      </c>
      <c r="O4" s="19">
        <v>0</v>
      </c>
      <c r="P4" s="19">
        <v>10</v>
      </c>
      <c r="Q4" s="19">
        <v>0</v>
      </c>
      <c r="R4" s="19">
        <v>0</v>
      </c>
      <c r="S4" s="19">
        <v>0</v>
      </c>
      <c r="T4" s="19">
        <v>0</v>
      </c>
      <c r="U4" s="19">
        <v>0</v>
      </c>
      <c r="V4" s="19">
        <v>0</v>
      </c>
      <c r="W4" s="19">
        <v>0</v>
      </c>
      <c r="X4" s="19">
        <v>0</v>
      </c>
      <c r="Y4" s="19">
        <v>0</v>
      </c>
      <c r="Z4" s="19">
        <v>0</v>
      </c>
      <c r="AA4" s="19">
        <v>0</v>
      </c>
      <c r="AB4" s="19">
        <v>0</v>
      </c>
    </row>
    <row r="5" spans="1:28" ht="63.75" x14ac:dyDescent="0.25">
      <c r="A5" s="131"/>
      <c r="B5" s="132"/>
      <c r="C5" s="26">
        <v>2</v>
      </c>
      <c r="D5" s="35" t="s">
        <v>48</v>
      </c>
      <c r="E5" s="26" t="s">
        <v>40</v>
      </c>
      <c r="F5" s="27" t="s">
        <v>49</v>
      </c>
      <c r="G5" s="26" t="s">
        <v>47</v>
      </c>
      <c r="H5" s="28">
        <v>5.3</v>
      </c>
      <c r="I5" s="83">
        <v>250</v>
      </c>
      <c r="J5" s="84">
        <f t="shared" ref="J5:J68" si="0">I5-(SUM(L5:AB5))</f>
        <v>100</v>
      </c>
      <c r="K5" s="85" t="str">
        <f t="shared" ref="K5:K68" si="1">IF(J5&lt;0,"ATENÇÃO","OK")</f>
        <v>OK</v>
      </c>
      <c r="L5" s="19">
        <v>0</v>
      </c>
      <c r="M5" s="19">
        <v>0</v>
      </c>
      <c r="N5" s="19">
        <v>0</v>
      </c>
      <c r="O5" s="19">
        <v>0</v>
      </c>
      <c r="P5" s="19">
        <v>50</v>
      </c>
      <c r="Q5" s="19">
        <v>0</v>
      </c>
      <c r="R5" s="19">
        <v>0</v>
      </c>
      <c r="S5" s="19">
        <v>0</v>
      </c>
      <c r="T5" s="19">
        <v>0</v>
      </c>
      <c r="U5" s="19">
        <v>0</v>
      </c>
      <c r="V5" s="19">
        <v>0</v>
      </c>
      <c r="W5" s="19">
        <v>0</v>
      </c>
      <c r="X5" s="19">
        <v>0</v>
      </c>
      <c r="Y5" s="19">
        <v>100</v>
      </c>
      <c r="Z5" s="19">
        <v>0</v>
      </c>
      <c r="AA5" s="19">
        <v>0</v>
      </c>
      <c r="AB5" s="19">
        <v>0</v>
      </c>
    </row>
    <row r="6" spans="1:28" ht="25.5" customHeight="1" x14ac:dyDescent="0.25">
      <c r="A6" s="130" t="s">
        <v>378</v>
      </c>
      <c r="B6" s="133">
        <v>2</v>
      </c>
      <c r="C6" s="23">
        <v>3</v>
      </c>
      <c r="D6" s="21" t="s">
        <v>50</v>
      </c>
      <c r="E6" s="23" t="s">
        <v>51</v>
      </c>
      <c r="F6" s="23" t="s">
        <v>52</v>
      </c>
      <c r="G6" s="23" t="s">
        <v>47</v>
      </c>
      <c r="H6" s="29">
        <v>13.68</v>
      </c>
      <c r="I6" s="86">
        <v>5</v>
      </c>
      <c r="J6" s="84">
        <f t="shared" si="0"/>
        <v>0</v>
      </c>
      <c r="K6" s="85" t="str">
        <f t="shared" si="1"/>
        <v>OK</v>
      </c>
      <c r="L6" s="19">
        <v>0</v>
      </c>
      <c r="M6" s="19">
        <v>0</v>
      </c>
      <c r="N6" s="19">
        <v>5</v>
      </c>
      <c r="O6" s="19">
        <v>0</v>
      </c>
      <c r="P6" s="19">
        <v>0</v>
      </c>
      <c r="Q6" s="19">
        <v>0</v>
      </c>
      <c r="R6" s="19">
        <v>0</v>
      </c>
      <c r="S6" s="19">
        <v>0</v>
      </c>
      <c r="T6" s="19">
        <v>0</v>
      </c>
      <c r="U6" s="19">
        <v>0</v>
      </c>
      <c r="V6" s="19">
        <v>0</v>
      </c>
      <c r="W6" s="19">
        <v>0</v>
      </c>
      <c r="X6" s="19">
        <v>0</v>
      </c>
      <c r="Y6" s="19">
        <v>0</v>
      </c>
      <c r="Z6" s="19">
        <v>0</v>
      </c>
      <c r="AA6" s="19">
        <v>0</v>
      </c>
      <c r="AB6" s="19">
        <v>0</v>
      </c>
    </row>
    <row r="7" spans="1:28" ht="25.5" x14ac:dyDescent="0.25">
      <c r="A7" s="130"/>
      <c r="B7" s="133"/>
      <c r="C7" s="23">
        <v>4</v>
      </c>
      <c r="D7" s="36" t="s">
        <v>53</v>
      </c>
      <c r="E7" s="23" t="s">
        <v>51</v>
      </c>
      <c r="F7" s="22" t="s">
        <v>54</v>
      </c>
      <c r="G7" s="23" t="s">
        <v>47</v>
      </c>
      <c r="H7" s="29">
        <v>7.0000000000000007E-2</v>
      </c>
      <c r="I7" s="86"/>
      <c r="J7" s="84">
        <f t="shared" si="0"/>
        <v>0</v>
      </c>
      <c r="K7" s="85" t="str">
        <f t="shared" si="1"/>
        <v>OK</v>
      </c>
      <c r="L7" s="19">
        <v>0</v>
      </c>
      <c r="M7" s="19">
        <v>0</v>
      </c>
      <c r="N7" s="19">
        <v>0</v>
      </c>
      <c r="O7" s="19">
        <v>0</v>
      </c>
      <c r="P7" s="19">
        <v>0</v>
      </c>
      <c r="Q7" s="19">
        <v>0</v>
      </c>
      <c r="R7" s="19">
        <v>0</v>
      </c>
      <c r="S7" s="19">
        <v>0</v>
      </c>
      <c r="T7" s="19">
        <v>0</v>
      </c>
      <c r="U7" s="19">
        <v>0</v>
      </c>
      <c r="V7" s="19">
        <v>0</v>
      </c>
      <c r="W7" s="19">
        <v>0</v>
      </c>
      <c r="X7" s="19">
        <v>0</v>
      </c>
      <c r="Y7" s="19">
        <v>0</v>
      </c>
      <c r="Z7" s="19">
        <v>0</v>
      </c>
      <c r="AA7" s="19">
        <v>0</v>
      </c>
      <c r="AB7" s="19">
        <v>0</v>
      </c>
    </row>
    <row r="8" spans="1:28" ht="22.5" customHeight="1" x14ac:dyDescent="0.25">
      <c r="A8" s="130"/>
      <c r="B8" s="133"/>
      <c r="C8" s="23">
        <v>5</v>
      </c>
      <c r="D8" s="36" t="s">
        <v>55</v>
      </c>
      <c r="E8" s="23" t="s">
        <v>51</v>
      </c>
      <c r="F8" s="22" t="s">
        <v>54</v>
      </c>
      <c r="G8" s="23" t="s">
        <v>47</v>
      </c>
      <c r="H8" s="29">
        <v>0.7</v>
      </c>
      <c r="I8" s="86">
        <v>40</v>
      </c>
      <c r="J8" s="84">
        <f t="shared" si="0"/>
        <v>0</v>
      </c>
      <c r="K8" s="85" t="str">
        <f t="shared" si="1"/>
        <v>OK</v>
      </c>
      <c r="L8" s="19">
        <v>0</v>
      </c>
      <c r="M8" s="19">
        <v>0</v>
      </c>
      <c r="N8" s="19">
        <v>40</v>
      </c>
      <c r="O8" s="19">
        <v>0</v>
      </c>
      <c r="P8" s="19">
        <v>0</v>
      </c>
      <c r="Q8" s="19">
        <v>0</v>
      </c>
      <c r="R8" s="19">
        <v>0</v>
      </c>
      <c r="S8" s="19">
        <v>0</v>
      </c>
      <c r="T8" s="19">
        <v>0</v>
      </c>
      <c r="U8" s="19">
        <v>0</v>
      </c>
      <c r="V8" s="19">
        <v>0</v>
      </c>
      <c r="W8" s="19">
        <v>0</v>
      </c>
      <c r="X8" s="19">
        <v>0</v>
      </c>
      <c r="Y8" s="19">
        <v>0</v>
      </c>
      <c r="Z8" s="19">
        <v>0</v>
      </c>
      <c r="AA8" s="19">
        <v>0</v>
      </c>
      <c r="AB8" s="19">
        <v>0</v>
      </c>
    </row>
    <row r="9" spans="1:28" ht="25.5" customHeight="1" x14ac:dyDescent="0.25">
      <c r="A9" s="130"/>
      <c r="B9" s="133"/>
      <c r="C9" s="23">
        <v>6</v>
      </c>
      <c r="D9" s="36" t="s">
        <v>56</v>
      </c>
      <c r="E9" s="23" t="s">
        <v>51</v>
      </c>
      <c r="F9" s="22" t="s">
        <v>57</v>
      </c>
      <c r="G9" s="23" t="s">
        <v>47</v>
      </c>
      <c r="H9" s="29">
        <v>5.74</v>
      </c>
      <c r="I9" s="49">
        <v>20</v>
      </c>
      <c r="J9" s="84">
        <f t="shared" si="0"/>
        <v>0</v>
      </c>
      <c r="K9" s="85" t="str">
        <f t="shared" si="1"/>
        <v>OK</v>
      </c>
      <c r="L9" s="19">
        <v>0</v>
      </c>
      <c r="M9" s="19">
        <v>0</v>
      </c>
      <c r="N9" s="19">
        <v>20</v>
      </c>
      <c r="O9" s="19">
        <v>0</v>
      </c>
      <c r="P9" s="19">
        <v>0</v>
      </c>
      <c r="Q9" s="19">
        <v>0</v>
      </c>
      <c r="R9" s="19">
        <v>0</v>
      </c>
      <c r="S9" s="19">
        <v>0</v>
      </c>
      <c r="T9" s="19">
        <v>0</v>
      </c>
      <c r="U9" s="19">
        <v>0</v>
      </c>
      <c r="V9" s="19">
        <v>0</v>
      </c>
      <c r="W9" s="19">
        <v>0</v>
      </c>
      <c r="X9" s="19">
        <v>0</v>
      </c>
      <c r="Y9" s="19">
        <v>0</v>
      </c>
      <c r="Z9" s="19">
        <v>0</v>
      </c>
      <c r="AA9" s="19">
        <v>0</v>
      </c>
      <c r="AB9" s="19">
        <v>0</v>
      </c>
    </row>
    <row r="10" spans="1:28" ht="38.25" x14ac:dyDescent="0.25">
      <c r="A10" s="130"/>
      <c r="B10" s="133"/>
      <c r="C10" s="23">
        <v>7</v>
      </c>
      <c r="D10" s="21" t="s">
        <v>58</v>
      </c>
      <c r="E10" s="23" t="s">
        <v>40</v>
      </c>
      <c r="F10" s="23" t="s">
        <v>54</v>
      </c>
      <c r="G10" s="23" t="s">
        <v>47</v>
      </c>
      <c r="H10" s="29">
        <v>0.45</v>
      </c>
      <c r="I10" s="86">
        <v>36</v>
      </c>
      <c r="J10" s="84">
        <f t="shared" si="0"/>
        <v>0</v>
      </c>
      <c r="K10" s="85" t="str">
        <f t="shared" si="1"/>
        <v>OK</v>
      </c>
      <c r="L10" s="19">
        <v>0</v>
      </c>
      <c r="M10" s="19">
        <v>0</v>
      </c>
      <c r="N10" s="19">
        <v>36</v>
      </c>
      <c r="O10" s="19">
        <v>0</v>
      </c>
      <c r="P10" s="19">
        <v>0</v>
      </c>
      <c r="Q10" s="19">
        <v>0</v>
      </c>
      <c r="R10" s="19">
        <v>0</v>
      </c>
      <c r="S10" s="19">
        <v>0</v>
      </c>
      <c r="T10" s="19">
        <v>0</v>
      </c>
      <c r="U10" s="19">
        <v>0</v>
      </c>
      <c r="V10" s="19">
        <v>0</v>
      </c>
      <c r="W10" s="19">
        <v>0</v>
      </c>
      <c r="X10" s="19">
        <v>0</v>
      </c>
      <c r="Y10" s="19">
        <v>0</v>
      </c>
      <c r="Z10" s="19">
        <v>0</v>
      </c>
      <c r="AA10" s="19">
        <v>0</v>
      </c>
      <c r="AB10" s="19">
        <v>0</v>
      </c>
    </row>
    <row r="11" spans="1:28" ht="25.5" customHeight="1" x14ac:dyDescent="0.25">
      <c r="A11" s="130"/>
      <c r="B11" s="133"/>
      <c r="C11" s="23">
        <v>8</v>
      </c>
      <c r="D11" s="21" t="s">
        <v>59</v>
      </c>
      <c r="E11" s="23" t="s">
        <v>40</v>
      </c>
      <c r="F11" s="23" t="s">
        <v>60</v>
      </c>
      <c r="G11" s="23" t="s">
        <v>47</v>
      </c>
      <c r="H11" s="29">
        <v>9.32</v>
      </c>
      <c r="I11" s="86">
        <v>20</v>
      </c>
      <c r="J11" s="84">
        <f t="shared" si="0"/>
        <v>10</v>
      </c>
      <c r="K11" s="85" t="str">
        <f t="shared" si="1"/>
        <v>OK</v>
      </c>
      <c r="L11" s="19">
        <v>0</v>
      </c>
      <c r="M11" s="19">
        <v>0</v>
      </c>
      <c r="N11" s="19">
        <v>10</v>
      </c>
      <c r="O11" s="19">
        <v>0</v>
      </c>
      <c r="P11" s="19">
        <v>0</v>
      </c>
      <c r="Q11" s="19">
        <v>0</v>
      </c>
      <c r="R11" s="19">
        <v>0</v>
      </c>
      <c r="S11" s="19">
        <v>0</v>
      </c>
      <c r="T11" s="19">
        <v>0</v>
      </c>
      <c r="U11" s="19">
        <v>0</v>
      </c>
      <c r="V11" s="19">
        <v>0</v>
      </c>
      <c r="W11" s="19">
        <v>0</v>
      </c>
      <c r="X11" s="19">
        <v>0</v>
      </c>
      <c r="Y11" s="19">
        <v>0</v>
      </c>
      <c r="Z11" s="19">
        <v>0</v>
      </c>
      <c r="AA11" s="19">
        <v>0</v>
      </c>
      <c r="AB11" s="19">
        <v>0</v>
      </c>
    </row>
    <row r="12" spans="1:28" ht="25.5" customHeight="1" x14ac:dyDescent="0.25">
      <c r="A12" s="130"/>
      <c r="B12" s="133"/>
      <c r="C12" s="23">
        <v>9</v>
      </c>
      <c r="D12" s="21" t="s">
        <v>61</v>
      </c>
      <c r="E12" s="23" t="s">
        <v>40</v>
      </c>
      <c r="F12" s="23" t="s">
        <v>60</v>
      </c>
      <c r="G12" s="23" t="s">
        <v>47</v>
      </c>
      <c r="H12" s="29">
        <v>18.23</v>
      </c>
      <c r="I12" s="86">
        <v>40</v>
      </c>
      <c r="J12" s="84">
        <f t="shared" si="0"/>
        <v>30</v>
      </c>
      <c r="K12" s="85" t="str">
        <f t="shared" si="1"/>
        <v>OK</v>
      </c>
      <c r="L12" s="19">
        <v>0</v>
      </c>
      <c r="M12" s="19">
        <v>0</v>
      </c>
      <c r="N12" s="19">
        <v>10</v>
      </c>
      <c r="O12" s="19">
        <v>0</v>
      </c>
      <c r="P12" s="19">
        <v>0</v>
      </c>
      <c r="Q12" s="19">
        <v>0</v>
      </c>
      <c r="R12" s="19">
        <v>0</v>
      </c>
      <c r="S12" s="19">
        <v>0</v>
      </c>
      <c r="T12" s="19">
        <v>0</v>
      </c>
      <c r="U12" s="19">
        <v>0</v>
      </c>
      <c r="V12" s="19">
        <v>0</v>
      </c>
      <c r="W12" s="19">
        <v>0</v>
      </c>
      <c r="X12" s="19">
        <v>0</v>
      </c>
      <c r="Y12" s="19">
        <v>0</v>
      </c>
      <c r="Z12" s="19">
        <v>0</v>
      </c>
      <c r="AA12" s="19">
        <v>0</v>
      </c>
      <c r="AB12" s="19">
        <v>0</v>
      </c>
    </row>
    <row r="13" spans="1:28" ht="25.5" customHeight="1" x14ac:dyDescent="0.25">
      <c r="A13" s="130"/>
      <c r="B13" s="133"/>
      <c r="C13" s="23">
        <v>10</v>
      </c>
      <c r="D13" s="21" t="s">
        <v>62</v>
      </c>
      <c r="E13" s="23" t="s">
        <v>40</v>
      </c>
      <c r="F13" s="23" t="s">
        <v>60</v>
      </c>
      <c r="G13" s="23" t="s">
        <v>47</v>
      </c>
      <c r="H13" s="29">
        <v>28.08</v>
      </c>
      <c r="I13" s="86">
        <v>30</v>
      </c>
      <c r="J13" s="84">
        <f t="shared" si="0"/>
        <v>20</v>
      </c>
      <c r="K13" s="85" t="str">
        <f t="shared" si="1"/>
        <v>OK</v>
      </c>
      <c r="L13" s="19">
        <v>0</v>
      </c>
      <c r="M13" s="19">
        <v>0</v>
      </c>
      <c r="N13" s="19">
        <v>10</v>
      </c>
      <c r="O13" s="19">
        <v>0</v>
      </c>
      <c r="P13" s="19">
        <v>0</v>
      </c>
      <c r="Q13" s="19">
        <v>0</v>
      </c>
      <c r="R13" s="19">
        <v>0</v>
      </c>
      <c r="S13" s="19">
        <v>0</v>
      </c>
      <c r="T13" s="19">
        <v>0</v>
      </c>
      <c r="U13" s="19">
        <v>0</v>
      </c>
      <c r="V13" s="19">
        <v>0</v>
      </c>
      <c r="W13" s="19">
        <v>0</v>
      </c>
      <c r="X13" s="19">
        <v>0</v>
      </c>
      <c r="Y13" s="19">
        <v>0</v>
      </c>
      <c r="Z13" s="19">
        <v>0</v>
      </c>
      <c r="AA13" s="19">
        <v>0</v>
      </c>
      <c r="AB13" s="19">
        <v>0</v>
      </c>
    </row>
    <row r="14" spans="1:28" ht="38.25" x14ac:dyDescent="0.25">
      <c r="A14" s="131" t="s">
        <v>379</v>
      </c>
      <c r="B14" s="132">
        <v>3</v>
      </c>
      <c r="C14" s="26">
        <v>11</v>
      </c>
      <c r="D14" s="35" t="s">
        <v>63</v>
      </c>
      <c r="E14" s="26" t="s">
        <v>64</v>
      </c>
      <c r="F14" s="27" t="s">
        <v>65</v>
      </c>
      <c r="G14" s="26" t="s">
        <v>47</v>
      </c>
      <c r="H14" s="28">
        <v>2.06</v>
      </c>
      <c r="I14" s="83">
        <v>300</v>
      </c>
      <c r="J14" s="84">
        <f t="shared" si="0"/>
        <v>100</v>
      </c>
      <c r="K14" s="85" t="str">
        <f t="shared" si="1"/>
        <v>OK</v>
      </c>
      <c r="L14" s="19">
        <v>0</v>
      </c>
      <c r="M14" s="19">
        <v>200</v>
      </c>
      <c r="N14" s="19">
        <v>0</v>
      </c>
      <c r="O14" s="19">
        <v>0</v>
      </c>
      <c r="P14" s="19">
        <v>0</v>
      </c>
      <c r="Q14" s="19">
        <v>0</v>
      </c>
      <c r="R14" s="19">
        <v>0</v>
      </c>
      <c r="S14" s="19">
        <v>0</v>
      </c>
      <c r="T14" s="19">
        <v>0</v>
      </c>
      <c r="U14" s="19">
        <v>0</v>
      </c>
      <c r="V14" s="19">
        <v>0</v>
      </c>
      <c r="W14" s="19">
        <v>0</v>
      </c>
      <c r="X14" s="19">
        <v>0</v>
      </c>
      <c r="Y14" s="19">
        <v>0</v>
      </c>
      <c r="Z14" s="19">
        <v>0</v>
      </c>
      <c r="AA14" s="19">
        <v>0</v>
      </c>
      <c r="AB14" s="19">
        <v>0</v>
      </c>
    </row>
    <row r="15" spans="1:28" ht="38.25" x14ac:dyDescent="0.25">
      <c r="A15" s="131"/>
      <c r="B15" s="132"/>
      <c r="C15" s="26">
        <v>12</v>
      </c>
      <c r="D15" s="35" t="s">
        <v>66</v>
      </c>
      <c r="E15" s="26" t="s">
        <v>40</v>
      </c>
      <c r="F15" s="27" t="s">
        <v>52</v>
      </c>
      <c r="G15" s="26" t="s">
        <v>47</v>
      </c>
      <c r="H15" s="28">
        <v>1.1399999999999999</v>
      </c>
      <c r="I15" s="83">
        <v>500</v>
      </c>
      <c r="J15" s="84">
        <f t="shared" si="0"/>
        <v>200</v>
      </c>
      <c r="K15" s="85" t="str">
        <f t="shared" si="1"/>
        <v>OK</v>
      </c>
      <c r="L15" s="19">
        <v>0</v>
      </c>
      <c r="M15" s="19">
        <v>300</v>
      </c>
      <c r="N15" s="19">
        <v>0</v>
      </c>
      <c r="O15" s="19">
        <v>0</v>
      </c>
      <c r="P15" s="19">
        <v>0</v>
      </c>
      <c r="Q15" s="19">
        <v>0</v>
      </c>
      <c r="R15" s="19">
        <v>0</v>
      </c>
      <c r="S15" s="19">
        <v>0</v>
      </c>
      <c r="T15" s="19">
        <v>0</v>
      </c>
      <c r="U15" s="19">
        <v>0</v>
      </c>
      <c r="V15" s="19">
        <v>0</v>
      </c>
      <c r="W15" s="19">
        <v>0</v>
      </c>
      <c r="X15" s="19">
        <v>0</v>
      </c>
      <c r="Y15" s="19">
        <v>0</v>
      </c>
      <c r="Z15" s="19">
        <v>0</v>
      </c>
      <c r="AA15" s="19">
        <v>0</v>
      </c>
      <c r="AB15" s="19">
        <v>0</v>
      </c>
    </row>
    <row r="16" spans="1:28" ht="25.5" customHeight="1" x14ac:dyDescent="0.25">
      <c r="A16" s="130" t="s">
        <v>378</v>
      </c>
      <c r="B16" s="133">
        <v>4</v>
      </c>
      <c r="C16" s="23">
        <v>13</v>
      </c>
      <c r="D16" s="21" t="s">
        <v>67</v>
      </c>
      <c r="E16" s="23" t="s">
        <v>68</v>
      </c>
      <c r="F16" s="23" t="s">
        <v>52</v>
      </c>
      <c r="G16" s="23" t="s">
        <v>47</v>
      </c>
      <c r="H16" s="29">
        <v>1.46</v>
      </c>
      <c r="I16" s="86"/>
      <c r="J16" s="84">
        <f t="shared" si="0"/>
        <v>0</v>
      </c>
      <c r="K16" s="85" t="str">
        <f t="shared" si="1"/>
        <v>OK</v>
      </c>
      <c r="L16" s="19">
        <v>0</v>
      </c>
      <c r="M16" s="19">
        <v>0</v>
      </c>
      <c r="N16" s="19">
        <v>0</v>
      </c>
      <c r="O16" s="19">
        <v>0</v>
      </c>
      <c r="P16" s="19">
        <v>0</v>
      </c>
      <c r="Q16" s="19">
        <v>0</v>
      </c>
      <c r="R16" s="19">
        <v>0</v>
      </c>
      <c r="S16" s="19">
        <v>0</v>
      </c>
      <c r="T16" s="19">
        <v>0</v>
      </c>
      <c r="U16" s="19">
        <v>0</v>
      </c>
      <c r="V16" s="19">
        <v>0</v>
      </c>
      <c r="W16" s="19">
        <v>0</v>
      </c>
      <c r="X16" s="19">
        <v>0</v>
      </c>
      <c r="Y16" s="19">
        <v>0</v>
      </c>
      <c r="Z16" s="19">
        <v>0</v>
      </c>
      <c r="AA16" s="19">
        <v>0</v>
      </c>
      <c r="AB16" s="19">
        <v>0</v>
      </c>
    </row>
    <row r="17" spans="1:28" ht="25.5" customHeight="1" x14ac:dyDescent="0.25">
      <c r="A17" s="130"/>
      <c r="B17" s="133"/>
      <c r="C17" s="23">
        <v>14</v>
      </c>
      <c r="D17" s="21" t="s">
        <v>69</v>
      </c>
      <c r="E17" s="23" t="s">
        <v>40</v>
      </c>
      <c r="F17" s="23" t="s">
        <v>70</v>
      </c>
      <c r="G17" s="23" t="s">
        <v>47</v>
      </c>
      <c r="H17" s="29">
        <v>1.59</v>
      </c>
      <c r="I17" s="86">
        <v>120</v>
      </c>
      <c r="J17" s="84">
        <f t="shared" si="0"/>
        <v>90</v>
      </c>
      <c r="K17" s="85" t="str">
        <f t="shared" si="1"/>
        <v>OK</v>
      </c>
      <c r="L17" s="19">
        <v>0</v>
      </c>
      <c r="M17" s="19">
        <v>0</v>
      </c>
      <c r="N17" s="19">
        <v>30</v>
      </c>
      <c r="O17" s="19">
        <v>0</v>
      </c>
      <c r="P17" s="19">
        <v>0</v>
      </c>
      <c r="Q17" s="19">
        <v>0</v>
      </c>
      <c r="R17" s="19">
        <v>0</v>
      </c>
      <c r="S17" s="19">
        <v>0</v>
      </c>
      <c r="T17" s="19">
        <v>0</v>
      </c>
      <c r="U17" s="19">
        <v>0</v>
      </c>
      <c r="V17" s="19">
        <v>0</v>
      </c>
      <c r="W17" s="19">
        <v>0</v>
      </c>
      <c r="X17" s="19">
        <v>0</v>
      </c>
      <c r="Y17" s="19">
        <v>0</v>
      </c>
      <c r="Z17" s="19">
        <v>0</v>
      </c>
      <c r="AA17" s="19">
        <v>0</v>
      </c>
      <c r="AB17" s="19">
        <v>0</v>
      </c>
    </row>
    <row r="18" spans="1:28" ht="25.5" customHeight="1" x14ac:dyDescent="0.25">
      <c r="A18" s="130"/>
      <c r="B18" s="133"/>
      <c r="C18" s="23">
        <v>15</v>
      </c>
      <c r="D18" s="21" t="s">
        <v>71</v>
      </c>
      <c r="E18" s="23" t="s">
        <v>68</v>
      </c>
      <c r="F18" s="23" t="s">
        <v>72</v>
      </c>
      <c r="G18" s="23" t="s">
        <v>47</v>
      </c>
      <c r="H18" s="29">
        <v>19.98</v>
      </c>
      <c r="I18" s="86"/>
      <c r="J18" s="84">
        <f t="shared" si="0"/>
        <v>0</v>
      </c>
      <c r="K18" s="85" t="str">
        <f t="shared" si="1"/>
        <v>OK</v>
      </c>
      <c r="L18" s="19">
        <v>0</v>
      </c>
      <c r="M18" s="19">
        <v>0</v>
      </c>
      <c r="N18" s="19">
        <v>0</v>
      </c>
      <c r="O18" s="19">
        <v>0</v>
      </c>
      <c r="P18" s="19">
        <v>0</v>
      </c>
      <c r="Q18" s="19">
        <v>0</v>
      </c>
      <c r="R18" s="19">
        <v>0</v>
      </c>
      <c r="S18" s="19">
        <v>0</v>
      </c>
      <c r="T18" s="19">
        <v>0</v>
      </c>
      <c r="U18" s="19">
        <v>0</v>
      </c>
      <c r="V18" s="19">
        <v>0</v>
      </c>
      <c r="W18" s="19">
        <v>0</v>
      </c>
      <c r="X18" s="19">
        <v>0</v>
      </c>
      <c r="Y18" s="19">
        <v>0</v>
      </c>
      <c r="Z18" s="19">
        <v>0</v>
      </c>
      <c r="AA18" s="19">
        <v>0</v>
      </c>
      <c r="AB18" s="19">
        <v>0</v>
      </c>
    </row>
    <row r="19" spans="1:28" ht="25.5" customHeight="1" x14ac:dyDescent="0.25">
      <c r="A19" s="130"/>
      <c r="B19" s="133"/>
      <c r="C19" s="23">
        <v>16</v>
      </c>
      <c r="D19" s="21" t="s">
        <v>73</v>
      </c>
      <c r="E19" s="23" t="s">
        <v>40</v>
      </c>
      <c r="F19" s="23" t="s">
        <v>74</v>
      </c>
      <c r="G19" s="23" t="s">
        <v>47</v>
      </c>
      <c r="H19" s="29">
        <v>14.85</v>
      </c>
      <c r="I19" s="86"/>
      <c r="J19" s="84">
        <f t="shared" si="0"/>
        <v>0</v>
      </c>
      <c r="K19" s="85" t="str">
        <f t="shared" si="1"/>
        <v>OK</v>
      </c>
      <c r="L19" s="19">
        <v>0</v>
      </c>
      <c r="M19" s="19">
        <v>0</v>
      </c>
      <c r="N19" s="19">
        <v>0</v>
      </c>
      <c r="O19" s="19">
        <v>0</v>
      </c>
      <c r="P19" s="19">
        <v>0</v>
      </c>
      <c r="Q19" s="19">
        <v>0</v>
      </c>
      <c r="R19" s="19">
        <v>0</v>
      </c>
      <c r="S19" s="19">
        <v>0</v>
      </c>
      <c r="T19" s="19">
        <v>0</v>
      </c>
      <c r="U19" s="19">
        <v>0</v>
      </c>
      <c r="V19" s="19">
        <v>0</v>
      </c>
      <c r="W19" s="19">
        <v>0</v>
      </c>
      <c r="X19" s="19">
        <v>0</v>
      </c>
      <c r="Y19" s="19">
        <v>0</v>
      </c>
      <c r="Z19" s="19">
        <v>0</v>
      </c>
      <c r="AA19" s="19">
        <v>0</v>
      </c>
      <c r="AB19" s="19">
        <v>0</v>
      </c>
    </row>
    <row r="20" spans="1:28" ht="25.5" customHeight="1" x14ac:dyDescent="0.25">
      <c r="A20" s="130"/>
      <c r="B20" s="133"/>
      <c r="C20" s="23">
        <v>17</v>
      </c>
      <c r="D20" s="21" t="s">
        <v>75</v>
      </c>
      <c r="E20" s="23" t="s">
        <v>40</v>
      </c>
      <c r="F20" s="23" t="s">
        <v>72</v>
      </c>
      <c r="G20" s="23" t="s">
        <v>47</v>
      </c>
      <c r="H20" s="29">
        <v>3.11</v>
      </c>
      <c r="I20" s="86">
        <v>350</v>
      </c>
      <c r="J20" s="84">
        <f t="shared" si="0"/>
        <v>230</v>
      </c>
      <c r="K20" s="85" t="str">
        <f t="shared" si="1"/>
        <v>OK</v>
      </c>
      <c r="L20" s="19">
        <v>0</v>
      </c>
      <c r="M20" s="19">
        <v>0</v>
      </c>
      <c r="N20" s="19">
        <v>120</v>
      </c>
      <c r="O20" s="19">
        <v>0</v>
      </c>
      <c r="P20" s="19">
        <v>0</v>
      </c>
      <c r="Q20" s="19">
        <v>0</v>
      </c>
      <c r="R20" s="19">
        <v>0</v>
      </c>
      <c r="S20" s="19">
        <v>0</v>
      </c>
      <c r="T20" s="19">
        <v>0</v>
      </c>
      <c r="U20" s="19">
        <v>0</v>
      </c>
      <c r="V20" s="19">
        <v>0</v>
      </c>
      <c r="W20" s="19">
        <v>0</v>
      </c>
      <c r="X20" s="19">
        <v>0</v>
      </c>
      <c r="Y20" s="19">
        <v>0</v>
      </c>
      <c r="Z20" s="19">
        <v>0</v>
      </c>
      <c r="AA20" s="19">
        <v>0</v>
      </c>
      <c r="AB20" s="19">
        <v>0</v>
      </c>
    </row>
    <row r="21" spans="1:28" ht="25.5" customHeight="1" x14ac:dyDescent="0.25">
      <c r="A21" s="130"/>
      <c r="B21" s="133"/>
      <c r="C21" s="23">
        <v>18</v>
      </c>
      <c r="D21" s="21" t="s">
        <v>76</v>
      </c>
      <c r="E21" s="23" t="s">
        <v>40</v>
      </c>
      <c r="F21" s="23" t="s">
        <v>77</v>
      </c>
      <c r="G21" s="23" t="s">
        <v>47</v>
      </c>
      <c r="H21" s="29">
        <v>4.58</v>
      </c>
      <c r="I21" s="86">
        <v>20</v>
      </c>
      <c r="J21" s="84">
        <f t="shared" si="0"/>
        <v>0</v>
      </c>
      <c r="K21" s="85" t="str">
        <f t="shared" si="1"/>
        <v>OK</v>
      </c>
      <c r="L21" s="19">
        <v>0</v>
      </c>
      <c r="M21" s="19">
        <v>0</v>
      </c>
      <c r="N21" s="19">
        <v>20</v>
      </c>
      <c r="O21" s="19">
        <v>0</v>
      </c>
      <c r="P21" s="19">
        <v>0</v>
      </c>
      <c r="Q21" s="19">
        <v>0</v>
      </c>
      <c r="R21" s="19">
        <v>0</v>
      </c>
      <c r="S21" s="19">
        <v>0</v>
      </c>
      <c r="T21" s="19">
        <v>0</v>
      </c>
      <c r="U21" s="19">
        <v>0</v>
      </c>
      <c r="V21" s="19">
        <v>0</v>
      </c>
      <c r="W21" s="19">
        <v>0</v>
      </c>
      <c r="X21" s="19">
        <v>0</v>
      </c>
      <c r="Y21" s="19">
        <v>0</v>
      </c>
      <c r="Z21" s="19">
        <v>0</v>
      </c>
      <c r="AA21" s="19">
        <v>0</v>
      </c>
      <c r="AB21" s="19">
        <v>0</v>
      </c>
    </row>
    <row r="22" spans="1:28" ht="25.5" customHeight="1" x14ac:dyDescent="0.25">
      <c r="A22" s="130"/>
      <c r="B22" s="133"/>
      <c r="C22" s="23">
        <v>19</v>
      </c>
      <c r="D22" s="21" t="s">
        <v>78</v>
      </c>
      <c r="E22" s="23" t="s">
        <v>40</v>
      </c>
      <c r="F22" s="23" t="s">
        <v>77</v>
      </c>
      <c r="G22" s="23" t="s">
        <v>47</v>
      </c>
      <c r="H22" s="29">
        <v>1.47</v>
      </c>
      <c r="I22" s="86"/>
      <c r="J22" s="84">
        <f t="shared" si="0"/>
        <v>0</v>
      </c>
      <c r="K22" s="85" t="str">
        <f t="shared" si="1"/>
        <v>OK</v>
      </c>
      <c r="L22" s="19">
        <v>0</v>
      </c>
      <c r="M22" s="19">
        <v>0</v>
      </c>
      <c r="N22" s="19">
        <v>0</v>
      </c>
      <c r="O22" s="19">
        <v>0</v>
      </c>
      <c r="P22" s="19">
        <v>0</v>
      </c>
      <c r="Q22" s="19">
        <v>0</v>
      </c>
      <c r="R22" s="19">
        <v>0</v>
      </c>
      <c r="S22" s="19">
        <v>0</v>
      </c>
      <c r="T22" s="19">
        <v>0</v>
      </c>
      <c r="U22" s="19">
        <v>0</v>
      </c>
      <c r="V22" s="19">
        <v>0</v>
      </c>
      <c r="W22" s="19">
        <v>0</v>
      </c>
      <c r="X22" s="19">
        <v>0</v>
      </c>
      <c r="Y22" s="19">
        <v>0</v>
      </c>
      <c r="Z22" s="19">
        <v>0</v>
      </c>
      <c r="AA22" s="19">
        <v>0</v>
      </c>
      <c r="AB22" s="19">
        <v>0</v>
      </c>
    </row>
    <row r="23" spans="1:28" ht="51" x14ac:dyDescent="0.25">
      <c r="A23" s="130"/>
      <c r="B23" s="133"/>
      <c r="C23" s="23">
        <v>20</v>
      </c>
      <c r="D23" s="21" t="s">
        <v>79</v>
      </c>
      <c r="E23" s="23" t="s">
        <v>40</v>
      </c>
      <c r="F23" s="23" t="s">
        <v>80</v>
      </c>
      <c r="G23" s="23" t="s">
        <v>47</v>
      </c>
      <c r="H23" s="29">
        <v>10.130000000000001</v>
      </c>
      <c r="I23" s="86">
        <v>10</v>
      </c>
      <c r="J23" s="84">
        <f t="shared" si="0"/>
        <v>0</v>
      </c>
      <c r="K23" s="85" t="str">
        <f t="shared" si="1"/>
        <v>OK</v>
      </c>
      <c r="L23" s="19">
        <v>0</v>
      </c>
      <c r="M23" s="19">
        <v>0</v>
      </c>
      <c r="N23" s="19">
        <v>10</v>
      </c>
      <c r="O23" s="19">
        <v>0</v>
      </c>
      <c r="P23" s="19">
        <v>0</v>
      </c>
      <c r="Q23" s="19">
        <v>0</v>
      </c>
      <c r="R23" s="19">
        <v>0</v>
      </c>
      <c r="S23" s="19">
        <v>0</v>
      </c>
      <c r="T23" s="19">
        <v>0</v>
      </c>
      <c r="U23" s="19">
        <v>0</v>
      </c>
      <c r="V23" s="19">
        <v>0</v>
      </c>
      <c r="W23" s="19">
        <v>0</v>
      </c>
      <c r="X23" s="19">
        <v>0</v>
      </c>
      <c r="Y23" s="19">
        <v>0</v>
      </c>
      <c r="Z23" s="19">
        <v>0</v>
      </c>
      <c r="AA23" s="19">
        <v>0</v>
      </c>
      <c r="AB23" s="19">
        <v>0</v>
      </c>
    </row>
    <row r="24" spans="1:28" ht="89.25" x14ac:dyDescent="0.25">
      <c r="A24" s="131" t="s">
        <v>379</v>
      </c>
      <c r="B24" s="132">
        <v>5</v>
      </c>
      <c r="C24" s="26">
        <v>21</v>
      </c>
      <c r="D24" s="35" t="s">
        <v>487</v>
      </c>
      <c r="E24" s="26" t="s">
        <v>40</v>
      </c>
      <c r="F24" s="27" t="s">
        <v>81</v>
      </c>
      <c r="G24" s="26" t="s">
        <v>47</v>
      </c>
      <c r="H24" s="28">
        <v>0.39</v>
      </c>
      <c r="I24" s="83">
        <v>1200</v>
      </c>
      <c r="J24" s="84">
        <f t="shared" si="0"/>
        <v>0</v>
      </c>
      <c r="K24" s="85" t="str">
        <f t="shared" si="1"/>
        <v>OK</v>
      </c>
      <c r="L24" s="19">
        <v>0</v>
      </c>
      <c r="M24" s="19">
        <v>600</v>
      </c>
      <c r="N24" s="19">
        <v>0</v>
      </c>
      <c r="O24" s="19">
        <v>0</v>
      </c>
      <c r="P24" s="19">
        <v>0</v>
      </c>
      <c r="Q24" s="19">
        <v>0</v>
      </c>
      <c r="R24" s="19">
        <v>0</v>
      </c>
      <c r="S24" s="19">
        <v>0</v>
      </c>
      <c r="T24" s="19">
        <v>0</v>
      </c>
      <c r="U24" s="19">
        <v>0</v>
      </c>
      <c r="V24" s="19">
        <v>0</v>
      </c>
      <c r="W24" s="19">
        <v>0</v>
      </c>
      <c r="X24" s="19">
        <v>0</v>
      </c>
      <c r="Y24" s="19">
        <v>0</v>
      </c>
      <c r="Z24" s="19">
        <v>600</v>
      </c>
      <c r="AA24" s="19">
        <v>0</v>
      </c>
      <c r="AB24" s="19">
        <v>0</v>
      </c>
    </row>
    <row r="25" spans="1:28" ht="76.5" x14ac:dyDescent="0.25">
      <c r="A25" s="131"/>
      <c r="B25" s="132"/>
      <c r="C25" s="26">
        <v>22</v>
      </c>
      <c r="D25" s="35" t="s">
        <v>488</v>
      </c>
      <c r="E25" s="26" t="s">
        <v>40</v>
      </c>
      <c r="F25" s="27" t="s">
        <v>81</v>
      </c>
      <c r="G25" s="26" t="s">
        <v>47</v>
      </c>
      <c r="H25" s="28">
        <v>0.39</v>
      </c>
      <c r="I25" s="83">
        <v>800</v>
      </c>
      <c r="J25" s="84">
        <f t="shared" si="0"/>
        <v>0</v>
      </c>
      <c r="K25" s="85" t="str">
        <f t="shared" si="1"/>
        <v>OK</v>
      </c>
      <c r="L25" s="19">
        <v>0</v>
      </c>
      <c r="M25" s="19">
        <v>400</v>
      </c>
      <c r="N25" s="19">
        <v>0</v>
      </c>
      <c r="O25" s="19">
        <v>0</v>
      </c>
      <c r="P25" s="19">
        <v>0</v>
      </c>
      <c r="Q25" s="19">
        <v>0</v>
      </c>
      <c r="R25" s="19">
        <v>0</v>
      </c>
      <c r="S25" s="19">
        <v>0</v>
      </c>
      <c r="T25" s="19">
        <v>0</v>
      </c>
      <c r="U25" s="19">
        <v>0</v>
      </c>
      <c r="V25" s="19">
        <v>0</v>
      </c>
      <c r="W25" s="19">
        <v>0</v>
      </c>
      <c r="X25" s="19">
        <v>0</v>
      </c>
      <c r="Y25" s="19">
        <v>0</v>
      </c>
      <c r="Z25" s="19">
        <v>400</v>
      </c>
      <c r="AA25" s="19">
        <v>0</v>
      </c>
      <c r="AB25" s="19">
        <v>0</v>
      </c>
    </row>
    <row r="26" spans="1:28" ht="89.25" x14ac:dyDescent="0.25">
      <c r="A26" s="131"/>
      <c r="B26" s="132"/>
      <c r="C26" s="26">
        <v>23</v>
      </c>
      <c r="D26" s="35" t="s">
        <v>489</v>
      </c>
      <c r="E26" s="26" t="s">
        <v>40</v>
      </c>
      <c r="F26" s="27" t="s">
        <v>81</v>
      </c>
      <c r="G26" s="26" t="s">
        <v>47</v>
      </c>
      <c r="H26" s="28">
        <v>0.33</v>
      </c>
      <c r="I26" s="83">
        <v>200</v>
      </c>
      <c r="J26" s="84">
        <f t="shared" si="0"/>
        <v>0</v>
      </c>
      <c r="K26" s="85" t="str">
        <f t="shared" si="1"/>
        <v>OK</v>
      </c>
      <c r="L26" s="19">
        <v>0</v>
      </c>
      <c r="M26" s="19">
        <v>50</v>
      </c>
      <c r="N26" s="19">
        <v>0</v>
      </c>
      <c r="O26" s="19">
        <v>0</v>
      </c>
      <c r="P26" s="19">
        <v>0</v>
      </c>
      <c r="Q26" s="19">
        <v>0</v>
      </c>
      <c r="R26" s="19">
        <v>0</v>
      </c>
      <c r="S26" s="19">
        <v>0</v>
      </c>
      <c r="T26" s="19">
        <v>0</v>
      </c>
      <c r="U26" s="19">
        <v>0</v>
      </c>
      <c r="V26" s="19">
        <v>0</v>
      </c>
      <c r="W26" s="19">
        <v>0</v>
      </c>
      <c r="X26" s="19">
        <v>0</v>
      </c>
      <c r="Y26" s="19">
        <v>0</v>
      </c>
      <c r="Z26" s="19">
        <v>150</v>
      </c>
      <c r="AA26" s="19">
        <v>0</v>
      </c>
      <c r="AB26" s="19">
        <v>0</v>
      </c>
    </row>
    <row r="27" spans="1:28" ht="89.25" x14ac:dyDescent="0.25">
      <c r="A27" s="131"/>
      <c r="B27" s="132"/>
      <c r="C27" s="26">
        <v>24</v>
      </c>
      <c r="D27" s="35" t="s">
        <v>490</v>
      </c>
      <c r="E27" s="26" t="s">
        <v>40</v>
      </c>
      <c r="F27" s="27" t="s">
        <v>81</v>
      </c>
      <c r="G27" s="26" t="s">
        <v>47</v>
      </c>
      <c r="H27" s="28">
        <v>0.33</v>
      </c>
      <c r="I27" s="83">
        <v>500</v>
      </c>
      <c r="J27" s="84">
        <f t="shared" si="0"/>
        <v>0</v>
      </c>
      <c r="K27" s="85" t="str">
        <f t="shared" si="1"/>
        <v>OK</v>
      </c>
      <c r="L27" s="19">
        <v>0</v>
      </c>
      <c r="M27" s="19">
        <v>250</v>
      </c>
      <c r="N27" s="19">
        <v>0</v>
      </c>
      <c r="O27" s="19">
        <v>0</v>
      </c>
      <c r="P27" s="19">
        <v>0</v>
      </c>
      <c r="Q27" s="19">
        <v>0</v>
      </c>
      <c r="R27" s="19">
        <v>0</v>
      </c>
      <c r="S27" s="19">
        <v>0</v>
      </c>
      <c r="T27" s="19">
        <v>0</v>
      </c>
      <c r="U27" s="19">
        <v>0</v>
      </c>
      <c r="V27" s="19">
        <v>0</v>
      </c>
      <c r="W27" s="19">
        <v>0</v>
      </c>
      <c r="X27" s="19">
        <v>0</v>
      </c>
      <c r="Y27" s="19">
        <v>0</v>
      </c>
      <c r="Z27" s="19">
        <v>250</v>
      </c>
      <c r="AA27" s="19">
        <v>0</v>
      </c>
      <c r="AB27" s="19">
        <v>0</v>
      </c>
    </row>
    <row r="28" spans="1:28" ht="25.5" customHeight="1" x14ac:dyDescent="0.25">
      <c r="A28" s="130" t="s">
        <v>378</v>
      </c>
      <c r="B28" s="133">
        <v>6</v>
      </c>
      <c r="C28" s="23">
        <v>25</v>
      </c>
      <c r="D28" s="21" t="s">
        <v>82</v>
      </c>
      <c r="E28" s="23" t="s">
        <v>40</v>
      </c>
      <c r="F28" s="23" t="s">
        <v>83</v>
      </c>
      <c r="G28" s="23" t="s">
        <v>47</v>
      </c>
      <c r="H28" s="29">
        <v>0.82</v>
      </c>
      <c r="I28" s="49">
        <v>24</v>
      </c>
      <c r="J28" s="84">
        <f t="shared" si="0"/>
        <v>0</v>
      </c>
      <c r="K28" s="85" t="str">
        <f t="shared" si="1"/>
        <v>OK</v>
      </c>
      <c r="L28" s="19">
        <v>0</v>
      </c>
      <c r="M28" s="19">
        <v>0</v>
      </c>
      <c r="N28" s="19">
        <v>24</v>
      </c>
      <c r="O28" s="19">
        <v>0</v>
      </c>
      <c r="P28" s="19">
        <v>0</v>
      </c>
      <c r="Q28" s="19">
        <v>0</v>
      </c>
      <c r="R28" s="19">
        <v>0</v>
      </c>
      <c r="S28" s="19">
        <v>0</v>
      </c>
      <c r="T28" s="19">
        <v>0</v>
      </c>
      <c r="U28" s="19">
        <v>0</v>
      </c>
      <c r="V28" s="19">
        <v>0</v>
      </c>
      <c r="W28" s="19">
        <v>0</v>
      </c>
      <c r="X28" s="19">
        <v>0</v>
      </c>
      <c r="Y28" s="19">
        <v>0</v>
      </c>
      <c r="Z28" s="19">
        <v>0</v>
      </c>
      <c r="AA28" s="19">
        <v>0</v>
      </c>
      <c r="AB28" s="19">
        <v>0</v>
      </c>
    </row>
    <row r="29" spans="1:28" ht="25.5" x14ac:dyDescent="0.25">
      <c r="A29" s="130"/>
      <c r="B29" s="133"/>
      <c r="C29" s="23">
        <v>26</v>
      </c>
      <c r="D29" s="21" t="s">
        <v>84</v>
      </c>
      <c r="E29" s="23" t="s">
        <v>40</v>
      </c>
      <c r="F29" s="23" t="s">
        <v>83</v>
      </c>
      <c r="G29" s="23" t="s">
        <v>47</v>
      </c>
      <c r="H29" s="29">
        <v>0.82</v>
      </c>
      <c r="I29" s="49">
        <v>24</v>
      </c>
      <c r="J29" s="84">
        <f t="shared" si="0"/>
        <v>0</v>
      </c>
      <c r="K29" s="85" t="str">
        <f t="shared" si="1"/>
        <v>OK</v>
      </c>
      <c r="L29" s="48"/>
      <c r="M29" s="48"/>
      <c r="N29" s="48">
        <v>24</v>
      </c>
      <c r="O29" s="48"/>
      <c r="P29" s="48"/>
      <c r="Q29" s="48"/>
      <c r="R29" s="48"/>
      <c r="S29" s="48"/>
      <c r="T29" s="48"/>
      <c r="U29" s="48"/>
      <c r="V29" s="48"/>
      <c r="W29" s="48"/>
      <c r="X29" s="48"/>
      <c r="Y29" s="48"/>
      <c r="Z29" s="48"/>
      <c r="AA29" s="48"/>
      <c r="AB29" s="48"/>
    </row>
    <row r="30" spans="1:28" ht="25.5" x14ac:dyDescent="0.25">
      <c r="A30" s="130"/>
      <c r="B30" s="133"/>
      <c r="C30" s="23">
        <v>27</v>
      </c>
      <c r="D30" s="21" t="s">
        <v>85</v>
      </c>
      <c r="E30" s="23" t="s">
        <v>40</v>
      </c>
      <c r="F30" s="23" t="s">
        <v>83</v>
      </c>
      <c r="G30" s="23" t="s">
        <v>47</v>
      </c>
      <c r="H30" s="29">
        <v>0.82</v>
      </c>
      <c r="I30" s="49"/>
      <c r="J30" s="84">
        <f t="shared" si="0"/>
        <v>0</v>
      </c>
      <c r="K30" s="85" t="str">
        <f t="shared" si="1"/>
        <v>OK</v>
      </c>
      <c r="L30" s="48"/>
      <c r="M30" s="48"/>
      <c r="N30" s="48"/>
      <c r="O30" s="48"/>
      <c r="P30" s="48"/>
      <c r="Q30" s="48"/>
      <c r="R30" s="48"/>
      <c r="S30" s="48"/>
      <c r="T30" s="48"/>
      <c r="U30" s="48"/>
      <c r="V30" s="48"/>
      <c r="W30" s="48"/>
      <c r="X30" s="48"/>
      <c r="Y30" s="48"/>
      <c r="Z30" s="48"/>
      <c r="AA30" s="48"/>
      <c r="AB30" s="48"/>
    </row>
    <row r="31" spans="1:28" ht="25.5" x14ac:dyDescent="0.25">
      <c r="A31" s="130"/>
      <c r="B31" s="133"/>
      <c r="C31" s="23">
        <v>28</v>
      </c>
      <c r="D31" s="21" t="s">
        <v>86</v>
      </c>
      <c r="E31" s="23" t="s">
        <v>40</v>
      </c>
      <c r="F31" s="23" t="s">
        <v>83</v>
      </c>
      <c r="G31" s="23" t="s">
        <v>47</v>
      </c>
      <c r="H31" s="29">
        <v>0.82</v>
      </c>
      <c r="I31" s="49">
        <v>36</v>
      </c>
      <c r="J31" s="84">
        <f t="shared" si="0"/>
        <v>0</v>
      </c>
      <c r="K31" s="85" t="str">
        <f t="shared" si="1"/>
        <v>OK</v>
      </c>
      <c r="L31" s="48"/>
      <c r="M31" s="48"/>
      <c r="N31" s="48">
        <v>36</v>
      </c>
      <c r="O31" s="48"/>
      <c r="P31" s="48"/>
      <c r="Q31" s="48"/>
      <c r="R31" s="48"/>
      <c r="S31" s="48"/>
      <c r="T31" s="48"/>
      <c r="U31" s="48"/>
      <c r="V31" s="48"/>
      <c r="W31" s="48"/>
      <c r="X31" s="48"/>
      <c r="Y31" s="48"/>
      <c r="Z31" s="48"/>
      <c r="AA31" s="48"/>
      <c r="AB31" s="48"/>
    </row>
    <row r="32" spans="1:28" ht="38.25" x14ac:dyDescent="0.25">
      <c r="A32" s="130"/>
      <c r="B32" s="133"/>
      <c r="C32" s="23">
        <v>29</v>
      </c>
      <c r="D32" s="21" t="s">
        <v>87</v>
      </c>
      <c r="E32" s="23" t="s">
        <v>40</v>
      </c>
      <c r="F32" s="23" t="s">
        <v>52</v>
      </c>
      <c r="G32" s="23" t="s">
        <v>47</v>
      </c>
      <c r="H32" s="29">
        <v>0.63</v>
      </c>
      <c r="I32" s="49">
        <v>120</v>
      </c>
      <c r="J32" s="84">
        <f t="shared" si="0"/>
        <v>48</v>
      </c>
      <c r="K32" s="85" t="str">
        <f t="shared" si="1"/>
        <v>OK</v>
      </c>
      <c r="L32" s="48"/>
      <c r="M32" s="48"/>
      <c r="N32" s="48">
        <v>36</v>
      </c>
      <c r="O32" s="48"/>
      <c r="P32" s="48"/>
      <c r="Q32" s="48"/>
      <c r="R32" s="48"/>
      <c r="S32" s="48"/>
      <c r="T32" s="48"/>
      <c r="U32" s="48">
        <v>36</v>
      </c>
      <c r="V32" s="48"/>
      <c r="W32" s="48"/>
      <c r="X32" s="48"/>
      <c r="Y32" s="48"/>
      <c r="Z32" s="48"/>
      <c r="AA32" s="48"/>
      <c r="AB32" s="48"/>
    </row>
    <row r="33" spans="1:28" ht="38.25" x14ac:dyDescent="0.25">
      <c r="A33" s="130"/>
      <c r="B33" s="133"/>
      <c r="C33" s="23">
        <v>30</v>
      </c>
      <c r="D33" s="21" t="s">
        <v>88</v>
      </c>
      <c r="E33" s="23" t="s">
        <v>40</v>
      </c>
      <c r="F33" s="23" t="s">
        <v>52</v>
      </c>
      <c r="G33" s="23" t="s">
        <v>47</v>
      </c>
      <c r="H33" s="29">
        <v>0.63</v>
      </c>
      <c r="I33" s="49">
        <v>120</v>
      </c>
      <c r="J33" s="84">
        <f t="shared" si="0"/>
        <v>48</v>
      </c>
      <c r="K33" s="85" t="str">
        <f t="shared" si="1"/>
        <v>OK</v>
      </c>
      <c r="L33" s="48"/>
      <c r="M33" s="48"/>
      <c r="N33" s="48">
        <v>36</v>
      </c>
      <c r="O33" s="48"/>
      <c r="P33" s="48"/>
      <c r="Q33" s="48"/>
      <c r="R33" s="48"/>
      <c r="S33" s="48"/>
      <c r="T33" s="48"/>
      <c r="U33" s="48">
        <v>36</v>
      </c>
      <c r="V33" s="48"/>
      <c r="W33" s="48"/>
      <c r="X33" s="48"/>
      <c r="Y33" s="48"/>
      <c r="Z33" s="48"/>
      <c r="AA33" s="48"/>
      <c r="AB33" s="48"/>
    </row>
    <row r="34" spans="1:28" ht="63.75" x14ac:dyDescent="0.25">
      <c r="A34" s="130"/>
      <c r="B34" s="133"/>
      <c r="C34" s="23">
        <v>31</v>
      </c>
      <c r="D34" s="21" t="s">
        <v>89</v>
      </c>
      <c r="E34" s="23" t="s">
        <v>40</v>
      </c>
      <c r="F34" s="23" t="s">
        <v>90</v>
      </c>
      <c r="G34" s="23" t="s">
        <v>47</v>
      </c>
      <c r="H34" s="29">
        <v>5.51</v>
      </c>
      <c r="I34" s="86">
        <v>24</v>
      </c>
      <c r="J34" s="84">
        <f t="shared" si="0"/>
        <v>12</v>
      </c>
      <c r="K34" s="85" t="str">
        <f t="shared" si="1"/>
        <v>OK</v>
      </c>
      <c r="L34" s="48"/>
      <c r="M34" s="48"/>
      <c r="N34" s="48">
        <v>12</v>
      </c>
      <c r="O34" s="48"/>
      <c r="P34" s="48"/>
      <c r="Q34" s="48"/>
      <c r="R34" s="48"/>
      <c r="S34" s="48"/>
      <c r="T34" s="48"/>
      <c r="U34" s="48"/>
      <c r="V34" s="48"/>
      <c r="W34" s="48"/>
      <c r="X34" s="48"/>
      <c r="Y34" s="48"/>
      <c r="Z34" s="48"/>
      <c r="AA34" s="48"/>
      <c r="AB34" s="48"/>
    </row>
    <row r="35" spans="1:28" x14ac:dyDescent="0.25">
      <c r="A35" s="130"/>
      <c r="B35" s="133"/>
      <c r="C35" s="23">
        <v>32</v>
      </c>
      <c r="D35" s="21" t="s">
        <v>91</v>
      </c>
      <c r="E35" s="23" t="s">
        <v>40</v>
      </c>
      <c r="F35" s="23" t="s">
        <v>92</v>
      </c>
      <c r="G35" s="23" t="s">
        <v>47</v>
      </c>
      <c r="H35" s="29">
        <v>0.56999999999999995</v>
      </c>
      <c r="I35" s="86"/>
      <c r="J35" s="84">
        <f t="shared" si="0"/>
        <v>0</v>
      </c>
      <c r="K35" s="85" t="str">
        <f t="shared" si="1"/>
        <v>OK</v>
      </c>
      <c r="L35" s="48"/>
      <c r="M35" s="48"/>
      <c r="N35" s="48"/>
      <c r="O35" s="48"/>
      <c r="P35" s="48"/>
      <c r="Q35" s="48"/>
      <c r="R35" s="48"/>
      <c r="S35" s="48"/>
      <c r="T35" s="48"/>
      <c r="U35" s="48"/>
      <c r="V35" s="48"/>
      <c r="W35" s="48"/>
      <c r="X35" s="48"/>
      <c r="Y35" s="48"/>
      <c r="Z35" s="48"/>
      <c r="AA35" s="48"/>
      <c r="AB35" s="48"/>
    </row>
    <row r="36" spans="1:28" x14ac:dyDescent="0.25">
      <c r="A36" s="130"/>
      <c r="B36" s="133"/>
      <c r="C36" s="23">
        <v>33</v>
      </c>
      <c r="D36" s="21" t="s">
        <v>93</v>
      </c>
      <c r="E36" s="23" t="s">
        <v>40</v>
      </c>
      <c r="F36" s="23" t="s">
        <v>92</v>
      </c>
      <c r="G36" s="23" t="s">
        <v>47</v>
      </c>
      <c r="H36" s="29">
        <v>0.56999999999999995</v>
      </c>
      <c r="I36" s="86"/>
      <c r="J36" s="84">
        <f t="shared" si="0"/>
        <v>0</v>
      </c>
      <c r="K36" s="85" t="str">
        <f t="shared" si="1"/>
        <v>OK</v>
      </c>
      <c r="L36" s="48"/>
      <c r="M36" s="48"/>
      <c r="N36" s="48"/>
      <c r="O36" s="48"/>
      <c r="P36" s="48"/>
      <c r="Q36" s="48"/>
      <c r="R36" s="48"/>
      <c r="S36" s="48"/>
      <c r="T36" s="48"/>
      <c r="U36" s="48"/>
      <c r="V36" s="48"/>
      <c r="W36" s="48"/>
      <c r="X36" s="48"/>
      <c r="Y36" s="48"/>
      <c r="Z36" s="48"/>
      <c r="AA36" s="48"/>
      <c r="AB36" s="48"/>
    </row>
    <row r="37" spans="1:28" x14ac:dyDescent="0.25">
      <c r="A37" s="130"/>
      <c r="B37" s="133"/>
      <c r="C37" s="23">
        <v>34</v>
      </c>
      <c r="D37" s="21" t="s">
        <v>94</v>
      </c>
      <c r="E37" s="23" t="s">
        <v>40</v>
      </c>
      <c r="F37" s="23" t="s">
        <v>92</v>
      </c>
      <c r="G37" s="23" t="s">
        <v>47</v>
      </c>
      <c r="H37" s="29">
        <v>0.56999999999999995</v>
      </c>
      <c r="I37" s="86"/>
      <c r="J37" s="84">
        <f t="shared" si="0"/>
        <v>0</v>
      </c>
      <c r="K37" s="85" t="str">
        <f t="shared" si="1"/>
        <v>OK</v>
      </c>
      <c r="L37" s="48"/>
      <c r="M37" s="48"/>
      <c r="N37" s="48"/>
      <c r="O37" s="48"/>
      <c r="P37" s="48"/>
      <c r="Q37" s="48"/>
      <c r="R37" s="48"/>
      <c r="S37" s="48"/>
      <c r="T37" s="48"/>
      <c r="U37" s="48"/>
      <c r="V37" s="48"/>
      <c r="W37" s="48"/>
      <c r="X37" s="48"/>
      <c r="Y37" s="48"/>
      <c r="Z37" s="48"/>
      <c r="AA37" s="48"/>
      <c r="AB37" s="48"/>
    </row>
    <row r="38" spans="1:28" x14ac:dyDescent="0.25">
      <c r="A38" s="130"/>
      <c r="B38" s="133"/>
      <c r="C38" s="23">
        <v>35</v>
      </c>
      <c r="D38" s="21" t="s">
        <v>95</v>
      </c>
      <c r="E38" s="23" t="s">
        <v>40</v>
      </c>
      <c r="F38" s="23" t="s">
        <v>92</v>
      </c>
      <c r="G38" s="23" t="s">
        <v>47</v>
      </c>
      <c r="H38" s="29">
        <v>0.56999999999999995</v>
      </c>
      <c r="I38" s="86"/>
      <c r="J38" s="84">
        <f t="shared" si="0"/>
        <v>0</v>
      </c>
      <c r="K38" s="85" t="str">
        <f t="shared" si="1"/>
        <v>OK</v>
      </c>
      <c r="L38" s="48"/>
      <c r="M38" s="48"/>
      <c r="N38" s="48"/>
      <c r="O38" s="48"/>
      <c r="P38" s="48"/>
      <c r="Q38" s="48"/>
      <c r="R38" s="48"/>
      <c r="S38" s="48"/>
      <c r="T38" s="48"/>
      <c r="U38" s="48"/>
      <c r="V38" s="48"/>
      <c r="W38" s="48"/>
      <c r="X38" s="48"/>
      <c r="Y38" s="48"/>
      <c r="Z38" s="48"/>
      <c r="AA38" s="48"/>
      <c r="AB38" s="48"/>
    </row>
    <row r="39" spans="1:28" x14ac:dyDescent="0.25">
      <c r="A39" s="130"/>
      <c r="B39" s="133"/>
      <c r="C39" s="23">
        <v>36</v>
      </c>
      <c r="D39" s="21" t="s">
        <v>96</v>
      </c>
      <c r="E39" s="23" t="s">
        <v>40</v>
      </c>
      <c r="F39" s="23" t="s">
        <v>92</v>
      </c>
      <c r="G39" s="23" t="s">
        <v>47</v>
      </c>
      <c r="H39" s="29">
        <v>0.56999999999999995</v>
      </c>
      <c r="I39" s="86"/>
      <c r="J39" s="84">
        <f t="shared" si="0"/>
        <v>0</v>
      </c>
      <c r="K39" s="85" t="str">
        <f t="shared" si="1"/>
        <v>OK</v>
      </c>
      <c r="L39" s="48"/>
      <c r="M39" s="48"/>
      <c r="N39" s="48"/>
      <c r="O39" s="48"/>
      <c r="P39" s="48"/>
      <c r="Q39" s="48"/>
      <c r="R39" s="48"/>
      <c r="S39" s="48"/>
      <c r="T39" s="48"/>
      <c r="U39" s="48"/>
      <c r="V39" s="48"/>
      <c r="W39" s="48"/>
      <c r="X39" s="48"/>
      <c r="Y39" s="48"/>
      <c r="Z39" s="48"/>
      <c r="AA39" s="48"/>
      <c r="AB39" s="48"/>
    </row>
    <row r="40" spans="1:28" ht="25.5" x14ac:dyDescent="0.25">
      <c r="A40" s="130"/>
      <c r="B40" s="133"/>
      <c r="C40" s="23">
        <v>37</v>
      </c>
      <c r="D40" s="21" t="s">
        <v>97</v>
      </c>
      <c r="E40" s="23" t="s">
        <v>98</v>
      </c>
      <c r="F40" s="23" t="s">
        <v>54</v>
      </c>
      <c r="G40" s="23" t="s">
        <v>47</v>
      </c>
      <c r="H40" s="29">
        <v>2.21</v>
      </c>
      <c r="I40" s="86">
        <v>40</v>
      </c>
      <c r="J40" s="84">
        <f t="shared" si="0"/>
        <v>0</v>
      </c>
      <c r="K40" s="85" t="str">
        <f t="shared" si="1"/>
        <v>OK</v>
      </c>
      <c r="L40" s="48"/>
      <c r="M40" s="48"/>
      <c r="N40" s="48">
        <v>40</v>
      </c>
      <c r="O40" s="48"/>
      <c r="P40" s="48"/>
      <c r="Q40" s="48"/>
      <c r="R40" s="48"/>
      <c r="S40" s="48"/>
      <c r="T40" s="48"/>
      <c r="U40" s="48"/>
      <c r="V40" s="48"/>
      <c r="W40" s="48"/>
      <c r="X40" s="48"/>
      <c r="Y40" s="48"/>
      <c r="Z40" s="48"/>
      <c r="AA40" s="48"/>
      <c r="AB40" s="48"/>
    </row>
    <row r="41" spans="1:28" ht="39" x14ac:dyDescent="0.25">
      <c r="A41" s="130"/>
      <c r="B41" s="133"/>
      <c r="C41" s="23">
        <v>38</v>
      </c>
      <c r="D41" s="37" t="s">
        <v>99</v>
      </c>
      <c r="E41" s="23" t="s">
        <v>9</v>
      </c>
      <c r="F41" s="23" t="s">
        <v>90</v>
      </c>
      <c r="G41" s="23" t="s">
        <v>47</v>
      </c>
      <c r="H41" s="29">
        <v>7.03</v>
      </c>
      <c r="I41" s="86"/>
      <c r="J41" s="84">
        <f t="shared" si="0"/>
        <v>0</v>
      </c>
      <c r="K41" s="85" t="str">
        <f t="shared" si="1"/>
        <v>OK</v>
      </c>
      <c r="L41" s="48"/>
      <c r="M41" s="48"/>
      <c r="N41" s="48"/>
      <c r="O41" s="48"/>
      <c r="P41" s="48"/>
      <c r="Q41" s="48"/>
      <c r="R41" s="48"/>
      <c r="S41" s="48"/>
      <c r="T41" s="48"/>
      <c r="U41" s="48"/>
      <c r="V41" s="48"/>
      <c r="W41" s="48"/>
      <c r="X41" s="48"/>
      <c r="Y41" s="48"/>
      <c r="Z41" s="48"/>
      <c r="AA41" s="48"/>
      <c r="AB41" s="48"/>
    </row>
    <row r="42" spans="1:28" ht="26.25" x14ac:dyDescent="0.25">
      <c r="A42" s="130"/>
      <c r="B42" s="133"/>
      <c r="C42" s="23">
        <v>39</v>
      </c>
      <c r="D42" s="37" t="s">
        <v>100</v>
      </c>
      <c r="E42" s="23" t="s">
        <v>101</v>
      </c>
      <c r="F42" s="23" t="s">
        <v>102</v>
      </c>
      <c r="G42" s="23" t="s">
        <v>47</v>
      </c>
      <c r="H42" s="29">
        <v>183.5</v>
      </c>
      <c r="I42" s="86"/>
      <c r="J42" s="84">
        <f t="shared" si="0"/>
        <v>0</v>
      </c>
      <c r="K42" s="85" t="str">
        <f t="shared" si="1"/>
        <v>OK</v>
      </c>
      <c r="L42" s="48"/>
      <c r="M42" s="48"/>
      <c r="N42" s="48"/>
      <c r="O42" s="48"/>
      <c r="P42" s="48"/>
      <c r="Q42" s="48"/>
      <c r="R42" s="48"/>
      <c r="S42" s="48"/>
      <c r="T42" s="48"/>
      <c r="U42" s="48"/>
      <c r="V42" s="48"/>
      <c r="W42" s="48"/>
      <c r="X42" s="48"/>
      <c r="Y42" s="48"/>
      <c r="Z42" s="48"/>
      <c r="AA42" s="48"/>
      <c r="AB42" s="48"/>
    </row>
    <row r="43" spans="1:28" ht="25.5" x14ac:dyDescent="0.25">
      <c r="A43" s="130"/>
      <c r="B43" s="133"/>
      <c r="C43" s="23">
        <v>40</v>
      </c>
      <c r="D43" s="21" t="s">
        <v>103</v>
      </c>
      <c r="E43" s="23" t="s">
        <v>40</v>
      </c>
      <c r="F43" s="23" t="s">
        <v>52</v>
      </c>
      <c r="G43" s="23" t="s">
        <v>47</v>
      </c>
      <c r="H43" s="29">
        <v>0.63</v>
      </c>
      <c r="I43" s="86">
        <v>60</v>
      </c>
      <c r="J43" s="84">
        <f t="shared" si="0"/>
        <v>0</v>
      </c>
      <c r="K43" s="85" t="str">
        <f t="shared" si="1"/>
        <v>OK</v>
      </c>
      <c r="L43" s="48"/>
      <c r="M43" s="48"/>
      <c r="N43" s="48">
        <v>24</v>
      </c>
      <c r="O43" s="48"/>
      <c r="P43" s="48"/>
      <c r="Q43" s="48"/>
      <c r="R43" s="48"/>
      <c r="S43" s="48"/>
      <c r="T43" s="48"/>
      <c r="U43" s="48">
        <v>36</v>
      </c>
      <c r="V43" s="48"/>
      <c r="W43" s="48"/>
      <c r="X43" s="48"/>
      <c r="Y43" s="48"/>
      <c r="Z43" s="48"/>
      <c r="AA43" s="48"/>
      <c r="AB43" s="48"/>
    </row>
    <row r="44" spans="1:28" ht="25.5" x14ac:dyDescent="0.25">
      <c r="A44" s="130"/>
      <c r="B44" s="133"/>
      <c r="C44" s="23">
        <v>41</v>
      </c>
      <c r="D44" s="21" t="s">
        <v>104</v>
      </c>
      <c r="E44" s="23" t="s">
        <v>40</v>
      </c>
      <c r="F44" s="23" t="s">
        <v>52</v>
      </c>
      <c r="G44" s="23" t="s">
        <v>47</v>
      </c>
      <c r="H44" s="29">
        <v>0.63</v>
      </c>
      <c r="I44" s="86">
        <v>48</v>
      </c>
      <c r="J44" s="84">
        <f t="shared" si="0"/>
        <v>0</v>
      </c>
      <c r="K44" s="85" t="str">
        <f t="shared" si="1"/>
        <v>OK</v>
      </c>
      <c r="L44" s="48"/>
      <c r="M44" s="48"/>
      <c r="N44" s="48">
        <v>12</v>
      </c>
      <c r="O44" s="48"/>
      <c r="P44" s="48"/>
      <c r="Q44" s="48"/>
      <c r="R44" s="48"/>
      <c r="S44" s="48"/>
      <c r="T44" s="48"/>
      <c r="U44" s="48">
        <v>36</v>
      </c>
      <c r="V44" s="48"/>
      <c r="W44" s="48"/>
      <c r="X44" s="48"/>
      <c r="Y44" s="48"/>
      <c r="Z44" s="48"/>
      <c r="AA44" s="48"/>
      <c r="AB44" s="48"/>
    </row>
    <row r="45" spans="1:28" ht="25.5" x14ac:dyDescent="0.25">
      <c r="A45" s="130"/>
      <c r="B45" s="133"/>
      <c r="C45" s="23">
        <v>42</v>
      </c>
      <c r="D45" s="21" t="s">
        <v>105</v>
      </c>
      <c r="E45" s="23" t="s">
        <v>40</v>
      </c>
      <c r="F45" s="23" t="s">
        <v>52</v>
      </c>
      <c r="G45" s="23" t="s">
        <v>47</v>
      </c>
      <c r="H45" s="29">
        <v>0.63</v>
      </c>
      <c r="I45" s="86">
        <v>48</v>
      </c>
      <c r="J45" s="84">
        <f t="shared" si="0"/>
        <v>0</v>
      </c>
      <c r="K45" s="85" t="str">
        <f t="shared" si="1"/>
        <v>OK</v>
      </c>
      <c r="L45" s="48"/>
      <c r="M45" s="48"/>
      <c r="N45" s="48">
        <v>12</v>
      </c>
      <c r="O45" s="48"/>
      <c r="P45" s="48"/>
      <c r="Q45" s="48"/>
      <c r="R45" s="48"/>
      <c r="S45" s="48"/>
      <c r="T45" s="48"/>
      <c r="U45" s="48">
        <v>36</v>
      </c>
      <c r="V45" s="48"/>
      <c r="W45" s="48"/>
      <c r="X45" s="48"/>
      <c r="Y45" s="48"/>
      <c r="Z45" s="48"/>
      <c r="AA45" s="48"/>
      <c r="AB45" s="48"/>
    </row>
    <row r="46" spans="1:28" ht="25.5" x14ac:dyDescent="0.25">
      <c r="A46" s="130"/>
      <c r="B46" s="133"/>
      <c r="C46" s="23">
        <v>43</v>
      </c>
      <c r="D46" s="21" t="s">
        <v>106</v>
      </c>
      <c r="E46" s="23" t="s">
        <v>40</v>
      </c>
      <c r="F46" s="23" t="s">
        <v>52</v>
      </c>
      <c r="G46" s="23" t="s">
        <v>47</v>
      </c>
      <c r="H46" s="29">
        <v>0.93</v>
      </c>
      <c r="I46" s="86"/>
      <c r="J46" s="84">
        <f t="shared" si="0"/>
        <v>0</v>
      </c>
      <c r="K46" s="85" t="str">
        <f t="shared" si="1"/>
        <v>OK</v>
      </c>
      <c r="L46" s="48"/>
      <c r="M46" s="48"/>
      <c r="N46" s="48"/>
      <c r="O46" s="48"/>
      <c r="P46" s="48"/>
      <c r="Q46" s="48"/>
      <c r="R46" s="48"/>
      <c r="S46" s="48"/>
      <c r="T46" s="48"/>
      <c r="U46" s="48"/>
      <c r="V46" s="48"/>
      <c r="W46" s="48"/>
      <c r="X46" s="48"/>
      <c r="Y46" s="48"/>
      <c r="Z46" s="48"/>
      <c r="AA46" s="48"/>
      <c r="AB46" s="48"/>
    </row>
    <row r="47" spans="1:28" ht="25.5" x14ac:dyDescent="0.25">
      <c r="A47" s="130"/>
      <c r="B47" s="133"/>
      <c r="C47" s="23">
        <v>44</v>
      </c>
      <c r="D47" s="21" t="s">
        <v>107</v>
      </c>
      <c r="E47" s="23" t="s">
        <v>40</v>
      </c>
      <c r="F47" s="23" t="s">
        <v>52</v>
      </c>
      <c r="G47" s="23" t="s">
        <v>108</v>
      </c>
      <c r="H47" s="29">
        <v>0.93</v>
      </c>
      <c r="I47" s="86">
        <v>30</v>
      </c>
      <c r="J47" s="84">
        <f t="shared" si="0"/>
        <v>0</v>
      </c>
      <c r="K47" s="85" t="str">
        <f t="shared" si="1"/>
        <v>OK</v>
      </c>
      <c r="L47" s="48"/>
      <c r="M47" s="48"/>
      <c r="N47" s="48">
        <v>30</v>
      </c>
      <c r="O47" s="48"/>
      <c r="P47" s="48"/>
      <c r="Q47" s="48"/>
      <c r="R47" s="48"/>
      <c r="S47" s="48"/>
      <c r="T47" s="48"/>
      <c r="U47" s="48"/>
      <c r="V47" s="48"/>
      <c r="W47" s="48"/>
      <c r="X47" s="48"/>
      <c r="Y47" s="48"/>
      <c r="Z47" s="48"/>
      <c r="AA47" s="48"/>
      <c r="AB47" s="48"/>
    </row>
    <row r="48" spans="1:28" ht="25.5" x14ac:dyDescent="0.25">
      <c r="A48" s="130"/>
      <c r="B48" s="133"/>
      <c r="C48" s="23">
        <v>45</v>
      </c>
      <c r="D48" s="21" t="s">
        <v>109</v>
      </c>
      <c r="E48" s="23" t="s">
        <v>40</v>
      </c>
      <c r="F48" s="23" t="s">
        <v>110</v>
      </c>
      <c r="G48" s="23" t="s">
        <v>47</v>
      </c>
      <c r="H48" s="29">
        <v>1.23</v>
      </c>
      <c r="I48" s="86">
        <v>20</v>
      </c>
      <c r="J48" s="84">
        <f t="shared" si="0"/>
        <v>0</v>
      </c>
      <c r="K48" s="85" t="str">
        <f t="shared" si="1"/>
        <v>OK</v>
      </c>
      <c r="L48" s="48"/>
      <c r="M48" s="48"/>
      <c r="N48" s="48">
        <v>20</v>
      </c>
      <c r="O48" s="48"/>
      <c r="P48" s="48"/>
      <c r="Q48" s="48"/>
      <c r="R48" s="48"/>
      <c r="S48" s="48"/>
      <c r="T48" s="48"/>
      <c r="U48" s="48"/>
      <c r="V48" s="48"/>
      <c r="W48" s="48"/>
      <c r="X48" s="48"/>
      <c r="Y48" s="48"/>
      <c r="Z48" s="48"/>
      <c r="AA48" s="48"/>
      <c r="AB48" s="48"/>
    </row>
    <row r="49" spans="1:28" ht="25.5" x14ac:dyDescent="0.25">
      <c r="A49" s="130"/>
      <c r="B49" s="133"/>
      <c r="C49" s="23">
        <v>46</v>
      </c>
      <c r="D49" s="21" t="s">
        <v>111</v>
      </c>
      <c r="E49" s="23" t="s">
        <v>40</v>
      </c>
      <c r="F49" s="23" t="s">
        <v>52</v>
      </c>
      <c r="G49" s="23" t="s">
        <v>47</v>
      </c>
      <c r="H49" s="29">
        <v>0.93</v>
      </c>
      <c r="I49" s="86">
        <v>20</v>
      </c>
      <c r="J49" s="84">
        <f t="shared" si="0"/>
        <v>0</v>
      </c>
      <c r="K49" s="85" t="str">
        <f t="shared" si="1"/>
        <v>OK</v>
      </c>
      <c r="L49" s="48"/>
      <c r="M49" s="48"/>
      <c r="N49" s="48">
        <v>20</v>
      </c>
      <c r="O49" s="48"/>
      <c r="P49" s="48"/>
      <c r="Q49" s="48"/>
      <c r="R49" s="48"/>
      <c r="S49" s="48"/>
      <c r="T49" s="48"/>
      <c r="U49" s="48"/>
      <c r="V49" s="48"/>
      <c r="W49" s="48"/>
      <c r="X49" s="48"/>
      <c r="Y49" s="48"/>
      <c r="Z49" s="48"/>
      <c r="AA49" s="48"/>
      <c r="AB49" s="48"/>
    </row>
    <row r="50" spans="1:28" ht="38.25" x14ac:dyDescent="0.25">
      <c r="A50" s="131" t="s">
        <v>380</v>
      </c>
      <c r="B50" s="132">
        <v>7</v>
      </c>
      <c r="C50" s="26">
        <v>47</v>
      </c>
      <c r="D50" s="35" t="s">
        <v>112</v>
      </c>
      <c r="E50" s="26" t="s">
        <v>40</v>
      </c>
      <c r="F50" s="27" t="s">
        <v>113</v>
      </c>
      <c r="G50" s="26" t="s">
        <v>47</v>
      </c>
      <c r="H50" s="28">
        <v>1.97</v>
      </c>
      <c r="I50" s="83">
        <v>600</v>
      </c>
      <c r="J50" s="84">
        <f t="shared" si="0"/>
        <v>0</v>
      </c>
      <c r="K50" s="85" t="str">
        <f t="shared" si="1"/>
        <v>OK</v>
      </c>
      <c r="L50" s="48"/>
      <c r="M50" s="48"/>
      <c r="N50" s="48"/>
      <c r="O50" s="48"/>
      <c r="P50" s="48"/>
      <c r="Q50" s="48"/>
      <c r="R50" s="48"/>
      <c r="S50" s="48"/>
      <c r="T50" s="48"/>
      <c r="U50" s="48"/>
      <c r="V50" s="48"/>
      <c r="W50" s="48"/>
      <c r="X50" s="48"/>
      <c r="Y50" s="48"/>
      <c r="Z50" s="48"/>
      <c r="AA50" s="48">
        <v>600</v>
      </c>
      <c r="AB50" s="48"/>
    </row>
    <row r="51" spans="1:28" ht="38.25" x14ac:dyDescent="0.25">
      <c r="A51" s="131"/>
      <c r="B51" s="132"/>
      <c r="C51" s="26">
        <v>48</v>
      </c>
      <c r="D51" s="35" t="s">
        <v>114</v>
      </c>
      <c r="E51" s="26" t="s">
        <v>40</v>
      </c>
      <c r="F51" s="27" t="s">
        <v>113</v>
      </c>
      <c r="G51" s="26" t="s">
        <v>47</v>
      </c>
      <c r="H51" s="28">
        <v>1.97</v>
      </c>
      <c r="I51" s="83">
        <v>1200</v>
      </c>
      <c r="J51" s="84">
        <f t="shared" si="0"/>
        <v>0</v>
      </c>
      <c r="K51" s="85" t="str">
        <f t="shared" si="1"/>
        <v>OK</v>
      </c>
      <c r="L51" s="48"/>
      <c r="M51" s="48"/>
      <c r="N51" s="48"/>
      <c r="O51" s="48"/>
      <c r="P51" s="48"/>
      <c r="Q51" s="48"/>
      <c r="R51" s="48"/>
      <c r="S51" s="48"/>
      <c r="T51" s="48"/>
      <c r="U51" s="48"/>
      <c r="V51" s="48">
        <v>400</v>
      </c>
      <c r="W51" s="48"/>
      <c r="X51" s="48"/>
      <c r="Y51" s="48"/>
      <c r="Z51" s="48"/>
      <c r="AA51" s="48">
        <v>800</v>
      </c>
      <c r="AB51" s="48"/>
    </row>
    <row r="52" spans="1:28" ht="38.25" x14ac:dyDescent="0.25">
      <c r="A52" s="131"/>
      <c r="B52" s="132"/>
      <c r="C52" s="26">
        <v>49</v>
      </c>
      <c r="D52" s="35" t="s">
        <v>115</v>
      </c>
      <c r="E52" s="26" t="s">
        <v>40</v>
      </c>
      <c r="F52" s="27" t="s">
        <v>113</v>
      </c>
      <c r="G52" s="26" t="s">
        <v>47</v>
      </c>
      <c r="H52" s="28">
        <v>1.97</v>
      </c>
      <c r="I52" s="83">
        <v>200</v>
      </c>
      <c r="J52" s="84">
        <f t="shared" si="0"/>
        <v>0</v>
      </c>
      <c r="K52" s="85" t="str">
        <f t="shared" si="1"/>
        <v>OK</v>
      </c>
      <c r="L52" s="48"/>
      <c r="M52" s="48"/>
      <c r="N52" s="48"/>
      <c r="O52" s="48"/>
      <c r="P52" s="48"/>
      <c r="Q52" s="48"/>
      <c r="R52" s="48"/>
      <c r="S52" s="48"/>
      <c r="T52" s="48"/>
      <c r="U52" s="48"/>
      <c r="V52" s="48"/>
      <c r="W52" s="48"/>
      <c r="X52" s="48"/>
      <c r="Y52" s="48"/>
      <c r="Z52" s="48"/>
      <c r="AA52" s="48">
        <v>200</v>
      </c>
      <c r="AB52" s="48"/>
    </row>
    <row r="53" spans="1:28" ht="38.25" x14ac:dyDescent="0.25">
      <c r="A53" s="131"/>
      <c r="B53" s="132"/>
      <c r="C53" s="26">
        <v>50</v>
      </c>
      <c r="D53" s="35" t="s">
        <v>116</v>
      </c>
      <c r="E53" s="26" t="s">
        <v>40</v>
      </c>
      <c r="F53" s="27" t="s">
        <v>113</v>
      </c>
      <c r="G53" s="26" t="s">
        <v>47</v>
      </c>
      <c r="H53" s="28">
        <v>1.97</v>
      </c>
      <c r="I53" s="83">
        <v>600</v>
      </c>
      <c r="J53" s="84">
        <f t="shared" si="0"/>
        <v>0</v>
      </c>
      <c r="K53" s="85" t="str">
        <f t="shared" si="1"/>
        <v>OK</v>
      </c>
      <c r="L53" s="48"/>
      <c r="M53" s="48"/>
      <c r="N53" s="48"/>
      <c r="O53" s="48"/>
      <c r="P53" s="48"/>
      <c r="Q53" s="48"/>
      <c r="R53" s="48"/>
      <c r="S53" s="48"/>
      <c r="T53" s="48"/>
      <c r="U53" s="48"/>
      <c r="V53" s="48">
        <v>100</v>
      </c>
      <c r="W53" s="48"/>
      <c r="X53" s="48"/>
      <c r="Y53" s="48"/>
      <c r="Z53" s="48"/>
      <c r="AA53" s="48">
        <v>500</v>
      </c>
      <c r="AB53" s="48"/>
    </row>
    <row r="54" spans="1:28" ht="39" x14ac:dyDescent="0.25">
      <c r="A54" s="131"/>
      <c r="B54" s="132"/>
      <c r="C54" s="26">
        <v>51</v>
      </c>
      <c r="D54" s="38" t="s">
        <v>117</v>
      </c>
      <c r="E54" s="26" t="s">
        <v>40</v>
      </c>
      <c r="F54" s="27" t="s">
        <v>118</v>
      </c>
      <c r="G54" s="26" t="s">
        <v>47</v>
      </c>
      <c r="H54" s="28">
        <v>6.47</v>
      </c>
      <c r="I54" s="83">
        <v>150</v>
      </c>
      <c r="J54" s="84">
        <f t="shared" si="0"/>
        <v>0</v>
      </c>
      <c r="K54" s="85" t="str">
        <f t="shared" si="1"/>
        <v>OK</v>
      </c>
      <c r="L54" s="48"/>
      <c r="M54" s="48"/>
      <c r="N54" s="48"/>
      <c r="O54" s="48">
        <v>50</v>
      </c>
      <c r="P54" s="48"/>
      <c r="Q54" s="48"/>
      <c r="R54" s="48"/>
      <c r="S54" s="48"/>
      <c r="T54" s="48"/>
      <c r="U54" s="48"/>
      <c r="V54" s="48"/>
      <c r="W54" s="48"/>
      <c r="X54" s="48"/>
      <c r="Y54" s="48"/>
      <c r="Z54" s="48"/>
      <c r="AA54" s="48">
        <v>100</v>
      </c>
      <c r="AB54" s="48"/>
    </row>
    <row r="55" spans="1:28" ht="25.5" x14ac:dyDescent="0.25">
      <c r="A55" s="130" t="s">
        <v>378</v>
      </c>
      <c r="B55" s="133">
        <v>8</v>
      </c>
      <c r="C55" s="23">
        <v>52</v>
      </c>
      <c r="D55" s="21" t="s">
        <v>119</v>
      </c>
      <c r="E55" s="23" t="s">
        <v>40</v>
      </c>
      <c r="F55" s="23" t="s">
        <v>120</v>
      </c>
      <c r="G55" s="23" t="s">
        <v>121</v>
      </c>
      <c r="H55" s="29">
        <v>1.44</v>
      </c>
      <c r="I55" s="86">
        <v>150</v>
      </c>
      <c r="J55" s="84">
        <f t="shared" si="0"/>
        <v>100</v>
      </c>
      <c r="K55" s="85" t="str">
        <f t="shared" si="1"/>
        <v>OK</v>
      </c>
      <c r="L55" s="48"/>
      <c r="M55" s="48"/>
      <c r="N55" s="48"/>
      <c r="O55" s="48"/>
      <c r="P55" s="48"/>
      <c r="Q55" s="48"/>
      <c r="R55" s="48"/>
      <c r="S55" s="48"/>
      <c r="T55" s="48"/>
      <c r="U55" s="48">
        <v>50</v>
      </c>
      <c r="V55" s="48"/>
      <c r="W55" s="48"/>
      <c r="X55" s="48"/>
      <c r="Y55" s="48"/>
      <c r="Z55" s="48"/>
      <c r="AA55" s="48"/>
      <c r="AB55" s="48"/>
    </row>
    <row r="56" spans="1:28" x14ac:dyDescent="0.25">
      <c r="A56" s="130"/>
      <c r="B56" s="133"/>
      <c r="C56" s="23">
        <v>53</v>
      </c>
      <c r="D56" s="21" t="s">
        <v>122</v>
      </c>
      <c r="E56" s="23" t="s">
        <v>40</v>
      </c>
      <c r="F56" s="23" t="s">
        <v>123</v>
      </c>
      <c r="G56" s="23" t="s">
        <v>121</v>
      </c>
      <c r="H56" s="29">
        <v>0.51</v>
      </c>
      <c r="I56" s="86">
        <v>300</v>
      </c>
      <c r="J56" s="84">
        <f t="shared" si="0"/>
        <v>300</v>
      </c>
      <c r="K56" s="85" t="str">
        <f t="shared" si="1"/>
        <v>OK</v>
      </c>
      <c r="L56" s="48"/>
      <c r="M56" s="48"/>
      <c r="N56" s="48"/>
      <c r="O56" s="48"/>
      <c r="P56" s="48"/>
      <c r="Q56" s="48"/>
      <c r="R56" s="48"/>
      <c r="S56" s="48"/>
      <c r="T56" s="48"/>
      <c r="U56" s="48"/>
      <c r="V56" s="48"/>
      <c r="W56" s="48"/>
      <c r="X56" s="48"/>
      <c r="Y56" s="48"/>
      <c r="Z56" s="48"/>
      <c r="AA56" s="48"/>
      <c r="AB56" s="48"/>
    </row>
    <row r="57" spans="1:28" x14ac:dyDescent="0.25">
      <c r="A57" s="130"/>
      <c r="B57" s="133"/>
      <c r="C57" s="23">
        <v>54</v>
      </c>
      <c r="D57" s="21" t="s">
        <v>124</v>
      </c>
      <c r="E57" s="23" t="s">
        <v>40</v>
      </c>
      <c r="F57" s="23" t="s">
        <v>123</v>
      </c>
      <c r="G57" s="23" t="s">
        <v>121</v>
      </c>
      <c r="H57" s="29">
        <v>1.94</v>
      </c>
      <c r="I57" s="86">
        <v>150</v>
      </c>
      <c r="J57" s="84">
        <f t="shared" si="0"/>
        <v>150</v>
      </c>
      <c r="K57" s="85" t="str">
        <f t="shared" si="1"/>
        <v>OK</v>
      </c>
      <c r="L57" s="48"/>
      <c r="M57" s="48"/>
      <c r="N57" s="48"/>
      <c r="O57" s="48"/>
      <c r="P57" s="48"/>
      <c r="Q57" s="48"/>
      <c r="R57" s="48"/>
      <c r="S57" s="48"/>
      <c r="T57" s="48"/>
      <c r="U57" s="48"/>
      <c r="V57" s="48"/>
      <c r="W57" s="48"/>
      <c r="X57" s="48"/>
      <c r="Y57" s="48"/>
      <c r="Z57" s="48"/>
      <c r="AA57" s="48"/>
      <c r="AB57" s="48"/>
    </row>
    <row r="58" spans="1:28" x14ac:dyDescent="0.25">
      <c r="A58" s="130"/>
      <c r="B58" s="133"/>
      <c r="C58" s="23">
        <v>55</v>
      </c>
      <c r="D58" s="21" t="s">
        <v>125</v>
      </c>
      <c r="E58" s="23" t="s">
        <v>40</v>
      </c>
      <c r="F58" s="23" t="s">
        <v>123</v>
      </c>
      <c r="G58" s="23" t="s">
        <v>121</v>
      </c>
      <c r="H58" s="29">
        <v>2.3199999999999998</v>
      </c>
      <c r="I58" s="86">
        <v>150</v>
      </c>
      <c r="J58" s="84">
        <f t="shared" si="0"/>
        <v>0</v>
      </c>
      <c r="K58" s="85" t="str">
        <f t="shared" si="1"/>
        <v>OK</v>
      </c>
      <c r="L58" s="48"/>
      <c r="M58" s="48"/>
      <c r="N58" s="48">
        <v>150</v>
      </c>
      <c r="O58" s="48"/>
      <c r="P58" s="48"/>
      <c r="Q58" s="48"/>
      <c r="R58" s="48"/>
      <c r="S58" s="48"/>
      <c r="T58" s="48"/>
      <c r="U58" s="48"/>
      <c r="V58" s="48"/>
      <c r="W58" s="48"/>
      <c r="X58" s="48"/>
      <c r="Y58" s="48"/>
      <c r="Z58" s="48"/>
      <c r="AA58" s="48"/>
      <c r="AB58" s="48"/>
    </row>
    <row r="59" spans="1:28" x14ac:dyDescent="0.25">
      <c r="A59" s="130"/>
      <c r="B59" s="133"/>
      <c r="C59" s="23">
        <v>56</v>
      </c>
      <c r="D59" s="21" t="s">
        <v>126</v>
      </c>
      <c r="E59" s="23" t="s">
        <v>40</v>
      </c>
      <c r="F59" s="23" t="s">
        <v>123</v>
      </c>
      <c r="G59" s="23" t="s">
        <v>121</v>
      </c>
      <c r="H59" s="29">
        <v>0.56999999999999995</v>
      </c>
      <c r="I59" s="86">
        <v>300</v>
      </c>
      <c r="J59" s="84">
        <f t="shared" si="0"/>
        <v>300</v>
      </c>
      <c r="K59" s="85" t="str">
        <f t="shared" si="1"/>
        <v>OK</v>
      </c>
      <c r="L59" s="48"/>
      <c r="M59" s="48"/>
      <c r="N59" s="48"/>
      <c r="O59" s="48"/>
      <c r="P59" s="48"/>
      <c r="Q59" s="48"/>
      <c r="R59" s="48"/>
      <c r="S59" s="48"/>
      <c r="T59" s="48"/>
      <c r="U59" s="48"/>
      <c r="V59" s="48"/>
      <c r="W59" s="48"/>
      <c r="X59" s="48"/>
      <c r="Y59" s="48"/>
      <c r="Z59" s="48"/>
      <c r="AA59" s="48"/>
      <c r="AB59" s="48"/>
    </row>
    <row r="60" spans="1:28" ht="26.25" x14ac:dyDescent="0.25">
      <c r="A60" s="130"/>
      <c r="B60" s="133"/>
      <c r="C60" s="23">
        <v>57</v>
      </c>
      <c r="D60" s="37" t="s">
        <v>127</v>
      </c>
      <c r="E60" s="23" t="s">
        <v>40</v>
      </c>
      <c r="F60" s="23" t="s">
        <v>120</v>
      </c>
      <c r="G60" s="23" t="s">
        <v>47</v>
      </c>
      <c r="H60" s="29">
        <v>2.25</v>
      </c>
      <c r="I60" s="86"/>
      <c r="J60" s="84">
        <f t="shared" si="0"/>
        <v>0</v>
      </c>
      <c r="K60" s="85" t="str">
        <f t="shared" si="1"/>
        <v>OK</v>
      </c>
      <c r="L60" s="48"/>
      <c r="M60" s="48"/>
      <c r="N60" s="48"/>
      <c r="O60" s="48"/>
      <c r="P60" s="48"/>
      <c r="Q60" s="48"/>
      <c r="R60" s="48"/>
      <c r="S60" s="48"/>
      <c r="T60" s="48"/>
      <c r="U60" s="48"/>
      <c r="V60" s="48"/>
      <c r="W60" s="48"/>
      <c r="X60" s="48"/>
      <c r="Y60" s="48"/>
      <c r="Z60" s="48"/>
      <c r="AA60" s="48"/>
      <c r="AB60" s="48"/>
    </row>
    <row r="61" spans="1:28" ht="25.5" x14ac:dyDescent="0.25">
      <c r="A61" s="131" t="s">
        <v>378</v>
      </c>
      <c r="B61" s="132">
        <v>9</v>
      </c>
      <c r="C61" s="26">
        <v>58</v>
      </c>
      <c r="D61" s="20" t="s">
        <v>491</v>
      </c>
      <c r="E61" s="26" t="s">
        <v>40</v>
      </c>
      <c r="F61" s="24" t="s">
        <v>128</v>
      </c>
      <c r="G61" s="26" t="s">
        <v>47</v>
      </c>
      <c r="H61" s="30">
        <v>0.66</v>
      </c>
      <c r="I61" s="51">
        <v>60</v>
      </c>
      <c r="J61" s="84">
        <f t="shared" si="0"/>
        <v>20</v>
      </c>
      <c r="K61" s="85" t="str">
        <f t="shared" si="1"/>
        <v>OK</v>
      </c>
      <c r="L61" s="48"/>
      <c r="M61" s="48"/>
      <c r="N61" s="48">
        <v>20</v>
      </c>
      <c r="O61" s="48"/>
      <c r="P61" s="48"/>
      <c r="Q61" s="48"/>
      <c r="R61" s="48"/>
      <c r="S61" s="48"/>
      <c r="T61" s="48"/>
      <c r="U61" s="48">
        <v>20</v>
      </c>
      <c r="V61" s="48"/>
      <c r="W61" s="48"/>
      <c r="X61" s="48"/>
      <c r="Y61" s="48"/>
      <c r="Z61" s="48"/>
      <c r="AA61" s="48"/>
      <c r="AB61" s="48"/>
    </row>
    <row r="62" spans="1:28" ht="38.25" x14ac:dyDescent="0.25">
      <c r="A62" s="131"/>
      <c r="B62" s="132"/>
      <c r="C62" s="26">
        <v>59</v>
      </c>
      <c r="D62" s="39" t="s">
        <v>492</v>
      </c>
      <c r="E62" s="26" t="s">
        <v>40</v>
      </c>
      <c r="F62" s="25" t="s">
        <v>54</v>
      </c>
      <c r="G62" s="26" t="s">
        <v>47</v>
      </c>
      <c r="H62" s="30">
        <v>0.42</v>
      </c>
      <c r="I62" s="51">
        <v>48</v>
      </c>
      <c r="J62" s="84">
        <f t="shared" si="0"/>
        <v>0</v>
      </c>
      <c r="K62" s="85" t="str">
        <f t="shared" si="1"/>
        <v>OK</v>
      </c>
      <c r="L62" s="48"/>
      <c r="M62" s="48"/>
      <c r="N62" s="48">
        <v>12</v>
      </c>
      <c r="O62" s="48"/>
      <c r="P62" s="48"/>
      <c r="Q62" s="48"/>
      <c r="R62" s="48"/>
      <c r="S62" s="48"/>
      <c r="T62" s="48"/>
      <c r="U62" s="48">
        <v>36</v>
      </c>
      <c r="V62" s="48"/>
      <c r="W62" s="48"/>
      <c r="X62" s="48"/>
      <c r="Y62" s="48"/>
      <c r="Z62" s="48"/>
      <c r="AA62" s="48"/>
      <c r="AB62" s="48"/>
    </row>
    <row r="63" spans="1:28" ht="25.5" x14ac:dyDescent="0.25">
      <c r="A63" s="131"/>
      <c r="B63" s="132"/>
      <c r="C63" s="26">
        <v>60</v>
      </c>
      <c r="D63" s="39" t="s">
        <v>129</v>
      </c>
      <c r="E63" s="26" t="s">
        <v>40</v>
      </c>
      <c r="F63" s="25" t="s">
        <v>130</v>
      </c>
      <c r="G63" s="26" t="s">
        <v>47</v>
      </c>
      <c r="H63" s="30">
        <v>1.19</v>
      </c>
      <c r="I63" s="51">
        <v>80</v>
      </c>
      <c r="J63" s="84">
        <f t="shared" si="0"/>
        <v>0</v>
      </c>
      <c r="K63" s="85" t="str">
        <f t="shared" si="1"/>
        <v>OK</v>
      </c>
      <c r="L63" s="48"/>
      <c r="M63" s="48"/>
      <c r="N63" s="48">
        <v>80</v>
      </c>
      <c r="O63" s="48"/>
      <c r="P63" s="48"/>
      <c r="Q63" s="48"/>
      <c r="R63" s="48"/>
      <c r="S63" s="48"/>
      <c r="T63" s="48"/>
      <c r="U63" s="48"/>
      <c r="V63" s="48"/>
      <c r="W63" s="48"/>
      <c r="X63" s="48"/>
      <c r="Y63" s="48"/>
      <c r="Z63" s="48"/>
      <c r="AA63" s="48"/>
      <c r="AB63" s="48"/>
    </row>
    <row r="64" spans="1:28" ht="25.5" x14ac:dyDescent="0.25">
      <c r="A64" s="131"/>
      <c r="B64" s="132"/>
      <c r="C64" s="26">
        <v>61</v>
      </c>
      <c r="D64" s="39" t="s">
        <v>385</v>
      </c>
      <c r="E64" s="26" t="s">
        <v>40</v>
      </c>
      <c r="F64" s="25" t="s">
        <v>130</v>
      </c>
      <c r="G64" s="26" t="s">
        <v>47</v>
      </c>
      <c r="H64" s="30">
        <v>1.36</v>
      </c>
      <c r="I64" s="51">
        <v>60</v>
      </c>
      <c r="J64" s="84">
        <f t="shared" si="0"/>
        <v>0</v>
      </c>
      <c r="K64" s="85" t="str">
        <f t="shared" si="1"/>
        <v>OK</v>
      </c>
      <c r="L64" s="48"/>
      <c r="M64" s="48"/>
      <c r="N64" s="48">
        <v>60</v>
      </c>
      <c r="O64" s="48"/>
      <c r="P64" s="48"/>
      <c r="Q64" s="48"/>
      <c r="R64" s="48"/>
      <c r="S64" s="48"/>
      <c r="T64" s="48"/>
      <c r="U64" s="48"/>
      <c r="V64" s="48"/>
      <c r="W64" s="48"/>
      <c r="X64" s="48"/>
      <c r="Y64" s="48"/>
      <c r="Z64" s="48"/>
      <c r="AA64" s="48"/>
      <c r="AB64" s="48"/>
    </row>
    <row r="65" spans="1:28" ht="25.5" x14ac:dyDescent="0.25">
      <c r="A65" s="131"/>
      <c r="B65" s="132"/>
      <c r="C65" s="26">
        <v>62</v>
      </c>
      <c r="D65" s="39" t="s">
        <v>131</v>
      </c>
      <c r="E65" s="26" t="s">
        <v>40</v>
      </c>
      <c r="F65" s="25" t="s">
        <v>130</v>
      </c>
      <c r="G65" s="26" t="s">
        <v>47</v>
      </c>
      <c r="H65" s="30">
        <v>1.19</v>
      </c>
      <c r="I65" s="51">
        <v>80</v>
      </c>
      <c r="J65" s="84">
        <f t="shared" si="0"/>
        <v>0</v>
      </c>
      <c r="K65" s="85" t="str">
        <f t="shared" si="1"/>
        <v>OK</v>
      </c>
      <c r="L65" s="48"/>
      <c r="M65" s="48"/>
      <c r="N65" s="48">
        <v>80</v>
      </c>
      <c r="O65" s="48"/>
      <c r="P65" s="48"/>
      <c r="Q65" s="48"/>
      <c r="R65" s="48"/>
      <c r="S65" s="48"/>
      <c r="T65" s="48"/>
      <c r="U65" s="48"/>
      <c r="V65" s="48"/>
      <c r="W65" s="48"/>
      <c r="X65" s="48"/>
      <c r="Y65" s="48"/>
      <c r="Z65" s="48"/>
      <c r="AA65" s="48"/>
      <c r="AB65" s="48"/>
    </row>
    <row r="66" spans="1:28" ht="25.5" x14ac:dyDescent="0.25">
      <c r="A66" s="131"/>
      <c r="B66" s="132"/>
      <c r="C66" s="26">
        <v>63</v>
      </c>
      <c r="D66" s="39" t="s">
        <v>132</v>
      </c>
      <c r="E66" s="26" t="s">
        <v>40</v>
      </c>
      <c r="F66" s="25" t="s">
        <v>130</v>
      </c>
      <c r="G66" s="26" t="s">
        <v>47</v>
      </c>
      <c r="H66" s="30">
        <v>1.74</v>
      </c>
      <c r="I66" s="51">
        <v>20</v>
      </c>
      <c r="J66" s="84">
        <f t="shared" si="0"/>
        <v>0</v>
      </c>
      <c r="K66" s="85" t="str">
        <f t="shared" si="1"/>
        <v>OK</v>
      </c>
      <c r="L66" s="48"/>
      <c r="M66" s="48"/>
      <c r="N66" s="48">
        <v>20</v>
      </c>
      <c r="O66" s="48"/>
      <c r="P66" s="48"/>
      <c r="Q66" s="48"/>
      <c r="R66" s="48"/>
      <c r="S66" s="48"/>
      <c r="T66" s="48"/>
      <c r="U66" s="48"/>
      <c r="V66" s="48"/>
      <c r="W66" s="48"/>
      <c r="X66" s="48"/>
      <c r="Y66" s="48"/>
      <c r="Z66" s="48"/>
      <c r="AA66" s="48"/>
      <c r="AB66" s="48"/>
    </row>
    <row r="67" spans="1:28" ht="25.5" x14ac:dyDescent="0.25">
      <c r="A67" s="131"/>
      <c r="B67" s="132"/>
      <c r="C67" s="26">
        <v>64</v>
      </c>
      <c r="D67" s="39" t="s">
        <v>133</v>
      </c>
      <c r="E67" s="26" t="s">
        <v>40</v>
      </c>
      <c r="F67" s="25" t="s">
        <v>130</v>
      </c>
      <c r="G67" s="26" t="s">
        <v>47</v>
      </c>
      <c r="H67" s="30">
        <v>2.5499999999999998</v>
      </c>
      <c r="I67" s="51">
        <v>20</v>
      </c>
      <c r="J67" s="84">
        <f t="shared" si="0"/>
        <v>0</v>
      </c>
      <c r="K67" s="85" t="str">
        <f t="shared" si="1"/>
        <v>OK</v>
      </c>
      <c r="L67" s="48"/>
      <c r="M67" s="48"/>
      <c r="N67" s="48">
        <v>20</v>
      </c>
      <c r="O67" s="48"/>
      <c r="P67" s="48"/>
      <c r="Q67" s="48"/>
      <c r="R67" s="48"/>
      <c r="S67" s="48"/>
      <c r="T67" s="48"/>
      <c r="U67" s="48"/>
      <c r="V67" s="48"/>
      <c r="W67" s="48"/>
      <c r="X67" s="48"/>
      <c r="Y67" s="48"/>
      <c r="Z67" s="48"/>
      <c r="AA67" s="48"/>
      <c r="AB67" s="48"/>
    </row>
    <row r="68" spans="1:28" x14ac:dyDescent="0.25">
      <c r="A68" s="131"/>
      <c r="B68" s="132"/>
      <c r="C68" s="26">
        <v>65</v>
      </c>
      <c r="D68" s="39" t="s">
        <v>134</v>
      </c>
      <c r="E68" s="26" t="s">
        <v>40</v>
      </c>
      <c r="F68" s="25" t="s">
        <v>135</v>
      </c>
      <c r="G68" s="26" t="s">
        <v>47</v>
      </c>
      <c r="H68" s="30">
        <v>1.82</v>
      </c>
      <c r="I68" s="51">
        <v>20</v>
      </c>
      <c r="J68" s="84">
        <f t="shared" si="0"/>
        <v>0</v>
      </c>
      <c r="K68" s="85" t="str">
        <f t="shared" si="1"/>
        <v>OK</v>
      </c>
      <c r="L68" s="48"/>
      <c r="M68" s="48"/>
      <c r="N68" s="48">
        <v>20</v>
      </c>
      <c r="O68" s="48"/>
      <c r="P68" s="48"/>
      <c r="Q68" s="48"/>
      <c r="R68" s="48"/>
      <c r="S68" s="48"/>
      <c r="T68" s="48"/>
      <c r="U68" s="48"/>
      <c r="V68" s="48"/>
      <c r="W68" s="48"/>
      <c r="X68" s="48"/>
      <c r="Y68" s="48"/>
      <c r="Z68" s="48"/>
      <c r="AA68" s="48"/>
      <c r="AB68" s="48"/>
    </row>
    <row r="69" spans="1:28" ht="25.5" x14ac:dyDescent="0.25">
      <c r="A69" s="131"/>
      <c r="B69" s="132"/>
      <c r="C69" s="26">
        <v>66</v>
      </c>
      <c r="D69" s="20" t="s">
        <v>136</v>
      </c>
      <c r="E69" s="26" t="s">
        <v>40</v>
      </c>
      <c r="F69" s="24" t="s">
        <v>137</v>
      </c>
      <c r="G69" s="26" t="s">
        <v>47</v>
      </c>
      <c r="H69" s="30">
        <v>0.88</v>
      </c>
      <c r="I69" s="83">
        <v>100</v>
      </c>
      <c r="J69" s="84">
        <f t="shared" ref="J69:J132" si="2">I69-(SUM(L69:AB69))</f>
        <v>0</v>
      </c>
      <c r="K69" s="85" t="str">
        <f t="shared" ref="K69:K132" si="3">IF(J69&lt;0,"ATENÇÃO","OK")</f>
        <v>OK</v>
      </c>
      <c r="L69" s="48"/>
      <c r="M69" s="48"/>
      <c r="N69" s="48">
        <v>100</v>
      </c>
      <c r="O69" s="48"/>
      <c r="P69" s="48"/>
      <c r="Q69" s="48"/>
      <c r="R69" s="48"/>
      <c r="S69" s="48"/>
      <c r="T69" s="48"/>
      <c r="U69" s="48"/>
      <c r="V69" s="48"/>
      <c r="W69" s="48"/>
      <c r="X69" s="48"/>
      <c r="Y69" s="48"/>
      <c r="Z69" s="48"/>
      <c r="AA69" s="48"/>
      <c r="AB69" s="48"/>
    </row>
    <row r="70" spans="1:28" ht="25.5" x14ac:dyDescent="0.25">
      <c r="A70" s="131"/>
      <c r="B70" s="132"/>
      <c r="C70" s="26">
        <v>67</v>
      </c>
      <c r="D70" s="35" t="s">
        <v>138</v>
      </c>
      <c r="E70" s="26" t="s">
        <v>68</v>
      </c>
      <c r="F70" s="26" t="s">
        <v>130</v>
      </c>
      <c r="G70" s="26" t="s">
        <v>47</v>
      </c>
      <c r="H70" s="30">
        <v>1.1499999999999999</v>
      </c>
      <c r="I70" s="83">
        <v>60</v>
      </c>
      <c r="J70" s="84">
        <f t="shared" si="2"/>
        <v>0</v>
      </c>
      <c r="K70" s="85" t="str">
        <f t="shared" si="3"/>
        <v>OK</v>
      </c>
      <c r="L70" s="48"/>
      <c r="M70" s="48"/>
      <c r="N70" s="48">
        <v>60</v>
      </c>
      <c r="O70" s="48"/>
      <c r="P70" s="48"/>
      <c r="Q70" s="48"/>
      <c r="R70" s="48"/>
      <c r="S70" s="48"/>
      <c r="T70" s="48"/>
      <c r="U70" s="48"/>
      <c r="V70" s="48"/>
      <c r="W70" s="48"/>
      <c r="X70" s="48"/>
      <c r="Y70" s="48"/>
      <c r="Z70" s="48"/>
      <c r="AA70" s="48"/>
      <c r="AB70" s="48"/>
    </row>
    <row r="71" spans="1:28" ht="25.5" x14ac:dyDescent="0.25">
      <c r="A71" s="131"/>
      <c r="B71" s="132"/>
      <c r="C71" s="26">
        <v>68</v>
      </c>
      <c r="D71" s="35" t="s">
        <v>139</v>
      </c>
      <c r="E71" s="26" t="s">
        <v>40</v>
      </c>
      <c r="F71" s="26" t="s">
        <v>130</v>
      </c>
      <c r="G71" s="26" t="s">
        <v>47</v>
      </c>
      <c r="H71" s="30">
        <v>1.19</v>
      </c>
      <c r="I71" s="83">
        <v>60</v>
      </c>
      <c r="J71" s="84">
        <f t="shared" si="2"/>
        <v>0</v>
      </c>
      <c r="K71" s="85" t="str">
        <f t="shared" si="3"/>
        <v>OK</v>
      </c>
      <c r="L71" s="48"/>
      <c r="M71" s="48"/>
      <c r="N71" s="48">
        <v>60</v>
      </c>
      <c r="O71" s="48"/>
      <c r="P71" s="48"/>
      <c r="Q71" s="48"/>
      <c r="R71" s="48"/>
      <c r="S71" s="48"/>
      <c r="T71" s="48"/>
      <c r="U71" s="48"/>
      <c r="V71" s="48"/>
      <c r="W71" s="48"/>
      <c r="X71" s="48"/>
      <c r="Y71" s="48"/>
      <c r="Z71" s="48"/>
      <c r="AA71" s="48"/>
      <c r="AB71" s="48"/>
    </row>
    <row r="72" spans="1:28" ht="25.5" x14ac:dyDescent="0.25">
      <c r="A72" s="131"/>
      <c r="B72" s="132"/>
      <c r="C72" s="26">
        <v>69</v>
      </c>
      <c r="D72" s="35" t="s">
        <v>140</v>
      </c>
      <c r="E72" s="26" t="s">
        <v>68</v>
      </c>
      <c r="F72" s="26" t="s">
        <v>130</v>
      </c>
      <c r="G72" s="26" t="s">
        <v>47</v>
      </c>
      <c r="H72" s="30">
        <v>1.19</v>
      </c>
      <c r="I72" s="83">
        <v>60</v>
      </c>
      <c r="J72" s="84">
        <f t="shared" si="2"/>
        <v>0</v>
      </c>
      <c r="K72" s="85" t="str">
        <f t="shared" si="3"/>
        <v>OK</v>
      </c>
      <c r="L72" s="48"/>
      <c r="M72" s="48"/>
      <c r="N72" s="48">
        <v>60</v>
      </c>
      <c r="O72" s="48"/>
      <c r="P72" s="48"/>
      <c r="Q72" s="48"/>
      <c r="R72" s="48"/>
      <c r="S72" s="48"/>
      <c r="T72" s="48"/>
      <c r="U72" s="48"/>
      <c r="V72" s="48"/>
      <c r="W72" s="48"/>
      <c r="X72" s="48"/>
      <c r="Y72" s="48"/>
      <c r="Z72" s="48"/>
      <c r="AA72" s="48"/>
      <c r="AB72" s="48"/>
    </row>
    <row r="73" spans="1:28" ht="25.5" x14ac:dyDescent="0.25">
      <c r="A73" s="131"/>
      <c r="B73" s="132"/>
      <c r="C73" s="26">
        <v>70</v>
      </c>
      <c r="D73" s="35" t="s">
        <v>141</v>
      </c>
      <c r="E73" s="26" t="s">
        <v>68</v>
      </c>
      <c r="F73" s="26" t="s">
        <v>130</v>
      </c>
      <c r="G73" s="26" t="s">
        <v>47</v>
      </c>
      <c r="H73" s="30">
        <v>1.19</v>
      </c>
      <c r="I73" s="83">
        <v>80</v>
      </c>
      <c r="J73" s="84">
        <f t="shared" si="2"/>
        <v>0</v>
      </c>
      <c r="K73" s="85" t="str">
        <f t="shared" si="3"/>
        <v>OK</v>
      </c>
      <c r="L73" s="48"/>
      <c r="M73" s="48"/>
      <c r="N73" s="48">
        <v>80</v>
      </c>
      <c r="O73" s="48"/>
      <c r="P73" s="48"/>
      <c r="Q73" s="48"/>
      <c r="R73" s="48"/>
      <c r="S73" s="48"/>
      <c r="T73" s="48"/>
      <c r="U73" s="48"/>
      <c r="V73" s="48"/>
      <c r="W73" s="48"/>
      <c r="X73" s="48"/>
      <c r="Y73" s="48"/>
      <c r="Z73" s="48"/>
      <c r="AA73" s="48"/>
      <c r="AB73" s="48"/>
    </row>
    <row r="74" spans="1:28" ht="38.25" x14ac:dyDescent="0.25">
      <c r="A74" s="131"/>
      <c r="B74" s="132"/>
      <c r="C74" s="26">
        <v>71</v>
      </c>
      <c r="D74" s="35" t="s">
        <v>142</v>
      </c>
      <c r="E74" s="26" t="s">
        <v>68</v>
      </c>
      <c r="F74" s="26" t="s">
        <v>143</v>
      </c>
      <c r="G74" s="26" t="s">
        <v>47</v>
      </c>
      <c r="H74" s="30">
        <v>1.34</v>
      </c>
      <c r="I74" s="83"/>
      <c r="J74" s="84">
        <f t="shared" si="2"/>
        <v>0</v>
      </c>
      <c r="K74" s="85" t="str">
        <f t="shared" si="3"/>
        <v>OK</v>
      </c>
      <c r="L74" s="48"/>
      <c r="M74" s="48"/>
      <c r="N74" s="48"/>
      <c r="O74" s="48"/>
      <c r="P74" s="48"/>
      <c r="Q74" s="48"/>
      <c r="R74" s="48"/>
      <c r="S74" s="48"/>
      <c r="T74" s="48"/>
      <c r="U74" s="48"/>
      <c r="V74" s="48"/>
      <c r="W74" s="48"/>
      <c r="X74" s="48"/>
      <c r="Y74" s="48"/>
      <c r="Z74" s="48"/>
      <c r="AA74" s="48"/>
      <c r="AB74" s="48"/>
    </row>
    <row r="75" spans="1:28" ht="38.25" x14ac:dyDescent="0.25">
      <c r="A75" s="131"/>
      <c r="B75" s="132"/>
      <c r="C75" s="26">
        <v>72</v>
      </c>
      <c r="D75" s="35" t="s">
        <v>144</v>
      </c>
      <c r="E75" s="26" t="s">
        <v>68</v>
      </c>
      <c r="F75" s="26" t="s">
        <v>143</v>
      </c>
      <c r="G75" s="26" t="s">
        <v>47</v>
      </c>
      <c r="H75" s="30">
        <v>3.4</v>
      </c>
      <c r="I75" s="83"/>
      <c r="J75" s="84">
        <f t="shared" si="2"/>
        <v>0</v>
      </c>
      <c r="K75" s="85" t="str">
        <f t="shared" si="3"/>
        <v>OK</v>
      </c>
      <c r="L75" s="48"/>
      <c r="M75" s="48"/>
      <c r="N75" s="48"/>
      <c r="O75" s="48"/>
      <c r="P75" s="48"/>
      <c r="Q75" s="48"/>
      <c r="R75" s="48"/>
      <c r="S75" s="48"/>
      <c r="T75" s="48"/>
      <c r="U75" s="48"/>
      <c r="V75" s="48"/>
      <c r="W75" s="48"/>
      <c r="X75" s="48"/>
      <c r="Y75" s="48"/>
      <c r="Z75" s="48"/>
      <c r="AA75" s="48"/>
      <c r="AB75" s="48"/>
    </row>
    <row r="76" spans="1:28" ht="25.5" x14ac:dyDescent="0.25">
      <c r="A76" s="131"/>
      <c r="B76" s="132"/>
      <c r="C76" s="26">
        <v>73</v>
      </c>
      <c r="D76" s="35" t="s">
        <v>145</v>
      </c>
      <c r="E76" s="26" t="s">
        <v>68</v>
      </c>
      <c r="F76" s="26" t="s">
        <v>143</v>
      </c>
      <c r="G76" s="26" t="s">
        <v>47</v>
      </c>
      <c r="H76" s="30">
        <v>8.5500000000000007</v>
      </c>
      <c r="I76" s="83"/>
      <c r="J76" s="84">
        <f t="shared" si="2"/>
        <v>0</v>
      </c>
      <c r="K76" s="85" t="str">
        <f t="shared" si="3"/>
        <v>OK</v>
      </c>
      <c r="L76" s="48"/>
      <c r="M76" s="48"/>
      <c r="N76" s="48"/>
      <c r="O76" s="48"/>
      <c r="P76" s="48"/>
      <c r="Q76" s="48"/>
      <c r="R76" s="48"/>
      <c r="S76" s="48"/>
      <c r="T76" s="48"/>
      <c r="U76" s="48"/>
      <c r="V76" s="48"/>
      <c r="W76" s="48"/>
      <c r="X76" s="48"/>
      <c r="Y76" s="48"/>
      <c r="Z76" s="48"/>
      <c r="AA76" s="48"/>
      <c r="AB76" s="48"/>
    </row>
    <row r="77" spans="1:28" ht="25.5" x14ac:dyDescent="0.25">
      <c r="A77" s="131"/>
      <c r="B77" s="132"/>
      <c r="C77" s="26">
        <v>74</v>
      </c>
      <c r="D77" s="35" t="s">
        <v>146</v>
      </c>
      <c r="E77" s="26" t="s">
        <v>147</v>
      </c>
      <c r="F77" s="26" t="s">
        <v>148</v>
      </c>
      <c r="G77" s="26" t="s">
        <v>47</v>
      </c>
      <c r="H77" s="30">
        <v>0.76</v>
      </c>
      <c r="I77" s="83">
        <v>36</v>
      </c>
      <c r="J77" s="84">
        <f t="shared" si="2"/>
        <v>0</v>
      </c>
      <c r="K77" s="85" t="str">
        <f t="shared" si="3"/>
        <v>OK</v>
      </c>
      <c r="L77" s="48"/>
      <c r="M77" s="48"/>
      <c r="N77" s="48">
        <v>12</v>
      </c>
      <c r="O77" s="48"/>
      <c r="P77" s="48"/>
      <c r="Q77" s="48"/>
      <c r="R77" s="48"/>
      <c r="S77" s="48"/>
      <c r="T77" s="48"/>
      <c r="U77" s="48">
        <v>24</v>
      </c>
      <c r="V77" s="48"/>
      <c r="W77" s="48"/>
      <c r="X77" s="48"/>
      <c r="Y77" s="48"/>
      <c r="Z77" s="48"/>
      <c r="AA77" s="48"/>
      <c r="AB77" s="48"/>
    </row>
    <row r="78" spans="1:28" ht="25.5" x14ac:dyDescent="0.25">
      <c r="A78" s="131"/>
      <c r="B78" s="132"/>
      <c r="C78" s="26">
        <v>75</v>
      </c>
      <c r="D78" s="35" t="s">
        <v>149</v>
      </c>
      <c r="E78" s="26" t="s">
        <v>40</v>
      </c>
      <c r="F78" s="26" t="s">
        <v>52</v>
      </c>
      <c r="G78" s="26" t="s">
        <v>47</v>
      </c>
      <c r="H78" s="30">
        <v>1.98</v>
      </c>
      <c r="I78" s="83"/>
      <c r="J78" s="84">
        <f t="shared" si="2"/>
        <v>0</v>
      </c>
      <c r="K78" s="85" t="str">
        <f t="shared" si="3"/>
        <v>OK</v>
      </c>
      <c r="L78" s="48"/>
      <c r="M78" s="48"/>
      <c r="N78" s="48"/>
      <c r="O78" s="48"/>
      <c r="P78" s="48"/>
      <c r="Q78" s="48"/>
      <c r="R78" s="48"/>
      <c r="S78" s="48"/>
      <c r="T78" s="48"/>
      <c r="U78" s="48"/>
      <c r="V78" s="48"/>
      <c r="W78" s="48"/>
      <c r="X78" s="48"/>
      <c r="Y78" s="48"/>
      <c r="Z78" s="48"/>
      <c r="AA78" s="48"/>
      <c r="AB78" s="48"/>
    </row>
    <row r="79" spans="1:28" ht="26.25" x14ac:dyDescent="0.25">
      <c r="A79" s="131"/>
      <c r="B79" s="132"/>
      <c r="C79" s="26">
        <v>76</v>
      </c>
      <c r="D79" s="40" t="s">
        <v>150</v>
      </c>
      <c r="E79" s="26" t="s">
        <v>9</v>
      </c>
      <c r="F79" s="31" t="s">
        <v>128</v>
      </c>
      <c r="G79" s="26" t="s">
        <v>47</v>
      </c>
      <c r="H79" s="30">
        <v>4.54</v>
      </c>
      <c r="I79" s="83"/>
      <c r="J79" s="84">
        <f t="shared" si="2"/>
        <v>0</v>
      </c>
      <c r="K79" s="85" t="str">
        <f t="shared" si="3"/>
        <v>OK</v>
      </c>
      <c r="L79" s="48"/>
      <c r="M79" s="48"/>
      <c r="N79" s="48"/>
      <c r="O79" s="48"/>
      <c r="P79" s="48"/>
      <c r="Q79" s="48"/>
      <c r="R79" s="48"/>
      <c r="S79" s="48"/>
      <c r="T79" s="48"/>
      <c r="U79" s="48"/>
      <c r="V79" s="48"/>
      <c r="W79" s="48"/>
      <c r="X79" s="48"/>
      <c r="Y79" s="48"/>
      <c r="Z79" s="48"/>
      <c r="AA79" s="48"/>
      <c r="AB79" s="48"/>
    </row>
    <row r="80" spans="1:28" ht="26.25" x14ac:dyDescent="0.25">
      <c r="A80" s="131"/>
      <c r="B80" s="132"/>
      <c r="C80" s="26">
        <v>77</v>
      </c>
      <c r="D80" s="40" t="s">
        <v>151</v>
      </c>
      <c r="E80" s="26" t="s">
        <v>9</v>
      </c>
      <c r="F80" s="31" t="s">
        <v>128</v>
      </c>
      <c r="G80" s="26" t="s">
        <v>47</v>
      </c>
      <c r="H80" s="30">
        <v>1.84</v>
      </c>
      <c r="I80" s="83"/>
      <c r="J80" s="84">
        <f t="shared" si="2"/>
        <v>0</v>
      </c>
      <c r="K80" s="85" t="str">
        <f t="shared" si="3"/>
        <v>OK</v>
      </c>
      <c r="L80" s="48"/>
      <c r="M80" s="48"/>
      <c r="N80" s="48"/>
      <c r="O80" s="48"/>
      <c r="P80" s="48"/>
      <c r="Q80" s="48"/>
      <c r="R80" s="48"/>
      <c r="S80" s="48"/>
      <c r="T80" s="48"/>
      <c r="U80" s="48"/>
      <c r="V80" s="48"/>
      <c r="W80" s="48"/>
      <c r="X80" s="48"/>
      <c r="Y80" s="48"/>
      <c r="Z80" s="48"/>
      <c r="AA80" s="48"/>
      <c r="AB80" s="48"/>
    </row>
    <row r="81" spans="1:28" ht="25.5" x14ac:dyDescent="0.25">
      <c r="A81" s="131" t="s">
        <v>379</v>
      </c>
      <c r="B81" s="133">
        <v>10</v>
      </c>
      <c r="C81" s="23">
        <v>78</v>
      </c>
      <c r="D81" s="21" t="s">
        <v>152</v>
      </c>
      <c r="E81" s="23" t="s">
        <v>40</v>
      </c>
      <c r="F81" s="32" t="s">
        <v>153</v>
      </c>
      <c r="G81" s="23" t="s">
        <v>47</v>
      </c>
      <c r="H81" s="29">
        <v>0.75</v>
      </c>
      <c r="I81" s="86">
        <v>100</v>
      </c>
      <c r="J81" s="84">
        <f t="shared" si="2"/>
        <v>0</v>
      </c>
      <c r="K81" s="85" t="str">
        <f t="shared" si="3"/>
        <v>OK</v>
      </c>
      <c r="L81" s="48"/>
      <c r="M81" s="48">
        <v>100</v>
      </c>
      <c r="N81" s="48"/>
      <c r="O81" s="48"/>
      <c r="P81" s="48"/>
      <c r="Q81" s="48"/>
      <c r="R81" s="48"/>
      <c r="S81" s="48"/>
      <c r="T81" s="48"/>
      <c r="U81" s="48"/>
      <c r="V81" s="48"/>
      <c r="W81" s="48"/>
      <c r="X81" s="48"/>
      <c r="Y81" s="48"/>
      <c r="Z81" s="48"/>
      <c r="AA81" s="48"/>
      <c r="AB81" s="48"/>
    </row>
    <row r="82" spans="1:28" ht="25.5" x14ac:dyDescent="0.25">
      <c r="A82" s="131"/>
      <c r="B82" s="133"/>
      <c r="C82" s="23">
        <v>79</v>
      </c>
      <c r="D82" s="21" t="s">
        <v>154</v>
      </c>
      <c r="E82" s="23" t="s">
        <v>40</v>
      </c>
      <c r="F82" s="32" t="s">
        <v>153</v>
      </c>
      <c r="G82" s="23" t="s">
        <v>47</v>
      </c>
      <c r="H82" s="29">
        <v>0.56999999999999995</v>
      </c>
      <c r="I82" s="86">
        <v>100</v>
      </c>
      <c r="J82" s="84">
        <f t="shared" si="2"/>
        <v>0</v>
      </c>
      <c r="K82" s="85" t="str">
        <f t="shared" si="3"/>
        <v>OK</v>
      </c>
      <c r="L82" s="48"/>
      <c r="M82" s="48">
        <v>100</v>
      </c>
      <c r="N82" s="48"/>
      <c r="O82" s="48"/>
      <c r="P82" s="48"/>
      <c r="Q82" s="48"/>
      <c r="R82" s="48"/>
      <c r="S82" s="48"/>
      <c r="T82" s="48"/>
      <c r="U82" s="48"/>
      <c r="V82" s="48"/>
      <c r="W82" s="48"/>
      <c r="X82" s="48"/>
      <c r="Y82" s="48"/>
      <c r="Z82" s="48"/>
      <c r="AA82" s="48"/>
      <c r="AB82" s="48"/>
    </row>
    <row r="83" spans="1:28" ht="63.75" x14ac:dyDescent="0.25">
      <c r="A83" s="131" t="s">
        <v>381</v>
      </c>
      <c r="B83" s="132">
        <v>11</v>
      </c>
      <c r="C83" s="26">
        <v>80</v>
      </c>
      <c r="D83" s="35" t="s">
        <v>155</v>
      </c>
      <c r="E83" s="26" t="s">
        <v>40</v>
      </c>
      <c r="F83" s="27" t="s">
        <v>156</v>
      </c>
      <c r="G83" s="26" t="s">
        <v>47</v>
      </c>
      <c r="H83" s="28">
        <v>24.5</v>
      </c>
      <c r="I83" s="83">
        <v>200</v>
      </c>
      <c r="J83" s="84">
        <f t="shared" si="2"/>
        <v>0</v>
      </c>
      <c r="K83" s="85" t="str">
        <f t="shared" si="3"/>
        <v>OK</v>
      </c>
      <c r="L83" s="48"/>
      <c r="M83" s="48"/>
      <c r="N83" s="48"/>
      <c r="O83" s="48"/>
      <c r="P83" s="48"/>
      <c r="Q83" s="48">
        <v>50</v>
      </c>
      <c r="R83" s="48"/>
      <c r="S83" s="48"/>
      <c r="T83" s="48"/>
      <c r="U83" s="48"/>
      <c r="V83" s="48"/>
      <c r="W83" s="48">
        <v>150</v>
      </c>
      <c r="X83" s="48"/>
      <c r="Y83" s="48"/>
      <c r="Z83" s="48"/>
      <c r="AA83" s="48"/>
      <c r="AB83" s="48"/>
    </row>
    <row r="84" spans="1:28" x14ac:dyDescent="0.25">
      <c r="A84" s="131"/>
      <c r="B84" s="132"/>
      <c r="C84" s="26">
        <v>81</v>
      </c>
      <c r="D84" s="35" t="s">
        <v>157</v>
      </c>
      <c r="E84" s="26" t="s">
        <v>40</v>
      </c>
      <c r="F84" s="27" t="s">
        <v>156</v>
      </c>
      <c r="G84" s="26" t="s">
        <v>47</v>
      </c>
      <c r="H84" s="28">
        <v>39</v>
      </c>
      <c r="I84" s="83"/>
      <c r="J84" s="84">
        <f t="shared" si="2"/>
        <v>0</v>
      </c>
      <c r="K84" s="85" t="str">
        <f t="shared" si="3"/>
        <v>OK</v>
      </c>
      <c r="L84" s="48"/>
      <c r="M84" s="48"/>
      <c r="N84" s="48"/>
      <c r="O84" s="48"/>
      <c r="P84" s="48"/>
      <c r="Q84" s="48"/>
      <c r="R84" s="48"/>
      <c r="S84" s="48"/>
      <c r="T84" s="48"/>
      <c r="U84" s="48"/>
      <c r="V84" s="48"/>
      <c r="W84" s="48"/>
      <c r="X84" s="48"/>
      <c r="Y84" s="48"/>
      <c r="Z84" s="48"/>
      <c r="AA84" s="48"/>
      <c r="AB84" s="48"/>
    </row>
    <row r="85" spans="1:28" ht="38.25" x14ac:dyDescent="0.25">
      <c r="A85" s="130" t="s">
        <v>378</v>
      </c>
      <c r="B85" s="133">
        <v>12</v>
      </c>
      <c r="C85" s="23">
        <v>82</v>
      </c>
      <c r="D85" s="21" t="s">
        <v>158</v>
      </c>
      <c r="E85" s="23" t="s">
        <v>40</v>
      </c>
      <c r="F85" s="23" t="s">
        <v>52</v>
      </c>
      <c r="G85" s="23" t="s">
        <v>47</v>
      </c>
      <c r="H85" s="29">
        <v>0.81</v>
      </c>
      <c r="I85" s="86">
        <v>120</v>
      </c>
      <c r="J85" s="84">
        <f t="shared" si="2"/>
        <v>0</v>
      </c>
      <c r="K85" s="85" t="str">
        <f t="shared" si="3"/>
        <v>OK</v>
      </c>
      <c r="L85" s="48"/>
      <c r="M85" s="48"/>
      <c r="N85" s="48">
        <v>120</v>
      </c>
      <c r="O85" s="48"/>
      <c r="P85" s="48"/>
      <c r="Q85" s="48"/>
      <c r="R85" s="48"/>
      <c r="S85" s="48"/>
      <c r="T85" s="48"/>
      <c r="U85" s="48"/>
      <c r="V85" s="48"/>
      <c r="W85" s="48"/>
      <c r="X85" s="48"/>
      <c r="Y85" s="48"/>
      <c r="Z85" s="48"/>
      <c r="AA85" s="48"/>
      <c r="AB85" s="48"/>
    </row>
    <row r="86" spans="1:28" x14ac:dyDescent="0.25">
      <c r="A86" s="130"/>
      <c r="B86" s="133"/>
      <c r="C86" s="23">
        <v>83</v>
      </c>
      <c r="D86" s="21" t="s">
        <v>159</v>
      </c>
      <c r="E86" s="23" t="s">
        <v>160</v>
      </c>
      <c r="F86" s="23" t="s">
        <v>161</v>
      </c>
      <c r="G86" s="23" t="s">
        <v>47</v>
      </c>
      <c r="H86" s="29">
        <v>0.39</v>
      </c>
      <c r="I86" s="86">
        <v>100</v>
      </c>
      <c r="J86" s="84">
        <f t="shared" si="2"/>
        <v>50</v>
      </c>
      <c r="K86" s="85" t="str">
        <f t="shared" si="3"/>
        <v>OK</v>
      </c>
      <c r="L86" s="48"/>
      <c r="M86" s="48"/>
      <c r="N86" s="48">
        <v>50</v>
      </c>
      <c r="O86" s="48"/>
      <c r="P86" s="48"/>
      <c r="Q86" s="48"/>
      <c r="R86" s="48"/>
      <c r="S86" s="48"/>
      <c r="T86" s="48"/>
      <c r="U86" s="48"/>
      <c r="V86" s="48"/>
      <c r="W86" s="48"/>
      <c r="X86" s="48"/>
      <c r="Y86" s="48"/>
      <c r="Z86" s="48"/>
      <c r="AA86" s="48"/>
      <c r="AB86" s="48"/>
    </row>
    <row r="87" spans="1:28" ht="25.5" x14ac:dyDescent="0.25">
      <c r="A87" s="130"/>
      <c r="B87" s="133"/>
      <c r="C87" s="23">
        <v>84</v>
      </c>
      <c r="D87" s="21" t="s">
        <v>162</v>
      </c>
      <c r="E87" s="23" t="s">
        <v>160</v>
      </c>
      <c r="F87" s="23" t="s">
        <v>161</v>
      </c>
      <c r="G87" s="23" t="s">
        <v>47</v>
      </c>
      <c r="H87" s="29">
        <v>0.39</v>
      </c>
      <c r="I87" s="86">
        <v>100</v>
      </c>
      <c r="J87" s="84">
        <f t="shared" si="2"/>
        <v>50</v>
      </c>
      <c r="K87" s="85" t="str">
        <f t="shared" si="3"/>
        <v>OK</v>
      </c>
      <c r="L87" s="48"/>
      <c r="M87" s="48"/>
      <c r="N87" s="48">
        <v>50</v>
      </c>
      <c r="O87" s="48"/>
      <c r="P87" s="48"/>
      <c r="Q87" s="48"/>
      <c r="R87" s="48"/>
      <c r="S87" s="48"/>
      <c r="T87" s="48"/>
      <c r="U87" s="48"/>
      <c r="V87" s="48"/>
      <c r="W87" s="48"/>
      <c r="X87" s="48"/>
      <c r="Y87" s="48"/>
      <c r="Z87" s="48"/>
      <c r="AA87" s="48"/>
      <c r="AB87" s="48"/>
    </row>
    <row r="88" spans="1:28" x14ac:dyDescent="0.25">
      <c r="A88" s="130"/>
      <c r="B88" s="133"/>
      <c r="C88" s="23">
        <v>85</v>
      </c>
      <c r="D88" s="21" t="s">
        <v>163</v>
      </c>
      <c r="E88" s="23" t="s">
        <v>160</v>
      </c>
      <c r="F88" s="23" t="s">
        <v>161</v>
      </c>
      <c r="G88" s="23" t="s">
        <v>47</v>
      </c>
      <c r="H88" s="29">
        <v>0.39</v>
      </c>
      <c r="I88" s="86">
        <v>100</v>
      </c>
      <c r="J88" s="84">
        <f t="shared" si="2"/>
        <v>50</v>
      </c>
      <c r="K88" s="85" t="str">
        <f t="shared" si="3"/>
        <v>OK</v>
      </c>
      <c r="L88" s="48"/>
      <c r="M88" s="48"/>
      <c r="N88" s="48">
        <v>50</v>
      </c>
      <c r="O88" s="48"/>
      <c r="P88" s="48"/>
      <c r="Q88" s="48"/>
      <c r="R88" s="48"/>
      <c r="S88" s="48"/>
      <c r="T88" s="48"/>
      <c r="U88" s="48"/>
      <c r="V88" s="48"/>
      <c r="W88" s="48"/>
      <c r="X88" s="48"/>
      <c r="Y88" s="48"/>
      <c r="Z88" s="48"/>
      <c r="AA88" s="48"/>
      <c r="AB88" s="48"/>
    </row>
    <row r="89" spans="1:28" x14ac:dyDescent="0.25">
      <c r="A89" s="130"/>
      <c r="B89" s="133"/>
      <c r="C89" s="23">
        <v>86</v>
      </c>
      <c r="D89" s="21" t="s">
        <v>164</v>
      </c>
      <c r="E89" s="23" t="s">
        <v>160</v>
      </c>
      <c r="F89" s="23" t="s">
        <v>161</v>
      </c>
      <c r="G89" s="23" t="s">
        <v>47</v>
      </c>
      <c r="H89" s="29">
        <v>0.39</v>
      </c>
      <c r="I89" s="86">
        <v>100</v>
      </c>
      <c r="J89" s="84">
        <f t="shared" si="2"/>
        <v>50</v>
      </c>
      <c r="K89" s="85" t="str">
        <f t="shared" si="3"/>
        <v>OK</v>
      </c>
      <c r="L89" s="48"/>
      <c r="M89" s="48"/>
      <c r="N89" s="48">
        <v>50</v>
      </c>
      <c r="O89" s="48"/>
      <c r="P89" s="48"/>
      <c r="Q89" s="48"/>
      <c r="R89" s="48"/>
      <c r="S89" s="48"/>
      <c r="T89" s="48"/>
      <c r="U89" s="48"/>
      <c r="V89" s="48"/>
      <c r="W89" s="48"/>
      <c r="X89" s="48"/>
      <c r="Y89" s="48"/>
      <c r="Z89" s="48"/>
      <c r="AA89" s="48"/>
      <c r="AB89" s="48"/>
    </row>
    <row r="90" spans="1:28" x14ac:dyDescent="0.25">
      <c r="A90" s="130"/>
      <c r="B90" s="133"/>
      <c r="C90" s="23">
        <v>87</v>
      </c>
      <c r="D90" s="21" t="s">
        <v>165</v>
      </c>
      <c r="E90" s="23" t="s">
        <v>160</v>
      </c>
      <c r="F90" s="23" t="s">
        <v>161</v>
      </c>
      <c r="G90" s="23" t="s">
        <v>47</v>
      </c>
      <c r="H90" s="29">
        <v>0.39</v>
      </c>
      <c r="I90" s="86">
        <v>100</v>
      </c>
      <c r="J90" s="84">
        <f t="shared" si="2"/>
        <v>50</v>
      </c>
      <c r="K90" s="85" t="str">
        <f t="shared" si="3"/>
        <v>OK</v>
      </c>
      <c r="L90" s="48"/>
      <c r="M90" s="48"/>
      <c r="N90" s="48">
        <v>50</v>
      </c>
      <c r="O90" s="48"/>
      <c r="P90" s="48"/>
      <c r="Q90" s="48"/>
      <c r="R90" s="48"/>
      <c r="S90" s="48"/>
      <c r="T90" s="48"/>
      <c r="U90" s="48"/>
      <c r="V90" s="48"/>
      <c r="W90" s="48"/>
      <c r="X90" s="48"/>
      <c r="Y90" s="48"/>
      <c r="Z90" s="48"/>
      <c r="AA90" s="48"/>
      <c r="AB90" s="48"/>
    </row>
    <row r="91" spans="1:28" x14ac:dyDescent="0.25">
      <c r="A91" s="130"/>
      <c r="B91" s="133"/>
      <c r="C91" s="23">
        <v>88</v>
      </c>
      <c r="D91" s="21" t="s">
        <v>166</v>
      </c>
      <c r="E91" s="23" t="s">
        <v>160</v>
      </c>
      <c r="F91" s="23" t="s">
        <v>167</v>
      </c>
      <c r="G91" s="23" t="s">
        <v>47</v>
      </c>
      <c r="H91" s="29">
        <v>1</v>
      </c>
      <c r="I91" s="86">
        <v>50</v>
      </c>
      <c r="J91" s="84">
        <f t="shared" si="2"/>
        <v>0</v>
      </c>
      <c r="K91" s="85" t="str">
        <f t="shared" si="3"/>
        <v>OK</v>
      </c>
      <c r="L91" s="48"/>
      <c r="M91" s="48"/>
      <c r="N91" s="48">
        <v>50</v>
      </c>
      <c r="O91" s="48"/>
      <c r="P91" s="48"/>
      <c r="Q91" s="48"/>
      <c r="R91" s="48"/>
      <c r="S91" s="48"/>
      <c r="T91" s="48"/>
      <c r="U91" s="48"/>
      <c r="V91" s="48"/>
      <c r="W91" s="48"/>
      <c r="X91" s="48"/>
      <c r="Y91" s="48"/>
      <c r="Z91" s="48"/>
      <c r="AA91" s="48"/>
      <c r="AB91" s="48"/>
    </row>
    <row r="92" spans="1:28" x14ac:dyDescent="0.25">
      <c r="A92" s="130"/>
      <c r="B92" s="133"/>
      <c r="C92" s="23">
        <v>89</v>
      </c>
      <c r="D92" s="21" t="s">
        <v>168</v>
      </c>
      <c r="E92" s="23" t="s">
        <v>160</v>
      </c>
      <c r="F92" s="23" t="s">
        <v>167</v>
      </c>
      <c r="G92" s="23" t="s">
        <v>47</v>
      </c>
      <c r="H92" s="29">
        <v>1</v>
      </c>
      <c r="I92" s="86">
        <v>50</v>
      </c>
      <c r="J92" s="84">
        <f t="shared" si="2"/>
        <v>0</v>
      </c>
      <c r="K92" s="85" t="str">
        <f t="shared" si="3"/>
        <v>OK</v>
      </c>
      <c r="L92" s="48"/>
      <c r="M92" s="48"/>
      <c r="N92" s="48">
        <v>50</v>
      </c>
      <c r="O92" s="48"/>
      <c r="P92" s="48"/>
      <c r="Q92" s="48"/>
      <c r="R92" s="48"/>
      <c r="S92" s="48"/>
      <c r="T92" s="48"/>
      <c r="U92" s="48"/>
      <c r="V92" s="48"/>
      <c r="W92" s="48"/>
      <c r="X92" s="48"/>
      <c r="Y92" s="48"/>
      <c r="Z92" s="48"/>
      <c r="AA92" s="48"/>
      <c r="AB92" s="48"/>
    </row>
    <row r="93" spans="1:28" x14ac:dyDescent="0.25">
      <c r="A93" s="130"/>
      <c r="B93" s="133"/>
      <c r="C93" s="23">
        <v>90</v>
      </c>
      <c r="D93" s="21" t="s">
        <v>169</v>
      </c>
      <c r="E93" s="23" t="s">
        <v>160</v>
      </c>
      <c r="F93" s="23" t="s">
        <v>167</v>
      </c>
      <c r="G93" s="23" t="s">
        <v>47</v>
      </c>
      <c r="H93" s="29">
        <v>1</v>
      </c>
      <c r="I93" s="86">
        <v>50</v>
      </c>
      <c r="J93" s="84">
        <f t="shared" si="2"/>
        <v>0</v>
      </c>
      <c r="K93" s="85" t="str">
        <f t="shared" si="3"/>
        <v>OK</v>
      </c>
      <c r="L93" s="48"/>
      <c r="M93" s="48"/>
      <c r="N93" s="48">
        <v>50</v>
      </c>
      <c r="O93" s="48"/>
      <c r="P93" s="48"/>
      <c r="Q93" s="48"/>
      <c r="R93" s="48"/>
      <c r="S93" s="48"/>
      <c r="T93" s="48"/>
      <c r="U93" s="48"/>
      <c r="V93" s="48"/>
      <c r="W93" s="48"/>
      <c r="X93" s="48"/>
      <c r="Y93" s="48"/>
      <c r="Z93" s="48"/>
      <c r="AA93" s="48"/>
      <c r="AB93" s="48"/>
    </row>
    <row r="94" spans="1:28" ht="25.5" x14ac:dyDescent="0.25">
      <c r="A94" s="130"/>
      <c r="B94" s="133"/>
      <c r="C94" s="23">
        <v>91</v>
      </c>
      <c r="D94" s="21" t="s">
        <v>170</v>
      </c>
      <c r="E94" s="23" t="s">
        <v>160</v>
      </c>
      <c r="F94" s="23" t="s">
        <v>167</v>
      </c>
      <c r="G94" s="23" t="s">
        <v>47</v>
      </c>
      <c r="H94" s="29">
        <v>1</v>
      </c>
      <c r="I94" s="86">
        <v>50</v>
      </c>
      <c r="J94" s="84">
        <f t="shared" si="2"/>
        <v>0</v>
      </c>
      <c r="K94" s="85" t="str">
        <f t="shared" si="3"/>
        <v>OK</v>
      </c>
      <c r="L94" s="48"/>
      <c r="M94" s="48"/>
      <c r="N94" s="48">
        <v>50</v>
      </c>
      <c r="O94" s="48"/>
      <c r="P94" s="48"/>
      <c r="Q94" s="48"/>
      <c r="R94" s="48"/>
      <c r="S94" s="48"/>
      <c r="T94" s="48"/>
      <c r="U94" s="48"/>
      <c r="V94" s="48"/>
      <c r="W94" s="48"/>
      <c r="X94" s="48"/>
      <c r="Y94" s="48"/>
      <c r="Z94" s="48"/>
      <c r="AA94" s="48"/>
      <c r="AB94" s="48"/>
    </row>
    <row r="95" spans="1:28" ht="25.5" x14ac:dyDescent="0.25">
      <c r="A95" s="130"/>
      <c r="B95" s="133"/>
      <c r="C95" s="23">
        <v>92</v>
      </c>
      <c r="D95" s="21" t="s">
        <v>171</v>
      </c>
      <c r="E95" s="23" t="s">
        <v>160</v>
      </c>
      <c r="F95" s="23" t="s">
        <v>167</v>
      </c>
      <c r="G95" s="23" t="s">
        <v>47</v>
      </c>
      <c r="H95" s="29">
        <v>1</v>
      </c>
      <c r="I95" s="86">
        <v>50</v>
      </c>
      <c r="J95" s="84">
        <f t="shared" si="2"/>
        <v>0</v>
      </c>
      <c r="K95" s="85" t="str">
        <f t="shared" si="3"/>
        <v>OK</v>
      </c>
      <c r="L95" s="48"/>
      <c r="M95" s="48"/>
      <c r="N95" s="48">
        <v>50</v>
      </c>
      <c r="O95" s="48"/>
      <c r="P95" s="48"/>
      <c r="Q95" s="48"/>
      <c r="R95" s="48"/>
      <c r="S95" s="48"/>
      <c r="T95" s="48"/>
      <c r="U95" s="48"/>
      <c r="V95" s="48"/>
      <c r="W95" s="48"/>
      <c r="X95" s="48"/>
      <c r="Y95" s="48"/>
      <c r="Z95" s="48"/>
      <c r="AA95" s="48"/>
      <c r="AB95" s="48"/>
    </row>
    <row r="96" spans="1:28" ht="25.5" x14ac:dyDescent="0.25">
      <c r="A96" s="130"/>
      <c r="B96" s="133"/>
      <c r="C96" s="23">
        <v>93</v>
      </c>
      <c r="D96" s="21" t="s">
        <v>172</v>
      </c>
      <c r="E96" s="23" t="s">
        <v>68</v>
      </c>
      <c r="F96" s="23" t="s">
        <v>173</v>
      </c>
      <c r="G96" s="23" t="s">
        <v>47</v>
      </c>
      <c r="H96" s="29">
        <v>5</v>
      </c>
      <c r="I96" s="86">
        <v>10</v>
      </c>
      <c r="J96" s="84">
        <f t="shared" si="2"/>
        <v>5</v>
      </c>
      <c r="K96" s="85" t="str">
        <f t="shared" si="3"/>
        <v>OK</v>
      </c>
      <c r="L96" s="48"/>
      <c r="M96" s="48"/>
      <c r="N96" s="48">
        <v>5</v>
      </c>
      <c r="O96" s="48"/>
      <c r="P96" s="48"/>
      <c r="Q96" s="48"/>
      <c r="R96" s="48"/>
      <c r="S96" s="48"/>
      <c r="T96" s="48"/>
      <c r="U96" s="48"/>
      <c r="V96" s="48"/>
      <c r="W96" s="48"/>
      <c r="X96" s="48"/>
      <c r="Y96" s="48"/>
      <c r="Z96" s="48"/>
      <c r="AA96" s="48"/>
      <c r="AB96" s="48"/>
    </row>
    <row r="97" spans="1:28" ht="25.5" x14ac:dyDescent="0.25">
      <c r="A97" s="130"/>
      <c r="B97" s="133"/>
      <c r="C97" s="23">
        <v>94</v>
      </c>
      <c r="D97" s="21" t="s">
        <v>174</v>
      </c>
      <c r="E97" s="23" t="s">
        <v>68</v>
      </c>
      <c r="F97" s="23" t="s">
        <v>173</v>
      </c>
      <c r="G97" s="23" t="s">
        <v>47</v>
      </c>
      <c r="H97" s="29">
        <v>5</v>
      </c>
      <c r="I97" s="86">
        <v>10</v>
      </c>
      <c r="J97" s="84">
        <f t="shared" si="2"/>
        <v>5</v>
      </c>
      <c r="K97" s="85" t="str">
        <f t="shared" si="3"/>
        <v>OK</v>
      </c>
      <c r="L97" s="48"/>
      <c r="M97" s="48"/>
      <c r="N97" s="48">
        <v>5</v>
      </c>
      <c r="O97" s="48"/>
      <c r="P97" s="48"/>
      <c r="Q97" s="48"/>
      <c r="R97" s="48"/>
      <c r="S97" s="48"/>
      <c r="T97" s="48"/>
      <c r="U97" s="48"/>
      <c r="V97" s="48"/>
      <c r="W97" s="48"/>
      <c r="X97" s="48"/>
      <c r="Y97" s="48"/>
      <c r="Z97" s="48"/>
      <c r="AA97" s="48"/>
      <c r="AB97" s="48"/>
    </row>
    <row r="98" spans="1:28" ht="25.5" x14ac:dyDescent="0.25">
      <c r="A98" s="130"/>
      <c r="B98" s="133"/>
      <c r="C98" s="23">
        <v>95</v>
      </c>
      <c r="D98" s="21" t="s">
        <v>175</v>
      </c>
      <c r="E98" s="23" t="s">
        <v>68</v>
      </c>
      <c r="F98" s="23" t="s">
        <v>173</v>
      </c>
      <c r="G98" s="23" t="s">
        <v>47</v>
      </c>
      <c r="H98" s="29">
        <v>5</v>
      </c>
      <c r="I98" s="86">
        <v>20</v>
      </c>
      <c r="J98" s="84">
        <f t="shared" si="2"/>
        <v>10</v>
      </c>
      <c r="K98" s="85" t="str">
        <f t="shared" si="3"/>
        <v>OK</v>
      </c>
      <c r="L98" s="48"/>
      <c r="M98" s="48"/>
      <c r="N98" s="48">
        <v>10</v>
      </c>
      <c r="O98" s="48"/>
      <c r="P98" s="48"/>
      <c r="Q98" s="48"/>
      <c r="R98" s="48"/>
      <c r="S98" s="48"/>
      <c r="T98" s="48"/>
      <c r="U98" s="48"/>
      <c r="V98" s="48"/>
      <c r="W98" s="48"/>
      <c r="X98" s="48"/>
      <c r="Y98" s="48"/>
      <c r="Z98" s="48"/>
      <c r="AA98" s="48"/>
      <c r="AB98" s="48"/>
    </row>
    <row r="99" spans="1:28" ht="25.5" x14ac:dyDescent="0.25">
      <c r="A99" s="130"/>
      <c r="B99" s="133"/>
      <c r="C99" s="23">
        <v>96</v>
      </c>
      <c r="D99" s="21" t="s">
        <v>176</v>
      </c>
      <c r="E99" s="23" t="s">
        <v>68</v>
      </c>
      <c r="F99" s="23" t="s">
        <v>173</v>
      </c>
      <c r="G99" s="23" t="s">
        <v>47</v>
      </c>
      <c r="H99" s="29">
        <v>5</v>
      </c>
      <c r="I99" s="86">
        <v>10</v>
      </c>
      <c r="J99" s="84">
        <f t="shared" si="2"/>
        <v>5</v>
      </c>
      <c r="K99" s="85" t="str">
        <f t="shared" si="3"/>
        <v>OK</v>
      </c>
      <c r="L99" s="48"/>
      <c r="M99" s="48"/>
      <c r="N99" s="48">
        <v>5</v>
      </c>
      <c r="O99" s="48"/>
      <c r="P99" s="48"/>
      <c r="Q99" s="48"/>
      <c r="R99" s="48"/>
      <c r="S99" s="48"/>
      <c r="T99" s="48"/>
      <c r="U99" s="48"/>
      <c r="V99" s="48"/>
      <c r="W99" s="48"/>
      <c r="X99" s="48"/>
      <c r="Y99" s="48"/>
      <c r="Z99" s="48"/>
      <c r="AA99" s="48"/>
      <c r="AB99" s="48"/>
    </row>
    <row r="100" spans="1:28" ht="25.5" x14ac:dyDescent="0.25">
      <c r="A100" s="130"/>
      <c r="B100" s="133"/>
      <c r="C100" s="23">
        <v>97</v>
      </c>
      <c r="D100" s="21" t="s">
        <v>177</v>
      </c>
      <c r="E100" s="23" t="s">
        <v>68</v>
      </c>
      <c r="F100" s="23" t="s">
        <v>178</v>
      </c>
      <c r="G100" s="23" t="s">
        <v>47</v>
      </c>
      <c r="H100" s="29">
        <v>3.52</v>
      </c>
      <c r="I100" s="86"/>
      <c r="J100" s="84">
        <f t="shared" si="2"/>
        <v>0</v>
      </c>
      <c r="K100" s="85" t="str">
        <f t="shared" si="3"/>
        <v>OK</v>
      </c>
      <c r="L100" s="48"/>
      <c r="M100" s="48"/>
      <c r="N100" s="48"/>
      <c r="O100" s="48"/>
      <c r="P100" s="48"/>
      <c r="Q100" s="48"/>
      <c r="R100" s="48"/>
      <c r="S100" s="48"/>
      <c r="T100" s="48"/>
      <c r="U100" s="48"/>
      <c r="V100" s="48"/>
      <c r="W100" s="48"/>
      <c r="X100" s="48"/>
      <c r="Y100" s="48"/>
      <c r="Z100" s="48"/>
      <c r="AA100" s="48"/>
      <c r="AB100" s="48"/>
    </row>
    <row r="101" spans="1:28" ht="140.25" x14ac:dyDescent="0.25">
      <c r="A101" s="55" t="s">
        <v>382</v>
      </c>
      <c r="B101" s="53">
        <v>13</v>
      </c>
      <c r="C101" s="26">
        <v>98</v>
      </c>
      <c r="D101" s="35" t="s">
        <v>179</v>
      </c>
      <c r="E101" s="26" t="s">
        <v>40</v>
      </c>
      <c r="F101" s="27" t="s">
        <v>180</v>
      </c>
      <c r="G101" s="26" t="s">
        <v>47</v>
      </c>
      <c r="H101" s="28">
        <v>491.22</v>
      </c>
      <c r="I101" s="83">
        <v>5</v>
      </c>
      <c r="J101" s="84">
        <f t="shared" si="2"/>
        <v>0</v>
      </c>
      <c r="K101" s="85" t="str">
        <f t="shared" si="3"/>
        <v>OK</v>
      </c>
      <c r="L101" s="48"/>
      <c r="M101" s="48"/>
      <c r="N101" s="48"/>
      <c r="O101" s="48"/>
      <c r="P101" s="48"/>
      <c r="Q101" s="48"/>
      <c r="R101" s="48">
        <v>5</v>
      </c>
      <c r="S101" s="48"/>
      <c r="T101" s="48"/>
      <c r="U101" s="48"/>
      <c r="V101" s="48"/>
      <c r="W101" s="48"/>
      <c r="X101" s="48"/>
      <c r="Y101" s="48"/>
      <c r="Z101" s="48"/>
      <c r="AA101" s="48"/>
      <c r="AB101" s="48"/>
    </row>
    <row r="102" spans="1:28" ht="25.5" x14ac:dyDescent="0.25">
      <c r="A102" s="130" t="s">
        <v>378</v>
      </c>
      <c r="B102" s="133">
        <v>14</v>
      </c>
      <c r="C102" s="23">
        <v>99</v>
      </c>
      <c r="D102" s="36" t="s">
        <v>181</v>
      </c>
      <c r="E102" s="23" t="s">
        <v>40</v>
      </c>
      <c r="F102" s="22" t="s">
        <v>182</v>
      </c>
      <c r="G102" s="23" t="s">
        <v>47</v>
      </c>
      <c r="H102" s="29">
        <v>5.3</v>
      </c>
      <c r="I102" s="49">
        <v>200</v>
      </c>
      <c r="J102" s="84">
        <f t="shared" si="2"/>
        <v>50</v>
      </c>
      <c r="K102" s="85" t="str">
        <f t="shared" si="3"/>
        <v>OK</v>
      </c>
      <c r="L102" s="48"/>
      <c r="M102" s="48"/>
      <c r="N102" s="48">
        <v>50</v>
      </c>
      <c r="O102" s="48"/>
      <c r="P102" s="48"/>
      <c r="Q102" s="48"/>
      <c r="R102" s="48"/>
      <c r="S102" s="48"/>
      <c r="T102" s="48"/>
      <c r="U102" s="48">
        <v>100</v>
      </c>
      <c r="V102" s="48"/>
      <c r="W102" s="48"/>
      <c r="X102" s="48"/>
      <c r="Y102" s="48"/>
      <c r="Z102" s="48"/>
      <c r="AA102" s="48"/>
      <c r="AB102" s="48"/>
    </row>
    <row r="103" spans="1:28" ht="25.5" x14ac:dyDescent="0.25">
      <c r="A103" s="130"/>
      <c r="B103" s="133"/>
      <c r="C103" s="23">
        <v>100</v>
      </c>
      <c r="D103" s="36" t="s">
        <v>183</v>
      </c>
      <c r="E103" s="23" t="s">
        <v>40</v>
      </c>
      <c r="F103" s="22" t="s">
        <v>182</v>
      </c>
      <c r="G103" s="23" t="s">
        <v>47</v>
      </c>
      <c r="H103" s="29">
        <v>0.64</v>
      </c>
      <c r="I103" s="49">
        <v>150</v>
      </c>
      <c r="J103" s="84">
        <f t="shared" si="2"/>
        <v>50</v>
      </c>
      <c r="K103" s="85" t="str">
        <f t="shared" si="3"/>
        <v>OK</v>
      </c>
      <c r="L103" s="48"/>
      <c r="M103" s="48"/>
      <c r="N103" s="48">
        <v>50</v>
      </c>
      <c r="O103" s="48"/>
      <c r="P103" s="48"/>
      <c r="Q103" s="48"/>
      <c r="R103" s="48"/>
      <c r="S103" s="48"/>
      <c r="T103" s="48"/>
      <c r="U103" s="48">
        <v>50</v>
      </c>
      <c r="V103" s="48"/>
      <c r="W103" s="48"/>
      <c r="X103" s="48"/>
      <c r="Y103" s="48"/>
      <c r="Z103" s="48"/>
      <c r="AA103" s="48"/>
      <c r="AB103" s="48"/>
    </row>
    <row r="104" spans="1:28" ht="25.5" x14ac:dyDescent="0.25">
      <c r="A104" s="130"/>
      <c r="B104" s="133"/>
      <c r="C104" s="23">
        <v>101</v>
      </c>
      <c r="D104" s="21" t="s">
        <v>184</v>
      </c>
      <c r="E104" s="23" t="s">
        <v>40</v>
      </c>
      <c r="F104" s="23" t="s">
        <v>83</v>
      </c>
      <c r="G104" s="23" t="s">
        <v>47</v>
      </c>
      <c r="H104" s="29">
        <v>0.92</v>
      </c>
      <c r="I104" s="86">
        <v>20</v>
      </c>
      <c r="J104" s="84">
        <f t="shared" si="2"/>
        <v>0</v>
      </c>
      <c r="K104" s="85" t="str">
        <f t="shared" si="3"/>
        <v>OK</v>
      </c>
      <c r="L104" s="48"/>
      <c r="M104" s="48"/>
      <c r="N104" s="48">
        <v>20</v>
      </c>
      <c r="O104" s="48"/>
      <c r="P104" s="48"/>
      <c r="Q104" s="48"/>
      <c r="R104" s="48"/>
      <c r="S104" s="48"/>
      <c r="T104" s="48"/>
      <c r="U104" s="48"/>
      <c r="V104" s="48"/>
      <c r="W104" s="48"/>
      <c r="X104" s="48"/>
      <c r="Y104" s="48"/>
      <c r="Z104" s="48"/>
      <c r="AA104" s="48"/>
      <c r="AB104" s="48"/>
    </row>
    <row r="105" spans="1:28" ht="25.5" x14ac:dyDescent="0.25">
      <c r="A105" s="130"/>
      <c r="B105" s="133"/>
      <c r="C105" s="23">
        <v>102</v>
      </c>
      <c r="D105" s="21" t="s">
        <v>185</v>
      </c>
      <c r="E105" s="23" t="s">
        <v>186</v>
      </c>
      <c r="F105" s="23" t="s">
        <v>187</v>
      </c>
      <c r="G105" s="23" t="s">
        <v>47</v>
      </c>
      <c r="H105" s="29">
        <v>3.12</v>
      </c>
      <c r="I105" s="86">
        <v>250</v>
      </c>
      <c r="J105" s="84">
        <f t="shared" si="2"/>
        <v>100</v>
      </c>
      <c r="K105" s="85" t="str">
        <f t="shared" si="3"/>
        <v>OK</v>
      </c>
      <c r="L105" s="48"/>
      <c r="M105" s="48"/>
      <c r="N105" s="48">
        <v>50</v>
      </c>
      <c r="O105" s="48"/>
      <c r="P105" s="48"/>
      <c r="Q105" s="48"/>
      <c r="R105" s="48"/>
      <c r="S105" s="48"/>
      <c r="T105" s="48"/>
      <c r="U105" s="48">
        <v>100</v>
      </c>
      <c r="V105" s="48"/>
      <c r="W105" s="48"/>
      <c r="X105" s="48"/>
      <c r="Y105" s="48"/>
      <c r="Z105" s="48"/>
      <c r="AA105" s="48"/>
      <c r="AB105" s="48"/>
    </row>
    <row r="106" spans="1:28" ht="25.5" x14ac:dyDescent="0.25">
      <c r="A106" s="130"/>
      <c r="B106" s="133"/>
      <c r="C106" s="23">
        <v>103</v>
      </c>
      <c r="D106" s="21" t="s">
        <v>188</v>
      </c>
      <c r="E106" s="23" t="s">
        <v>189</v>
      </c>
      <c r="F106" s="23" t="s">
        <v>187</v>
      </c>
      <c r="G106" s="23" t="s">
        <v>47</v>
      </c>
      <c r="H106" s="29">
        <v>3</v>
      </c>
      <c r="I106" s="86">
        <v>360</v>
      </c>
      <c r="J106" s="84">
        <f t="shared" si="2"/>
        <v>120</v>
      </c>
      <c r="K106" s="85" t="str">
        <f t="shared" si="3"/>
        <v>OK</v>
      </c>
      <c r="L106" s="48"/>
      <c r="M106" s="48"/>
      <c r="N106" s="48">
        <v>120</v>
      </c>
      <c r="O106" s="48"/>
      <c r="P106" s="48"/>
      <c r="Q106" s="48"/>
      <c r="R106" s="48"/>
      <c r="S106" s="48"/>
      <c r="T106" s="48"/>
      <c r="U106" s="48">
        <v>120</v>
      </c>
      <c r="V106" s="48"/>
      <c r="W106" s="48"/>
      <c r="X106" s="48"/>
      <c r="Y106" s="48"/>
      <c r="Z106" s="48"/>
      <c r="AA106" s="48"/>
      <c r="AB106" s="48"/>
    </row>
    <row r="107" spans="1:28" x14ac:dyDescent="0.25">
      <c r="A107" s="130"/>
      <c r="B107" s="133"/>
      <c r="C107" s="23">
        <v>104</v>
      </c>
      <c r="D107" s="21" t="s">
        <v>190</v>
      </c>
      <c r="E107" s="23" t="s">
        <v>40</v>
      </c>
      <c r="F107" s="23" t="s">
        <v>182</v>
      </c>
      <c r="G107" s="23" t="s">
        <v>47</v>
      </c>
      <c r="H107" s="29">
        <v>0.49</v>
      </c>
      <c r="I107" s="86">
        <v>50</v>
      </c>
      <c r="J107" s="84">
        <f t="shared" si="2"/>
        <v>0</v>
      </c>
      <c r="K107" s="85" t="str">
        <f t="shared" si="3"/>
        <v>OK</v>
      </c>
      <c r="L107" s="48"/>
      <c r="M107" s="48"/>
      <c r="N107" s="48">
        <v>50</v>
      </c>
      <c r="O107" s="48"/>
      <c r="P107" s="48"/>
      <c r="Q107" s="48"/>
      <c r="R107" s="48"/>
      <c r="S107" s="48"/>
      <c r="T107" s="48"/>
      <c r="U107" s="48"/>
      <c r="V107" s="48"/>
      <c r="W107" s="48"/>
      <c r="X107" s="48"/>
      <c r="Y107" s="48"/>
      <c r="Z107" s="48"/>
      <c r="AA107" s="48"/>
      <c r="AB107" s="48"/>
    </row>
    <row r="108" spans="1:28" ht="25.5" x14ac:dyDescent="0.25">
      <c r="A108" s="130"/>
      <c r="B108" s="133"/>
      <c r="C108" s="23">
        <v>105</v>
      </c>
      <c r="D108" s="21" t="s">
        <v>191</v>
      </c>
      <c r="E108" s="23" t="s">
        <v>186</v>
      </c>
      <c r="F108" s="23" t="s">
        <v>192</v>
      </c>
      <c r="G108" s="23" t="s">
        <v>47</v>
      </c>
      <c r="H108" s="29">
        <v>6.37</v>
      </c>
      <c r="I108" s="86">
        <v>30</v>
      </c>
      <c r="J108" s="84">
        <f t="shared" si="2"/>
        <v>0</v>
      </c>
      <c r="K108" s="85" t="str">
        <f t="shared" si="3"/>
        <v>OK</v>
      </c>
      <c r="L108" s="48"/>
      <c r="M108" s="48"/>
      <c r="N108" s="48">
        <v>30</v>
      </c>
      <c r="O108" s="48"/>
      <c r="P108" s="48"/>
      <c r="Q108" s="48"/>
      <c r="R108" s="48"/>
      <c r="S108" s="48"/>
      <c r="T108" s="48"/>
      <c r="U108" s="48"/>
      <c r="V108" s="48"/>
      <c r="W108" s="48"/>
      <c r="X108" s="48"/>
      <c r="Y108" s="48"/>
      <c r="Z108" s="48"/>
      <c r="AA108" s="48"/>
      <c r="AB108" s="48"/>
    </row>
    <row r="109" spans="1:28" ht="26.25" x14ac:dyDescent="0.25">
      <c r="A109" s="130"/>
      <c r="B109" s="133"/>
      <c r="C109" s="23">
        <v>106</v>
      </c>
      <c r="D109" s="37" t="s">
        <v>193</v>
      </c>
      <c r="E109" s="23" t="s">
        <v>40</v>
      </c>
      <c r="F109" s="23" t="s">
        <v>194</v>
      </c>
      <c r="G109" s="23" t="s">
        <v>47</v>
      </c>
      <c r="H109" s="29">
        <v>1.78</v>
      </c>
      <c r="I109" s="86"/>
      <c r="J109" s="84">
        <f t="shared" si="2"/>
        <v>0</v>
      </c>
      <c r="K109" s="85" t="str">
        <f t="shared" si="3"/>
        <v>OK</v>
      </c>
      <c r="L109" s="48"/>
      <c r="M109" s="48"/>
      <c r="N109" s="48"/>
      <c r="O109" s="48"/>
      <c r="P109" s="48"/>
      <c r="Q109" s="48"/>
      <c r="R109" s="48"/>
      <c r="S109" s="48"/>
      <c r="T109" s="48"/>
      <c r="U109" s="48"/>
      <c r="V109" s="48"/>
      <c r="W109" s="48"/>
      <c r="X109" s="48"/>
      <c r="Y109" s="48"/>
      <c r="Z109" s="48"/>
      <c r="AA109" s="48"/>
      <c r="AB109" s="48"/>
    </row>
    <row r="110" spans="1:28" x14ac:dyDescent="0.25">
      <c r="A110" s="130"/>
      <c r="B110" s="133"/>
      <c r="C110" s="23">
        <v>107</v>
      </c>
      <c r="D110" s="21" t="s">
        <v>195</v>
      </c>
      <c r="E110" s="23" t="s">
        <v>189</v>
      </c>
      <c r="F110" s="23" t="s">
        <v>194</v>
      </c>
      <c r="G110" s="23" t="s">
        <v>47</v>
      </c>
      <c r="H110" s="29">
        <v>2.7</v>
      </c>
      <c r="I110" s="86">
        <v>60</v>
      </c>
      <c r="J110" s="84">
        <f t="shared" si="2"/>
        <v>10</v>
      </c>
      <c r="K110" s="85" t="str">
        <f t="shared" si="3"/>
        <v>OK</v>
      </c>
      <c r="L110" s="48"/>
      <c r="M110" s="48"/>
      <c r="N110" s="48">
        <v>30</v>
      </c>
      <c r="O110" s="48"/>
      <c r="P110" s="48"/>
      <c r="Q110" s="48"/>
      <c r="R110" s="48"/>
      <c r="S110" s="48"/>
      <c r="T110" s="48"/>
      <c r="U110" s="48">
        <v>20</v>
      </c>
      <c r="V110" s="48"/>
      <c r="W110" s="48"/>
      <c r="X110" s="48"/>
      <c r="Y110" s="48"/>
      <c r="Z110" s="48"/>
      <c r="AA110" s="48"/>
      <c r="AB110" s="48"/>
    </row>
    <row r="111" spans="1:28" ht="25.5" x14ac:dyDescent="0.25">
      <c r="A111" s="130"/>
      <c r="B111" s="133"/>
      <c r="C111" s="23">
        <v>108</v>
      </c>
      <c r="D111" s="21" t="s">
        <v>196</v>
      </c>
      <c r="E111" s="23" t="s">
        <v>40</v>
      </c>
      <c r="F111" s="23" t="s">
        <v>182</v>
      </c>
      <c r="G111" s="23" t="s">
        <v>47</v>
      </c>
      <c r="H111" s="29">
        <v>0.49</v>
      </c>
      <c r="I111" s="86">
        <v>50</v>
      </c>
      <c r="J111" s="84">
        <f t="shared" si="2"/>
        <v>0</v>
      </c>
      <c r="K111" s="85" t="str">
        <f t="shared" si="3"/>
        <v>OK</v>
      </c>
      <c r="L111" s="48"/>
      <c r="M111" s="48"/>
      <c r="N111" s="48">
        <v>50</v>
      </c>
      <c r="O111" s="48"/>
      <c r="P111" s="48"/>
      <c r="Q111" s="48"/>
      <c r="R111" s="48"/>
      <c r="S111" s="48"/>
      <c r="T111" s="48"/>
      <c r="U111" s="48"/>
      <c r="V111" s="48"/>
      <c r="W111" s="48"/>
      <c r="X111" s="48"/>
      <c r="Y111" s="48"/>
      <c r="Z111" s="48"/>
      <c r="AA111" s="48"/>
      <c r="AB111" s="48"/>
    </row>
    <row r="112" spans="1:28" ht="25.5" x14ac:dyDescent="0.25">
      <c r="A112" s="130"/>
      <c r="B112" s="133"/>
      <c r="C112" s="23">
        <v>109</v>
      </c>
      <c r="D112" s="21" t="s">
        <v>197</v>
      </c>
      <c r="E112" s="23" t="s">
        <v>40</v>
      </c>
      <c r="F112" s="23" t="s">
        <v>198</v>
      </c>
      <c r="G112" s="23" t="s">
        <v>47</v>
      </c>
      <c r="H112" s="29">
        <v>20.13</v>
      </c>
      <c r="I112" s="86"/>
      <c r="J112" s="84">
        <f t="shared" si="2"/>
        <v>0</v>
      </c>
      <c r="K112" s="85" t="str">
        <f t="shared" si="3"/>
        <v>OK</v>
      </c>
      <c r="L112" s="48"/>
      <c r="M112" s="48"/>
      <c r="N112" s="48"/>
      <c r="O112" s="48"/>
      <c r="P112" s="48"/>
      <c r="Q112" s="48"/>
      <c r="R112" s="48"/>
      <c r="S112" s="48"/>
      <c r="T112" s="48"/>
      <c r="U112" s="48"/>
      <c r="V112" s="48"/>
      <c r="W112" s="48"/>
      <c r="X112" s="48"/>
      <c r="Y112" s="48"/>
      <c r="Z112" s="48"/>
      <c r="AA112" s="48"/>
      <c r="AB112" s="48"/>
    </row>
    <row r="113" spans="1:28" ht="26.25" customHeight="1" x14ac:dyDescent="0.25">
      <c r="A113" s="55" t="s">
        <v>379</v>
      </c>
      <c r="B113" s="53">
        <v>15</v>
      </c>
      <c r="C113" s="26">
        <v>110</v>
      </c>
      <c r="D113" s="35" t="s">
        <v>199</v>
      </c>
      <c r="E113" s="26" t="s">
        <v>189</v>
      </c>
      <c r="F113" s="27" t="s">
        <v>200</v>
      </c>
      <c r="G113" s="26" t="s">
        <v>47</v>
      </c>
      <c r="H113" s="28">
        <v>44.15</v>
      </c>
      <c r="I113" s="83">
        <v>30</v>
      </c>
      <c r="J113" s="84">
        <f t="shared" si="2"/>
        <v>0</v>
      </c>
      <c r="K113" s="85" t="str">
        <f t="shared" si="3"/>
        <v>OK</v>
      </c>
      <c r="L113" s="48"/>
      <c r="M113" s="48">
        <v>30</v>
      </c>
      <c r="N113" s="48"/>
      <c r="O113" s="48"/>
      <c r="P113" s="48"/>
      <c r="Q113" s="48"/>
      <c r="R113" s="48"/>
      <c r="S113" s="48"/>
      <c r="T113" s="48"/>
      <c r="U113" s="48"/>
      <c r="V113" s="48"/>
      <c r="W113" s="48"/>
      <c r="X113" s="48"/>
      <c r="Y113" s="48"/>
      <c r="Z113" s="48"/>
      <c r="AA113" s="48"/>
      <c r="AB113" s="48"/>
    </row>
    <row r="114" spans="1:28" ht="63.75" x14ac:dyDescent="0.25">
      <c r="A114" s="56" t="s">
        <v>383</v>
      </c>
      <c r="B114" s="54">
        <v>16</v>
      </c>
      <c r="C114" s="23">
        <v>111</v>
      </c>
      <c r="D114" s="21" t="s">
        <v>201</v>
      </c>
      <c r="E114" s="23" t="s">
        <v>40</v>
      </c>
      <c r="F114" s="32" t="s">
        <v>202</v>
      </c>
      <c r="G114" s="23" t="s">
        <v>47</v>
      </c>
      <c r="H114" s="29">
        <v>430</v>
      </c>
      <c r="I114" s="86">
        <v>5</v>
      </c>
      <c r="J114" s="84">
        <f t="shared" si="2"/>
        <v>0</v>
      </c>
      <c r="K114" s="85" t="str">
        <f t="shared" si="3"/>
        <v>OK</v>
      </c>
      <c r="L114" s="48"/>
      <c r="M114" s="48"/>
      <c r="N114" s="48"/>
      <c r="O114" s="48"/>
      <c r="P114" s="48"/>
      <c r="Q114" s="48"/>
      <c r="R114" s="48"/>
      <c r="S114" s="48">
        <v>5</v>
      </c>
      <c r="T114" s="48"/>
      <c r="U114" s="48"/>
      <c r="V114" s="48"/>
      <c r="W114" s="48"/>
      <c r="X114" s="48"/>
      <c r="Y114" s="48"/>
      <c r="Z114" s="48"/>
      <c r="AA114" s="48"/>
      <c r="AB114" s="48"/>
    </row>
    <row r="115" spans="1:28" ht="25.5" x14ac:dyDescent="0.25">
      <c r="A115" s="131" t="s">
        <v>379</v>
      </c>
      <c r="B115" s="132">
        <v>17</v>
      </c>
      <c r="C115" s="26">
        <v>112</v>
      </c>
      <c r="D115" s="39" t="s">
        <v>493</v>
      </c>
      <c r="E115" s="26" t="s">
        <v>40</v>
      </c>
      <c r="F115" s="27" t="s">
        <v>203</v>
      </c>
      <c r="G115" s="26" t="s">
        <v>47</v>
      </c>
      <c r="H115" s="28">
        <v>0.52</v>
      </c>
      <c r="I115" s="51">
        <v>50</v>
      </c>
      <c r="J115" s="84">
        <f t="shared" si="2"/>
        <v>0</v>
      </c>
      <c r="K115" s="85" t="str">
        <f t="shared" si="3"/>
        <v>OK</v>
      </c>
      <c r="L115" s="48"/>
      <c r="M115" s="48">
        <v>50</v>
      </c>
      <c r="N115" s="48"/>
      <c r="O115" s="48"/>
      <c r="P115" s="48"/>
      <c r="Q115" s="48"/>
      <c r="R115" s="48"/>
      <c r="S115" s="48"/>
      <c r="T115" s="48"/>
      <c r="U115" s="48"/>
      <c r="V115" s="48"/>
      <c r="W115" s="48"/>
      <c r="X115" s="48"/>
      <c r="Y115" s="48"/>
      <c r="Z115" s="48"/>
      <c r="AA115" s="48"/>
      <c r="AB115" s="48"/>
    </row>
    <row r="116" spans="1:28" ht="38.25" x14ac:dyDescent="0.25">
      <c r="A116" s="131"/>
      <c r="B116" s="132"/>
      <c r="C116" s="26">
        <v>113</v>
      </c>
      <c r="D116" s="35" t="s">
        <v>204</v>
      </c>
      <c r="E116" s="26" t="s">
        <v>68</v>
      </c>
      <c r="F116" s="27" t="s">
        <v>205</v>
      </c>
      <c r="G116" s="26" t="s">
        <v>47</v>
      </c>
      <c r="H116" s="28">
        <v>68.3</v>
      </c>
      <c r="I116" s="83">
        <v>2</v>
      </c>
      <c r="J116" s="84">
        <f t="shared" si="2"/>
        <v>0</v>
      </c>
      <c r="K116" s="85" t="str">
        <f t="shared" si="3"/>
        <v>OK</v>
      </c>
      <c r="L116" s="48"/>
      <c r="M116" s="48">
        <v>1</v>
      </c>
      <c r="N116" s="48"/>
      <c r="O116" s="48"/>
      <c r="P116" s="48"/>
      <c r="Q116" s="48"/>
      <c r="R116" s="48"/>
      <c r="S116" s="48"/>
      <c r="T116" s="48"/>
      <c r="U116" s="48"/>
      <c r="V116" s="48"/>
      <c r="W116" s="48"/>
      <c r="X116" s="48">
        <v>1</v>
      </c>
      <c r="Y116" s="48"/>
      <c r="Z116" s="48"/>
      <c r="AA116" s="48"/>
      <c r="AB116" s="48"/>
    </row>
    <row r="117" spans="1:28" ht="26.25" x14ac:dyDescent="0.25">
      <c r="A117" s="131"/>
      <c r="B117" s="132"/>
      <c r="C117" s="26">
        <v>114</v>
      </c>
      <c r="D117" s="40" t="s">
        <v>206</v>
      </c>
      <c r="E117" s="33" t="s">
        <v>68</v>
      </c>
      <c r="F117" s="33" t="s">
        <v>205</v>
      </c>
      <c r="G117" s="33" t="s">
        <v>47</v>
      </c>
      <c r="H117" s="34">
        <v>107</v>
      </c>
      <c r="I117" s="87"/>
      <c r="J117" s="84">
        <f t="shared" si="2"/>
        <v>0</v>
      </c>
      <c r="K117" s="85" t="str">
        <f t="shared" si="3"/>
        <v>OK</v>
      </c>
      <c r="L117" s="48"/>
      <c r="M117" s="48"/>
      <c r="N117" s="48"/>
      <c r="O117" s="48"/>
      <c r="P117" s="48"/>
      <c r="Q117" s="48"/>
      <c r="R117" s="48"/>
      <c r="S117" s="48"/>
      <c r="T117" s="48"/>
      <c r="U117" s="48"/>
      <c r="V117" s="48"/>
      <c r="W117" s="48"/>
      <c r="X117" s="48"/>
      <c r="Y117" s="48"/>
      <c r="Z117" s="48"/>
      <c r="AA117" s="48"/>
      <c r="AB117" s="48"/>
    </row>
    <row r="118" spans="1:28" ht="25.5" x14ac:dyDescent="0.25">
      <c r="A118" s="131"/>
      <c r="B118" s="132"/>
      <c r="C118" s="26">
        <v>115</v>
      </c>
      <c r="D118" s="35" t="s">
        <v>207</v>
      </c>
      <c r="E118" s="26" t="s">
        <v>68</v>
      </c>
      <c r="F118" s="27" t="s">
        <v>208</v>
      </c>
      <c r="G118" s="26" t="s">
        <v>47</v>
      </c>
      <c r="H118" s="28">
        <v>0.9</v>
      </c>
      <c r="I118" s="83">
        <v>40</v>
      </c>
      <c r="J118" s="84">
        <f t="shared" si="2"/>
        <v>0</v>
      </c>
      <c r="K118" s="85" t="str">
        <f t="shared" si="3"/>
        <v>OK</v>
      </c>
      <c r="L118" s="48"/>
      <c r="M118" s="48">
        <v>40</v>
      </c>
      <c r="N118" s="48"/>
      <c r="O118" s="48"/>
      <c r="P118" s="48"/>
      <c r="Q118" s="48"/>
      <c r="R118" s="48"/>
      <c r="S118" s="48"/>
      <c r="T118" s="48"/>
      <c r="U118" s="48"/>
      <c r="V118" s="48"/>
      <c r="W118" s="48"/>
      <c r="X118" s="48"/>
      <c r="Y118" s="48"/>
      <c r="Z118" s="48"/>
      <c r="AA118" s="48"/>
      <c r="AB118" s="48"/>
    </row>
    <row r="119" spans="1:28" ht="38.25" x14ac:dyDescent="0.25">
      <c r="A119" s="131"/>
      <c r="B119" s="132"/>
      <c r="C119" s="26">
        <v>116</v>
      </c>
      <c r="D119" s="35" t="s">
        <v>209</v>
      </c>
      <c r="E119" s="26" t="s">
        <v>68</v>
      </c>
      <c r="F119" s="27" t="s">
        <v>210</v>
      </c>
      <c r="G119" s="26" t="s">
        <v>47</v>
      </c>
      <c r="H119" s="28">
        <v>1.65</v>
      </c>
      <c r="I119" s="83">
        <v>300</v>
      </c>
      <c r="J119" s="84">
        <f t="shared" si="2"/>
        <v>0</v>
      </c>
      <c r="K119" s="85" t="str">
        <f t="shared" si="3"/>
        <v>OK</v>
      </c>
      <c r="L119" s="48"/>
      <c r="M119" s="48">
        <v>100</v>
      </c>
      <c r="N119" s="48"/>
      <c r="O119" s="48"/>
      <c r="P119" s="48"/>
      <c r="Q119" s="48"/>
      <c r="R119" s="48"/>
      <c r="S119" s="48"/>
      <c r="T119" s="48"/>
      <c r="U119" s="48"/>
      <c r="V119" s="48"/>
      <c r="W119" s="48"/>
      <c r="X119" s="48"/>
      <c r="Y119" s="48"/>
      <c r="Z119" s="48">
        <v>200</v>
      </c>
      <c r="AA119" s="48"/>
      <c r="AB119" s="48"/>
    </row>
    <row r="120" spans="1:28" ht="38.25" x14ac:dyDescent="0.25">
      <c r="A120" s="131"/>
      <c r="B120" s="132"/>
      <c r="C120" s="26">
        <v>117</v>
      </c>
      <c r="D120" s="35" t="s">
        <v>211</v>
      </c>
      <c r="E120" s="26" t="s">
        <v>68</v>
      </c>
      <c r="F120" s="27" t="s">
        <v>210</v>
      </c>
      <c r="G120" s="26" t="s">
        <v>47</v>
      </c>
      <c r="H120" s="28">
        <v>1.27</v>
      </c>
      <c r="I120" s="83">
        <v>300</v>
      </c>
      <c r="J120" s="84">
        <f t="shared" si="2"/>
        <v>0</v>
      </c>
      <c r="K120" s="85" t="str">
        <f t="shared" si="3"/>
        <v>OK</v>
      </c>
      <c r="L120" s="48"/>
      <c r="M120" s="48">
        <v>100</v>
      </c>
      <c r="N120" s="48"/>
      <c r="O120" s="48"/>
      <c r="P120" s="48"/>
      <c r="Q120" s="48"/>
      <c r="R120" s="48"/>
      <c r="S120" s="48"/>
      <c r="T120" s="48"/>
      <c r="U120" s="48"/>
      <c r="V120" s="48"/>
      <c r="W120" s="48"/>
      <c r="X120" s="48"/>
      <c r="Y120" s="48"/>
      <c r="Z120" s="48">
        <v>200</v>
      </c>
      <c r="AA120" s="48"/>
      <c r="AB120" s="48"/>
    </row>
    <row r="121" spans="1:28" ht="25.5" x14ac:dyDescent="0.25">
      <c r="A121" s="131"/>
      <c r="B121" s="132"/>
      <c r="C121" s="26">
        <v>118</v>
      </c>
      <c r="D121" s="35" t="s">
        <v>494</v>
      </c>
      <c r="E121" s="26" t="s">
        <v>212</v>
      </c>
      <c r="F121" s="27" t="s">
        <v>203</v>
      </c>
      <c r="G121" s="26" t="s">
        <v>47</v>
      </c>
      <c r="H121" s="28">
        <v>0.5</v>
      </c>
      <c r="I121" s="83">
        <v>60</v>
      </c>
      <c r="J121" s="84">
        <f t="shared" si="2"/>
        <v>0</v>
      </c>
      <c r="K121" s="85" t="str">
        <f t="shared" si="3"/>
        <v>OK</v>
      </c>
      <c r="L121" s="48"/>
      <c r="M121" s="48">
        <v>60</v>
      </c>
      <c r="N121" s="48"/>
      <c r="O121" s="48"/>
      <c r="P121" s="48"/>
      <c r="Q121" s="48"/>
      <c r="R121" s="48"/>
      <c r="S121" s="48"/>
      <c r="T121" s="48"/>
      <c r="U121" s="48"/>
      <c r="V121" s="48"/>
      <c r="W121" s="48"/>
      <c r="X121" s="48"/>
      <c r="Y121" s="48"/>
      <c r="Z121" s="48"/>
      <c r="AA121" s="48"/>
      <c r="AB121" s="48"/>
    </row>
    <row r="122" spans="1:28" ht="38.25" x14ac:dyDescent="0.25">
      <c r="A122" s="130" t="s">
        <v>378</v>
      </c>
      <c r="B122" s="133">
        <v>18</v>
      </c>
      <c r="C122" s="23">
        <v>119</v>
      </c>
      <c r="D122" s="21" t="s">
        <v>495</v>
      </c>
      <c r="E122" s="23" t="s">
        <v>40</v>
      </c>
      <c r="F122" s="23" t="s">
        <v>213</v>
      </c>
      <c r="G122" s="23" t="s">
        <v>47</v>
      </c>
      <c r="H122" s="29">
        <v>16.21</v>
      </c>
      <c r="I122" s="49">
        <v>10</v>
      </c>
      <c r="J122" s="84">
        <f t="shared" si="2"/>
        <v>0</v>
      </c>
      <c r="K122" s="85" t="str">
        <f t="shared" si="3"/>
        <v>OK</v>
      </c>
      <c r="L122" s="48"/>
      <c r="M122" s="48"/>
      <c r="N122" s="48">
        <v>10</v>
      </c>
      <c r="O122" s="48"/>
      <c r="P122" s="48"/>
      <c r="Q122" s="48"/>
      <c r="R122" s="48"/>
      <c r="S122" s="48"/>
      <c r="T122" s="48"/>
      <c r="U122" s="48"/>
      <c r="V122" s="48"/>
      <c r="W122" s="48"/>
      <c r="X122" s="48"/>
      <c r="Y122" s="48"/>
      <c r="Z122" s="48"/>
      <c r="AA122" s="48"/>
      <c r="AB122" s="48"/>
    </row>
    <row r="123" spans="1:28" ht="63.75" x14ac:dyDescent="0.25">
      <c r="A123" s="130"/>
      <c r="B123" s="133"/>
      <c r="C123" s="23">
        <v>120</v>
      </c>
      <c r="D123" s="21" t="s">
        <v>496</v>
      </c>
      <c r="E123" s="23" t="s">
        <v>40</v>
      </c>
      <c r="F123" s="23" t="s">
        <v>110</v>
      </c>
      <c r="G123" s="23" t="s">
        <v>47</v>
      </c>
      <c r="H123" s="29">
        <v>31.88</v>
      </c>
      <c r="I123" s="49">
        <v>30</v>
      </c>
      <c r="J123" s="84">
        <f t="shared" si="2"/>
        <v>10</v>
      </c>
      <c r="K123" s="85" t="str">
        <f t="shared" si="3"/>
        <v>OK</v>
      </c>
      <c r="L123" s="48"/>
      <c r="M123" s="48"/>
      <c r="N123" s="48">
        <v>10</v>
      </c>
      <c r="O123" s="48"/>
      <c r="P123" s="48"/>
      <c r="Q123" s="48"/>
      <c r="R123" s="48"/>
      <c r="S123" s="48"/>
      <c r="T123" s="48"/>
      <c r="U123" s="48">
        <v>10</v>
      </c>
      <c r="V123" s="48"/>
      <c r="W123" s="48"/>
      <c r="X123" s="48"/>
      <c r="Y123" s="48"/>
      <c r="Z123" s="48"/>
      <c r="AA123" s="48"/>
      <c r="AB123" s="48"/>
    </row>
    <row r="124" spans="1:28" ht="25.5" x14ac:dyDescent="0.25">
      <c r="A124" s="130"/>
      <c r="B124" s="133"/>
      <c r="C124" s="23">
        <v>121</v>
      </c>
      <c r="D124" s="36" t="s">
        <v>214</v>
      </c>
      <c r="E124" s="23" t="s">
        <v>68</v>
      </c>
      <c r="F124" s="22" t="s">
        <v>52</v>
      </c>
      <c r="G124" s="23" t="s">
        <v>47</v>
      </c>
      <c r="H124" s="29">
        <v>4.95</v>
      </c>
      <c r="I124" s="49"/>
      <c r="J124" s="84">
        <f t="shared" si="2"/>
        <v>0</v>
      </c>
      <c r="K124" s="85" t="str">
        <f t="shared" si="3"/>
        <v>OK</v>
      </c>
      <c r="L124" s="48"/>
      <c r="M124" s="48"/>
      <c r="N124" s="48"/>
      <c r="O124" s="48"/>
      <c r="P124" s="48"/>
      <c r="Q124" s="48"/>
      <c r="R124" s="48"/>
      <c r="S124" s="48"/>
      <c r="T124" s="48"/>
      <c r="U124" s="48"/>
      <c r="V124" s="48"/>
      <c r="W124" s="48"/>
      <c r="X124" s="48"/>
      <c r="Y124" s="48"/>
      <c r="Z124" s="48"/>
      <c r="AA124" s="48"/>
      <c r="AB124" s="48"/>
    </row>
    <row r="125" spans="1:28" ht="25.5" x14ac:dyDescent="0.25">
      <c r="A125" s="130"/>
      <c r="B125" s="133"/>
      <c r="C125" s="23">
        <v>122</v>
      </c>
      <c r="D125" s="36" t="s">
        <v>215</v>
      </c>
      <c r="E125" s="23" t="s">
        <v>68</v>
      </c>
      <c r="F125" s="22" t="s">
        <v>52</v>
      </c>
      <c r="G125" s="23" t="s">
        <v>47</v>
      </c>
      <c r="H125" s="29">
        <v>0.7</v>
      </c>
      <c r="I125" s="49">
        <v>80</v>
      </c>
      <c r="J125" s="84">
        <f t="shared" si="2"/>
        <v>40</v>
      </c>
      <c r="K125" s="85" t="str">
        <f t="shared" si="3"/>
        <v>OK</v>
      </c>
      <c r="L125" s="48"/>
      <c r="M125" s="48"/>
      <c r="N125" s="48">
        <v>40</v>
      </c>
      <c r="O125" s="48"/>
      <c r="P125" s="48"/>
      <c r="Q125" s="48"/>
      <c r="R125" s="48"/>
      <c r="S125" s="48"/>
      <c r="T125" s="48"/>
      <c r="U125" s="48"/>
      <c r="V125" s="48"/>
      <c r="W125" s="48"/>
      <c r="X125" s="48"/>
      <c r="Y125" s="48"/>
      <c r="Z125" s="48"/>
      <c r="AA125" s="48"/>
      <c r="AB125" s="48"/>
    </row>
    <row r="126" spans="1:28" ht="38.25" x14ac:dyDescent="0.25">
      <c r="A126" s="130"/>
      <c r="B126" s="133"/>
      <c r="C126" s="23">
        <v>123</v>
      </c>
      <c r="D126" s="21" t="s">
        <v>216</v>
      </c>
      <c r="E126" s="23" t="s">
        <v>40</v>
      </c>
      <c r="F126" s="23" t="s">
        <v>52</v>
      </c>
      <c r="G126" s="23" t="s">
        <v>47</v>
      </c>
      <c r="H126" s="29">
        <v>31.6</v>
      </c>
      <c r="I126" s="86">
        <v>6</v>
      </c>
      <c r="J126" s="84">
        <f t="shared" si="2"/>
        <v>0</v>
      </c>
      <c r="K126" s="85" t="str">
        <f t="shared" si="3"/>
        <v>OK</v>
      </c>
      <c r="L126" s="48"/>
      <c r="M126" s="48"/>
      <c r="N126" s="48">
        <v>6</v>
      </c>
      <c r="O126" s="48"/>
      <c r="P126" s="48"/>
      <c r="Q126" s="48"/>
      <c r="R126" s="48"/>
      <c r="S126" s="48"/>
      <c r="T126" s="48"/>
      <c r="U126" s="48"/>
      <c r="V126" s="48"/>
      <c r="W126" s="48"/>
      <c r="X126" s="48"/>
      <c r="Y126" s="48"/>
      <c r="Z126" s="48"/>
      <c r="AA126" s="48"/>
      <c r="AB126" s="48"/>
    </row>
    <row r="127" spans="1:28" ht="63.75" x14ac:dyDescent="0.25">
      <c r="A127" s="130"/>
      <c r="B127" s="133"/>
      <c r="C127" s="23">
        <v>124</v>
      </c>
      <c r="D127" s="21" t="s">
        <v>217</v>
      </c>
      <c r="E127" s="23" t="s">
        <v>64</v>
      </c>
      <c r="F127" s="23" t="s">
        <v>218</v>
      </c>
      <c r="G127" s="23" t="s">
        <v>47</v>
      </c>
      <c r="H127" s="29">
        <v>12.42</v>
      </c>
      <c r="I127" s="86">
        <v>20</v>
      </c>
      <c r="J127" s="84">
        <f t="shared" si="2"/>
        <v>10</v>
      </c>
      <c r="K127" s="85" t="str">
        <f t="shared" si="3"/>
        <v>OK</v>
      </c>
      <c r="L127" s="48"/>
      <c r="M127" s="48"/>
      <c r="N127" s="48">
        <v>10</v>
      </c>
      <c r="O127" s="48"/>
      <c r="P127" s="48"/>
      <c r="Q127" s="48"/>
      <c r="R127" s="48"/>
      <c r="S127" s="48"/>
      <c r="T127" s="48"/>
      <c r="U127" s="48"/>
      <c r="V127" s="48"/>
      <c r="W127" s="48"/>
      <c r="X127" s="48"/>
      <c r="Y127" s="48"/>
      <c r="Z127" s="48"/>
      <c r="AA127" s="48"/>
      <c r="AB127" s="48"/>
    </row>
    <row r="128" spans="1:28" ht="38.25" x14ac:dyDescent="0.25">
      <c r="A128" s="55" t="s">
        <v>380</v>
      </c>
      <c r="B128" s="53">
        <v>19</v>
      </c>
      <c r="C128" s="26">
        <v>125</v>
      </c>
      <c r="D128" s="35" t="s">
        <v>219</v>
      </c>
      <c r="E128" s="26" t="s">
        <v>64</v>
      </c>
      <c r="F128" s="27" t="s">
        <v>220</v>
      </c>
      <c r="G128" s="26" t="s">
        <v>47</v>
      </c>
      <c r="H128" s="28">
        <v>7.05</v>
      </c>
      <c r="I128" s="83">
        <v>2</v>
      </c>
      <c r="J128" s="84">
        <f t="shared" si="2"/>
        <v>0</v>
      </c>
      <c r="K128" s="85" t="str">
        <f t="shared" si="3"/>
        <v>OK</v>
      </c>
      <c r="L128" s="48"/>
      <c r="M128" s="48"/>
      <c r="N128" s="48"/>
      <c r="O128" s="48">
        <v>2</v>
      </c>
      <c r="P128" s="48"/>
      <c r="Q128" s="48"/>
      <c r="R128" s="48"/>
      <c r="S128" s="48"/>
      <c r="T128" s="48"/>
      <c r="U128" s="48"/>
      <c r="V128" s="48"/>
      <c r="W128" s="48"/>
      <c r="X128" s="48"/>
      <c r="Y128" s="48"/>
      <c r="Z128" s="48"/>
      <c r="AA128" s="48"/>
      <c r="AB128" s="48"/>
    </row>
    <row r="129" spans="1:28" ht="25.5" x14ac:dyDescent="0.25">
      <c r="A129" s="130" t="s">
        <v>378</v>
      </c>
      <c r="B129" s="133">
        <v>20</v>
      </c>
      <c r="C129" s="23">
        <v>126</v>
      </c>
      <c r="D129" s="21" t="s">
        <v>497</v>
      </c>
      <c r="E129" s="23" t="s">
        <v>9</v>
      </c>
      <c r="F129" s="23" t="s">
        <v>221</v>
      </c>
      <c r="G129" s="23" t="s">
        <v>47</v>
      </c>
      <c r="H129" s="29">
        <v>0.38</v>
      </c>
      <c r="I129" s="49">
        <v>150</v>
      </c>
      <c r="J129" s="84">
        <f t="shared" si="2"/>
        <v>0</v>
      </c>
      <c r="K129" s="85" t="str">
        <f t="shared" si="3"/>
        <v>OK</v>
      </c>
      <c r="L129" s="48"/>
      <c r="M129" s="48"/>
      <c r="N129" s="48">
        <v>150</v>
      </c>
      <c r="O129" s="48"/>
      <c r="P129" s="48"/>
      <c r="Q129" s="48"/>
      <c r="R129" s="48"/>
      <c r="S129" s="48"/>
      <c r="T129" s="48"/>
      <c r="U129" s="48"/>
      <c r="V129" s="48"/>
      <c r="W129" s="48"/>
      <c r="X129" s="48"/>
      <c r="Y129" s="48"/>
      <c r="Z129" s="48"/>
      <c r="AA129" s="48"/>
      <c r="AB129" s="48"/>
    </row>
    <row r="130" spans="1:28" ht="25.5" x14ac:dyDescent="0.25">
      <c r="A130" s="130"/>
      <c r="B130" s="133"/>
      <c r="C130" s="23">
        <v>127</v>
      </c>
      <c r="D130" s="21" t="s">
        <v>498</v>
      </c>
      <c r="E130" s="23" t="s">
        <v>9</v>
      </c>
      <c r="F130" s="23" t="s">
        <v>110</v>
      </c>
      <c r="G130" s="23" t="s">
        <v>47</v>
      </c>
      <c r="H130" s="29">
        <v>2.85</v>
      </c>
      <c r="I130" s="49"/>
      <c r="J130" s="84">
        <f t="shared" si="2"/>
        <v>0</v>
      </c>
      <c r="K130" s="85" t="str">
        <f t="shared" si="3"/>
        <v>OK</v>
      </c>
      <c r="L130" s="48"/>
      <c r="M130" s="48"/>
      <c r="N130" s="48"/>
      <c r="O130" s="48"/>
      <c r="P130" s="48"/>
      <c r="Q130" s="48"/>
      <c r="R130" s="48"/>
      <c r="S130" s="48"/>
      <c r="T130" s="48"/>
      <c r="U130" s="48"/>
      <c r="V130" s="48"/>
      <c r="W130" s="48"/>
      <c r="X130" s="48"/>
      <c r="Y130" s="48"/>
      <c r="Z130" s="48"/>
      <c r="AA130" s="48"/>
      <c r="AB130" s="48"/>
    </row>
    <row r="131" spans="1:28" ht="25.5" x14ac:dyDescent="0.25">
      <c r="A131" s="130"/>
      <c r="B131" s="133"/>
      <c r="C131" s="23">
        <v>128</v>
      </c>
      <c r="D131" s="21" t="s">
        <v>222</v>
      </c>
      <c r="E131" s="23" t="s">
        <v>68</v>
      </c>
      <c r="F131" s="23" t="s">
        <v>223</v>
      </c>
      <c r="G131" s="23" t="s">
        <v>47</v>
      </c>
      <c r="H131" s="29">
        <v>40</v>
      </c>
      <c r="I131" s="86"/>
      <c r="J131" s="84">
        <f t="shared" si="2"/>
        <v>0</v>
      </c>
      <c r="K131" s="85" t="str">
        <f t="shared" si="3"/>
        <v>OK</v>
      </c>
      <c r="L131" s="48"/>
      <c r="M131" s="48"/>
      <c r="N131" s="48"/>
      <c r="O131" s="48"/>
      <c r="P131" s="48"/>
      <c r="Q131" s="48"/>
      <c r="R131" s="48"/>
      <c r="S131" s="48"/>
      <c r="T131" s="48"/>
      <c r="U131" s="48"/>
      <c r="V131" s="48"/>
      <c r="W131" s="48"/>
      <c r="X131" s="48"/>
      <c r="Y131" s="48"/>
      <c r="Z131" s="48"/>
      <c r="AA131" s="48"/>
      <c r="AB131" s="48"/>
    </row>
    <row r="132" spans="1:28" ht="25.5" x14ac:dyDescent="0.25">
      <c r="A132" s="130"/>
      <c r="B132" s="133"/>
      <c r="C132" s="23">
        <v>129</v>
      </c>
      <c r="D132" s="21" t="s">
        <v>224</v>
      </c>
      <c r="E132" s="23" t="s">
        <v>68</v>
      </c>
      <c r="F132" s="23" t="s">
        <v>221</v>
      </c>
      <c r="G132" s="23" t="s">
        <v>47</v>
      </c>
      <c r="H132" s="29">
        <v>2.5</v>
      </c>
      <c r="I132" s="86">
        <v>40</v>
      </c>
      <c r="J132" s="84">
        <f t="shared" si="2"/>
        <v>0</v>
      </c>
      <c r="K132" s="85" t="str">
        <f t="shared" si="3"/>
        <v>OK</v>
      </c>
      <c r="L132" s="48"/>
      <c r="M132" s="48"/>
      <c r="N132" s="48">
        <v>40</v>
      </c>
      <c r="O132" s="48"/>
      <c r="P132" s="48"/>
      <c r="Q132" s="48"/>
      <c r="R132" s="48"/>
      <c r="S132" s="48"/>
      <c r="T132" s="48"/>
      <c r="U132" s="48"/>
      <c r="V132" s="48"/>
      <c r="W132" s="48"/>
      <c r="X132" s="48"/>
      <c r="Y132" s="48"/>
      <c r="Z132" s="48"/>
      <c r="AA132" s="48"/>
      <c r="AB132" s="48"/>
    </row>
    <row r="133" spans="1:28" ht="39" x14ac:dyDescent="0.25">
      <c r="A133" s="130"/>
      <c r="B133" s="133"/>
      <c r="C133" s="23">
        <v>130</v>
      </c>
      <c r="D133" s="37" t="s">
        <v>225</v>
      </c>
      <c r="E133" s="23" t="s">
        <v>40</v>
      </c>
      <c r="F133" s="23" t="s">
        <v>110</v>
      </c>
      <c r="G133" s="23" t="s">
        <v>47</v>
      </c>
      <c r="H133" s="29">
        <v>2.88</v>
      </c>
      <c r="I133" s="86"/>
      <c r="J133" s="84">
        <f t="shared" ref="J133:J196" si="4">I133-(SUM(L133:AB133))</f>
        <v>0</v>
      </c>
      <c r="K133" s="85" t="str">
        <f t="shared" ref="K133:K196" si="5">IF(J133&lt;0,"ATENÇÃO","OK")</f>
        <v>OK</v>
      </c>
      <c r="L133" s="48"/>
      <c r="M133" s="48"/>
      <c r="N133" s="48"/>
      <c r="O133" s="48"/>
      <c r="P133" s="48"/>
      <c r="Q133" s="48"/>
      <c r="R133" s="48"/>
      <c r="S133" s="48"/>
      <c r="T133" s="48"/>
      <c r="U133" s="48"/>
      <c r="V133" s="48"/>
      <c r="W133" s="48"/>
      <c r="X133" s="48"/>
      <c r="Y133" s="48"/>
      <c r="Z133" s="48"/>
      <c r="AA133" s="48"/>
      <c r="AB133" s="48"/>
    </row>
    <row r="134" spans="1:28" ht="26.25" x14ac:dyDescent="0.25">
      <c r="A134" s="130"/>
      <c r="B134" s="133"/>
      <c r="C134" s="23">
        <v>131</v>
      </c>
      <c r="D134" s="37" t="s">
        <v>226</v>
      </c>
      <c r="E134" s="23" t="s">
        <v>101</v>
      </c>
      <c r="F134" s="23" t="s">
        <v>223</v>
      </c>
      <c r="G134" s="23" t="s">
        <v>47</v>
      </c>
      <c r="H134" s="29">
        <v>54</v>
      </c>
      <c r="I134" s="86"/>
      <c r="J134" s="84">
        <f t="shared" si="4"/>
        <v>0</v>
      </c>
      <c r="K134" s="85" t="str">
        <f t="shared" si="5"/>
        <v>OK</v>
      </c>
      <c r="L134" s="48"/>
      <c r="M134" s="48"/>
      <c r="N134" s="48"/>
      <c r="O134" s="48"/>
      <c r="P134" s="48"/>
      <c r="Q134" s="48"/>
      <c r="R134" s="48"/>
      <c r="S134" s="48"/>
      <c r="T134" s="48"/>
      <c r="U134" s="48"/>
      <c r="V134" s="48"/>
      <c r="W134" s="48"/>
      <c r="X134" s="48"/>
      <c r="Y134" s="48"/>
      <c r="Z134" s="48"/>
      <c r="AA134" s="48"/>
      <c r="AB134" s="48"/>
    </row>
    <row r="135" spans="1:28" ht="38.25" x14ac:dyDescent="0.25">
      <c r="A135" s="130"/>
      <c r="B135" s="133"/>
      <c r="C135" s="23">
        <v>132</v>
      </c>
      <c r="D135" s="21" t="s">
        <v>227</v>
      </c>
      <c r="E135" s="23" t="s">
        <v>40</v>
      </c>
      <c r="F135" s="23" t="s">
        <v>110</v>
      </c>
      <c r="G135" s="23" t="s">
        <v>47</v>
      </c>
      <c r="H135" s="29">
        <v>3.7</v>
      </c>
      <c r="I135" s="86">
        <v>20</v>
      </c>
      <c r="J135" s="84">
        <f t="shared" si="4"/>
        <v>0</v>
      </c>
      <c r="K135" s="85" t="str">
        <f t="shared" si="5"/>
        <v>OK</v>
      </c>
      <c r="L135" s="48"/>
      <c r="M135" s="48"/>
      <c r="N135" s="48">
        <v>20</v>
      </c>
      <c r="O135" s="48"/>
      <c r="P135" s="48"/>
      <c r="Q135" s="48"/>
      <c r="R135" s="48"/>
      <c r="S135" s="48"/>
      <c r="T135" s="48"/>
      <c r="U135" s="48"/>
      <c r="V135" s="48"/>
      <c r="W135" s="48"/>
      <c r="X135" s="48"/>
      <c r="Y135" s="48"/>
      <c r="Z135" s="48"/>
      <c r="AA135" s="48"/>
      <c r="AB135" s="48"/>
    </row>
    <row r="136" spans="1:28" ht="38.25" x14ac:dyDescent="0.25">
      <c r="A136" s="130"/>
      <c r="B136" s="133"/>
      <c r="C136" s="23">
        <v>133</v>
      </c>
      <c r="D136" s="21" t="s">
        <v>228</v>
      </c>
      <c r="E136" s="23" t="s">
        <v>9</v>
      </c>
      <c r="F136" s="23" t="s">
        <v>229</v>
      </c>
      <c r="G136" s="23" t="s">
        <v>47</v>
      </c>
      <c r="H136" s="29">
        <v>3.92</v>
      </c>
      <c r="I136" s="49"/>
      <c r="J136" s="84">
        <f t="shared" si="4"/>
        <v>0</v>
      </c>
      <c r="K136" s="85" t="str">
        <f t="shared" si="5"/>
        <v>OK</v>
      </c>
      <c r="L136" s="48"/>
      <c r="M136" s="48"/>
      <c r="N136" s="48"/>
      <c r="O136" s="48"/>
      <c r="P136" s="48"/>
      <c r="Q136" s="48"/>
      <c r="R136" s="48"/>
      <c r="S136" s="48"/>
      <c r="T136" s="48"/>
      <c r="U136" s="48"/>
      <c r="V136" s="48"/>
      <c r="W136" s="48"/>
      <c r="X136" s="48"/>
      <c r="Y136" s="48"/>
      <c r="Z136" s="48"/>
      <c r="AA136" s="48"/>
      <c r="AB136" s="48"/>
    </row>
    <row r="137" spans="1:28" ht="38.25" x14ac:dyDescent="0.25">
      <c r="A137" s="130"/>
      <c r="B137" s="133"/>
      <c r="C137" s="23">
        <v>134</v>
      </c>
      <c r="D137" s="21" t="s">
        <v>230</v>
      </c>
      <c r="E137" s="23" t="s">
        <v>9</v>
      </c>
      <c r="F137" s="23" t="s">
        <v>231</v>
      </c>
      <c r="G137" s="23" t="s">
        <v>47</v>
      </c>
      <c r="H137" s="29">
        <v>3.61</v>
      </c>
      <c r="I137" s="49">
        <v>20</v>
      </c>
      <c r="J137" s="84">
        <f t="shared" si="4"/>
        <v>20</v>
      </c>
      <c r="K137" s="85" t="str">
        <f t="shared" si="5"/>
        <v>OK</v>
      </c>
      <c r="L137" s="48"/>
      <c r="M137" s="48"/>
      <c r="N137" s="48"/>
      <c r="O137" s="48"/>
      <c r="P137" s="48"/>
      <c r="Q137" s="48"/>
      <c r="R137" s="48"/>
      <c r="S137" s="48"/>
      <c r="T137" s="48"/>
      <c r="U137" s="48"/>
      <c r="V137" s="48"/>
      <c r="W137" s="48"/>
      <c r="X137" s="48"/>
      <c r="Y137" s="48"/>
      <c r="Z137" s="48"/>
      <c r="AA137" s="48"/>
      <c r="AB137" s="48"/>
    </row>
    <row r="138" spans="1:28" ht="25.5" x14ac:dyDescent="0.25">
      <c r="A138" s="130"/>
      <c r="B138" s="133"/>
      <c r="C138" s="23">
        <v>135</v>
      </c>
      <c r="D138" s="21" t="s">
        <v>232</v>
      </c>
      <c r="E138" s="23" t="s">
        <v>40</v>
      </c>
      <c r="F138" s="23" t="s">
        <v>229</v>
      </c>
      <c r="G138" s="23" t="s">
        <v>47</v>
      </c>
      <c r="H138" s="29">
        <v>5.28</v>
      </c>
      <c r="I138" s="86">
        <v>20</v>
      </c>
      <c r="J138" s="84">
        <f t="shared" si="4"/>
        <v>20</v>
      </c>
      <c r="K138" s="85" t="str">
        <f t="shared" si="5"/>
        <v>OK</v>
      </c>
      <c r="L138" s="48"/>
      <c r="M138" s="48"/>
      <c r="N138" s="48"/>
      <c r="O138" s="48"/>
      <c r="P138" s="48"/>
      <c r="Q138" s="48"/>
      <c r="R138" s="48"/>
      <c r="S138" s="48"/>
      <c r="T138" s="48"/>
      <c r="U138" s="48"/>
      <c r="V138" s="48"/>
      <c r="W138" s="48"/>
      <c r="X138" s="48"/>
      <c r="Y138" s="48"/>
      <c r="Z138" s="48"/>
      <c r="AA138" s="48"/>
      <c r="AB138" s="48"/>
    </row>
    <row r="139" spans="1:28" ht="102" x14ac:dyDescent="0.25">
      <c r="A139" s="55" t="s">
        <v>380</v>
      </c>
      <c r="B139" s="53">
        <v>21</v>
      </c>
      <c r="C139" s="26">
        <v>136</v>
      </c>
      <c r="D139" s="35" t="s">
        <v>233</v>
      </c>
      <c r="E139" s="26" t="s">
        <v>234</v>
      </c>
      <c r="F139" s="27" t="s">
        <v>235</v>
      </c>
      <c r="G139" s="26" t="s">
        <v>47</v>
      </c>
      <c r="H139" s="28">
        <v>10.49</v>
      </c>
      <c r="I139" s="83">
        <v>500</v>
      </c>
      <c r="J139" s="84">
        <f t="shared" si="4"/>
        <v>250</v>
      </c>
      <c r="K139" s="85" t="str">
        <f t="shared" si="5"/>
        <v>OK</v>
      </c>
      <c r="L139" s="48"/>
      <c r="M139" s="48"/>
      <c r="N139" s="48"/>
      <c r="O139" s="48"/>
      <c r="P139" s="48"/>
      <c r="Q139" s="48"/>
      <c r="R139" s="48"/>
      <c r="S139" s="48"/>
      <c r="T139" s="48"/>
      <c r="U139" s="48"/>
      <c r="V139" s="48"/>
      <c r="W139" s="48"/>
      <c r="X139" s="48"/>
      <c r="Y139" s="48"/>
      <c r="Z139" s="48"/>
      <c r="AA139" s="48">
        <v>250</v>
      </c>
      <c r="AB139" s="48"/>
    </row>
    <row r="140" spans="1:28" ht="114.75" x14ac:dyDescent="0.25">
      <c r="A140" s="56" t="s">
        <v>380</v>
      </c>
      <c r="B140" s="54">
        <v>22</v>
      </c>
      <c r="C140" s="23">
        <v>137</v>
      </c>
      <c r="D140" s="21" t="s">
        <v>236</v>
      </c>
      <c r="E140" s="23" t="s">
        <v>234</v>
      </c>
      <c r="F140" s="32" t="s">
        <v>237</v>
      </c>
      <c r="G140" s="23" t="s">
        <v>47</v>
      </c>
      <c r="H140" s="29">
        <v>9.59</v>
      </c>
      <c r="I140" s="86">
        <v>800</v>
      </c>
      <c r="J140" s="84">
        <f t="shared" si="4"/>
        <v>0</v>
      </c>
      <c r="K140" s="85" t="str">
        <f t="shared" si="5"/>
        <v>OK</v>
      </c>
      <c r="L140" s="48"/>
      <c r="M140" s="48"/>
      <c r="N140" s="48"/>
      <c r="O140" s="48"/>
      <c r="P140" s="48"/>
      <c r="Q140" s="48"/>
      <c r="R140" s="48"/>
      <c r="S140" s="48"/>
      <c r="T140" s="48">
        <v>300</v>
      </c>
      <c r="U140" s="48"/>
      <c r="V140" s="48">
        <v>100</v>
      </c>
      <c r="W140" s="48"/>
      <c r="X140" s="48"/>
      <c r="Y140" s="48"/>
      <c r="Z140" s="48"/>
      <c r="AA140" s="48">
        <v>400</v>
      </c>
      <c r="AB140" s="48"/>
    </row>
    <row r="141" spans="1:28" ht="25.5" x14ac:dyDescent="0.25">
      <c r="A141" s="131" t="s">
        <v>378</v>
      </c>
      <c r="B141" s="132">
        <v>23</v>
      </c>
      <c r="C141" s="26">
        <v>138</v>
      </c>
      <c r="D141" s="35" t="s">
        <v>238</v>
      </c>
      <c r="E141" s="26" t="s">
        <v>68</v>
      </c>
      <c r="F141" s="27" t="s">
        <v>239</v>
      </c>
      <c r="G141" s="26" t="s">
        <v>47</v>
      </c>
      <c r="H141" s="28">
        <v>9.64</v>
      </c>
      <c r="I141" s="83">
        <v>10</v>
      </c>
      <c r="J141" s="84">
        <f t="shared" si="4"/>
        <v>10</v>
      </c>
      <c r="K141" s="85" t="str">
        <f t="shared" si="5"/>
        <v>OK</v>
      </c>
      <c r="L141" s="48"/>
      <c r="M141" s="48"/>
      <c r="N141" s="48"/>
      <c r="O141" s="48"/>
      <c r="P141" s="48"/>
      <c r="Q141" s="48"/>
      <c r="R141" s="48"/>
      <c r="S141" s="48"/>
      <c r="T141" s="48"/>
      <c r="U141" s="48"/>
      <c r="V141" s="48"/>
      <c r="W141" s="48"/>
      <c r="X141" s="48"/>
      <c r="Y141" s="48"/>
      <c r="Z141" s="48"/>
      <c r="AA141" s="48"/>
      <c r="AB141" s="48"/>
    </row>
    <row r="142" spans="1:28" ht="25.5" x14ac:dyDescent="0.25">
      <c r="A142" s="131"/>
      <c r="B142" s="132"/>
      <c r="C142" s="26">
        <v>139</v>
      </c>
      <c r="D142" s="35" t="s">
        <v>240</v>
      </c>
      <c r="E142" s="26" t="s">
        <v>68</v>
      </c>
      <c r="F142" s="27" t="s">
        <v>239</v>
      </c>
      <c r="G142" s="26" t="s">
        <v>47</v>
      </c>
      <c r="H142" s="28">
        <v>9.64</v>
      </c>
      <c r="I142" s="83">
        <v>15</v>
      </c>
      <c r="J142" s="84">
        <f t="shared" si="4"/>
        <v>15</v>
      </c>
      <c r="K142" s="85" t="str">
        <f t="shared" si="5"/>
        <v>OK</v>
      </c>
      <c r="L142" s="48"/>
      <c r="M142" s="48"/>
      <c r="N142" s="48"/>
      <c r="O142" s="48"/>
      <c r="P142" s="48"/>
      <c r="Q142" s="48"/>
      <c r="R142" s="48"/>
      <c r="S142" s="48"/>
      <c r="T142" s="48"/>
      <c r="U142" s="48"/>
      <c r="V142" s="48"/>
      <c r="W142" s="48"/>
      <c r="X142" s="48"/>
      <c r="Y142" s="48"/>
      <c r="Z142" s="48"/>
      <c r="AA142" s="48"/>
      <c r="AB142" s="48"/>
    </row>
    <row r="143" spans="1:28" ht="25.5" x14ac:dyDescent="0.25">
      <c r="A143" s="131"/>
      <c r="B143" s="132"/>
      <c r="C143" s="26">
        <v>140</v>
      </c>
      <c r="D143" s="35" t="s">
        <v>241</v>
      </c>
      <c r="E143" s="26" t="s">
        <v>186</v>
      </c>
      <c r="F143" s="27" t="s">
        <v>242</v>
      </c>
      <c r="G143" s="26" t="s">
        <v>47</v>
      </c>
      <c r="H143" s="34">
        <v>25.18</v>
      </c>
      <c r="I143" s="83">
        <v>30</v>
      </c>
      <c r="J143" s="84">
        <f t="shared" si="4"/>
        <v>30</v>
      </c>
      <c r="K143" s="85" t="str">
        <f t="shared" si="5"/>
        <v>OK</v>
      </c>
      <c r="L143" s="48"/>
      <c r="M143" s="48"/>
      <c r="N143" s="48"/>
      <c r="O143" s="48"/>
      <c r="P143" s="48"/>
      <c r="Q143" s="48"/>
      <c r="R143" s="48"/>
      <c r="S143" s="48"/>
      <c r="T143" s="48"/>
      <c r="U143" s="48"/>
      <c r="V143" s="48"/>
      <c r="W143" s="48"/>
      <c r="X143" s="48"/>
      <c r="Y143" s="48"/>
      <c r="Z143" s="48"/>
      <c r="AA143" s="48"/>
      <c r="AB143" s="48"/>
    </row>
    <row r="144" spans="1:28" ht="25.5" x14ac:dyDescent="0.25">
      <c r="A144" s="131"/>
      <c r="B144" s="132"/>
      <c r="C144" s="26">
        <v>141</v>
      </c>
      <c r="D144" s="35" t="s">
        <v>243</v>
      </c>
      <c r="E144" s="26" t="s">
        <v>244</v>
      </c>
      <c r="F144" s="27" t="s">
        <v>245</v>
      </c>
      <c r="G144" s="26" t="s">
        <v>47</v>
      </c>
      <c r="H144" s="34">
        <v>22.45</v>
      </c>
      <c r="I144" s="83"/>
      <c r="J144" s="84">
        <f t="shared" si="4"/>
        <v>0</v>
      </c>
      <c r="K144" s="85" t="str">
        <f t="shared" si="5"/>
        <v>OK</v>
      </c>
      <c r="L144" s="48"/>
      <c r="M144" s="48"/>
      <c r="N144" s="48"/>
      <c r="O144" s="48"/>
      <c r="P144" s="48"/>
      <c r="Q144" s="48"/>
      <c r="R144" s="48"/>
      <c r="S144" s="48"/>
      <c r="T144" s="48"/>
      <c r="U144" s="48"/>
      <c r="V144" s="48"/>
      <c r="W144" s="48"/>
      <c r="X144" s="48"/>
      <c r="Y144" s="48"/>
      <c r="Z144" s="48"/>
      <c r="AA144" s="48"/>
      <c r="AB144" s="48"/>
    </row>
    <row r="145" spans="1:28" x14ac:dyDescent="0.25">
      <c r="A145" s="131"/>
      <c r="B145" s="132"/>
      <c r="C145" s="26">
        <v>142</v>
      </c>
      <c r="D145" s="35" t="s">
        <v>246</v>
      </c>
      <c r="E145" s="26" t="s">
        <v>247</v>
      </c>
      <c r="F145" s="27" t="s">
        <v>245</v>
      </c>
      <c r="G145" s="26" t="s">
        <v>47</v>
      </c>
      <c r="H145" s="34">
        <v>3.44</v>
      </c>
      <c r="I145" s="83">
        <v>100</v>
      </c>
      <c r="J145" s="84">
        <f t="shared" si="4"/>
        <v>50</v>
      </c>
      <c r="K145" s="85" t="str">
        <f t="shared" si="5"/>
        <v>OK</v>
      </c>
      <c r="L145" s="48"/>
      <c r="M145" s="48"/>
      <c r="N145" s="48">
        <v>50</v>
      </c>
      <c r="O145" s="48"/>
      <c r="P145" s="48"/>
      <c r="Q145" s="48"/>
      <c r="R145" s="48"/>
      <c r="S145" s="48"/>
      <c r="T145" s="48"/>
      <c r="U145" s="48"/>
      <c r="V145" s="48"/>
      <c r="W145" s="48"/>
      <c r="X145" s="48"/>
      <c r="Y145" s="48"/>
      <c r="Z145" s="48"/>
      <c r="AA145" s="48"/>
      <c r="AB145" s="48"/>
    </row>
    <row r="146" spans="1:28" ht="26.25" x14ac:dyDescent="0.25">
      <c r="A146" s="131"/>
      <c r="B146" s="132"/>
      <c r="C146" s="26">
        <v>143</v>
      </c>
      <c r="D146" s="40" t="s">
        <v>248</v>
      </c>
      <c r="E146" s="33" t="s">
        <v>64</v>
      </c>
      <c r="F146" s="33" t="s">
        <v>239</v>
      </c>
      <c r="G146" s="31" t="s">
        <v>47</v>
      </c>
      <c r="H146" s="34">
        <v>7.37</v>
      </c>
      <c r="I146" s="87"/>
      <c r="J146" s="84">
        <f t="shared" si="4"/>
        <v>0</v>
      </c>
      <c r="K146" s="85" t="str">
        <f t="shared" si="5"/>
        <v>OK</v>
      </c>
      <c r="L146" s="48"/>
      <c r="M146" s="48"/>
      <c r="N146" s="48"/>
      <c r="O146" s="48"/>
      <c r="P146" s="48"/>
      <c r="Q146" s="48"/>
      <c r="R146" s="48"/>
      <c r="S146" s="48"/>
      <c r="T146" s="48"/>
      <c r="U146" s="48"/>
      <c r="V146" s="48"/>
      <c r="W146" s="48"/>
      <c r="X146" s="48"/>
      <c r="Y146" s="48"/>
      <c r="Z146" s="48"/>
      <c r="AA146" s="48"/>
      <c r="AB146" s="48"/>
    </row>
    <row r="147" spans="1:28" ht="25.5" x14ac:dyDescent="0.25">
      <c r="A147" s="131"/>
      <c r="B147" s="132"/>
      <c r="C147" s="26">
        <v>144</v>
      </c>
      <c r="D147" s="35" t="s">
        <v>249</v>
      </c>
      <c r="E147" s="26" t="s">
        <v>68</v>
      </c>
      <c r="F147" s="27" t="s">
        <v>239</v>
      </c>
      <c r="G147" s="26" t="s">
        <v>47</v>
      </c>
      <c r="H147" s="34">
        <v>12.83</v>
      </c>
      <c r="I147" s="83">
        <v>15</v>
      </c>
      <c r="J147" s="84">
        <f t="shared" si="4"/>
        <v>10</v>
      </c>
      <c r="K147" s="85" t="str">
        <f t="shared" si="5"/>
        <v>OK</v>
      </c>
      <c r="L147" s="48"/>
      <c r="M147" s="48"/>
      <c r="N147" s="48">
        <v>5</v>
      </c>
      <c r="O147" s="48"/>
      <c r="P147" s="48"/>
      <c r="Q147" s="48"/>
      <c r="R147" s="48"/>
      <c r="S147" s="48"/>
      <c r="T147" s="48"/>
      <c r="U147" s="48"/>
      <c r="V147" s="48"/>
      <c r="W147" s="48"/>
      <c r="X147" s="48"/>
      <c r="Y147" s="48"/>
      <c r="Z147" s="48"/>
      <c r="AA147" s="48"/>
      <c r="AB147" s="48"/>
    </row>
    <row r="148" spans="1:28" ht="25.5" x14ac:dyDescent="0.25">
      <c r="A148" s="131"/>
      <c r="B148" s="132"/>
      <c r="C148" s="26">
        <v>145</v>
      </c>
      <c r="D148" s="35" t="s">
        <v>250</v>
      </c>
      <c r="E148" s="26" t="s">
        <v>68</v>
      </c>
      <c r="F148" s="27" t="s">
        <v>239</v>
      </c>
      <c r="G148" s="26" t="s">
        <v>47</v>
      </c>
      <c r="H148" s="34">
        <v>12.09</v>
      </c>
      <c r="I148" s="83">
        <v>25</v>
      </c>
      <c r="J148" s="84">
        <f t="shared" si="4"/>
        <v>15</v>
      </c>
      <c r="K148" s="85" t="str">
        <f t="shared" si="5"/>
        <v>OK</v>
      </c>
      <c r="L148" s="48"/>
      <c r="M148" s="48"/>
      <c r="N148" s="48">
        <v>10</v>
      </c>
      <c r="O148" s="48"/>
      <c r="P148" s="48"/>
      <c r="Q148" s="48"/>
      <c r="R148" s="48"/>
      <c r="S148" s="48"/>
      <c r="T148" s="48"/>
      <c r="U148" s="48"/>
      <c r="V148" s="48"/>
      <c r="W148" s="48"/>
      <c r="X148" s="48"/>
      <c r="Y148" s="48"/>
      <c r="Z148" s="48"/>
      <c r="AA148" s="48"/>
      <c r="AB148" s="48"/>
    </row>
    <row r="149" spans="1:28" ht="25.5" x14ac:dyDescent="0.25">
      <c r="A149" s="131"/>
      <c r="B149" s="132"/>
      <c r="C149" s="26">
        <v>146</v>
      </c>
      <c r="D149" s="35" t="s">
        <v>251</v>
      </c>
      <c r="E149" s="26" t="s">
        <v>68</v>
      </c>
      <c r="F149" s="27" t="s">
        <v>239</v>
      </c>
      <c r="G149" s="26" t="s">
        <v>47</v>
      </c>
      <c r="H149" s="34">
        <v>11.92</v>
      </c>
      <c r="I149" s="83">
        <v>20</v>
      </c>
      <c r="J149" s="84">
        <f t="shared" si="4"/>
        <v>15</v>
      </c>
      <c r="K149" s="85" t="str">
        <f t="shared" si="5"/>
        <v>OK</v>
      </c>
      <c r="L149" s="48"/>
      <c r="M149" s="48"/>
      <c r="N149" s="48">
        <v>5</v>
      </c>
      <c r="O149" s="48"/>
      <c r="P149" s="48"/>
      <c r="Q149" s="48"/>
      <c r="R149" s="48"/>
      <c r="S149" s="48"/>
      <c r="T149" s="48"/>
      <c r="U149" s="48"/>
      <c r="V149" s="48"/>
      <c r="W149" s="48"/>
      <c r="X149" s="48"/>
      <c r="Y149" s="48"/>
      <c r="Z149" s="48"/>
      <c r="AA149" s="48"/>
      <c r="AB149" s="48"/>
    </row>
    <row r="150" spans="1:28" ht="25.5" x14ac:dyDescent="0.25">
      <c r="A150" s="131"/>
      <c r="B150" s="132"/>
      <c r="C150" s="26">
        <v>147</v>
      </c>
      <c r="D150" s="35" t="s">
        <v>252</v>
      </c>
      <c r="E150" s="26" t="s">
        <v>253</v>
      </c>
      <c r="F150" s="27" t="s">
        <v>239</v>
      </c>
      <c r="G150" s="26" t="s">
        <v>47</v>
      </c>
      <c r="H150" s="34">
        <v>12.21</v>
      </c>
      <c r="I150" s="83">
        <v>10</v>
      </c>
      <c r="J150" s="84">
        <f t="shared" si="4"/>
        <v>5</v>
      </c>
      <c r="K150" s="85" t="str">
        <f t="shared" si="5"/>
        <v>OK</v>
      </c>
      <c r="L150" s="48"/>
      <c r="M150" s="48"/>
      <c r="N150" s="48">
        <v>5</v>
      </c>
      <c r="O150" s="48"/>
      <c r="P150" s="48"/>
      <c r="Q150" s="48"/>
      <c r="R150" s="48"/>
      <c r="S150" s="48"/>
      <c r="T150" s="48"/>
      <c r="U150" s="48"/>
      <c r="V150" s="48"/>
      <c r="W150" s="48"/>
      <c r="X150" s="48"/>
      <c r="Y150" s="48"/>
      <c r="Z150" s="48"/>
      <c r="AA150" s="48"/>
      <c r="AB150" s="48"/>
    </row>
    <row r="151" spans="1:28" ht="25.5" x14ac:dyDescent="0.25">
      <c r="A151" s="131"/>
      <c r="B151" s="132"/>
      <c r="C151" s="26">
        <v>148</v>
      </c>
      <c r="D151" s="35" t="s">
        <v>254</v>
      </c>
      <c r="E151" s="26" t="s">
        <v>186</v>
      </c>
      <c r="F151" s="27" t="s">
        <v>255</v>
      </c>
      <c r="G151" s="26" t="s">
        <v>47</v>
      </c>
      <c r="H151" s="34">
        <v>34.450000000000003</v>
      </c>
      <c r="I151" s="83"/>
      <c r="J151" s="84">
        <f t="shared" si="4"/>
        <v>0</v>
      </c>
      <c r="K151" s="85" t="str">
        <f t="shared" si="5"/>
        <v>OK</v>
      </c>
      <c r="L151" s="48"/>
      <c r="M151" s="48"/>
      <c r="N151" s="48"/>
      <c r="O151" s="48"/>
      <c r="P151" s="48"/>
      <c r="Q151" s="48"/>
      <c r="R151" s="48"/>
      <c r="S151" s="48"/>
      <c r="T151" s="48"/>
      <c r="U151" s="48"/>
      <c r="V151" s="48"/>
      <c r="W151" s="48"/>
      <c r="X151" s="48"/>
      <c r="Y151" s="48"/>
      <c r="Z151" s="48"/>
      <c r="AA151" s="48"/>
      <c r="AB151" s="48"/>
    </row>
    <row r="152" spans="1:28" ht="25.5" x14ac:dyDescent="0.25">
      <c r="A152" s="131"/>
      <c r="B152" s="132"/>
      <c r="C152" s="26">
        <v>149</v>
      </c>
      <c r="D152" s="35" t="s">
        <v>256</v>
      </c>
      <c r="E152" s="26" t="s">
        <v>186</v>
      </c>
      <c r="F152" s="27" t="s">
        <v>257</v>
      </c>
      <c r="G152" s="26" t="s">
        <v>47</v>
      </c>
      <c r="H152" s="34">
        <v>39.4</v>
      </c>
      <c r="I152" s="83"/>
      <c r="J152" s="84">
        <f t="shared" si="4"/>
        <v>0</v>
      </c>
      <c r="K152" s="85" t="str">
        <f t="shared" si="5"/>
        <v>OK</v>
      </c>
      <c r="L152" s="48"/>
      <c r="M152" s="48"/>
      <c r="N152" s="48"/>
      <c r="O152" s="48"/>
      <c r="P152" s="48"/>
      <c r="Q152" s="48"/>
      <c r="R152" s="48"/>
      <c r="S152" s="48"/>
      <c r="T152" s="48"/>
      <c r="U152" s="48"/>
      <c r="V152" s="48"/>
      <c r="W152" s="48"/>
      <c r="X152" s="48"/>
      <c r="Y152" s="48"/>
      <c r="Z152" s="48"/>
      <c r="AA152" s="48"/>
      <c r="AB152" s="48"/>
    </row>
    <row r="153" spans="1:28" ht="38.25" x14ac:dyDescent="0.25">
      <c r="A153" s="131"/>
      <c r="B153" s="132"/>
      <c r="C153" s="26">
        <v>150</v>
      </c>
      <c r="D153" s="35" t="s">
        <v>258</v>
      </c>
      <c r="E153" s="26" t="s">
        <v>40</v>
      </c>
      <c r="F153" s="27" t="s">
        <v>259</v>
      </c>
      <c r="G153" s="26" t="s">
        <v>47</v>
      </c>
      <c r="H153" s="34">
        <v>3.24</v>
      </c>
      <c r="I153" s="83">
        <v>30</v>
      </c>
      <c r="J153" s="84">
        <f t="shared" si="4"/>
        <v>20</v>
      </c>
      <c r="K153" s="85" t="str">
        <f t="shared" si="5"/>
        <v>OK</v>
      </c>
      <c r="L153" s="48"/>
      <c r="M153" s="48"/>
      <c r="N153" s="48">
        <v>10</v>
      </c>
      <c r="O153" s="48"/>
      <c r="P153" s="48"/>
      <c r="Q153" s="48"/>
      <c r="R153" s="48"/>
      <c r="S153" s="48"/>
      <c r="T153" s="48"/>
      <c r="U153" s="48"/>
      <c r="V153" s="48"/>
      <c r="W153" s="48"/>
      <c r="X153" s="48"/>
      <c r="Y153" s="48"/>
      <c r="Z153" s="48"/>
      <c r="AA153" s="48"/>
      <c r="AB153" s="48"/>
    </row>
    <row r="154" spans="1:28" ht="25.5" x14ac:dyDescent="0.25">
      <c r="A154" s="131"/>
      <c r="B154" s="132"/>
      <c r="C154" s="26">
        <v>151</v>
      </c>
      <c r="D154" s="35" t="s">
        <v>260</v>
      </c>
      <c r="E154" s="26" t="s">
        <v>253</v>
      </c>
      <c r="F154" s="27" t="s">
        <v>261</v>
      </c>
      <c r="G154" s="26" t="s">
        <v>47</v>
      </c>
      <c r="H154" s="34">
        <v>2.7</v>
      </c>
      <c r="I154" s="83">
        <v>20</v>
      </c>
      <c r="J154" s="84">
        <f t="shared" si="4"/>
        <v>0</v>
      </c>
      <c r="K154" s="85" t="str">
        <f t="shared" si="5"/>
        <v>OK</v>
      </c>
      <c r="L154" s="48"/>
      <c r="M154" s="48"/>
      <c r="N154" s="48">
        <v>20</v>
      </c>
      <c r="O154" s="48"/>
      <c r="P154" s="48"/>
      <c r="Q154" s="48"/>
      <c r="R154" s="48"/>
      <c r="S154" s="48"/>
      <c r="T154" s="48"/>
      <c r="U154" s="48"/>
      <c r="V154" s="48"/>
      <c r="W154" s="48"/>
      <c r="X154" s="48"/>
      <c r="Y154" s="48"/>
      <c r="Z154" s="48"/>
      <c r="AA154" s="48"/>
      <c r="AB154" s="48"/>
    </row>
    <row r="155" spans="1:28" ht="25.5" x14ac:dyDescent="0.25">
      <c r="A155" s="131"/>
      <c r="B155" s="132"/>
      <c r="C155" s="26">
        <v>152</v>
      </c>
      <c r="D155" s="35" t="s">
        <v>262</v>
      </c>
      <c r="E155" s="26" t="s">
        <v>253</v>
      </c>
      <c r="F155" s="27" t="s">
        <v>261</v>
      </c>
      <c r="G155" s="26" t="s">
        <v>47</v>
      </c>
      <c r="H155" s="28">
        <v>2.7</v>
      </c>
      <c r="I155" s="83">
        <v>20</v>
      </c>
      <c r="J155" s="84">
        <f t="shared" si="4"/>
        <v>0</v>
      </c>
      <c r="K155" s="85" t="str">
        <f t="shared" si="5"/>
        <v>OK</v>
      </c>
      <c r="L155" s="48"/>
      <c r="M155" s="48"/>
      <c r="N155" s="48">
        <v>20</v>
      </c>
      <c r="O155" s="48"/>
      <c r="P155" s="48"/>
      <c r="Q155" s="48"/>
      <c r="R155" s="48"/>
      <c r="S155" s="48"/>
      <c r="T155" s="48"/>
      <c r="U155" s="48"/>
      <c r="V155" s="48"/>
      <c r="W155" s="48"/>
      <c r="X155" s="48"/>
      <c r="Y155" s="48"/>
      <c r="Z155" s="48"/>
      <c r="AA155" s="48"/>
      <c r="AB155" s="48"/>
    </row>
    <row r="156" spans="1:28" ht="25.5" x14ac:dyDescent="0.25">
      <c r="A156" s="131"/>
      <c r="B156" s="132"/>
      <c r="C156" s="26">
        <v>153</v>
      </c>
      <c r="D156" s="35" t="s">
        <v>263</v>
      </c>
      <c r="E156" s="26" t="s">
        <v>253</v>
      </c>
      <c r="F156" s="27" t="s">
        <v>261</v>
      </c>
      <c r="G156" s="26" t="s">
        <v>47</v>
      </c>
      <c r="H156" s="28">
        <v>2.7</v>
      </c>
      <c r="I156" s="83">
        <v>20</v>
      </c>
      <c r="J156" s="84">
        <f t="shared" si="4"/>
        <v>0</v>
      </c>
      <c r="K156" s="85" t="str">
        <f t="shared" si="5"/>
        <v>OK</v>
      </c>
      <c r="L156" s="48"/>
      <c r="M156" s="48"/>
      <c r="N156" s="48">
        <v>20</v>
      </c>
      <c r="O156" s="48"/>
      <c r="P156" s="48"/>
      <c r="Q156" s="48"/>
      <c r="R156" s="48"/>
      <c r="S156" s="48"/>
      <c r="T156" s="48"/>
      <c r="U156" s="48"/>
      <c r="V156" s="48"/>
      <c r="W156" s="48"/>
      <c r="X156" s="48"/>
      <c r="Y156" s="48"/>
      <c r="Z156" s="48"/>
      <c r="AA156" s="48"/>
      <c r="AB156" s="48"/>
    </row>
    <row r="157" spans="1:28" ht="25.5" x14ac:dyDescent="0.25">
      <c r="A157" s="131"/>
      <c r="B157" s="132"/>
      <c r="C157" s="26">
        <v>154</v>
      </c>
      <c r="D157" s="35" t="s">
        <v>264</v>
      </c>
      <c r="E157" s="26" t="s">
        <v>253</v>
      </c>
      <c r="F157" s="27" t="s">
        <v>261</v>
      </c>
      <c r="G157" s="26" t="s">
        <v>47</v>
      </c>
      <c r="H157" s="28">
        <v>2.7</v>
      </c>
      <c r="I157" s="83">
        <v>20</v>
      </c>
      <c r="J157" s="84">
        <f t="shared" si="4"/>
        <v>0</v>
      </c>
      <c r="K157" s="85" t="str">
        <f t="shared" si="5"/>
        <v>OK</v>
      </c>
      <c r="L157" s="48"/>
      <c r="M157" s="48"/>
      <c r="N157" s="48">
        <v>20</v>
      </c>
      <c r="O157" s="48"/>
      <c r="P157" s="48"/>
      <c r="Q157" s="48"/>
      <c r="R157" s="48"/>
      <c r="S157" s="48"/>
      <c r="T157" s="48"/>
      <c r="U157" s="48"/>
      <c r="V157" s="48"/>
      <c r="W157" s="48"/>
      <c r="X157" s="48"/>
      <c r="Y157" s="48"/>
      <c r="Z157" s="48"/>
      <c r="AA157" s="48"/>
      <c r="AB157" s="48"/>
    </row>
    <row r="158" spans="1:28" x14ac:dyDescent="0.25">
      <c r="A158" s="131"/>
      <c r="B158" s="132"/>
      <c r="C158" s="26">
        <v>155</v>
      </c>
      <c r="D158" s="35" t="s">
        <v>265</v>
      </c>
      <c r="E158" s="26" t="s">
        <v>253</v>
      </c>
      <c r="F158" s="27" t="s">
        <v>239</v>
      </c>
      <c r="G158" s="26" t="s">
        <v>47</v>
      </c>
      <c r="H158" s="28">
        <v>5.0599999999999996</v>
      </c>
      <c r="I158" s="83"/>
      <c r="J158" s="84">
        <f t="shared" si="4"/>
        <v>0</v>
      </c>
      <c r="K158" s="85" t="str">
        <f t="shared" si="5"/>
        <v>OK</v>
      </c>
      <c r="L158" s="48"/>
      <c r="M158" s="48"/>
      <c r="N158" s="48"/>
      <c r="O158" s="48"/>
      <c r="P158" s="48"/>
      <c r="Q158" s="48"/>
      <c r="R158" s="48"/>
      <c r="S158" s="48"/>
      <c r="T158" s="48"/>
      <c r="U158" s="48"/>
      <c r="V158" s="48"/>
      <c r="W158" s="48"/>
      <c r="X158" s="48"/>
      <c r="Y158" s="48"/>
      <c r="Z158" s="48"/>
      <c r="AA158" s="48"/>
      <c r="AB158" s="48"/>
    </row>
    <row r="159" spans="1:28" ht="25.5" x14ac:dyDescent="0.25">
      <c r="A159" s="131"/>
      <c r="B159" s="132"/>
      <c r="C159" s="26">
        <v>156</v>
      </c>
      <c r="D159" s="35" t="s">
        <v>266</v>
      </c>
      <c r="E159" s="26" t="s">
        <v>267</v>
      </c>
      <c r="F159" s="27" t="s">
        <v>268</v>
      </c>
      <c r="G159" s="26" t="s">
        <v>47</v>
      </c>
      <c r="H159" s="28">
        <v>9.0500000000000007</v>
      </c>
      <c r="I159" s="83"/>
      <c r="J159" s="84">
        <f t="shared" si="4"/>
        <v>0</v>
      </c>
      <c r="K159" s="85" t="str">
        <f t="shared" si="5"/>
        <v>OK</v>
      </c>
      <c r="L159" s="48"/>
      <c r="M159" s="48"/>
      <c r="N159" s="48"/>
      <c r="O159" s="48"/>
      <c r="P159" s="48"/>
      <c r="Q159" s="48"/>
      <c r="R159" s="48"/>
      <c r="S159" s="48"/>
      <c r="T159" s="48"/>
      <c r="U159" s="48"/>
      <c r="V159" s="48"/>
      <c r="W159" s="48"/>
      <c r="X159" s="48"/>
      <c r="Y159" s="48"/>
      <c r="Z159" s="48"/>
      <c r="AA159" s="48"/>
      <c r="AB159" s="48"/>
    </row>
    <row r="160" spans="1:28" ht="26.25" x14ac:dyDescent="0.25">
      <c r="A160" s="131"/>
      <c r="B160" s="132"/>
      <c r="C160" s="26">
        <v>157</v>
      </c>
      <c r="D160" s="40" t="s">
        <v>269</v>
      </c>
      <c r="E160" s="31" t="s">
        <v>270</v>
      </c>
      <c r="F160" s="33" t="s">
        <v>259</v>
      </c>
      <c r="G160" s="31" t="s">
        <v>47</v>
      </c>
      <c r="H160" s="28">
        <v>17.73</v>
      </c>
      <c r="I160" s="88"/>
      <c r="J160" s="84">
        <f t="shared" si="4"/>
        <v>0</v>
      </c>
      <c r="K160" s="85" t="str">
        <f t="shared" si="5"/>
        <v>OK</v>
      </c>
      <c r="L160" s="48"/>
      <c r="M160" s="48"/>
      <c r="N160" s="48"/>
      <c r="O160" s="48"/>
      <c r="P160" s="48"/>
      <c r="Q160" s="48"/>
      <c r="R160" s="48"/>
      <c r="S160" s="48"/>
      <c r="T160" s="48"/>
      <c r="U160" s="48"/>
      <c r="V160" s="48"/>
      <c r="W160" s="48"/>
      <c r="X160" s="48"/>
      <c r="Y160" s="48"/>
      <c r="Z160" s="48"/>
      <c r="AA160" s="48"/>
      <c r="AB160" s="48"/>
    </row>
    <row r="161" spans="1:28" ht="26.25" x14ac:dyDescent="0.25">
      <c r="A161" s="131"/>
      <c r="B161" s="132"/>
      <c r="C161" s="26">
        <v>158</v>
      </c>
      <c r="D161" s="40" t="s">
        <v>271</v>
      </c>
      <c r="E161" s="31" t="s">
        <v>160</v>
      </c>
      <c r="F161" s="33" t="s">
        <v>272</v>
      </c>
      <c r="G161" s="31" t="s">
        <v>47</v>
      </c>
      <c r="H161" s="34">
        <v>1.88</v>
      </c>
      <c r="I161" s="88"/>
      <c r="J161" s="84">
        <f t="shared" si="4"/>
        <v>0</v>
      </c>
      <c r="K161" s="85" t="str">
        <f t="shared" si="5"/>
        <v>OK</v>
      </c>
      <c r="L161" s="48"/>
      <c r="M161" s="48"/>
      <c r="N161" s="48"/>
      <c r="O161" s="48"/>
      <c r="P161" s="48"/>
      <c r="Q161" s="48"/>
      <c r="R161" s="48"/>
      <c r="S161" s="48"/>
      <c r="T161" s="48"/>
      <c r="U161" s="48"/>
      <c r="V161" s="48"/>
      <c r="W161" s="48"/>
      <c r="X161" s="48"/>
      <c r="Y161" s="48"/>
      <c r="Z161" s="48"/>
      <c r="AA161" s="48"/>
      <c r="AB161" s="48"/>
    </row>
    <row r="162" spans="1:28" ht="25.5" x14ac:dyDescent="0.25">
      <c r="A162" s="131"/>
      <c r="B162" s="132"/>
      <c r="C162" s="26">
        <v>159</v>
      </c>
      <c r="D162" s="35" t="s">
        <v>273</v>
      </c>
      <c r="E162" s="26" t="s">
        <v>68</v>
      </c>
      <c r="F162" s="27" t="s">
        <v>239</v>
      </c>
      <c r="G162" s="26" t="s">
        <v>47</v>
      </c>
      <c r="H162" s="28">
        <v>9.64</v>
      </c>
      <c r="I162" s="83"/>
      <c r="J162" s="84">
        <f t="shared" si="4"/>
        <v>0</v>
      </c>
      <c r="K162" s="85" t="str">
        <f t="shared" si="5"/>
        <v>OK</v>
      </c>
      <c r="L162" s="48"/>
      <c r="M162" s="48"/>
      <c r="N162" s="48"/>
      <c r="O162" s="48"/>
      <c r="P162" s="48"/>
      <c r="Q162" s="48"/>
      <c r="R162" s="48"/>
      <c r="S162" s="48"/>
      <c r="T162" s="48"/>
      <c r="U162" s="48"/>
      <c r="V162" s="48"/>
      <c r="W162" s="48"/>
      <c r="X162" s="48"/>
      <c r="Y162" s="48"/>
      <c r="Z162" s="48"/>
      <c r="AA162" s="48"/>
      <c r="AB162" s="48"/>
    </row>
    <row r="163" spans="1:28" ht="25.5" x14ac:dyDescent="0.25">
      <c r="A163" s="131"/>
      <c r="B163" s="132"/>
      <c r="C163" s="26">
        <v>160</v>
      </c>
      <c r="D163" s="35" t="s">
        <v>274</v>
      </c>
      <c r="E163" s="26" t="s">
        <v>68</v>
      </c>
      <c r="F163" s="27" t="s">
        <v>239</v>
      </c>
      <c r="G163" s="26" t="s">
        <v>47</v>
      </c>
      <c r="H163" s="28">
        <v>9.64</v>
      </c>
      <c r="I163" s="83"/>
      <c r="J163" s="84">
        <f t="shared" si="4"/>
        <v>0</v>
      </c>
      <c r="K163" s="85" t="str">
        <f t="shared" si="5"/>
        <v>OK</v>
      </c>
      <c r="L163" s="48"/>
      <c r="M163" s="48"/>
      <c r="N163" s="48"/>
      <c r="O163" s="48"/>
      <c r="P163" s="48"/>
      <c r="Q163" s="48"/>
      <c r="R163" s="48"/>
      <c r="S163" s="48"/>
      <c r="T163" s="48"/>
      <c r="U163" s="48"/>
      <c r="V163" s="48"/>
      <c r="W163" s="48"/>
      <c r="X163" s="48"/>
      <c r="Y163" s="48"/>
      <c r="Z163" s="48"/>
      <c r="AA163" s="48"/>
      <c r="AB163" s="48"/>
    </row>
    <row r="164" spans="1:28" ht="38.25" x14ac:dyDescent="0.25">
      <c r="A164" s="56" t="s">
        <v>384</v>
      </c>
      <c r="B164" s="54">
        <v>24</v>
      </c>
      <c r="C164" s="23">
        <v>162</v>
      </c>
      <c r="D164" s="21" t="s">
        <v>275</v>
      </c>
      <c r="E164" s="23" t="s">
        <v>40</v>
      </c>
      <c r="F164" s="32" t="s">
        <v>276</v>
      </c>
      <c r="G164" s="23" t="s">
        <v>47</v>
      </c>
      <c r="H164" s="29">
        <v>192.5</v>
      </c>
      <c r="I164" s="86">
        <v>2</v>
      </c>
      <c r="J164" s="84">
        <f t="shared" si="4"/>
        <v>0</v>
      </c>
      <c r="K164" s="85" t="str">
        <f t="shared" si="5"/>
        <v>OK</v>
      </c>
      <c r="L164" s="48"/>
      <c r="M164" s="48"/>
      <c r="N164" s="48"/>
      <c r="O164" s="48"/>
      <c r="P164" s="48"/>
      <c r="Q164" s="48"/>
      <c r="R164" s="48"/>
      <c r="S164" s="48"/>
      <c r="T164" s="48"/>
      <c r="U164" s="48"/>
      <c r="V164" s="48"/>
      <c r="W164" s="48"/>
      <c r="X164" s="48"/>
      <c r="Y164" s="48"/>
      <c r="Z164" s="48"/>
      <c r="AA164" s="48"/>
      <c r="AB164" s="48">
        <v>2</v>
      </c>
    </row>
    <row r="165" spans="1:28" ht="25.5" customHeight="1" x14ac:dyDescent="0.25">
      <c r="A165" s="131" t="s">
        <v>377</v>
      </c>
      <c r="B165" s="132">
        <v>25</v>
      </c>
      <c r="C165" s="26">
        <v>163</v>
      </c>
      <c r="D165" s="35" t="s">
        <v>277</v>
      </c>
      <c r="E165" s="26" t="s">
        <v>64</v>
      </c>
      <c r="F165" s="27" t="s">
        <v>278</v>
      </c>
      <c r="G165" s="26" t="s">
        <v>47</v>
      </c>
      <c r="H165" s="28">
        <v>18.64</v>
      </c>
      <c r="I165" s="83">
        <v>10</v>
      </c>
      <c r="J165" s="84">
        <f t="shared" si="4"/>
        <v>0</v>
      </c>
      <c r="K165" s="85" t="str">
        <f t="shared" si="5"/>
        <v>OK</v>
      </c>
      <c r="L165" s="48"/>
      <c r="M165" s="48"/>
      <c r="N165" s="48"/>
      <c r="O165" s="48"/>
      <c r="P165" s="48">
        <v>10</v>
      </c>
      <c r="Q165" s="48"/>
      <c r="R165" s="48"/>
      <c r="S165" s="48"/>
      <c r="T165" s="48"/>
      <c r="U165" s="48"/>
      <c r="V165" s="48"/>
      <c r="W165" s="48"/>
      <c r="X165" s="48"/>
      <c r="Y165" s="48"/>
      <c r="Z165" s="48"/>
      <c r="AA165" s="48"/>
      <c r="AB165" s="48"/>
    </row>
    <row r="166" spans="1:28" ht="25.5" customHeight="1" x14ac:dyDescent="0.25">
      <c r="A166" s="131"/>
      <c r="B166" s="132"/>
      <c r="C166" s="26">
        <v>164</v>
      </c>
      <c r="D166" s="35" t="s">
        <v>279</v>
      </c>
      <c r="E166" s="26" t="s">
        <v>64</v>
      </c>
      <c r="F166" s="27" t="s">
        <v>278</v>
      </c>
      <c r="G166" s="26" t="s">
        <v>47</v>
      </c>
      <c r="H166" s="28">
        <v>25</v>
      </c>
      <c r="I166" s="83">
        <v>10</v>
      </c>
      <c r="J166" s="84">
        <f t="shared" si="4"/>
        <v>0</v>
      </c>
      <c r="K166" s="85" t="str">
        <f t="shared" si="5"/>
        <v>OK</v>
      </c>
      <c r="L166" s="48"/>
      <c r="M166" s="48"/>
      <c r="N166" s="48"/>
      <c r="O166" s="48"/>
      <c r="P166" s="48">
        <v>10</v>
      </c>
      <c r="Q166" s="48"/>
      <c r="R166" s="48"/>
      <c r="S166" s="48"/>
      <c r="T166" s="48"/>
      <c r="U166" s="48"/>
      <c r="V166" s="48"/>
      <c r="W166" s="48"/>
      <c r="X166" s="48"/>
      <c r="Y166" s="48"/>
      <c r="Z166" s="48"/>
      <c r="AA166" s="48"/>
      <c r="AB166" s="48"/>
    </row>
    <row r="167" spans="1:28" ht="165.75" x14ac:dyDescent="0.25">
      <c r="A167" s="130" t="s">
        <v>379</v>
      </c>
      <c r="B167" s="133">
        <v>26</v>
      </c>
      <c r="C167" s="23">
        <v>165</v>
      </c>
      <c r="D167" s="21" t="s">
        <v>280</v>
      </c>
      <c r="E167" s="23" t="s">
        <v>9</v>
      </c>
      <c r="F167" s="32" t="s">
        <v>281</v>
      </c>
      <c r="G167" s="23" t="s">
        <v>47</v>
      </c>
      <c r="H167" s="29">
        <v>2.54</v>
      </c>
      <c r="I167" s="49">
        <v>400</v>
      </c>
      <c r="J167" s="84">
        <f t="shared" si="4"/>
        <v>0</v>
      </c>
      <c r="K167" s="85" t="str">
        <f t="shared" si="5"/>
        <v>OK</v>
      </c>
      <c r="L167" s="48"/>
      <c r="M167" s="48">
        <v>200</v>
      </c>
      <c r="N167" s="48"/>
      <c r="O167" s="48"/>
      <c r="P167" s="48"/>
      <c r="Q167" s="48"/>
      <c r="R167" s="48"/>
      <c r="S167" s="48"/>
      <c r="T167" s="48"/>
      <c r="U167" s="48"/>
      <c r="V167" s="48"/>
      <c r="W167" s="48"/>
      <c r="X167" s="48">
        <v>100</v>
      </c>
      <c r="Y167" s="48"/>
      <c r="Z167" s="48">
        <v>100</v>
      </c>
      <c r="AA167" s="48"/>
      <c r="AB167" s="48"/>
    </row>
    <row r="168" spans="1:28" ht="63.75" x14ac:dyDescent="0.25">
      <c r="A168" s="130"/>
      <c r="B168" s="133"/>
      <c r="C168" s="23">
        <v>166</v>
      </c>
      <c r="D168" s="21" t="s">
        <v>282</v>
      </c>
      <c r="E168" s="23" t="s">
        <v>9</v>
      </c>
      <c r="F168" s="32" t="s">
        <v>283</v>
      </c>
      <c r="G168" s="23" t="s">
        <v>47</v>
      </c>
      <c r="H168" s="29">
        <v>1.2</v>
      </c>
      <c r="I168" s="49">
        <v>200</v>
      </c>
      <c r="J168" s="84">
        <f t="shared" si="4"/>
        <v>0</v>
      </c>
      <c r="K168" s="85" t="str">
        <f t="shared" si="5"/>
        <v>OK</v>
      </c>
      <c r="L168" s="48"/>
      <c r="M168" s="48">
        <v>100</v>
      </c>
      <c r="N168" s="48"/>
      <c r="O168" s="48"/>
      <c r="P168" s="48"/>
      <c r="Q168" s="48"/>
      <c r="R168" s="48"/>
      <c r="S168" s="48"/>
      <c r="T168" s="48"/>
      <c r="U168" s="48"/>
      <c r="V168" s="48"/>
      <c r="W168" s="48"/>
      <c r="X168" s="48"/>
      <c r="Y168" s="48"/>
      <c r="Z168" s="48">
        <v>100</v>
      </c>
      <c r="AA168" s="48"/>
      <c r="AB168" s="48"/>
    </row>
    <row r="169" spans="1:28" ht="25.5" x14ac:dyDescent="0.25">
      <c r="A169" s="130"/>
      <c r="B169" s="133"/>
      <c r="C169" s="23">
        <v>167</v>
      </c>
      <c r="D169" s="21" t="s">
        <v>284</v>
      </c>
      <c r="E169" s="23" t="s">
        <v>40</v>
      </c>
      <c r="F169" s="32" t="s">
        <v>285</v>
      </c>
      <c r="G169" s="23" t="s">
        <v>47</v>
      </c>
      <c r="H169" s="29">
        <v>1.71</v>
      </c>
      <c r="I169" s="86"/>
      <c r="J169" s="84">
        <f t="shared" si="4"/>
        <v>0</v>
      </c>
      <c r="K169" s="85" t="str">
        <f t="shared" si="5"/>
        <v>OK</v>
      </c>
      <c r="L169" s="48"/>
      <c r="M169" s="48"/>
      <c r="N169" s="48"/>
      <c r="O169" s="48"/>
      <c r="P169" s="48"/>
      <c r="Q169" s="48"/>
      <c r="R169" s="48"/>
      <c r="S169" s="48"/>
      <c r="T169" s="48"/>
      <c r="U169" s="48"/>
      <c r="V169" s="48"/>
      <c r="W169" s="48"/>
      <c r="X169" s="48"/>
      <c r="Y169" s="48"/>
      <c r="Z169" s="48"/>
      <c r="AA169" s="48"/>
      <c r="AB169" s="48"/>
    </row>
    <row r="170" spans="1:28" ht="38.25" x14ac:dyDescent="0.25">
      <c r="A170" s="130"/>
      <c r="B170" s="133"/>
      <c r="C170" s="23">
        <v>168</v>
      </c>
      <c r="D170" s="21" t="s">
        <v>286</v>
      </c>
      <c r="E170" s="23" t="s">
        <v>40</v>
      </c>
      <c r="F170" s="32" t="s">
        <v>287</v>
      </c>
      <c r="G170" s="23" t="s">
        <v>47</v>
      </c>
      <c r="H170" s="29">
        <v>3.43</v>
      </c>
      <c r="I170" s="49">
        <v>100</v>
      </c>
      <c r="J170" s="84">
        <f t="shared" si="4"/>
        <v>0</v>
      </c>
      <c r="K170" s="85" t="str">
        <f t="shared" si="5"/>
        <v>OK</v>
      </c>
      <c r="L170" s="48"/>
      <c r="M170" s="48">
        <v>50</v>
      </c>
      <c r="N170" s="48"/>
      <c r="O170" s="48"/>
      <c r="P170" s="48"/>
      <c r="Q170" s="48"/>
      <c r="R170" s="48"/>
      <c r="S170" s="48"/>
      <c r="T170" s="48"/>
      <c r="U170" s="48"/>
      <c r="V170" s="48"/>
      <c r="W170" s="48"/>
      <c r="X170" s="48"/>
      <c r="Y170" s="48"/>
      <c r="Z170" s="48">
        <v>50</v>
      </c>
      <c r="AA170" s="48"/>
      <c r="AB170" s="48"/>
    </row>
    <row r="171" spans="1:28" ht="38.25" x14ac:dyDescent="0.25">
      <c r="A171" s="130"/>
      <c r="B171" s="133"/>
      <c r="C171" s="23">
        <v>169</v>
      </c>
      <c r="D171" s="21" t="s">
        <v>288</v>
      </c>
      <c r="E171" s="23" t="s">
        <v>40</v>
      </c>
      <c r="F171" s="32" t="s">
        <v>287</v>
      </c>
      <c r="G171" s="23" t="s">
        <v>47</v>
      </c>
      <c r="H171" s="29">
        <v>2</v>
      </c>
      <c r="I171" s="49"/>
      <c r="J171" s="84">
        <f t="shared" si="4"/>
        <v>0</v>
      </c>
      <c r="K171" s="85" t="str">
        <f t="shared" si="5"/>
        <v>OK</v>
      </c>
      <c r="L171" s="48"/>
      <c r="M171" s="48"/>
      <c r="N171" s="48"/>
      <c r="O171" s="48"/>
      <c r="P171" s="48"/>
      <c r="Q171" s="48"/>
      <c r="R171" s="48"/>
      <c r="S171" s="48"/>
      <c r="T171" s="48"/>
      <c r="U171" s="48"/>
      <c r="V171" s="48"/>
      <c r="W171" s="48"/>
      <c r="X171" s="48"/>
      <c r="Y171" s="48"/>
      <c r="Z171" s="48"/>
      <c r="AA171" s="48"/>
      <c r="AB171" s="48"/>
    </row>
    <row r="172" spans="1:28" ht="63.75" x14ac:dyDescent="0.25">
      <c r="A172" s="130"/>
      <c r="B172" s="133"/>
      <c r="C172" s="23">
        <v>170</v>
      </c>
      <c r="D172" s="21" t="s">
        <v>289</v>
      </c>
      <c r="E172" s="23" t="s">
        <v>40</v>
      </c>
      <c r="F172" s="32" t="s">
        <v>287</v>
      </c>
      <c r="G172" s="23" t="s">
        <v>47</v>
      </c>
      <c r="H172" s="29">
        <v>1.29</v>
      </c>
      <c r="I172" s="49">
        <v>100</v>
      </c>
      <c r="J172" s="84">
        <f t="shared" si="4"/>
        <v>100</v>
      </c>
      <c r="K172" s="85" t="str">
        <f t="shared" si="5"/>
        <v>OK</v>
      </c>
      <c r="L172" s="48"/>
      <c r="M172" s="48"/>
      <c r="N172" s="48"/>
      <c r="O172" s="48"/>
      <c r="P172" s="48"/>
      <c r="Q172" s="48"/>
      <c r="R172" s="48"/>
      <c r="S172" s="48"/>
      <c r="T172" s="48"/>
      <c r="U172" s="48"/>
      <c r="V172" s="48"/>
      <c r="W172" s="48"/>
      <c r="X172" s="48"/>
      <c r="Y172" s="48"/>
      <c r="Z172" s="48"/>
      <c r="AA172" s="48"/>
      <c r="AB172" s="48"/>
    </row>
    <row r="173" spans="1:28" ht="25.5" x14ac:dyDescent="0.25">
      <c r="A173" s="130"/>
      <c r="B173" s="133"/>
      <c r="C173" s="23">
        <v>171</v>
      </c>
      <c r="D173" s="36" t="s">
        <v>290</v>
      </c>
      <c r="E173" s="23" t="s">
        <v>40</v>
      </c>
      <c r="F173" s="32" t="s">
        <v>281</v>
      </c>
      <c r="G173" s="23" t="s">
        <v>47</v>
      </c>
      <c r="H173" s="29">
        <v>2.5099999999999998</v>
      </c>
      <c r="I173" s="49">
        <v>50</v>
      </c>
      <c r="J173" s="84">
        <f t="shared" si="4"/>
        <v>0</v>
      </c>
      <c r="K173" s="85" t="str">
        <f t="shared" si="5"/>
        <v>OK</v>
      </c>
      <c r="L173" s="48"/>
      <c r="M173" s="48">
        <v>10</v>
      </c>
      <c r="N173" s="48"/>
      <c r="O173" s="48"/>
      <c r="P173" s="48"/>
      <c r="Q173" s="48"/>
      <c r="R173" s="48"/>
      <c r="S173" s="48"/>
      <c r="T173" s="48"/>
      <c r="U173" s="48"/>
      <c r="V173" s="48"/>
      <c r="W173" s="48"/>
      <c r="X173" s="48"/>
      <c r="Y173" s="48"/>
      <c r="Z173" s="48">
        <v>40</v>
      </c>
      <c r="AA173" s="48"/>
      <c r="AB173" s="48"/>
    </row>
    <row r="174" spans="1:28" ht="25.5" x14ac:dyDescent="0.25">
      <c r="A174" s="130"/>
      <c r="B174" s="133"/>
      <c r="C174" s="23">
        <v>172</v>
      </c>
      <c r="D174" s="36" t="s">
        <v>291</v>
      </c>
      <c r="E174" s="23" t="s">
        <v>40</v>
      </c>
      <c r="F174" s="32" t="s">
        <v>292</v>
      </c>
      <c r="G174" s="23" t="s">
        <v>47</v>
      </c>
      <c r="H174" s="29">
        <v>6.56</v>
      </c>
      <c r="I174" s="49"/>
      <c r="J174" s="84">
        <f t="shared" si="4"/>
        <v>0</v>
      </c>
      <c r="K174" s="85" t="str">
        <f t="shared" si="5"/>
        <v>OK</v>
      </c>
      <c r="L174" s="48"/>
      <c r="M174" s="48"/>
      <c r="N174" s="48"/>
      <c r="O174" s="48"/>
      <c r="P174" s="48"/>
      <c r="Q174" s="48"/>
      <c r="R174" s="48"/>
      <c r="S174" s="48"/>
      <c r="T174" s="48"/>
      <c r="U174" s="48"/>
      <c r="V174" s="48"/>
      <c r="W174" s="48"/>
      <c r="X174" s="48"/>
      <c r="Y174" s="48"/>
      <c r="Z174" s="48"/>
      <c r="AA174" s="48"/>
      <c r="AB174" s="48"/>
    </row>
    <row r="175" spans="1:28" ht="25.5" x14ac:dyDescent="0.25">
      <c r="A175" s="130"/>
      <c r="B175" s="133"/>
      <c r="C175" s="23">
        <v>173</v>
      </c>
      <c r="D175" s="36" t="s">
        <v>293</v>
      </c>
      <c r="E175" s="23" t="s">
        <v>40</v>
      </c>
      <c r="F175" s="32" t="s">
        <v>52</v>
      </c>
      <c r="G175" s="23" t="s">
        <v>47</v>
      </c>
      <c r="H175" s="29">
        <v>5</v>
      </c>
      <c r="I175" s="49">
        <v>30</v>
      </c>
      <c r="J175" s="84">
        <f t="shared" si="4"/>
        <v>10</v>
      </c>
      <c r="K175" s="85" t="str">
        <f t="shared" si="5"/>
        <v>OK</v>
      </c>
      <c r="L175" s="48"/>
      <c r="M175" s="48"/>
      <c r="N175" s="48"/>
      <c r="O175" s="48"/>
      <c r="P175" s="48"/>
      <c r="Q175" s="48"/>
      <c r="R175" s="48"/>
      <c r="S175" s="48"/>
      <c r="T175" s="48"/>
      <c r="U175" s="48"/>
      <c r="V175" s="48"/>
      <c r="W175" s="48"/>
      <c r="X175" s="48"/>
      <c r="Y175" s="48"/>
      <c r="Z175" s="48">
        <v>20</v>
      </c>
      <c r="AA175" s="48"/>
      <c r="AB175" s="48"/>
    </row>
    <row r="176" spans="1:28" ht="38.25" x14ac:dyDescent="0.25">
      <c r="A176" s="130"/>
      <c r="B176" s="133"/>
      <c r="C176" s="23">
        <v>174</v>
      </c>
      <c r="D176" s="21" t="s">
        <v>294</v>
      </c>
      <c r="E176" s="23" t="s">
        <v>40</v>
      </c>
      <c r="F176" s="32" t="s">
        <v>295</v>
      </c>
      <c r="G176" s="23" t="s">
        <v>47</v>
      </c>
      <c r="H176" s="29">
        <v>25.49</v>
      </c>
      <c r="I176" s="86">
        <v>10</v>
      </c>
      <c r="J176" s="84">
        <f t="shared" si="4"/>
        <v>0</v>
      </c>
      <c r="K176" s="85" t="str">
        <f t="shared" si="5"/>
        <v>OK</v>
      </c>
      <c r="L176" s="48"/>
      <c r="M176" s="48">
        <v>10</v>
      </c>
      <c r="N176" s="48"/>
      <c r="O176" s="48"/>
      <c r="P176" s="48"/>
      <c r="Q176" s="48"/>
      <c r="R176" s="48"/>
      <c r="S176" s="48"/>
      <c r="T176" s="48"/>
      <c r="U176" s="48"/>
      <c r="V176" s="48"/>
      <c r="W176" s="48"/>
      <c r="X176" s="48"/>
      <c r="Y176" s="48"/>
      <c r="Z176" s="48"/>
      <c r="AA176" s="48"/>
      <c r="AB176" s="48"/>
    </row>
    <row r="177" spans="1:28" ht="38.25" x14ac:dyDescent="0.25">
      <c r="A177" s="131" t="s">
        <v>379</v>
      </c>
      <c r="B177" s="132">
        <v>27</v>
      </c>
      <c r="C177" s="26">
        <v>175</v>
      </c>
      <c r="D177" s="39" t="s">
        <v>296</v>
      </c>
      <c r="E177" s="26" t="s">
        <v>40</v>
      </c>
      <c r="F177" s="27" t="s">
        <v>153</v>
      </c>
      <c r="G177" s="26" t="s">
        <v>47</v>
      </c>
      <c r="H177" s="30">
        <v>4.21</v>
      </c>
      <c r="I177" s="51">
        <v>100</v>
      </c>
      <c r="J177" s="84">
        <f t="shared" si="4"/>
        <v>0</v>
      </c>
      <c r="K177" s="85" t="str">
        <f t="shared" si="5"/>
        <v>OK</v>
      </c>
      <c r="L177" s="48"/>
      <c r="M177" s="48">
        <v>30</v>
      </c>
      <c r="N177" s="48"/>
      <c r="O177" s="48"/>
      <c r="P177" s="48"/>
      <c r="Q177" s="48"/>
      <c r="R177" s="48"/>
      <c r="S177" s="48"/>
      <c r="T177" s="48"/>
      <c r="U177" s="48"/>
      <c r="V177" s="48"/>
      <c r="W177" s="48"/>
      <c r="X177" s="48">
        <v>30</v>
      </c>
      <c r="Y177" s="48"/>
      <c r="Z177" s="48">
        <v>40</v>
      </c>
      <c r="AA177" s="48"/>
      <c r="AB177" s="48"/>
    </row>
    <row r="178" spans="1:28" ht="25.5" x14ac:dyDescent="0.25">
      <c r="A178" s="131"/>
      <c r="B178" s="132"/>
      <c r="C178" s="26">
        <v>176</v>
      </c>
      <c r="D178" s="39" t="s">
        <v>297</v>
      </c>
      <c r="E178" s="26" t="s">
        <v>40</v>
      </c>
      <c r="F178" s="27" t="s">
        <v>298</v>
      </c>
      <c r="G178" s="26" t="s">
        <v>47</v>
      </c>
      <c r="H178" s="30">
        <v>0.79</v>
      </c>
      <c r="I178" s="51">
        <v>40</v>
      </c>
      <c r="J178" s="84">
        <f t="shared" si="4"/>
        <v>0</v>
      </c>
      <c r="K178" s="85" t="str">
        <f t="shared" si="5"/>
        <v>OK</v>
      </c>
      <c r="L178" s="48"/>
      <c r="M178" s="48">
        <v>40</v>
      </c>
      <c r="N178" s="48"/>
      <c r="O178" s="48"/>
      <c r="P178" s="48"/>
      <c r="Q178" s="48"/>
      <c r="R178" s="48"/>
      <c r="S178" s="48"/>
      <c r="T178" s="48"/>
      <c r="U178" s="48"/>
      <c r="V178" s="48"/>
      <c r="W178" s="48"/>
      <c r="X178" s="48"/>
      <c r="Y178" s="48"/>
      <c r="Z178" s="48"/>
      <c r="AA178" s="48"/>
      <c r="AB178" s="48"/>
    </row>
    <row r="179" spans="1:28" ht="25.5" x14ac:dyDescent="0.25">
      <c r="A179" s="131"/>
      <c r="B179" s="132"/>
      <c r="C179" s="26">
        <v>177</v>
      </c>
      <c r="D179" s="39" t="s">
        <v>299</v>
      </c>
      <c r="E179" s="26" t="s">
        <v>40</v>
      </c>
      <c r="F179" s="27" t="s">
        <v>300</v>
      </c>
      <c r="G179" s="26" t="s">
        <v>47</v>
      </c>
      <c r="H179" s="30">
        <v>0.09</v>
      </c>
      <c r="I179" s="51"/>
      <c r="J179" s="84">
        <f t="shared" si="4"/>
        <v>0</v>
      </c>
      <c r="K179" s="85" t="str">
        <f t="shared" si="5"/>
        <v>OK</v>
      </c>
      <c r="L179" s="48"/>
      <c r="M179" s="48"/>
      <c r="N179" s="48"/>
      <c r="O179" s="48"/>
      <c r="P179" s="48"/>
      <c r="Q179" s="48"/>
      <c r="R179" s="48"/>
      <c r="S179" s="48"/>
      <c r="T179" s="48"/>
      <c r="U179" s="48"/>
      <c r="V179" s="48"/>
      <c r="W179" s="48"/>
      <c r="X179" s="48"/>
      <c r="Y179" s="48"/>
      <c r="Z179" s="48"/>
      <c r="AA179" s="48"/>
      <c r="AB179" s="48"/>
    </row>
    <row r="180" spans="1:28" ht="25.5" x14ac:dyDescent="0.25">
      <c r="A180" s="131"/>
      <c r="B180" s="132"/>
      <c r="C180" s="26">
        <v>178</v>
      </c>
      <c r="D180" s="39" t="s">
        <v>301</v>
      </c>
      <c r="E180" s="26" t="s">
        <v>40</v>
      </c>
      <c r="F180" s="27" t="s">
        <v>300</v>
      </c>
      <c r="G180" s="26" t="s">
        <v>47</v>
      </c>
      <c r="H180" s="30">
        <v>0.2</v>
      </c>
      <c r="I180" s="51"/>
      <c r="J180" s="84">
        <f t="shared" si="4"/>
        <v>0</v>
      </c>
      <c r="K180" s="85" t="str">
        <f t="shared" si="5"/>
        <v>OK</v>
      </c>
      <c r="L180" s="48"/>
      <c r="M180" s="48"/>
      <c r="N180" s="48"/>
      <c r="O180" s="48"/>
      <c r="P180" s="48"/>
      <c r="Q180" s="48"/>
      <c r="R180" s="48"/>
      <c r="S180" s="48"/>
      <c r="T180" s="48"/>
      <c r="U180" s="48"/>
      <c r="V180" s="48"/>
      <c r="W180" s="48"/>
      <c r="X180" s="48"/>
      <c r="Y180" s="48"/>
      <c r="Z180" s="48"/>
      <c r="AA180" s="48"/>
      <c r="AB180" s="48"/>
    </row>
    <row r="181" spans="1:28" ht="25.5" x14ac:dyDescent="0.25">
      <c r="A181" s="131"/>
      <c r="B181" s="132"/>
      <c r="C181" s="26">
        <v>179</v>
      </c>
      <c r="D181" s="39" t="s">
        <v>302</v>
      </c>
      <c r="E181" s="26" t="s">
        <v>40</v>
      </c>
      <c r="F181" s="27" t="s">
        <v>300</v>
      </c>
      <c r="G181" s="26" t="s">
        <v>47</v>
      </c>
      <c r="H181" s="30">
        <v>0.1</v>
      </c>
      <c r="I181" s="51"/>
      <c r="J181" s="84">
        <f t="shared" si="4"/>
        <v>0</v>
      </c>
      <c r="K181" s="85" t="str">
        <f t="shared" si="5"/>
        <v>OK</v>
      </c>
      <c r="L181" s="48"/>
      <c r="M181" s="48"/>
      <c r="N181" s="48"/>
      <c r="O181" s="48"/>
      <c r="P181" s="48"/>
      <c r="Q181" s="48"/>
      <c r="R181" s="48"/>
      <c r="S181" s="48"/>
      <c r="T181" s="48"/>
      <c r="U181" s="48"/>
      <c r="V181" s="48"/>
      <c r="W181" s="48"/>
      <c r="X181" s="48"/>
      <c r="Y181" s="48"/>
      <c r="Z181" s="48"/>
      <c r="AA181" s="48"/>
      <c r="AB181" s="48"/>
    </row>
    <row r="182" spans="1:28" ht="25.5" x14ac:dyDescent="0.25">
      <c r="A182" s="131"/>
      <c r="B182" s="132"/>
      <c r="C182" s="26">
        <v>180</v>
      </c>
      <c r="D182" s="39" t="s">
        <v>303</v>
      </c>
      <c r="E182" s="26" t="s">
        <v>40</v>
      </c>
      <c r="F182" s="27" t="s">
        <v>300</v>
      </c>
      <c r="G182" s="26" t="s">
        <v>47</v>
      </c>
      <c r="H182" s="30">
        <v>0.13</v>
      </c>
      <c r="I182" s="51"/>
      <c r="J182" s="84">
        <f t="shared" si="4"/>
        <v>0</v>
      </c>
      <c r="K182" s="85" t="str">
        <f t="shared" si="5"/>
        <v>OK</v>
      </c>
      <c r="L182" s="48"/>
      <c r="M182" s="48"/>
      <c r="N182" s="48"/>
      <c r="O182" s="48"/>
      <c r="P182" s="48"/>
      <c r="Q182" s="48"/>
      <c r="R182" s="48"/>
      <c r="S182" s="48"/>
      <c r="T182" s="48"/>
      <c r="U182" s="48"/>
      <c r="V182" s="48"/>
      <c r="W182" s="48"/>
      <c r="X182" s="48"/>
      <c r="Y182" s="48"/>
      <c r="Z182" s="48"/>
      <c r="AA182" s="48"/>
      <c r="AB182" s="48"/>
    </row>
    <row r="183" spans="1:28" ht="25.5" x14ac:dyDescent="0.25">
      <c r="A183" s="131"/>
      <c r="B183" s="132"/>
      <c r="C183" s="26">
        <v>181</v>
      </c>
      <c r="D183" s="39" t="s">
        <v>304</v>
      </c>
      <c r="E183" s="26" t="s">
        <v>40</v>
      </c>
      <c r="F183" s="27" t="s">
        <v>300</v>
      </c>
      <c r="G183" s="26" t="s">
        <v>47</v>
      </c>
      <c r="H183" s="30">
        <v>0.16</v>
      </c>
      <c r="I183" s="51"/>
      <c r="J183" s="84">
        <f t="shared" si="4"/>
        <v>0</v>
      </c>
      <c r="K183" s="85" t="str">
        <f t="shared" si="5"/>
        <v>OK</v>
      </c>
      <c r="L183" s="48"/>
      <c r="M183" s="48"/>
      <c r="N183" s="48"/>
      <c r="O183" s="48"/>
      <c r="P183" s="48"/>
      <c r="Q183" s="48"/>
      <c r="R183" s="48"/>
      <c r="S183" s="48"/>
      <c r="T183" s="48"/>
      <c r="U183" s="48"/>
      <c r="V183" s="48"/>
      <c r="W183" s="48"/>
      <c r="X183" s="48"/>
      <c r="Y183" s="48"/>
      <c r="Z183" s="48"/>
      <c r="AA183" s="48"/>
      <c r="AB183" s="48"/>
    </row>
    <row r="184" spans="1:28" ht="25.5" x14ac:dyDescent="0.25">
      <c r="A184" s="131"/>
      <c r="B184" s="132"/>
      <c r="C184" s="26">
        <v>182</v>
      </c>
      <c r="D184" s="39" t="s">
        <v>305</v>
      </c>
      <c r="E184" s="26" t="s">
        <v>40</v>
      </c>
      <c r="F184" s="27" t="s">
        <v>300</v>
      </c>
      <c r="G184" s="26" t="s">
        <v>47</v>
      </c>
      <c r="H184" s="30">
        <v>0.34</v>
      </c>
      <c r="I184" s="51"/>
      <c r="J184" s="84">
        <f t="shared" si="4"/>
        <v>0</v>
      </c>
      <c r="K184" s="85" t="str">
        <f t="shared" si="5"/>
        <v>OK</v>
      </c>
      <c r="L184" s="48"/>
      <c r="M184" s="48"/>
      <c r="N184" s="48"/>
      <c r="O184" s="48"/>
      <c r="P184" s="48"/>
      <c r="Q184" s="48"/>
      <c r="R184" s="48"/>
      <c r="S184" s="48"/>
      <c r="T184" s="48"/>
      <c r="U184" s="48"/>
      <c r="V184" s="48"/>
      <c r="W184" s="48"/>
      <c r="X184" s="48"/>
      <c r="Y184" s="48"/>
      <c r="Z184" s="48"/>
      <c r="AA184" s="48"/>
      <c r="AB184" s="48"/>
    </row>
    <row r="185" spans="1:28" x14ac:dyDescent="0.25">
      <c r="A185" s="131"/>
      <c r="B185" s="132"/>
      <c r="C185" s="26">
        <v>183</v>
      </c>
      <c r="D185" s="39" t="s">
        <v>306</v>
      </c>
      <c r="E185" s="26" t="s">
        <v>40</v>
      </c>
      <c r="F185" s="27" t="s">
        <v>300</v>
      </c>
      <c r="G185" s="26" t="s">
        <v>47</v>
      </c>
      <c r="H185" s="30">
        <v>0.04</v>
      </c>
      <c r="I185" s="51"/>
      <c r="J185" s="84">
        <f t="shared" si="4"/>
        <v>0</v>
      </c>
      <c r="K185" s="85" t="str">
        <f t="shared" si="5"/>
        <v>OK</v>
      </c>
      <c r="L185" s="48"/>
      <c r="M185" s="48"/>
      <c r="N185" s="48"/>
      <c r="O185" s="48"/>
      <c r="P185" s="48"/>
      <c r="Q185" s="48"/>
      <c r="R185" s="48"/>
      <c r="S185" s="48"/>
      <c r="T185" s="48"/>
      <c r="U185" s="48"/>
      <c r="V185" s="48"/>
      <c r="W185" s="48"/>
      <c r="X185" s="48"/>
      <c r="Y185" s="48"/>
      <c r="Z185" s="48"/>
      <c r="AA185" s="48"/>
      <c r="AB185" s="48"/>
    </row>
    <row r="186" spans="1:28" x14ac:dyDescent="0.25">
      <c r="A186" s="131"/>
      <c r="B186" s="132"/>
      <c r="C186" s="26">
        <v>184</v>
      </c>
      <c r="D186" s="39" t="s">
        <v>307</v>
      </c>
      <c r="E186" s="26" t="s">
        <v>40</v>
      </c>
      <c r="F186" s="27" t="s">
        <v>281</v>
      </c>
      <c r="G186" s="26" t="s">
        <v>47</v>
      </c>
      <c r="H186" s="30">
        <v>0.19</v>
      </c>
      <c r="I186" s="51"/>
      <c r="J186" s="84">
        <f t="shared" si="4"/>
        <v>0</v>
      </c>
      <c r="K186" s="85" t="str">
        <f t="shared" si="5"/>
        <v>OK</v>
      </c>
      <c r="L186" s="48"/>
      <c r="M186" s="48"/>
      <c r="N186" s="48"/>
      <c r="O186" s="48"/>
      <c r="P186" s="48"/>
      <c r="Q186" s="48"/>
      <c r="R186" s="48"/>
      <c r="S186" s="48"/>
      <c r="T186" s="48"/>
      <c r="U186" s="48"/>
      <c r="V186" s="48"/>
      <c r="W186" s="48"/>
      <c r="X186" s="48"/>
      <c r="Y186" s="48"/>
      <c r="Z186" s="48"/>
      <c r="AA186" s="48"/>
      <c r="AB186" s="48"/>
    </row>
    <row r="187" spans="1:28" ht="25.5" x14ac:dyDescent="0.25">
      <c r="A187" s="131"/>
      <c r="B187" s="132"/>
      <c r="C187" s="26">
        <v>185</v>
      </c>
      <c r="D187" s="39" t="s">
        <v>308</v>
      </c>
      <c r="E187" s="26" t="s">
        <v>40</v>
      </c>
      <c r="F187" s="27" t="s">
        <v>281</v>
      </c>
      <c r="G187" s="26" t="s">
        <v>47</v>
      </c>
      <c r="H187" s="30">
        <v>0.24</v>
      </c>
      <c r="I187" s="51"/>
      <c r="J187" s="84">
        <f t="shared" si="4"/>
        <v>0</v>
      </c>
      <c r="K187" s="85" t="str">
        <f t="shared" si="5"/>
        <v>OK</v>
      </c>
      <c r="L187" s="48"/>
      <c r="M187" s="48"/>
      <c r="N187" s="48"/>
      <c r="O187" s="48"/>
      <c r="P187" s="48"/>
      <c r="Q187" s="48"/>
      <c r="R187" s="48"/>
      <c r="S187" s="48"/>
      <c r="T187" s="48"/>
      <c r="U187" s="48"/>
      <c r="V187" s="48"/>
      <c r="W187" s="48"/>
      <c r="X187" s="48"/>
      <c r="Y187" s="48"/>
      <c r="Z187" s="48"/>
      <c r="AA187" s="48"/>
      <c r="AB187" s="48"/>
    </row>
    <row r="188" spans="1:28" ht="38.25" x14ac:dyDescent="0.25">
      <c r="A188" s="131"/>
      <c r="B188" s="132"/>
      <c r="C188" s="26">
        <v>186</v>
      </c>
      <c r="D188" s="35" t="s">
        <v>309</v>
      </c>
      <c r="E188" s="26" t="s">
        <v>40</v>
      </c>
      <c r="F188" s="27" t="s">
        <v>153</v>
      </c>
      <c r="G188" s="26" t="s">
        <v>47</v>
      </c>
      <c r="H188" s="30">
        <v>6.9</v>
      </c>
      <c r="I188" s="83">
        <v>60</v>
      </c>
      <c r="J188" s="84">
        <f t="shared" si="4"/>
        <v>0</v>
      </c>
      <c r="K188" s="85" t="str">
        <f t="shared" si="5"/>
        <v>OK</v>
      </c>
      <c r="L188" s="48"/>
      <c r="M188" s="48">
        <v>20</v>
      </c>
      <c r="N188" s="48"/>
      <c r="O188" s="48"/>
      <c r="P188" s="48"/>
      <c r="Q188" s="48"/>
      <c r="R188" s="48"/>
      <c r="S188" s="48"/>
      <c r="T188" s="48"/>
      <c r="U188" s="48"/>
      <c r="V188" s="48"/>
      <c r="W188" s="48"/>
      <c r="X188" s="48"/>
      <c r="Y188" s="48"/>
      <c r="Z188" s="48">
        <v>40</v>
      </c>
      <c r="AA188" s="48"/>
      <c r="AB188" s="48"/>
    </row>
    <row r="189" spans="1:28" ht="25.5" x14ac:dyDescent="0.25">
      <c r="A189" s="131"/>
      <c r="B189" s="132"/>
      <c r="C189" s="26">
        <v>187</v>
      </c>
      <c r="D189" s="35" t="s">
        <v>310</v>
      </c>
      <c r="E189" s="26" t="s">
        <v>40</v>
      </c>
      <c r="F189" s="27" t="s">
        <v>281</v>
      </c>
      <c r="G189" s="26" t="s">
        <v>47</v>
      </c>
      <c r="H189" s="30">
        <v>1.71</v>
      </c>
      <c r="I189" s="83">
        <v>50</v>
      </c>
      <c r="J189" s="84">
        <f t="shared" si="4"/>
        <v>30</v>
      </c>
      <c r="K189" s="85" t="str">
        <f t="shared" si="5"/>
        <v>OK</v>
      </c>
      <c r="L189" s="48"/>
      <c r="M189" s="48">
        <v>20</v>
      </c>
      <c r="N189" s="48"/>
      <c r="O189" s="48"/>
      <c r="P189" s="48"/>
      <c r="Q189" s="48"/>
      <c r="R189" s="48"/>
      <c r="S189" s="48"/>
      <c r="T189" s="48"/>
      <c r="U189" s="48"/>
      <c r="V189" s="48"/>
      <c r="W189" s="48"/>
      <c r="X189" s="48"/>
      <c r="Y189" s="48"/>
      <c r="Z189" s="48"/>
      <c r="AA189" s="48"/>
      <c r="AB189" s="48"/>
    </row>
    <row r="190" spans="1:28" ht="25.5" x14ac:dyDescent="0.25">
      <c r="A190" s="131"/>
      <c r="B190" s="132"/>
      <c r="C190" s="26">
        <v>188</v>
      </c>
      <c r="D190" s="35" t="s">
        <v>311</v>
      </c>
      <c r="E190" s="26" t="s">
        <v>40</v>
      </c>
      <c r="F190" s="27" t="s">
        <v>281</v>
      </c>
      <c r="G190" s="26" t="s">
        <v>47</v>
      </c>
      <c r="H190" s="30">
        <v>1.97</v>
      </c>
      <c r="I190" s="83">
        <v>50</v>
      </c>
      <c r="J190" s="84">
        <f t="shared" si="4"/>
        <v>30</v>
      </c>
      <c r="K190" s="85" t="str">
        <f t="shared" si="5"/>
        <v>OK</v>
      </c>
      <c r="L190" s="48"/>
      <c r="M190" s="48">
        <v>20</v>
      </c>
      <c r="N190" s="48"/>
      <c r="O190" s="48"/>
      <c r="P190" s="48"/>
      <c r="Q190" s="48"/>
      <c r="R190" s="48"/>
      <c r="S190" s="48"/>
      <c r="T190" s="48"/>
      <c r="U190" s="48"/>
      <c r="V190" s="48"/>
      <c r="W190" s="48"/>
      <c r="X190" s="48"/>
      <c r="Y190" s="48"/>
      <c r="Z190" s="48"/>
      <c r="AA190" s="48"/>
      <c r="AB190" s="48"/>
    </row>
    <row r="191" spans="1:28" ht="25.5" x14ac:dyDescent="0.25">
      <c r="A191" s="131"/>
      <c r="B191" s="132"/>
      <c r="C191" s="26">
        <v>189</v>
      </c>
      <c r="D191" s="35" t="s">
        <v>312</v>
      </c>
      <c r="E191" s="26" t="s">
        <v>40</v>
      </c>
      <c r="F191" s="27" t="s">
        <v>153</v>
      </c>
      <c r="G191" s="26" t="s">
        <v>47</v>
      </c>
      <c r="H191" s="30">
        <v>23.79</v>
      </c>
      <c r="I191" s="83">
        <v>10</v>
      </c>
      <c r="J191" s="84">
        <f t="shared" si="4"/>
        <v>0</v>
      </c>
      <c r="K191" s="85" t="str">
        <f t="shared" si="5"/>
        <v>OK</v>
      </c>
      <c r="L191" s="48"/>
      <c r="M191" s="48"/>
      <c r="N191" s="48"/>
      <c r="O191" s="48"/>
      <c r="P191" s="48"/>
      <c r="Q191" s="48"/>
      <c r="R191" s="48"/>
      <c r="S191" s="48"/>
      <c r="T191" s="48"/>
      <c r="U191" s="48"/>
      <c r="V191" s="48"/>
      <c r="W191" s="48"/>
      <c r="X191" s="48">
        <v>10</v>
      </c>
      <c r="Y191" s="48"/>
      <c r="Z191" s="48"/>
      <c r="AA191" s="48"/>
      <c r="AB191" s="48"/>
    </row>
    <row r="192" spans="1:28" ht="76.5" x14ac:dyDescent="0.25">
      <c r="A192" s="131"/>
      <c r="B192" s="132"/>
      <c r="C192" s="26">
        <v>190</v>
      </c>
      <c r="D192" s="35" t="s">
        <v>313</v>
      </c>
      <c r="E192" s="26" t="s">
        <v>40</v>
      </c>
      <c r="F192" s="27" t="s">
        <v>218</v>
      </c>
      <c r="G192" s="26" t="s">
        <v>47</v>
      </c>
      <c r="H192" s="30">
        <v>2.14</v>
      </c>
      <c r="I192" s="83">
        <v>800</v>
      </c>
      <c r="J192" s="84">
        <f t="shared" si="4"/>
        <v>0</v>
      </c>
      <c r="K192" s="85" t="str">
        <f t="shared" si="5"/>
        <v>OK</v>
      </c>
      <c r="L192" s="48"/>
      <c r="M192" s="48">
        <v>200</v>
      </c>
      <c r="N192" s="48"/>
      <c r="O192" s="48"/>
      <c r="P192" s="48"/>
      <c r="Q192" s="48"/>
      <c r="R192" s="48"/>
      <c r="S192" s="48"/>
      <c r="T192" s="48"/>
      <c r="U192" s="48"/>
      <c r="V192" s="48"/>
      <c r="W192" s="48"/>
      <c r="X192" s="48">
        <v>400</v>
      </c>
      <c r="Y192" s="48"/>
      <c r="Z192" s="48">
        <v>200</v>
      </c>
      <c r="AA192" s="48"/>
      <c r="AB192" s="48"/>
    </row>
    <row r="193" spans="1:28" ht="25.5" x14ac:dyDescent="0.25">
      <c r="A193" s="131"/>
      <c r="B193" s="132"/>
      <c r="C193" s="26">
        <v>191</v>
      </c>
      <c r="D193" s="35" t="s">
        <v>314</v>
      </c>
      <c r="E193" s="26" t="s">
        <v>40</v>
      </c>
      <c r="F193" s="27" t="s">
        <v>281</v>
      </c>
      <c r="G193" s="26" t="s">
        <v>47</v>
      </c>
      <c r="H193" s="30">
        <v>1.1000000000000001</v>
      </c>
      <c r="I193" s="83"/>
      <c r="J193" s="84">
        <f t="shared" si="4"/>
        <v>0</v>
      </c>
      <c r="K193" s="85" t="str">
        <f t="shared" si="5"/>
        <v>OK</v>
      </c>
      <c r="L193" s="48"/>
      <c r="M193" s="48"/>
      <c r="N193" s="48"/>
      <c r="O193" s="48"/>
      <c r="P193" s="48"/>
      <c r="Q193" s="48"/>
      <c r="R193" s="48"/>
      <c r="S193" s="48"/>
      <c r="T193" s="48"/>
      <c r="U193" s="48"/>
      <c r="V193" s="48"/>
      <c r="W193" s="48"/>
      <c r="X193" s="48"/>
      <c r="Y193" s="48"/>
      <c r="Z193" s="48"/>
      <c r="AA193" s="48"/>
      <c r="AB193" s="48"/>
    </row>
    <row r="194" spans="1:28" x14ac:dyDescent="0.25">
      <c r="A194" s="130" t="s">
        <v>378</v>
      </c>
      <c r="B194" s="133">
        <v>28</v>
      </c>
      <c r="C194" s="23">
        <v>192</v>
      </c>
      <c r="D194" s="21" t="s">
        <v>315</v>
      </c>
      <c r="E194" s="23" t="s">
        <v>68</v>
      </c>
      <c r="F194" s="23" t="s">
        <v>316</v>
      </c>
      <c r="G194" s="23" t="s">
        <v>47</v>
      </c>
      <c r="H194" s="29">
        <v>2.68</v>
      </c>
      <c r="I194" s="86"/>
      <c r="J194" s="84">
        <f t="shared" si="4"/>
        <v>0</v>
      </c>
      <c r="K194" s="85" t="str">
        <f t="shared" si="5"/>
        <v>OK</v>
      </c>
      <c r="L194" s="48"/>
      <c r="M194" s="48"/>
      <c r="N194" s="48"/>
      <c r="O194" s="48"/>
      <c r="P194" s="48"/>
      <c r="Q194" s="48"/>
      <c r="R194" s="48"/>
      <c r="S194" s="48"/>
      <c r="T194" s="48"/>
      <c r="U194" s="48"/>
      <c r="V194" s="48"/>
      <c r="W194" s="48"/>
      <c r="X194" s="48"/>
      <c r="Y194" s="48"/>
      <c r="Z194" s="48"/>
      <c r="AA194" s="48"/>
      <c r="AB194" s="48"/>
    </row>
    <row r="195" spans="1:28" ht="26.25" x14ac:dyDescent="0.25">
      <c r="A195" s="130"/>
      <c r="B195" s="133"/>
      <c r="C195" s="23">
        <v>193</v>
      </c>
      <c r="D195" s="37" t="s">
        <v>317</v>
      </c>
      <c r="E195" s="23" t="s">
        <v>68</v>
      </c>
      <c r="F195" s="23" t="s">
        <v>52</v>
      </c>
      <c r="G195" s="23" t="s">
        <v>47</v>
      </c>
      <c r="H195" s="29">
        <v>1.1100000000000001</v>
      </c>
      <c r="I195" s="86"/>
      <c r="J195" s="84">
        <f t="shared" si="4"/>
        <v>0</v>
      </c>
      <c r="K195" s="85" t="str">
        <f t="shared" si="5"/>
        <v>OK</v>
      </c>
      <c r="L195" s="48"/>
      <c r="M195" s="48"/>
      <c r="N195" s="48"/>
      <c r="O195" s="48"/>
      <c r="P195" s="48"/>
      <c r="Q195" s="48"/>
      <c r="R195" s="48"/>
      <c r="S195" s="48"/>
      <c r="T195" s="48"/>
      <c r="U195" s="48"/>
      <c r="V195" s="48"/>
      <c r="W195" s="48"/>
      <c r="X195" s="48"/>
      <c r="Y195" s="48"/>
      <c r="Z195" s="48"/>
      <c r="AA195" s="48"/>
      <c r="AB195" s="48"/>
    </row>
    <row r="196" spans="1:28" ht="38.25" x14ac:dyDescent="0.25">
      <c r="A196" s="130"/>
      <c r="B196" s="133"/>
      <c r="C196" s="23">
        <v>194</v>
      </c>
      <c r="D196" s="21" t="s">
        <v>318</v>
      </c>
      <c r="E196" s="23" t="s">
        <v>40</v>
      </c>
      <c r="F196" s="23" t="s">
        <v>319</v>
      </c>
      <c r="G196" s="23" t="s">
        <v>47</v>
      </c>
      <c r="H196" s="29">
        <v>10.09</v>
      </c>
      <c r="I196" s="86">
        <v>40</v>
      </c>
      <c r="J196" s="84">
        <f t="shared" si="4"/>
        <v>0</v>
      </c>
      <c r="K196" s="85" t="str">
        <f t="shared" si="5"/>
        <v>OK</v>
      </c>
      <c r="L196" s="48"/>
      <c r="M196" s="48"/>
      <c r="N196" s="48">
        <v>40</v>
      </c>
      <c r="O196" s="48"/>
      <c r="P196" s="48"/>
      <c r="Q196" s="48"/>
      <c r="R196" s="48"/>
      <c r="S196" s="48"/>
      <c r="T196" s="48"/>
      <c r="U196" s="48"/>
      <c r="V196" s="48"/>
      <c r="W196" s="48"/>
      <c r="X196" s="48"/>
      <c r="Y196" s="48"/>
      <c r="Z196" s="48"/>
      <c r="AA196" s="48"/>
      <c r="AB196" s="48"/>
    </row>
    <row r="197" spans="1:28" ht="38.25" x14ac:dyDescent="0.25">
      <c r="A197" s="130"/>
      <c r="B197" s="133"/>
      <c r="C197" s="23">
        <v>195</v>
      </c>
      <c r="D197" s="21" t="s">
        <v>320</v>
      </c>
      <c r="E197" s="23" t="s">
        <v>40</v>
      </c>
      <c r="F197" s="23" t="s">
        <v>321</v>
      </c>
      <c r="G197" s="23" t="s">
        <v>47</v>
      </c>
      <c r="H197" s="29">
        <v>27.37</v>
      </c>
      <c r="I197" s="86">
        <v>40</v>
      </c>
      <c r="J197" s="84">
        <f t="shared" ref="J197:J240" si="6">I197-(SUM(L197:AB197))</f>
        <v>0</v>
      </c>
      <c r="K197" s="85" t="str">
        <f t="shared" ref="K197:K240" si="7">IF(J197&lt;0,"ATENÇÃO","OK")</f>
        <v>OK</v>
      </c>
      <c r="L197" s="48"/>
      <c r="M197" s="48"/>
      <c r="N197" s="48">
        <v>40</v>
      </c>
      <c r="O197" s="48"/>
      <c r="P197" s="48"/>
      <c r="Q197" s="48"/>
      <c r="R197" s="48"/>
      <c r="S197" s="48"/>
      <c r="T197" s="48"/>
      <c r="U197" s="48"/>
      <c r="V197" s="48"/>
      <c r="W197" s="48"/>
      <c r="X197" s="48"/>
      <c r="Y197" s="48"/>
      <c r="Z197" s="48"/>
      <c r="AA197" s="48"/>
      <c r="AB197" s="48"/>
    </row>
    <row r="198" spans="1:28" ht="38.25" x14ac:dyDescent="0.25">
      <c r="A198" s="130"/>
      <c r="B198" s="133"/>
      <c r="C198" s="23">
        <v>196</v>
      </c>
      <c r="D198" s="21" t="s">
        <v>322</v>
      </c>
      <c r="E198" s="23" t="s">
        <v>40</v>
      </c>
      <c r="F198" s="23" t="s">
        <v>319</v>
      </c>
      <c r="G198" s="23" t="s">
        <v>47</v>
      </c>
      <c r="H198" s="29">
        <v>8.91</v>
      </c>
      <c r="I198" s="86">
        <v>40</v>
      </c>
      <c r="J198" s="84">
        <f t="shared" si="6"/>
        <v>0</v>
      </c>
      <c r="K198" s="85" t="str">
        <f t="shared" si="7"/>
        <v>OK</v>
      </c>
      <c r="L198" s="48"/>
      <c r="M198" s="48"/>
      <c r="N198" s="48">
        <v>40</v>
      </c>
      <c r="O198" s="48"/>
      <c r="P198" s="48"/>
      <c r="Q198" s="48"/>
      <c r="R198" s="48"/>
      <c r="S198" s="48"/>
      <c r="T198" s="48"/>
      <c r="U198" s="48"/>
      <c r="V198" s="48"/>
      <c r="W198" s="48"/>
      <c r="X198" s="48"/>
      <c r="Y198" s="48"/>
      <c r="Z198" s="48"/>
      <c r="AA198" s="48"/>
      <c r="AB198" s="48"/>
    </row>
    <row r="199" spans="1:28" x14ac:dyDescent="0.25">
      <c r="A199" s="130"/>
      <c r="B199" s="133"/>
      <c r="C199" s="23">
        <v>197</v>
      </c>
      <c r="D199" s="21" t="s">
        <v>323</v>
      </c>
      <c r="E199" s="23" t="s">
        <v>40</v>
      </c>
      <c r="F199" s="23" t="s">
        <v>319</v>
      </c>
      <c r="G199" s="23" t="s">
        <v>47</v>
      </c>
      <c r="H199" s="29">
        <v>1.32</v>
      </c>
      <c r="I199" s="86">
        <v>40</v>
      </c>
      <c r="J199" s="84">
        <f t="shared" si="6"/>
        <v>0</v>
      </c>
      <c r="K199" s="85" t="str">
        <f t="shared" si="7"/>
        <v>OK</v>
      </c>
      <c r="L199" s="48"/>
      <c r="M199" s="48"/>
      <c r="N199" s="48">
        <v>40</v>
      </c>
      <c r="O199" s="48"/>
      <c r="P199" s="48"/>
      <c r="Q199" s="48"/>
      <c r="R199" s="48"/>
      <c r="S199" s="48"/>
      <c r="T199" s="48"/>
      <c r="U199" s="48"/>
      <c r="V199" s="48"/>
      <c r="W199" s="48"/>
      <c r="X199" s="48"/>
      <c r="Y199" s="48"/>
      <c r="Z199" s="48"/>
      <c r="AA199" s="48"/>
      <c r="AB199" s="48"/>
    </row>
    <row r="200" spans="1:28" ht="25.5" x14ac:dyDescent="0.25">
      <c r="A200" s="130"/>
      <c r="B200" s="133"/>
      <c r="C200" s="23">
        <v>198</v>
      </c>
      <c r="D200" s="21" t="s">
        <v>324</v>
      </c>
      <c r="E200" s="23" t="s">
        <v>40</v>
      </c>
      <c r="F200" s="23" t="s">
        <v>325</v>
      </c>
      <c r="G200" s="23" t="s">
        <v>47</v>
      </c>
      <c r="H200" s="29">
        <v>4.8600000000000003</v>
      </c>
      <c r="I200" s="86">
        <v>20</v>
      </c>
      <c r="J200" s="84">
        <f t="shared" si="6"/>
        <v>10</v>
      </c>
      <c r="K200" s="85" t="str">
        <f t="shared" si="7"/>
        <v>OK</v>
      </c>
      <c r="L200" s="48"/>
      <c r="M200" s="48"/>
      <c r="N200" s="48">
        <v>10</v>
      </c>
      <c r="O200" s="48"/>
      <c r="P200" s="48"/>
      <c r="Q200" s="48"/>
      <c r="R200" s="48"/>
      <c r="S200" s="48"/>
      <c r="T200" s="48"/>
      <c r="U200" s="48"/>
      <c r="V200" s="48"/>
      <c r="W200" s="48"/>
      <c r="X200" s="48"/>
      <c r="Y200" s="48"/>
      <c r="Z200" s="48"/>
      <c r="AA200" s="48"/>
      <c r="AB200" s="48"/>
    </row>
    <row r="201" spans="1:28" ht="51" x14ac:dyDescent="0.25">
      <c r="A201" s="130"/>
      <c r="B201" s="133"/>
      <c r="C201" s="23">
        <v>199</v>
      </c>
      <c r="D201" s="21" t="s">
        <v>326</v>
      </c>
      <c r="E201" s="23" t="s">
        <v>40</v>
      </c>
      <c r="F201" s="23" t="s">
        <v>327</v>
      </c>
      <c r="G201" s="23" t="s">
        <v>47</v>
      </c>
      <c r="H201" s="29">
        <v>32</v>
      </c>
      <c r="I201" s="86"/>
      <c r="J201" s="84">
        <f t="shared" si="6"/>
        <v>0</v>
      </c>
      <c r="K201" s="85" t="str">
        <f t="shared" si="7"/>
        <v>OK</v>
      </c>
      <c r="L201" s="48"/>
      <c r="M201" s="48"/>
      <c r="N201" s="48"/>
      <c r="O201" s="48"/>
      <c r="P201" s="48"/>
      <c r="Q201" s="48"/>
      <c r="R201" s="48"/>
      <c r="S201" s="48"/>
      <c r="T201" s="48"/>
      <c r="U201" s="48"/>
      <c r="V201" s="48"/>
      <c r="W201" s="48"/>
      <c r="X201" s="48"/>
      <c r="Y201" s="48"/>
      <c r="Z201" s="48"/>
      <c r="AA201" s="48"/>
      <c r="AB201" s="48"/>
    </row>
    <row r="202" spans="1:28" ht="25.5" x14ac:dyDescent="0.25">
      <c r="A202" s="130"/>
      <c r="B202" s="133"/>
      <c r="C202" s="23">
        <v>200</v>
      </c>
      <c r="D202" s="21" t="s">
        <v>328</v>
      </c>
      <c r="E202" s="23" t="s">
        <v>40</v>
      </c>
      <c r="F202" s="23" t="s">
        <v>325</v>
      </c>
      <c r="G202" s="23" t="s">
        <v>47</v>
      </c>
      <c r="H202" s="29">
        <v>12.57</v>
      </c>
      <c r="I202" s="86"/>
      <c r="J202" s="84">
        <f t="shared" si="6"/>
        <v>0</v>
      </c>
      <c r="K202" s="85" t="str">
        <f t="shared" si="7"/>
        <v>OK</v>
      </c>
      <c r="L202" s="48"/>
      <c r="M202" s="48"/>
      <c r="N202" s="48"/>
      <c r="O202" s="48"/>
      <c r="P202" s="48"/>
      <c r="Q202" s="48"/>
      <c r="R202" s="48"/>
      <c r="S202" s="48"/>
      <c r="T202" s="48"/>
      <c r="U202" s="48"/>
      <c r="V202" s="48"/>
      <c r="W202" s="48"/>
      <c r="X202" s="48"/>
      <c r="Y202" s="48"/>
      <c r="Z202" s="48"/>
      <c r="AA202" s="48"/>
      <c r="AB202" s="48"/>
    </row>
    <row r="203" spans="1:28" ht="25.5" x14ac:dyDescent="0.25">
      <c r="A203" s="130"/>
      <c r="B203" s="133"/>
      <c r="C203" s="23">
        <v>201</v>
      </c>
      <c r="D203" s="21" t="s">
        <v>329</v>
      </c>
      <c r="E203" s="23" t="s">
        <v>40</v>
      </c>
      <c r="F203" s="23" t="s">
        <v>60</v>
      </c>
      <c r="G203" s="23" t="s">
        <v>47</v>
      </c>
      <c r="H203" s="29">
        <v>5.94</v>
      </c>
      <c r="I203" s="86">
        <v>30</v>
      </c>
      <c r="J203" s="84">
        <f t="shared" si="6"/>
        <v>20</v>
      </c>
      <c r="K203" s="85" t="str">
        <f t="shared" si="7"/>
        <v>OK</v>
      </c>
      <c r="L203" s="48"/>
      <c r="M203" s="48"/>
      <c r="N203" s="48">
        <v>10</v>
      </c>
      <c r="O203" s="48"/>
      <c r="P203" s="48"/>
      <c r="Q203" s="48"/>
      <c r="R203" s="48"/>
      <c r="S203" s="48"/>
      <c r="T203" s="48"/>
      <c r="U203" s="48"/>
      <c r="V203" s="48"/>
      <c r="W203" s="48"/>
      <c r="X203" s="48"/>
      <c r="Y203" s="48"/>
      <c r="Z203" s="48"/>
      <c r="AA203" s="48"/>
      <c r="AB203" s="48"/>
    </row>
    <row r="204" spans="1:28" ht="25.5" x14ac:dyDescent="0.25">
      <c r="A204" s="131" t="s">
        <v>378</v>
      </c>
      <c r="B204" s="132">
        <v>29</v>
      </c>
      <c r="C204" s="26">
        <v>202</v>
      </c>
      <c r="D204" s="35" t="s">
        <v>330</v>
      </c>
      <c r="E204" s="26" t="s">
        <v>40</v>
      </c>
      <c r="F204" s="26" t="s">
        <v>331</v>
      </c>
      <c r="G204" s="26" t="s">
        <v>47</v>
      </c>
      <c r="H204" s="28">
        <v>68.31</v>
      </c>
      <c r="I204" s="83">
        <v>10</v>
      </c>
      <c r="J204" s="84">
        <f t="shared" si="6"/>
        <v>5</v>
      </c>
      <c r="K204" s="85" t="str">
        <f t="shared" si="7"/>
        <v>OK</v>
      </c>
      <c r="L204" s="48"/>
      <c r="M204" s="48"/>
      <c r="N204" s="48">
        <v>5</v>
      </c>
      <c r="O204" s="48"/>
      <c r="P204" s="48"/>
      <c r="Q204" s="48"/>
      <c r="R204" s="48"/>
      <c r="S204" s="48"/>
      <c r="T204" s="48"/>
      <c r="U204" s="48"/>
      <c r="V204" s="48"/>
      <c r="W204" s="48"/>
      <c r="X204" s="48"/>
      <c r="Y204" s="48"/>
      <c r="Z204" s="48"/>
      <c r="AA204" s="48"/>
      <c r="AB204" s="48"/>
    </row>
    <row r="205" spans="1:28" ht="25.5" x14ac:dyDescent="0.25">
      <c r="A205" s="131"/>
      <c r="B205" s="132"/>
      <c r="C205" s="26">
        <v>203</v>
      </c>
      <c r="D205" s="35" t="s">
        <v>332</v>
      </c>
      <c r="E205" s="26" t="s">
        <v>40</v>
      </c>
      <c r="F205" s="26" t="s">
        <v>331</v>
      </c>
      <c r="G205" s="26" t="s">
        <v>47</v>
      </c>
      <c r="H205" s="28">
        <v>43.07</v>
      </c>
      <c r="I205" s="83">
        <v>10</v>
      </c>
      <c r="J205" s="84">
        <f t="shared" si="6"/>
        <v>5</v>
      </c>
      <c r="K205" s="85" t="str">
        <f t="shared" si="7"/>
        <v>OK</v>
      </c>
      <c r="L205" s="48"/>
      <c r="M205" s="48"/>
      <c r="N205" s="48">
        <v>5</v>
      </c>
      <c r="O205" s="48"/>
      <c r="P205" s="48"/>
      <c r="Q205" s="48"/>
      <c r="R205" s="48"/>
      <c r="S205" s="48"/>
      <c r="T205" s="48"/>
      <c r="U205" s="48"/>
      <c r="V205" s="48"/>
      <c r="W205" s="48"/>
      <c r="X205" s="48"/>
      <c r="Y205" s="48"/>
      <c r="Z205" s="48"/>
      <c r="AA205" s="48"/>
      <c r="AB205" s="48"/>
    </row>
    <row r="206" spans="1:28" ht="38.25" x14ac:dyDescent="0.25">
      <c r="A206" s="130" t="s">
        <v>377</v>
      </c>
      <c r="B206" s="133">
        <v>30</v>
      </c>
      <c r="C206" s="23">
        <v>204</v>
      </c>
      <c r="D206" s="21" t="s">
        <v>333</v>
      </c>
      <c r="E206" s="23" t="s">
        <v>9</v>
      </c>
      <c r="F206" s="32" t="s">
        <v>334</v>
      </c>
      <c r="G206" s="23" t="s">
        <v>47</v>
      </c>
      <c r="H206" s="29">
        <v>1.04</v>
      </c>
      <c r="I206" s="49"/>
      <c r="J206" s="84">
        <f t="shared" si="6"/>
        <v>0</v>
      </c>
      <c r="K206" s="85" t="str">
        <f t="shared" si="7"/>
        <v>OK</v>
      </c>
      <c r="L206" s="48"/>
      <c r="M206" s="48"/>
      <c r="N206" s="48"/>
      <c r="O206" s="48"/>
      <c r="P206" s="48"/>
      <c r="Q206" s="48"/>
      <c r="R206" s="48"/>
      <c r="S206" s="48"/>
      <c r="T206" s="48"/>
      <c r="U206" s="48"/>
      <c r="V206" s="48"/>
      <c r="W206" s="48"/>
      <c r="X206" s="48"/>
      <c r="Y206" s="48"/>
      <c r="Z206" s="48"/>
      <c r="AA206" s="48"/>
      <c r="AB206" s="48"/>
    </row>
    <row r="207" spans="1:28" ht="38.25" x14ac:dyDescent="0.25">
      <c r="A207" s="130"/>
      <c r="B207" s="133"/>
      <c r="C207" s="23">
        <v>205</v>
      </c>
      <c r="D207" s="21" t="s">
        <v>335</v>
      </c>
      <c r="E207" s="23" t="s">
        <v>40</v>
      </c>
      <c r="F207" s="32" t="s">
        <v>334</v>
      </c>
      <c r="G207" s="23" t="s">
        <v>47</v>
      </c>
      <c r="H207" s="29">
        <v>0.73</v>
      </c>
      <c r="I207" s="86">
        <v>30</v>
      </c>
      <c r="J207" s="84">
        <f t="shared" si="6"/>
        <v>0</v>
      </c>
      <c r="K207" s="85" t="str">
        <f t="shared" si="7"/>
        <v>OK</v>
      </c>
      <c r="L207" s="48"/>
      <c r="M207" s="48"/>
      <c r="N207" s="48"/>
      <c r="O207" s="48"/>
      <c r="P207" s="48">
        <v>30</v>
      </c>
      <c r="Q207" s="48"/>
      <c r="R207" s="48"/>
      <c r="S207" s="48"/>
      <c r="T207" s="48"/>
      <c r="U207" s="48"/>
      <c r="V207" s="48"/>
      <c r="W207" s="48"/>
      <c r="X207" s="48"/>
      <c r="Y207" s="48"/>
      <c r="Z207" s="48"/>
      <c r="AA207" s="48"/>
      <c r="AB207" s="48"/>
    </row>
    <row r="208" spans="1:28" ht="38.25" x14ac:dyDescent="0.25">
      <c r="A208" s="130"/>
      <c r="B208" s="133"/>
      <c r="C208" s="23">
        <v>206</v>
      </c>
      <c r="D208" s="21" t="s">
        <v>336</v>
      </c>
      <c r="E208" s="23" t="s">
        <v>40</v>
      </c>
      <c r="F208" s="32" t="s">
        <v>334</v>
      </c>
      <c r="G208" s="23" t="s">
        <v>47</v>
      </c>
      <c r="H208" s="29">
        <v>1.75</v>
      </c>
      <c r="I208" s="86"/>
      <c r="J208" s="84">
        <f t="shared" si="6"/>
        <v>0</v>
      </c>
      <c r="K208" s="85" t="str">
        <f t="shared" si="7"/>
        <v>OK</v>
      </c>
      <c r="L208" s="48"/>
      <c r="M208" s="48"/>
      <c r="N208" s="48"/>
      <c r="O208" s="48"/>
      <c r="P208" s="48"/>
      <c r="Q208" s="48"/>
      <c r="R208" s="48"/>
      <c r="S208" s="48"/>
      <c r="T208" s="48"/>
      <c r="U208" s="48"/>
      <c r="V208" s="48"/>
      <c r="W208" s="48"/>
      <c r="X208" s="48"/>
      <c r="Y208" s="48"/>
      <c r="Z208" s="48"/>
      <c r="AA208" s="48"/>
      <c r="AB208" s="48"/>
    </row>
    <row r="209" spans="1:28" ht="25.5" x14ac:dyDescent="0.25">
      <c r="A209" s="130"/>
      <c r="B209" s="133"/>
      <c r="C209" s="23">
        <v>207</v>
      </c>
      <c r="D209" s="21" t="s">
        <v>337</v>
      </c>
      <c r="E209" s="23" t="s">
        <v>40</v>
      </c>
      <c r="F209" s="32" t="s">
        <v>338</v>
      </c>
      <c r="G209" s="23" t="s">
        <v>47</v>
      </c>
      <c r="H209" s="29">
        <v>9</v>
      </c>
      <c r="I209" s="86"/>
      <c r="J209" s="84">
        <f t="shared" si="6"/>
        <v>0</v>
      </c>
      <c r="K209" s="85" t="str">
        <f t="shared" si="7"/>
        <v>OK</v>
      </c>
      <c r="L209" s="48"/>
      <c r="M209" s="48"/>
      <c r="N209" s="48"/>
      <c r="O209" s="48"/>
      <c r="P209" s="48"/>
      <c r="Q209" s="48"/>
      <c r="R209" s="48"/>
      <c r="S209" s="48"/>
      <c r="T209" s="48"/>
      <c r="U209" s="48"/>
      <c r="V209" s="48"/>
      <c r="W209" s="48"/>
      <c r="X209" s="48"/>
      <c r="Y209" s="48"/>
      <c r="Z209" s="48"/>
      <c r="AA209" s="48"/>
      <c r="AB209" s="48"/>
    </row>
    <row r="210" spans="1:28" ht="63.75" x14ac:dyDescent="0.25">
      <c r="A210" s="130"/>
      <c r="B210" s="133"/>
      <c r="C210" s="23">
        <v>208</v>
      </c>
      <c r="D210" s="21" t="s">
        <v>339</v>
      </c>
      <c r="E210" s="23" t="s">
        <v>51</v>
      </c>
      <c r="F210" s="32" t="s">
        <v>340</v>
      </c>
      <c r="G210" s="23" t="s">
        <v>47</v>
      </c>
      <c r="H210" s="29">
        <v>8.01</v>
      </c>
      <c r="I210" s="86">
        <v>100</v>
      </c>
      <c r="J210" s="84">
        <f t="shared" si="6"/>
        <v>0</v>
      </c>
      <c r="K210" s="85" t="str">
        <f t="shared" si="7"/>
        <v>OK</v>
      </c>
      <c r="L210" s="48"/>
      <c r="M210" s="48"/>
      <c r="N210" s="48"/>
      <c r="O210" s="48"/>
      <c r="P210" s="48">
        <v>100</v>
      </c>
      <c r="Q210" s="48"/>
      <c r="R210" s="48"/>
      <c r="S210" s="48"/>
      <c r="T210" s="48"/>
      <c r="U210" s="48"/>
      <c r="V210" s="48"/>
      <c r="W210" s="48"/>
      <c r="X210" s="48"/>
      <c r="Y210" s="48"/>
      <c r="Z210" s="48"/>
      <c r="AA210" s="48"/>
      <c r="AB210" s="48"/>
    </row>
    <row r="211" spans="1:28" ht="25.5" x14ac:dyDescent="0.25">
      <c r="A211" s="130"/>
      <c r="B211" s="133"/>
      <c r="C211" s="23">
        <v>209</v>
      </c>
      <c r="D211" s="21" t="s">
        <v>341</v>
      </c>
      <c r="E211" s="23" t="s">
        <v>40</v>
      </c>
      <c r="F211" s="32" t="s">
        <v>52</v>
      </c>
      <c r="G211" s="23" t="s">
        <v>47</v>
      </c>
      <c r="H211" s="29">
        <v>1.48</v>
      </c>
      <c r="I211" s="86">
        <v>40</v>
      </c>
      <c r="J211" s="84">
        <f t="shared" si="6"/>
        <v>0</v>
      </c>
      <c r="K211" s="85" t="str">
        <f t="shared" si="7"/>
        <v>OK</v>
      </c>
      <c r="L211" s="48"/>
      <c r="M211" s="48"/>
      <c r="N211" s="48"/>
      <c r="O211" s="48"/>
      <c r="P211" s="48">
        <v>20</v>
      </c>
      <c r="Q211" s="48"/>
      <c r="R211" s="48"/>
      <c r="S211" s="48"/>
      <c r="T211" s="48"/>
      <c r="U211" s="48"/>
      <c r="V211" s="48"/>
      <c r="W211" s="48"/>
      <c r="X211" s="48"/>
      <c r="Y211" s="48">
        <v>20</v>
      </c>
      <c r="Z211" s="48"/>
      <c r="AA211" s="48"/>
      <c r="AB211" s="48"/>
    </row>
    <row r="212" spans="1:28" ht="25.5" x14ac:dyDescent="0.25">
      <c r="A212" s="130"/>
      <c r="B212" s="133"/>
      <c r="C212" s="23">
        <v>210</v>
      </c>
      <c r="D212" s="21" t="s">
        <v>342</v>
      </c>
      <c r="E212" s="23" t="s">
        <v>40</v>
      </c>
      <c r="F212" s="32" t="s">
        <v>52</v>
      </c>
      <c r="G212" s="23" t="s">
        <v>47</v>
      </c>
      <c r="H212" s="29">
        <v>3.6</v>
      </c>
      <c r="I212" s="86">
        <v>60</v>
      </c>
      <c r="J212" s="84">
        <f t="shared" si="6"/>
        <v>0</v>
      </c>
      <c r="K212" s="85" t="str">
        <f t="shared" si="7"/>
        <v>OK</v>
      </c>
      <c r="L212" s="48"/>
      <c r="M212" s="48"/>
      <c r="N212" s="48"/>
      <c r="O212" s="48"/>
      <c r="P212" s="48">
        <v>20</v>
      </c>
      <c r="Q212" s="48"/>
      <c r="R212" s="48"/>
      <c r="S212" s="48"/>
      <c r="T212" s="48"/>
      <c r="U212" s="48"/>
      <c r="V212" s="48"/>
      <c r="W212" s="48"/>
      <c r="X212" s="48"/>
      <c r="Y212" s="48">
        <v>40</v>
      </c>
      <c r="Z212" s="48"/>
      <c r="AA212" s="48"/>
      <c r="AB212" s="48"/>
    </row>
    <row r="213" spans="1:28" ht="51.75" x14ac:dyDescent="0.25">
      <c r="A213" s="130"/>
      <c r="B213" s="133"/>
      <c r="C213" s="23">
        <v>211</v>
      </c>
      <c r="D213" s="37" t="s">
        <v>343</v>
      </c>
      <c r="E213" s="23" t="s">
        <v>40</v>
      </c>
      <c r="F213" s="32" t="s">
        <v>344</v>
      </c>
      <c r="G213" s="23" t="s">
        <v>47</v>
      </c>
      <c r="H213" s="29">
        <v>54.78</v>
      </c>
      <c r="I213" s="86"/>
      <c r="J213" s="84">
        <f t="shared" si="6"/>
        <v>0</v>
      </c>
      <c r="K213" s="85" t="str">
        <f t="shared" si="7"/>
        <v>OK</v>
      </c>
      <c r="L213" s="48"/>
      <c r="M213" s="48"/>
      <c r="N213" s="48"/>
      <c r="O213" s="48"/>
      <c r="P213" s="48"/>
      <c r="Q213" s="48"/>
      <c r="R213" s="48"/>
      <c r="S213" s="48"/>
      <c r="T213" s="48"/>
      <c r="U213" s="48"/>
      <c r="V213" s="48"/>
      <c r="W213" s="48"/>
      <c r="X213" s="48"/>
      <c r="Y213" s="48"/>
      <c r="Z213" s="48"/>
      <c r="AA213" s="48"/>
      <c r="AB213" s="48"/>
    </row>
    <row r="214" spans="1:28" ht="25.5" x14ac:dyDescent="0.25">
      <c r="A214" s="131" t="s">
        <v>379</v>
      </c>
      <c r="B214" s="132">
        <v>31</v>
      </c>
      <c r="C214" s="26">
        <v>212</v>
      </c>
      <c r="D214" s="35" t="s">
        <v>345</v>
      </c>
      <c r="E214" s="26" t="s">
        <v>40</v>
      </c>
      <c r="F214" s="27" t="s">
        <v>128</v>
      </c>
      <c r="G214" s="26" t="s">
        <v>47</v>
      </c>
      <c r="H214" s="28">
        <v>0.28999999999999998</v>
      </c>
      <c r="I214" s="83">
        <v>40</v>
      </c>
      <c r="J214" s="84">
        <f t="shared" si="6"/>
        <v>0</v>
      </c>
      <c r="K214" s="85" t="str">
        <f t="shared" si="7"/>
        <v>OK</v>
      </c>
      <c r="L214" s="48"/>
      <c r="M214" s="48">
        <v>40</v>
      </c>
      <c r="N214" s="48"/>
      <c r="O214" s="48"/>
      <c r="P214" s="48"/>
      <c r="Q214" s="48"/>
      <c r="R214" s="48"/>
      <c r="S214" s="48"/>
      <c r="T214" s="48"/>
      <c r="U214" s="48"/>
      <c r="V214" s="48"/>
      <c r="W214" s="48"/>
      <c r="X214" s="48"/>
      <c r="Y214" s="48"/>
      <c r="Z214" s="48"/>
      <c r="AA214" s="48"/>
      <c r="AB214" s="48"/>
    </row>
    <row r="215" spans="1:28" ht="25.5" x14ac:dyDescent="0.25">
      <c r="A215" s="131"/>
      <c r="B215" s="132"/>
      <c r="C215" s="26">
        <v>213</v>
      </c>
      <c r="D215" s="35" t="s">
        <v>346</v>
      </c>
      <c r="E215" s="26" t="s">
        <v>40</v>
      </c>
      <c r="F215" s="27" t="s">
        <v>128</v>
      </c>
      <c r="G215" s="26" t="s">
        <v>47</v>
      </c>
      <c r="H215" s="28">
        <v>0.28999999999999998</v>
      </c>
      <c r="I215" s="83">
        <v>40</v>
      </c>
      <c r="J215" s="84">
        <f t="shared" si="6"/>
        <v>0</v>
      </c>
      <c r="K215" s="85" t="str">
        <f t="shared" si="7"/>
        <v>OK</v>
      </c>
      <c r="L215" s="48"/>
      <c r="M215" s="48">
        <v>40</v>
      </c>
      <c r="N215" s="48"/>
      <c r="O215" s="48"/>
      <c r="P215" s="48"/>
      <c r="Q215" s="48"/>
      <c r="R215" s="48"/>
      <c r="S215" s="48"/>
      <c r="T215" s="48"/>
      <c r="U215" s="48"/>
      <c r="V215" s="48"/>
      <c r="W215" s="48"/>
      <c r="X215" s="48"/>
      <c r="Y215" s="48"/>
      <c r="Z215" s="48"/>
      <c r="AA215" s="48"/>
      <c r="AB215" s="48"/>
    </row>
    <row r="216" spans="1:28" ht="25.5" x14ac:dyDescent="0.25">
      <c r="A216" s="131"/>
      <c r="B216" s="132"/>
      <c r="C216" s="26">
        <v>214</v>
      </c>
      <c r="D216" s="35" t="s">
        <v>347</v>
      </c>
      <c r="E216" s="26" t="s">
        <v>40</v>
      </c>
      <c r="F216" s="27" t="s">
        <v>128</v>
      </c>
      <c r="G216" s="26" t="s">
        <v>47</v>
      </c>
      <c r="H216" s="28">
        <v>0.28999999999999998</v>
      </c>
      <c r="I216" s="83">
        <v>40</v>
      </c>
      <c r="J216" s="84">
        <f t="shared" si="6"/>
        <v>0</v>
      </c>
      <c r="K216" s="85" t="str">
        <f t="shared" si="7"/>
        <v>OK</v>
      </c>
      <c r="L216" s="48"/>
      <c r="M216" s="48">
        <v>40</v>
      </c>
      <c r="N216" s="48"/>
      <c r="O216" s="48"/>
      <c r="P216" s="48"/>
      <c r="Q216" s="48"/>
      <c r="R216" s="48"/>
      <c r="S216" s="48"/>
      <c r="T216" s="48"/>
      <c r="U216" s="48"/>
      <c r="V216" s="48"/>
      <c r="W216" s="48"/>
      <c r="X216" s="48"/>
      <c r="Y216" s="48"/>
      <c r="Z216" s="48"/>
      <c r="AA216" s="48"/>
      <c r="AB216" s="48"/>
    </row>
    <row r="217" spans="1:28" ht="25.5" x14ac:dyDescent="0.25">
      <c r="A217" s="131"/>
      <c r="B217" s="132"/>
      <c r="C217" s="26">
        <v>215</v>
      </c>
      <c r="D217" s="35" t="s">
        <v>348</v>
      </c>
      <c r="E217" s="26" t="s">
        <v>40</v>
      </c>
      <c r="F217" s="27" t="s">
        <v>128</v>
      </c>
      <c r="G217" s="26" t="s">
        <v>47</v>
      </c>
      <c r="H217" s="28">
        <v>0.28999999999999998</v>
      </c>
      <c r="I217" s="83">
        <v>40</v>
      </c>
      <c r="J217" s="84">
        <f t="shared" si="6"/>
        <v>0</v>
      </c>
      <c r="K217" s="85" t="str">
        <f t="shared" si="7"/>
        <v>OK</v>
      </c>
      <c r="L217" s="48"/>
      <c r="M217" s="48">
        <v>40</v>
      </c>
      <c r="N217" s="48"/>
      <c r="O217" s="48"/>
      <c r="P217" s="48"/>
      <c r="Q217" s="48"/>
      <c r="R217" s="48"/>
      <c r="S217" s="48"/>
      <c r="T217" s="48"/>
      <c r="U217" s="48"/>
      <c r="V217" s="48"/>
      <c r="W217" s="48"/>
      <c r="X217" s="48"/>
      <c r="Y217" s="48"/>
      <c r="Z217" s="48"/>
      <c r="AA217" s="48"/>
      <c r="AB217" s="48"/>
    </row>
    <row r="218" spans="1:28" ht="25.5" x14ac:dyDescent="0.25">
      <c r="A218" s="131"/>
      <c r="B218" s="132"/>
      <c r="C218" s="26">
        <v>216</v>
      </c>
      <c r="D218" s="35" t="s">
        <v>349</v>
      </c>
      <c r="E218" s="26" t="s">
        <v>40</v>
      </c>
      <c r="F218" s="27" t="s">
        <v>128</v>
      </c>
      <c r="G218" s="26" t="s">
        <v>47</v>
      </c>
      <c r="H218" s="28">
        <v>0.28999999999999998</v>
      </c>
      <c r="I218" s="83">
        <v>40</v>
      </c>
      <c r="J218" s="84">
        <f t="shared" si="6"/>
        <v>0</v>
      </c>
      <c r="K218" s="85" t="str">
        <f t="shared" si="7"/>
        <v>OK</v>
      </c>
      <c r="L218" s="48"/>
      <c r="M218" s="48">
        <v>40</v>
      </c>
      <c r="N218" s="48"/>
      <c r="O218" s="48"/>
      <c r="P218" s="48"/>
      <c r="Q218" s="48"/>
      <c r="R218" s="48"/>
      <c r="S218" s="48"/>
      <c r="T218" s="48"/>
      <c r="U218" s="48"/>
      <c r="V218" s="48"/>
      <c r="W218" s="48"/>
      <c r="X218" s="48"/>
      <c r="Y218" s="48"/>
      <c r="Z218" s="48"/>
      <c r="AA218" s="48"/>
      <c r="AB218" s="48"/>
    </row>
    <row r="219" spans="1:28" ht="25.5" x14ac:dyDescent="0.25">
      <c r="A219" s="131"/>
      <c r="B219" s="132"/>
      <c r="C219" s="26">
        <v>217</v>
      </c>
      <c r="D219" s="35" t="s">
        <v>350</v>
      </c>
      <c r="E219" s="26" t="s">
        <v>40</v>
      </c>
      <c r="F219" s="27" t="s">
        <v>128</v>
      </c>
      <c r="G219" s="26" t="s">
        <v>47</v>
      </c>
      <c r="H219" s="28">
        <v>0.28999999999999998</v>
      </c>
      <c r="I219" s="83">
        <v>40</v>
      </c>
      <c r="J219" s="84">
        <f t="shared" si="6"/>
        <v>0</v>
      </c>
      <c r="K219" s="85" t="str">
        <f t="shared" si="7"/>
        <v>OK</v>
      </c>
      <c r="L219" s="48"/>
      <c r="M219" s="48">
        <v>40</v>
      </c>
      <c r="N219" s="48"/>
      <c r="O219" s="48"/>
      <c r="P219" s="48"/>
      <c r="Q219" s="48"/>
      <c r="R219" s="48"/>
      <c r="S219" s="48"/>
      <c r="T219" s="48"/>
      <c r="U219" s="48"/>
      <c r="V219" s="48"/>
      <c r="W219" s="48"/>
      <c r="X219" s="48"/>
      <c r="Y219" s="48"/>
      <c r="Z219" s="48"/>
      <c r="AA219" s="48"/>
      <c r="AB219" s="48"/>
    </row>
    <row r="220" spans="1:28" x14ac:dyDescent="0.25">
      <c r="A220" s="131"/>
      <c r="B220" s="132"/>
      <c r="C220" s="26">
        <v>218</v>
      </c>
      <c r="D220" s="35" t="s">
        <v>351</v>
      </c>
      <c r="E220" s="26" t="s">
        <v>40</v>
      </c>
      <c r="F220" s="27" t="s">
        <v>118</v>
      </c>
      <c r="G220" s="26" t="s">
        <v>47</v>
      </c>
      <c r="H220" s="28">
        <v>2.2000000000000002</v>
      </c>
      <c r="I220" s="83"/>
      <c r="J220" s="84">
        <f t="shared" si="6"/>
        <v>0</v>
      </c>
      <c r="K220" s="85" t="str">
        <f t="shared" si="7"/>
        <v>OK</v>
      </c>
      <c r="L220" s="48"/>
      <c r="M220" s="48"/>
      <c r="N220" s="48"/>
      <c r="O220" s="48"/>
      <c r="P220" s="48"/>
      <c r="Q220" s="48"/>
      <c r="R220" s="48"/>
      <c r="S220" s="48"/>
      <c r="T220" s="48"/>
      <c r="U220" s="48"/>
      <c r="V220" s="48"/>
      <c r="W220" s="48"/>
      <c r="X220" s="48"/>
      <c r="Y220" s="48"/>
      <c r="Z220" s="48"/>
      <c r="AA220" s="48"/>
      <c r="AB220" s="48"/>
    </row>
    <row r="221" spans="1:28" x14ac:dyDescent="0.25">
      <c r="A221" s="131"/>
      <c r="B221" s="132"/>
      <c r="C221" s="26">
        <v>219</v>
      </c>
      <c r="D221" s="35" t="s">
        <v>352</v>
      </c>
      <c r="E221" s="26" t="s">
        <v>147</v>
      </c>
      <c r="F221" s="27" t="s">
        <v>118</v>
      </c>
      <c r="G221" s="26" t="s">
        <v>47</v>
      </c>
      <c r="H221" s="28">
        <v>2.2000000000000002</v>
      </c>
      <c r="I221" s="83"/>
      <c r="J221" s="84">
        <f t="shared" si="6"/>
        <v>0</v>
      </c>
      <c r="K221" s="85" t="str">
        <f t="shared" si="7"/>
        <v>OK</v>
      </c>
      <c r="L221" s="48"/>
      <c r="M221" s="48"/>
      <c r="N221" s="48"/>
      <c r="O221" s="48"/>
      <c r="P221" s="48"/>
      <c r="Q221" s="48"/>
      <c r="R221" s="48"/>
      <c r="S221" s="48"/>
      <c r="T221" s="48"/>
      <c r="U221" s="48"/>
      <c r="V221" s="48"/>
      <c r="W221" s="48"/>
      <c r="X221" s="48"/>
      <c r="Y221" s="48"/>
      <c r="Z221" s="48"/>
      <c r="AA221" s="48"/>
      <c r="AB221" s="48"/>
    </row>
    <row r="222" spans="1:28" ht="38.25" x14ac:dyDescent="0.25">
      <c r="A222" s="131"/>
      <c r="B222" s="132"/>
      <c r="C222" s="26">
        <v>220</v>
      </c>
      <c r="D222" s="35" t="s">
        <v>353</v>
      </c>
      <c r="E222" s="26" t="s">
        <v>40</v>
      </c>
      <c r="F222" s="27" t="s">
        <v>354</v>
      </c>
      <c r="G222" s="26" t="s">
        <v>47</v>
      </c>
      <c r="H222" s="28">
        <v>1.57</v>
      </c>
      <c r="I222" s="83"/>
      <c r="J222" s="84">
        <f t="shared" si="6"/>
        <v>0</v>
      </c>
      <c r="K222" s="85" t="str">
        <f t="shared" si="7"/>
        <v>OK</v>
      </c>
      <c r="L222" s="48"/>
      <c r="M222" s="48"/>
      <c r="N222" s="48"/>
      <c r="O222" s="48"/>
      <c r="P222" s="48"/>
      <c r="Q222" s="48"/>
      <c r="R222" s="48"/>
      <c r="S222" s="48"/>
      <c r="T222" s="48"/>
      <c r="U222" s="48"/>
      <c r="V222" s="48"/>
      <c r="W222" s="48"/>
      <c r="X222" s="48"/>
      <c r="Y222" s="48"/>
      <c r="Z222" s="48"/>
      <c r="AA222" s="48"/>
      <c r="AB222" s="48"/>
    </row>
    <row r="223" spans="1:28" ht="25.5" x14ac:dyDescent="0.25">
      <c r="A223" s="131"/>
      <c r="B223" s="132"/>
      <c r="C223" s="26">
        <v>221</v>
      </c>
      <c r="D223" s="35" t="s">
        <v>355</v>
      </c>
      <c r="E223" s="26" t="s">
        <v>68</v>
      </c>
      <c r="F223" s="27" t="s">
        <v>218</v>
      </c>
      <c r="G223" s="26" t="s">
        <v>47</v>
      </c>
      <c r="H223" s="28">
        <v>5.71</v>
      </c>
      <c r="I223" s="83">
        <v>10</v>
      </c>
      <c r="J223" s="84">
        <f t="shared" si="6"/>
        <v>0</v>
      </c>
      <c r="K223" s="85" t="str">
        <f t="shared" si="7"/>
        <v>OK</v>
      </c>
      <c r="L223" s="48"/>
      <c r="M223" s="48">
        <v>5</v>
      </c>
      <c r="N223" s="48"/>
      <c r="O223" s="48"/>
      <c r="P223" s="48"/>
      <c r="Q223" s="48"/>
      <c r="R223" s="48"/>
      <c r="S223" s="48"/>
      <c r="T223" s="48"/>
      <c r="U223" s="48"/>
      <c r="V223" s="48"/>
      <c r="W223" s="48"/>
      <c r="X223" s="48"/>
      <c r="Y223" s="48"/>
      <c r="Z223" s="48">
        <v>5</v>
      </c>
      <c r="AA223" s="48"/>
      <c r="AB223" s="48"/>
    </row>
    <row r="224" spans="1:28" ht="25.5" x14ac:dyDescent="0.25">
      <c r="A224" s="131"/>
      <c r="B224" s="132"/>
      <c r="C224" s="26">
        <v>222</v>
      </c>
      <c r="D224" s="35" t="s">
        <v>356</v>
      </c>
      <c r="E224" s="26" t="s">
        <v>40</v>
      </c>
      <c r="F224" s="27" t="s">
        <v>153</v>
      </c>
      <c r="G224" s="26" t="s">
        <v>47</v>
      </c>
      <c r="H224" s="28">
        <v>0.26</v>
      </c>
      <c r="I224" s="83">
        <v>4000</v>
      </c>
      <c r="J224" s="84">
        <f t="shared" si="6"/>
        <v>0</v>
      </c>
      <c r="K224" s="85" t="str">
        <f t="shared" si="7"/>
        <v>OK</v>
      </c>
      <c r="L224" s="48"/>
      <c r="M224" s="48">
        <v>2000</v>
      </c>
      <c r="N224" s="48"/>
      <c r="O224" s="48"/>
      <c r="P224" s="48"/>
      <c r="Q224" s="48"/>
      <c r="R224" s="48"/>
      <c r="S224" s="48"/>
      <c r="T224" s="48"/>
      <c r="U224" s="48"/>
      <c r="V224" s="48"/>
      <c r="W224" s="48"/>
      <c r="X224" s="48"/>
      <c r="Y224" s="48"/>
      <c r="Z224" s="48">
        <v>2000</v>
      </c>
      <c r="AA224" s="48"/>
      <c r="AB224" s="48"/>
    </row>
    <row r="225" spans="1:28" x14ac:dyDescent="0.25">
      <c r="A225" s="131"/>
      <c r="B225" s="132"/>
      <c r="C225" s="26">
        <v>223</v>
      </c>
      <c r="D225" s="35" t="s">
        <v>357</v>
      </c>
      <c r="E225" s="26" t="s">
        <v>40</v>
      </c>
      <c r="F225" s="27" t="s">
        <v>325</v>
      </c>
      <c r="G225" s="26" t="s">
        <v>47</v>
      </c>
      <c r="H225" s="28">
        <v>0.43</v>
      </c>
      <c r="I225" s="83">
        <v>300</v>
      </c>
      <c r="J225" s="84">
        <f t="shared" si="6"/>
        <v>0</v>
      </c>
      <c r="K225" s="85" t="str">
        <f t="shared" si="7"/>
        <v>OK</v>
      </c>
      <c r="L225" s="48"/>
      <c r="M225" s="48">
        <v>100</v>
      </c>
      <c r="N225" s="48"/>
      <c r="O225" s="48"/>
      <c r="P225" s="48"/>
      <c r="Q225" s="48"/>
      <c r="R225" s="48"/>
      <c r="S225" s="48"/>
      <c r="T225" s="48"/>
      <c r="U225" s="48"/>
      <c r="V225" s="48"/>
      <c r="W225" s="48"/>
      <c r="X225" s="48"/>
      <c r="Y225" s="48"/>
      <c r="Z225" s="48">
        <v>200</v>
      </c>
      <c r="AA225" s="48"/>
      <c r="AB225" s="48"/>
    </row>
    <row r="226" spans="1:28" x14ac:dyDescent="0.25">
      <c r="A226" s="131"/>
      <c r="B226" s="132"/>
      <c r="C226" s="26">
        <v>224</v>
      </c>
      <c r="D226" s="40" t="s">
        <v>358</v>
      </c>
      <c r="E226" s="31" t="s">
        <v>40</v>
      </c>
      <c r="F226" s="33" t="s">
        <v>359</v>
      </c>
      <c r="G226" s="31" t="s">
        <v>47</v>
      </c>
      <c r="H226" s="28">
        <v>0.21</v>
      </c>
      <c r="I226" s="88"/>
      <c r="J226" s="84">
        <f t="shared" si="6"/>
        <v>0</v>
      </c>
      <c r="K226" s="85" t="str">
        <f t="shared" si="7"/>
        <v>OK</v>
      </c>
      <c r="L226" s="48"/>
      <c r="M226" s="48"/>
      <c r="N226" s="48"/>
      <c r="O226" s="48"/>
      <c r="P226" s="48"/>
      <c r="Q226" s="48"/>
      <c r="R226" s="48"/>
      <c r="S226" s="48"/>
      <c r="T226" s="48"/>
      <c r="U226" s="48"/>
      <c r="V226" s="48"/>
      <c r="W226" s="48"/>
      <c r="X226" s="48"/>
      <c r="Y226" s="48"/>
      <c r="Z226" s="48"/>
      <c r="AA226" s="48"/>
      <c r="AB226" s="48"/>
    </row>
    <row r="227" spans="1:28" x14ac:dyDescent="0.25">
      <c r="A227" s="131"/>
      <c r="B227" s="132"/>
      <c r="C227" s="26">
        <v>225</v>
      </c>
      <c r="D227" s="40" t="s">
        <v>360</v>
      </c>
      <c r="E227" s="31" t="s">
        <v>40</v>
      </c>
      <c r="F227" s="33" t="s">
        <v>359</v>
      </c>
      <c r="G227" s="31" t="s">
        <v>47</v>
      </c>
      <c r="H227" s="28">
        <v>0.14000000000000001</v>
      </c>
      <c r="I227" s="88"/>
      <c r="J227" s="84">
        <f t="shared" si="6"/>
        <v>0</v>
      </c>
      <c r="K227" s="85" t="str">
        <f t="shared" si="7"/>
        <v>OK</v>
      </c>
      <c r="L227" s="48"/>
      <c r="M227" s="48"/>
      <c r="N227" s="48"/>
      <c r="O227" s="48"/>
      <c r="P227" s="48"/>
      <c r="Q227" s="48"/>
      <c r="R227" s="48"/>
      <c r="S227" s="48"/>
      <c r="T227" s="48"/>
      <c r="U227" s="48"/>
      <c r="V227" s="48"/>
      <c r="W227" s="48"/>
      <c r="X227" s="48"/>
      <c r="Y227" s="48"/>
      <c r="Z227" s="48"/>
      <c r="AA227" s="48"/>
      <c r="AB227" s="48"/>
    </row>
    <row r="228" spans="1:28" x14ac:dyDescent="0.25">
      <c r="A228" s="131"/>
      <c r="B228" s="132"/>
      <c r="C228" s="26">
        <v>226</v>
      </c>
      <c r="D228" s="40" t="s">
        <v>361</v>
      </c>
      <c r="E228" s="31" t="s">
        <v>40</v>
      </c>
      <c r="F228" s="33" t="s">
        <v>359</v>
      </c>
      <c r="G228" s="31" t="s">
        <v>47</v>
      </c>
      <c r="H228" s="28">
        <v>0.1</v>
      </c>
      <c r="I228" s="88"/>
      <c r="J228" s="84">
        <f t="shared" si="6"/>
        <v>0</v>
      </c>
      <c r="K228" s="85" t="str">
        <f t="shared" si="7"/>
        <v>OK</v>
      </c>
      <c r="L228" s="48"/>
      <c r="M228" s="48"/>
      <c r="N228" s="48"/>
      <c r="O228" s="48"/>
      <c r="P228" s="48"/>
      <c r="Q228" s="48"/>
      <c r="R228" s="48"/>
      <c r="S228" s="48"/>
      <c r="T228" s="48"/>
      <c r="U228" s="48"/>
      <c r="V228" s="48"/>
      <c r="W228" s="48"/>
      <c r="X228" s="48"/>
      <c r="Y228" s="48"/>
      <c r="Z228" s="48"/>
      <c r="AA228" s="48"/>
      <c r="AB228" s="48"/>
    </row>
    <row r="229" spans="1:28" x14ac:dyDescent="0.25">
      <c r="A229" s="131"/>
      <c r="B229" s="132"/>
      <c r="C229" s="26">
        <v>227</v>
      </c>
      <c r="D229" s="41" t="s">
        <v>362</v>
      </c>
      <c r="E229" s="31" t="s">
        <v>40</v>
      </c>
      <c r="F229" s="33" t="s">
        <v>359</v>
      </c>
      <c r="G229" s="31" t="s">
        <v>47</v>
      </c>
      <c r="H229" s="28">
        <v>0.33</v>
      </c>
      <c r="I229" s="88"/>
      <c r="J229" s="84">
        <f t="shared" si="6"/>
        <v>0</v>
      </c>
      <c r="K229" s="85" t="str">
        <f t="shared" si="7"/>
        <v>OK</v>
      </c>
      <c r="L229" s="48"/>
      <c r="M229" s="48"/>
      <c r="N229" s="48"/>
      <c r="O229" s="48"/>
      <c r="P229" s="48"/>
      <c r="Q229" s="48"/>
      <c r="R229" s="48"/>
      <c r="S229" s="48"/>
      <c r="T229" s="48"/>
      <c r="U229" s="48"/>
      <c r="V229" s="48"/>
      <c r="W229" s="48"/>
      <c r="X229" s="48"/>
      <c r="Y229" s="48"/>
      <c r="Z229" s="48"/>
      <c r="AA229" s="48"/>
      <c r="AB229" s="48"/>
    </row>
    <row r="230" spans="1:28" x14ac:dyDescent="0.25">
      <c r="A230" s="131"/>
      <c r="B230" s="132"/>
      <c r="C230" s="26">
        <v>228</v>
      </c>
      <c r="D230" s="40" t="s">
        <v>363</v>
      </c>
      <c r="E230" s="31" t="s">
        <v>40</v>
      </c>
      <c r="F230" s="33" t="s">
        <v>359</v>
      </c>
      <c r="G230" s="31" t="s">
        <v>47</v>
      </c>
      <c r="H230" s="28">
        <v>0.21</v>
      </c>
      <c r="I230" s="88"/>
      <c r="J230" s="84">
        <f t="shared" si="6"/>
        <v>0</v>
      </c>
      <c r="K230" s="85" t="str">
        <f t="shared" si="7"/>
        <v>OK</v>
      </c>
      <c r="L230" s="48"/>
      <c r="M230" s="48"/>
      <c r="N230" s="48"/>
      <c r="O230" s="48"/>
      <c r="P230" s="48"/>
      <c r="Q230" s="48"/>
      <c r="R230" s="48"/>
      <c r="S230" s="48"/>
      <c r="T230" s="48"/>
      <c r="U230" s="48"/>
      <c r="V230" s="48"/>
      <c r="W230" s="48"/>
      <c r="X230" s="48"/>
      <c r="Y230" s="48"/>
      <c r="Z230" s="48"/>
      <c r="AA230" s="48"/>
      <c r="AB230" s="48"/>
    </row>
    <row r="231" spans="1:28" x14ac:dyDescent="0.25">
      <c r="A231" s="131"/>
      <c r="B231" s="132"/>
      <c r="C231" s="26">
        <v>229</v>
      </c>
      <c r="D231" s="40" t="s">
        <v>364</v>
      </c>
      <c r="E231" s="31" t="s">
        <v>40</v>
      </c>
      <c r="F231" s="33" t="s">
        <v>359</v>
      </c>
      <c r="G231" s="31" t="s">
        <v>47</v>
      </c>
      <c r="H231" s="28">
        <v>0.16</v>
      </c>
      <c r="I231" s="88"/>
      <c r="J231" s="84">
        <f t="shared" si="6"/>
        <v>0</v>
      </c>
      <c r="K231" s="85" t="str">
        <f t="shared" si="7"/>
        <v>OK</v>
      </c>
      <c r="L231" s="48"/>
      <c r="M231" s="48"/>
      <c r="N231" s="48"/>
      <c r="O231" s="48"/>
      <c r="P231" s="48"/>
      <c r="Q231" s="48"/>
      <c r="R231" s="48"/>
      <c r="S231" s="48"/>
      <c r="T231" s="48"/>
      <c r="U231" s="48"/>
      <c r="V231" s="48"/>
      <c r="W231" s="48"/>
      <c r="X231" s="48"/>
      <c r="Y231" s="48"/>
      <c r="Z231" s="48"/>
      <c r="AA231" s="48"/>
      <c r="AB231" s="48"/>
    </row>
    <row r="232" spans="1:28" x14ac:dyDescent="0.25">
      <c r="A232" s="131"/>
      <c r="B232" s="132"/>
      <c r="C232" s="26">
        <v>230</v>
      </c>
      <c r="D232" s="40" t="s">
        <v>365</v>
      </c>
      <c r="E232" s="31" t="s">
        <v>40</v>
      </c>
      <c r="F232" s="33" t="s">
        <v>359</v>
      </c>
      <c r="G232" s="31" t="s">
        <v>47</v>
      </c>
      <c r="H232" s="28">
        <v>7.0000000000000007E-2</v>
      </c>
      <c r="I232" s="88"/>
      <c r="J232" s="84">
        <f t="shared" si="6"/>
        <v>0</v>
      </c>
      <c r="K232" s="85" t="str">
        <f t="shared" si="7"/>
        <v>OK</v>
      </c>
      <c r="L232" s="48"/>
      <c r="M232" s="48"/>
      <c r="N232" s="48"/>
      <c r="O232" s="48"/>
      <c r="P232" s="48"/>
      <c r="Q232" s="48"/>
      <c r="R232" s="48"/>
      <c r="S232" s="48"/>
      <c r="T232" s="48"/>
      <c r="U232" s="48"/>
      <c r="V232" s="48"/>
      <c r="W232" s="48"/>
      <c r="X232" s="48"/>
      <c r="Y232" s="48"/>
      <c r="Z232" s="48"/>
      <c r="AA232" s="48"/>
      <c r="AB232" s="48"/>
    </row>
    <row r="233" spans="1:28" ht="76.5" x14ac:dyDescent="0.25">
      <c r="A233" s="56" t="s">
        <v>382</v>
      </c>
      <c r="B233" s="54">
        <v>32</v>
      </c>
      <c r="C233" s="23">
        <v>231</v>
      </c>
      <c r="D233" s="21" t="s">
        <v>366</v>
      </c>
      <c r="E233" s="23" t="s">
        <v>68</v>
      </c>
      <c r="F233" s="32" t="s">
        <v>180</v>
      </c>
      <c r="G233" s="23" t="s">
        <v>47</v>
      </c>
      <c r="H233" s="29">
        <v>260</v>
      </c>
      <c r="I233" s="86"/>
      <c r="J233" s="84">
        <f t="shared" si="6"/>
        <v>0</v>
      </c>
      <c r="K233" s="85" t="str">
        <f t="shared" si="7"/>
        <v>OK</v>
      </c>
      <c r="L233" s="48"/>
      <c r="M233" s="48"/>
      <c r="N233" s="48"/>
      <c r="O233" s="48"/>
      <c r="P233" s="48"/>
      <c r="Q233" s="48"/>
      <c r="R233" s="48"/>
      <c r="S233" s="48"/>
      <c r="T233" s="48"/>
      <c r="U233" s="48"/>
      <c r="V233" s="48"/>
      <c r="W233" s="48"/>
      <c r="X233" s="48"/>
      <c r="Y233" s="48"/>
      <c r="Z233" s="48"/>
      <c r="AA233" s="48"/>
      <c r="AB233" s="48"/>
    </row>
    <row r="234" spans="1:28" ht="37.5" customHeight="1" x14ac:dyDescent="0.25">
      <c r="A234" s="47" t="s">
        <v>387</v>
      </c>
      <c r="B234" s="54">
        <v>33</v>
      </c>
      <c r="C234" s="23"/>
      <c r="D234" s="21" t="s">
        <v>388</v>
      </c>
      <c r="E234" s="23" t="s">
        <v>389</v>
      </c>
      <c r="F234" s="32"/>
      <c r="G234" s="23" t="s">
        <v>47</v>
      </c>
      <c r="H234" s="29"/>
      <c r="I234" s="83"/>
      <c r="J234" s="84">
        <f t="shared" si="6"/>
        <v>0</v>
      </c>
      <c r="K234" s="85"/>
      <c r="L234" s="48"/>
      <c r="M234" s="48"/>
      <c r="N234" s="48"/>
      <c r="O234" s="48"/>
      <c r="P234" s="48"/>
      <c r="Q234" s="48"/>
      <c r="R234" s="48"/>
      <c r="S234" s="48"/>
      <c r="T234" s="48"/>
      <c r="U234" s="48"/>
      <c r="V234" s="48"/>
      <c r="W234" s="48"/>
      <c r="X234" s="48"/>
      <c r="Y234" s="48"/>
      <c r="Z234" s="48"/>
      <c r="AA234" s="48"/>
      <c r="AB234" s="48"/>
    </row>
    <row r="235" spans="1:28" ht="38.25" x14ac:dyDescent="0.25">
      <c r="A235" s="56" t="s">
        <v>380</v>
      </c>
      <c r="B235" s="54">
        <v>34</v>
      </c>
      <c r="C235" s="23">
        <v>161</v>
      </c>
      <c r="D235" s="21" t="s">
        <v>367</v>
      </c>
      <c r="E235" s="23" t="s">
        <v>9</v>
      </c>
      <c r="F235" s="32" t="s">
        <v>77</v>
      </c>
      <c r="G235" s="23" t="s">
        <v>47</v>
      </c>
      <c r="H235" s="29">
        <v>0.05</v>
      </c>
      <c r="I235" s="49">
        <f>100000-4000</f>
        <v>96000</v>
      </c>
      <c r="J235" s="84">
        <f t="shared" si="6"/>
        <v>-4000</v>
      </c>
      <c r="K235" s="85" t="str">
        <f t="shared" si="7"/>
        <v>ATENÇÃO</v>
      </c>
      <c r="L235" s="48">
        <v>24000</v>
      </c>
      <c r="M235" s="48"/>
      <c r="N235" s="48"/>
      <c r="O235" s="48"/>
      <c r="P235" s="48"/>
      <c r="Q235" s="48"/>
      <c r="R235" s="48"/>
      <c r="S235" s="48"/>
      <c r="T235" s="48"/>
      <c r="U235" s="48"/>
      <c r="V235" s="48">
        <v>36000</v>
      </c>
      <c r="W235" s="48"/>
      <c r="X235" s="48"/>
      <c r="Y235" s="48"/>
      <c r="Z235" s="48"/>
      <c r="AA235" s="48">
        <v>40000</v>
      </c>
      <c r="AB235" s="48"/>
    </row>
    <row r="236" spans="1:28" ht="63.75" x14ac:dyDescent="0.25">
      <c r="A236" s="55" t="s">
        <v>382</v>
      </c>
      <c r="B236" s="53">
        <v>35</v>
      </c>
      <c r="C236" s="26">
        <v>233</v>
      </c>
      <c r="D236" s="35" t="s">
        <v>368</v>
      </c>
      <c r="E236" s="26" t="s">
        <v>40</v>
      </c>
      <c r="F236" s="27" t="s">
        <v>369</v>
      </c>
      <c r="G236" s="26" t="s">
        <v>370</v>
      </c>
      <c r="H236" s="30">
        <v>2200</v>
      </c>
      <c r="I236" s="83"/>
      <c r="J236" s="84">
        <f t="shared" si="6"/>
        <v>0</v>
      </c>
      <c r="K236" s="85" t="str">
        <f t="shared" si="7"/>
        <v>OK</v>
      </c>
      <c r="L236" s="48"/>
      <c r="M236" s="48"/>
      <c r="N236" s="48"/>
      <c r="O236" s="48"/>
      <c r="P236" s="48"/>
      <c r="Q236" s="48"/>
      <c r="R236" s="48"/>
      <c r="S236" s="48"/>
      <c r="T236" s="48"/>
      <c r="U236" s="48"/>
      <c r="V236" s="48"/>
      <c r="W236" s="48"/>
      <c r="X236" s="48"/>
      <c r="Y236" s="48"/>
      <c r="Z236" s="48"/>
      <c r="AA236" s="48"/>
      <c r="AB236" s="48"/>
    </row>
    <row r="237" spans="1:28" ht="102" x14ac:dyDescent="0.25">
      <c r="A237" s="130" t="s">
        <v>382</v>
      </c>
      <c r="B237" s="133">
        <v>36</v>
      </c>
      <c r="C237" s="23">
        <v>234</v>
      </c>
      <c r="D237" s="21" t="s">
        <v>371</v>
      </c>
      <c r="E237" s="23" t="s">
        <v>40</v>
      </c>
      <c r="F237" s="32" t="s">
        <v>372</v>
      </c>
      <c r="G237" s="23" t="s">
        <v>47</v>
      </c>
      <c r="H237" s="29">
        <v>132.5</v>
      </c>
      <c r="I237" s="86"/>
      <c r="J237" s="84">
        <f t="shared" si="6"/>
        <v>0</v>
      </c>
      <c r="K237" s="85" t="str">
        <f t="shared" si="7"/>
        <v>OK</v>
      </c>
      <c r="L237" s="48"/>
      <c r="M237" s="48"/>
      <c r="N237" s="48"/>
      <c r="O237" s="48"/>
      <c r="P237" s="48"/>
      <c r="Q237" s="48"/>
      <c r="R237" s="48"/>
      <c r="S237" s="48"/>
      <c r="T237" s="48"/>
      <c r="U237" s="48"/>
      <c r="V237" s="48"/>
      <c r="W237" s="48"/>
      <c r="X237" s="48"/>
      <c r="Y237" s="48"/>
      <c r="Z237" s="48"/>
      <c r="AA237" s="48"/>
      <c r="AB237" s="48"/>
    </row>
    <row r="238" spans="1:28" ht="102" x14ac:dyDescent="0.25">
      <c r="A238" s="130"/>
      <c r="B238" s="133"/>
      <c r="C238" s="23">
        <v>235</v>
      </c>
      <c r="D238" s="21" t="s">
        <v>373</v>
      </c>
      <c r="E238" s="23" t="s">
        <v>40</v>
      </c>
      <c r="F238" s="32" t="s">
        <v>372</v>
      </c>
      <c r="G238" s="23" t="s">
        <v>47</v>
      </c>
      <c r="H238" s="29">
        <v>92</v>
      </c>
      <c r="I238" s="86"/>
      <c r="J238" s="84">
        <f t="shared" si="6"/>
        <v>0</v>
      </c>
      <c r="K238" s="85" t="str">
        <f t="shared" si="7"/>
        <v>OK</v>
      </c>
      <c r="L238" s="48"/>
      <c r="M238" s="48"/>
      <c r="N238" s="48"/>
      <c r="O238" s="48"/>
      <c r="P238" s="48"/>
      <c r="Q238" s="48"/>
      <c r="R238" s="48"/>
      <c r="S238" s="48"/>
      <c r="T238" s="48"/>
      <c r="U238" s="48"/>
      <c r="V238" s="48"/>
      <c r="W238" s="48"/>
      <c r="X238" s="48"/>
      <c r="Y238" s="48"/>
      <c r="Z238" s="48"/>
      <c r="AA238" s="48"/>
      <c r="AB238" s="48"/>
    </row>
    <row r="239" spans="1:28" ht="25.5" x14ac:dyDescent="0.25">
      <c r="A239" s="130"/>
      <c r="B239" s="133"/>
      <c r="C239" s="23">
        <v>236</v>
      </c>
      <c r="D239" s="21" t="s">
        <v>374</v>
      </c>
      <c r="E239" s="23" t="s">
        <v>375</v>
      </c>
      <c r="F239" s="32" t="s">
        <v>372</v>
      </c>
      <c r="G239" s="23" t="s">
        <v>47</v>
      </c>
      <c r="H239" s="29">
        <v>34.799999999999997</v>
      </c>
      <c r="I239" s="86"/>
      <c r="J239" s="84">
        <f t="shared" si="6"/>
        <v>0</v>
      </c>
      <c r="K239" s="85" t="str">
        <f t="shared" si="7"/>
        <v>OK</v>
      </c>
      <c r="L239" s="48"/>
      <c r="M239" s="48"/>
      <c r="N239" s="48"/>
      <c r="O239" s="48"/>
      <c r="P239" s="48"/>
      <c r="Q239" s="48"/>
      <c r="R239" s="48"/>
      <c r="S239" s="48"/>
      <c r="T239" s="48"/>
      <c r="U239" s="48"/>
      <c r="V239" s="48"/>
      <c r="W239" s="48"/>
      <c r="X239" s="48"/>
      <c r="Y239" s="48"/>
      <c r="Z239" s="48"/>
      <c r="AA239" s="48"/>
      <c r="AB239" s="48"/>
    </row>
    <row r="240" spans="1:28" ht="63.75" x14ac:dyDescent="0.25">
      <c r="A240" s="130"/>
      <c r="B240" s="133"/>
      <c r="C240" s="23">
        <v>237</v>
      </c>
      <c r="D240" s="21" t="s">
        <v>376</v>
      </c>
      <c r="E240" s="23" t="s">
        <v>40</v>
      </c>
      <c r="F240" s="32" t="s">
        <v>372</v>
      </c>
      <c r="G240" s="23" t="s">
        <v>47</v>
      </c>
      <c r="H240" s="29">
        <v>202</v>
      </c>
      <c r="I240" s="86"/>
      <c r="J240" s="84">
        <f t="shared" si="6"/>
        <v>0</v>
      </c>
      <c r="K240" s="85" t="str">
        <f t="shared" si="7"/>
        <v>OK</v>
      </c>
      <c r="L240" s="48"/>
      <c r="M240" s="48"/>
      <c r="N240" s="48"/>
      <c r="O240" s="48"/>
      <c r="P240" s="48"/>
      <c r="Q240" s="48"/>
      <c r="R240" s="48"/>
      <c r="S240" s="48"/>
      <c r="T240" s="48"/>
      <c r="U240" s="48"/>
      <c r="V240" s="48"/>
      <c r="W240" s="48"/>
      <c r="X240" s="48"/>
      <c r="Y240" s="48"/>
      <c r="Z240" s="48"/>
      <c r="AA240" s="48"/>
      <c r="AB240" s="48"/>
    </row>
  </sheetData>
  <mergeCells count="71">
    <mergeCell ref="U1:U2"/>
    <mergeCell ref="V1:V2"/>
    <mergeCell ref="W1:W2"/>
    <mergeCell ref="Q1:Q2"/>
    <mergeCell ref="R1:R2"/>
    <mergeCell ref="S1:S2"/>
    <mergeCell ref="T1:T2"/>
    <mergeCell ref="A2:K2"/>
    <mergeCell ref="A4:A5"/>
    <mergeCell ref="B4:B5"/>
    <mergeCell ref="O1:O2"/>
    <mergeCell ref="P1:P2"/>
    <mergeCell ref="A1:C1"/>
    <mergeCell ref="D1:H1"/>
    <mergeCell ref="I1:K1"/>
    <mergeCell ref="L1:L2"/>
    <mergeCell ref="M1:M2"/>
    <mergeCell ref="N1:N2"/>
    <mergeCell ref="A6:A13"/>
    <mergeCell ref="B6:B13"/>
    <mergeCell ref="A14:A15"/>
    <mergeCell ref="B14:B15"/>
    <mergeCell ref="A16:A23"/>
    <mergeCell ref="B16:B23"/>
    <mergeCell ref="A24:A27"/>
    <mergeCell ref="B24:B27"/>
    <mergeCell ref="A28:A49"/>
    <mergeCell ref="B28:B49"/>
    <mergeCell ref="A50:A54"/>
    <mergeCell ref="B50:B54"/>
    <mergeCell ref="A55:A60"/>
    <mergeCell ref="B55:B60"/>
    <mergeCell ref="A61:A80"/>
    <mergeCell ref="B61:B80"/>
    <mergeCell ref="A81:A82"/>
    <mergeCell ref="B81:B82"/>
    <mergeCell ref="A83:A84"/>
    <mergeCell ref="B83:B84"/>
    <mergeCell ref="A85:A100"/>
    <mergeCell ref="B85:B100"/>
    <mergeCell ref="A102:A112"/>
    <mergeCell ref="B102:B112"/>
    <mergeCell ref="A237:A240"/>
    <mergeCell ref="B237:B240"/>
    <mergeCell ref="A177:A193"/>
    <mergeCell ref="B177:B193"/>
    <mergeCell ref="A194:A203"/>
    <mergeCell ref="B194:B203"/>
    <mergeCell ref="A204:A205"/>
    <mergeCell ref="B204:B205"/>
    <mergeCell ref="A206:A213"/>
    <mergeCell ref="B206:B213"/>
    <mergeCell ref="A214:A232"/>
    <mergeCell ref="B214:B232"/>
    <mergeCell ref="A115:A121"/>
    <mergeCell ref="B115:B121"/>
    <mergeCell ref="A122:A127"/>
    <mergeCell ref="B122:B127"/>
    <mergeCell ref="A129:A138"/>
    <mergeCell ref="B129:B138"/>
    <mergeCell ref="A141:A163"/>
    <mergeCell ref="B141:B163"/>
    <mergeCell ref="A165:A166"/>
    <mergeCell ref="B165:B166"/>
    <mergeCell ref="A167:A176"/>
    <mergeCell ref="B167:B176"/>
    <mergeCell ref="Y1:Y2"/>
    <mergeCell ref="Z1:Z2"/>
    <mergeCell ref="AA1:AA2"/>
    <mergeCell ref="AB1:AB2"/>
    <mergeCell ref="X1:X2"/>
  </mergeCells>
  <conditionalFormatting sqref="L4">
    <cfRule type="cellIs" dxfId="77" priority="40" stopIfTrue="1" operator="greaterThan">
      <formula>0</formula>
    </cfRule>
    <cfRule type="cellIs" dxfId="76" priority="41" stopIfTrue="1" operator="greaterThan">
      <formula>0</formula>
    </cfRule>
    <cfRule type="cellIs" dxfId="75" priority="42" stopIfTrue="1" operator="greaterThan">
      <formula>0</formula>
    </cfRule>
  </conditionalFormatting>
  <conditionalFormatting sqref="L5:L28">
    <cfRule type="cellIs" dxfId="74" priority="37" stopIfTrue="1" operator="greaterThan">
      <formula>0</formula>
    </cfRule>
    <cfRule type="cellIs" dxfId="73" priority="38" stopIfTrue="1" operator="greaterThan">
      <formula>0</formula>
    </cfRule>
    <cfRule type="cellIs" dxfId="72" priority="39" stopIfTrue="1" operator="greaterThan">
      <formula>0</formula>
    </cfRule>
  </conditionalFormatting>
  <conditionalFormatting sqref="M4:W4">
    <cfRule type="cellIs" dxfId="71" priority="34" stopIfTrue="1" operator="greaterThan">
      <formula>0</formula>
    </cfRule>
    <cfRule type="cellIs" dxfId="70" priority="35" stopIfTrue="1" operator="greaterThan">
      <formula>0</formula>
    </cfRule>
    <cfRule type="cellIs" dxfId="69" priority="36" stopIfTrue="1" operator="greaterThan">
      <formula>0</formula>
    </cfRule>
  </conditionalFormatting>
  <conditionalFormatting sqref="M5:W28">
    <cfRule type="cellIs" dxfId="68" priority="31" stopIfTrue="1" operator="greaterThan">
      <formula>0</formula>
    </cfRule>
    <cfRule type="cellIs" dxfId="67" priority="32" stopIfTrue="1" operator="greaterThan">
      <formula>0</formula>
    </cfRule>
    <cfRule type="cellIs" dxfId="66" priority="33" stopIfTrue="1" operator="greaterThan">
      <formula>0</formula>
    </cfRule>
  </conditionalFormatting>
  <conditionalFormatting sqref="X4">
    <cfRule type="cellIs" dxfId="65" priority="28" stopIfTrue="1" operator="greaterThan">
      <formula>0</formula>
    </cfRule>
    <cfRule type="cellIs" dxfId="64" priority="29" stopIfTrue="1" operator="greaterThan">
      <formula>0</formula>
    </cfRule>
    <cfRule type="cellIs" dxfId="63" priority="30" stopIfTrue="1" operator="greaterThan">
      <formula>0</formula>
    </cfRule>
  </conditionalFormatting>
  <conditionalFormatting sqref="X5:X28">
    <cfRule type="cellIs" dxfId="62" priority="25" stopIfTrue="1" operator="greaterThan">
      <formula>0</formula>
    </cfRule>
    <cfRule type="cellIs" dxfId="61" priority="26" stopIfTrue="1" operator="greaterThan">
      <formula>0</formula>
    </cfRule>
    <cfRule type="cellIs" dxfId="60" priority="27" stopIfTrue="1" operator="greaterThan">
      <formula>0</formula>
    </cfRule>
  </conditionalFormatting>
  <conditionalFormatting sqref="Y4">
    <cfRule type="cellIs" dxfId="59" priority="22" stopIfTrue="1" operator="greaterThan">
      <formula>0</formula>
    </cfRule>
    <cfRule type="cellIs" dxfId="58" priority="23" stopIfTrue="1" operator="greaterThan">
      <formula>0</formula>
    </cfRule>
    <cfRule type="cellIs" dxfId="57" priority="24" stopIfTrue="1" operator="greaterThan">
      <formula>0</formula>
    </cfRule>
  </conditionalFormatting>
  <conditionalFormatting sqref="Y5:Y28">
    <cfRule type="cellIs" dxfId="56" priority="19" stopIfTrue="1" operator="greaterThan">
      <formula>0</formula>
    </cfRule>
    <cfRule type="cellIs" dxfId="55" priority="20" stopIfTrue="1" operator="greaterThan">
      <formula>0</formula>
    </cfRule>
    <cfRule type="cellIs" dxfId="54" priority="21" stopIfTrue="1" operator="greaterThan">
      <formula>0</formula>
    </cfRule>
  </conditionalFormatting>
  <conditionalFormatting sqref="Z4">
    <cfRule type="cellIs" dxfId="53" priority="16" stopIfTrue="1" operator="greaterThan">
      <formula>0</formula>
    </cfRule>
    <cfRule type="cellIs" dxfId="52" priority="17" stopIfTrue="1" operator="greaterThan">
      <formula>0</formula>
    </cfRule>
    <cfRule type="cellIs" dxfId="51" priority="18" stopIfTrue="1" operator="greaterThan">
      <formula>0</formula>
    </cfRule>
  </conditionalFormatting>
  <conditionalFormatting sqref="Z5:Z28">
    <cfRule type="cellIs" dxfId="50" priority="13" stopIfTrue="1" operator="greaterThan">
      <formula>0</formula>
    </cfRule>
    <cfRule type="cellIs" dxfId="49" priority="14" stopIfTrue="1" operator="greaterThan">
      <formula>0</formula>
    </cfRule>
    <cfRule type="cellIs" dxfId="48" priority="15" stopIfTrue="1" operator="greaterThan">
      <formula>0</formula>
    </cfRule>
  </conditionalFormatting>
  <conditionalFormatting sqref="AB4">
    <cfRule type="cellIs" dxfId="47" priority="10" stopIfTrue="1" operator="greaterThan">
      <formula>0</formula>
    </cfRule>
    <cfRule type="cellIs" dxfId="46" priority="11" stopIfTrue="1" operator="greaterThan">
      <formula>0</formula>
    </cfRule>
    <cfRule type="cellIs" dxfId="45" priority="12" stopIfTrue="1" operator="greaterThan">
      <formula>0</formula>
    </cfRule>
  </conditionalFormatting>
  <conditionalFormatting sqref="AB5:AB28">
    <cfRule type="cellIs" dxfId="44" priority="7" stopIfTrue="1" operator="greaterThan">
      <formula>0</formula>
    </cfRule>
    <cfRule type="cellIs" dxfId="43" priority="8" stopIfTrue="1" operator="greaterThan">
      <formula>0</formula>
    </cfRule>
    <cfRule type="cellIs" dxfId="42" priority="9" stopIfTrue="1" operator="greaterThan">
      <formula>0</formula>
    </cfRule>
  </conditionalFormatting>
  <conditionalFormatting sqref="AA4">
    <cfRule type="cellIs" dxfId="41" priority="4" stopIfTrue="1" operator="greaterThan">
      <formula>0</formula>
    </cfRule>
    <cfRule type="cellIs" dxfId="40" priority="5" stopIfTrue="1" operator="greaterThan">
      <formula>0</formula>
    </cfRule>
    <cfRule type="cellIs" dxfId="39" priority="6" stopIfTrue="1" operator="greaterThan">
      <formula>0</formula>
    </cfRule>
  </conditionalFormatting>
  <conditionalFormatting sqref="AA5:AA28">
    <cfRule type="cellIs" dxfId="38" priority="1" stopIfTrue="1" operator="greaterThan">
      <formula>0</formula>
    </cfRule>
    <cfRule type="cellIs" dxfId="37" priority="2" stopIfTrue="1" operator="greaterThan">
      <formula>0</formula>
    </cfRule>
    <cfRule type="cellIs" dxfId="36"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40"/>
  <sheetViews>
    <sheetView zoomScale="80" zoomScaleNormal="80" workbookViewId="0">
      <selection activeCell="J6" sqref="J6"/>
    </sheetView>
  </sheetViews>
  <sheetFormatPr defaultColWidth="9.7109375" defaultRowHeight="15" x14ac:dyDescent="0.25"/>
  <cols>
    <col min="1" max="1" width="14.5703125" style="1" customWidth="1"/>
    <col min="2" max="2" width="5.5703125" style="1" bestFit="1" customWidth="1"/>
    <col min="3" max="3" width="6" style="89" bestFit="1" customWidth="1"/>
    <col min="4" max="4" width="53.85546875" style="1" bestFit="1" customWidth="1"/>
    <col min="5" max="5" width="9.85546875" style="1" bestFit="1" customWidth="1"/>
    <col min="6" max="6" width="13.140625" style="1" customWidth="1"/>
    <col min="7" max="7" width="11.28515625" style="1" customWidth="1"/>
    <col min="8" max="8" width="12.7109375" style="1" bestFit="1" customWidth="1"/>
    <col min="9" max="9" width="11.28515625" style="46" customWidth="1"/>
    <col min="10" max="10" width="13.28515625" style="90" customWidth="1"/>
    <col min="11" max="11" width="12.5703125" style="17" customWidth="1"/>
    <col min="12" max="19" width="12" style="18" customWidth="1"/>
    <col min="20" max="20" width="13.42578125" style="18" customWidth="1"/>
    <col min="21" max="23" width="12" style="112" customWidth="1"/>
    <col min="24" max="16384" width="9.7109375" style="15"/>
  </cols>
  <sheetData>
    <row r="1" spans="1:23" ht="33" customHeight="1" x14ac:dyDescent="0.25">
      <c r="A1" s="134" t="s">
        <v>42</v>
      </c>
      <c r="B1" s="134"/>
      <c r="C1" s="134"/>
      <c r="D1" s="134" t="s">
        <v>43</v>
      </c>
      <c r="E1" s="134"/>
      <c r="F1" s="134"/>
      <c r="G1" s="134"/>
      <c r="H1" s="134"/>
      <c r="I1" s="134" t="s">
        <v>44</v>
      </c>
      <c r="J1" s="134"/>
      <c r="K1" s="134"/>
      <c r="L1" s="153" t="s">
        <v>437</v>
      </c>
      <c r="M1" s="153" t="s">
        <v>438</v>
      </c>
      <c r="N1" s="153" t="s">
        <v>439</v>
      </c>
      <c r="O1" s="153" t="s">
        <v>440</v>
      </c>
      <c r="P1" s="153" t="s">
        <v>441</v>
      </c>
      <c r="Q1" s="153" t="s">
        <v>442</v>
      </c>
      <c r="R1" s="153" t="s">
        <v>443</v>
      </c>
      <c r="S1" s="153" t="s">
        <v>444</v>
      </c>
      <c r="T1" s="153" t="s">
        <v>445</v>
      </c>
      <c r="U1" s="153" t="s">
        <v>539</v>
      </c>
      <c r="V1" s="153" t="s">
        <v>540</v>
      </c>
      <c r="W1" s="153" t="s">
        <v>541</v>
      </c>
    </row>
    <row r="2" spans="1:23" ht="21.75" customHeight="1" x14ac:dyDescent="0.25">
      <c r="A2" s="134" t="s">
        <v>34</v>
      </c>
      <c r="B2" s="134"/>
      <c r="C2" s="134"/>
      <c r="D2" s="134"/>
      <c r="E2" s="134"/>
      <c r="F2" s="134"/>
      <c r="G2" s="134"/>
      <c r="H2" s="134"/>
      <c r="I2" s="134"/>
      <c r="J2" s="134"/>
      <c r="K2" s="134"/>
      <c r="L2" s="153"/>
      <c r="M2" s="153"/>
      <c r="N2" s="153"/>
      <c r="O2" s="153"/>
      <c r="P2" s="153"/>
      <c r="Q2" s="153"/>
      <c r="R2" s="153"/>
      <c r="S2" s="153"/>
      <c r="T2" s="153"/>
      <c r="U2" s="153"/>
      <c r="V2" s="153"/>
      <c r="W2" s="153"/>
    </row>
    <row r="3" spans="1:23" s="16" customFormat="1" ht="45" x14ac:dyDescent="0.25">
      <c r="A3" s="76" t="s">
        <v>3</v>
      </c>
      <c r="B3" s="76" t="s">
        <v>1</v>
      </c>
      <c r="C3" s="77" t="s">
        <v>4</v>
      </c>
      <c r="D3" s="77" t="s">
        <v>6</v>
      </c>
      <c r="E3" s="77" t="s">
        <v>37</v>
      </c>
      <c r="F3" s="77" t="s">
        <v>38</v>
      </c>
      <c r="G3" s="77" t="s">
        <v>386</v>
      </c>
      <c r="H3" s="78" t="s">
        <v>5</v>
      </c>
      <c r="I3" s="79" t="s">
        <v>28</v>
      </c>
      <c r="J3" s="80" t="s">
        <v>0</v>
      </c>
      <c r="K3" s="76" t="s">
        <v>7</v>
      </c>
      <c r="L3" s="109">
        <v>42128</v>
      </c>
      <c r="M3" s="109">
        <v>42145</v>
      </c>
      <c r="N3" s="109">
        <v>42145</v>
      </c>
      <c r="O3" s="109">
        <v>42145</v>
      </c>
      <c r="P3" s="109">
        <v>42145</v>
      </c>
      <c r="Q3" s="109">
        <v>42145</v>
      </c>
      <c r="R3" s="109">
        <v>42145</v>
      </c>
      <c r="S3" s="109">
        <v>42145</v>
      </c>
      <c r="T3" s="109">
        <v>42236</v>
      </c>
      <c r="U3" s="110" t="s">
        <v>2</v>
      </c>
      <c r="V3" s="110" t="s">
        <v>2</v>
      </c>
      <c r="W3" s="109">
        <v>42446</v>
      </c>
    </row>
    <row r="4" spans="1:23" ht="38.25" x14ac:dyDescent="0.25">
      <c r="A4" s="131" t="s">
        <v>377</v>
      </c>
      <c r="B4" s="132">
        <v>1</v>
      </c>
      <c r="C4" s="26">
        <v>1</v>
      </c>
      <c r="D4" s="35" t="s">
        <v>45</v>
      </c>
      <c r="E4" s="26" t="s">
        <v>40</v>
      </c>
      <c r="F4" s="27" t="s">
        <v>46</v>
      </c>
      <c r="G4" s="26" t="s">
        <v>47</v>
      </c>
      <c r="H4" s="28">
        <v>18.920000000000002</v>
      </c>
      <c r="I4" s="83">
        <v>20</v>
      </c>
      <c r="J4" s="84">
        <f>I4-(SUM(L4:W4))</f>
        <v>0</v>
      </c>
      <c r="K4" s="85" t="str">
        <f>IF(J4&lt;0,"ATENÇÃO","OK")</f>
        <v>OK</v>
      </c>
      <c r="L4" s="111">
        <v>0</v>
      </c>
      <c r="M4" s="111">
        <v>0</v>
      </c>
      <c r="N4" s="111">
        <v>0</v>
      </c>
      <c r="O4" s="111">
        <v>0</v>
      </c>
      <c r="P4" s="111">
        <v>0</v>
      </c>
      <c r="Q4" s="111">
        <v>10</v>
      </c>
      <c r="R4" s="111">
        <v>0</v>
      </c>
      <c r="S4" s="111">
        <v>0</v>
      </c>
      <c r="T4" s="111">
        <v>0</v>
      </c>
      <c r="U4" s="111">
        <v>10</v>
      </c>
      <c r="V4" s="111">
        <v>0</v>
      </c>
      <c r="W4" s="111">
        <v>0</v>
      </c>
    </row>
    <row r="5" spans="1:23" ht="63.75" x14ac:dyDescent="0.25">
      <c r="A5" s="131"/>
      <c r="B5" s="132"/>
      <c r="C5" s="26">
        <v>2</v>
      </c>
      <c r="D5" s="35" t="s">
        <v>48</v>
      </c>
      <c r="E5" s="26" t="s">
        <v>40</v>
      </c>
      <c r="F5" s="27" t="s">
        <v>49</v>
      </c>
      <c r="G5" s="26" t="s">
        <v>47</v>
      </c>
      <c r="H5" s="28">
        <v>5.3</v>
      </c>
      <c r="I5" s="83">
        <v>150</v>
      </c>
      <c r="J5" s="84">
        <f>I5-(SUM(L5:W5))</f>
        <v>50</v>
      </c>
      <c r="K5" s="85" t="str">
        <f t="shared" ref="K5:K68" si="0">IF(J5&lt;0,"ATENÇÃO","OK")</f>
        <v>OK</v>
      </c>
      <c r="L5" s="111">
        <v>0</v>
      </c>
      <c r="M5" s="111">
        <v>0</v>
      </c>
      <c r="N5" s="111">
        <v>0</v>
      </c>
      <c r="O5" s="111">
        <v>0</v>
      </c>
      <c r="P5" s="111">
        <v>0</v>
      </c>
      <c r="Q5" s="111">
        <v>100</v>
      </c>
      <c r="R5" s="111">
        <v>0</v>
      </c>
      <c r="S5" s="111">
        <v>0</v>
      </c>
      <c r="T5" s="111">
        <v>0</v>
      </c>
      <c r="U5" s="111">
        <v>0</v>
      </c>
      <c r="V5" s="111">
        <v>0</v>
      </c>
      <c r="W5" s="111">
        <v>0</v>
      </c>
    </row>
    <row r="6" spans="1:23" ht="25.5" customHeight="1" x14ac:dyDescent="0.25">
      <c r="A6" s="130" t="s">
        <v>378</v>
      </c>
      <c r="B6" s="133">
        <v>2</v>
      </c>
      <c r="C6" s="23">
        <v>3</v>
      </c>
      <c r="D6" s="21" t="s">
        <v>50</v>
      </c>
      <c r="E6" s="23" t="s">
        <v>51</v>
      </c>
      <c r="F6" s="23" t="s">
        <v>52</v>
      </c>
      <c r="G6" s="23" t="s">
        <v>47</v>
      </c>
      <c r="H6" s="29">
        <v>13.68</v>
      </c>
      <c r="I6" s="86">
        <v>2</v>
      </c>
      <c r="J6" s="84">
        <f t="shared" ref="J6:J68" si="1">I6-(SUM(L6:W6))</f>
        <v>0</v>
      </c>
      <c r="K6" s="85" t="str">
        <f t="shared" si="0"/>
        <v>OK</v>
      </c>
      <c r="L6" s="111">
        <v>0</v>
      </c>
      <c r="M6" s="111">
        <v>0</v>
      </c>
      <c r="N6" s="111">
        <v>0</v>
      </c>
      <c r="O6" s="111">
        <v>0</v>
      </c>
      <c r="P6" s="111">
        <v>0</v>
      </c>
      <c r="Q6" s="111">
        <v>0</v>
      </c>
      <c r="R6" s="111">
        <v>0</v>
      </c>
      <c r="S6" s="111">
        <v>2</v>
      </c>
      <c r="T6" s="111">
        <v>0</v>
      </c>
      <c r="U6" s="111">
        <v>0</v>
      </c>
      <c r="V6" s="111">
        <v>0</v>
      </c>
      <c r="W6" s="111">
        <v>0</v>
      </c>
    </row>
    <row r="7" spans="1:23" ht="25.5" x14ac:dyDescent="0.25">
      <c r="A7" s="130"/>
      <c r="B7" s="133"/>
      <c r="C7" s="23">
        <v>4</v>
      </c>
      <c r="D7" s="36" t="s">
        <v>53</v>
      </c>
      <c r="E7" s="23" t="s">
        <v>51</v>
      </c>
      <c r="F7" s="22" t="s">
        <v>54</v>
      </c>
      <c r="G7" s="23" t="s">
        <v>47</v>
      </c>
      <c r="H7" s="29">
        <v>7.0000000000000007E-2</v>
      </c>
      <c r="I7" s="86">
        <v>200</v>
      </c>
      <c r="J7" s="84">
        <f t="shared" si="1"/>
        <v>100</v>
      </c>
      <c r="K7" s="85" t="str">
        <f t="shared" si="0"/>
        <v>OK</v>
      </c>
      <c r="L7" s="111">
        <v>0</v>
      </c>
      <c r="M7" s="111">
        <v>0</v>
      </c>
      <c r="N7" s="111">
        <v>0</v>
      </c>
      <c r="O7" s="111">
        <v>0</v>
      </c>
      <c r="P7" s="111">
        <v>0</v>
      </c>
      <c r="Q7" s="111">
        <v>0</v>
      </c>
      <c r="R7" s="111">
        <v>0</v>
      </c>
      <c r="S7" s="111">
        <v>100</v>
      </c>
      <c r="T7" s="111">
        <v>0</v>
      </c>
      <c r="U7" s="111">
        <v>0</v>
      </c>
      <c r="V7" s="111">
        <v>0</v>
      </c>
      <c r="W7" s="111">
        <v>0</v>
      </c>
    </row>
    <row r="8" spans="1:23" ht="22.5" customHeight="1" x14ac:dyDescent="0.25">
      <c r="A8" s="130"/>
      <c r="B8" s="133"/>
      <c r="C8" s="23">
        <v>5</v>
      </c>
      <c r="D8" s="36" t="s">
        <v>55</v>
      </c>
      <c r="E8" s="23" t="s">
        <v>51</v>
      </c>
      <c r="F8" s="22" t="s">
        <v>54</v>
      </c>
      <c r="G8" s="23" t="s">
        <v>47</v>
      </c>
      <c r="H8" s="29">
        <v>0.7</v>
      </c>
      <c r="I8" s="86"/>
      <c r="J8" s="84">
        <f t="shared" si="1"/>
        <v>0</v>
      </c>
      <c r="K8" s="85" t="str">
        <f t="shared" si="0"/>
        <v>OK</v>
      </c>
      <c r="L8" s="111">
        <v>0</v>
      </c>
      <c r="M8" s="111">
        <v>0</v>
      </c>
      <c r="N8" s="111">
        <v>0</v>
      </c>
      <c r="O8" s="111">
        <v>0</v>
      </c>
      <c r="P8" s="111">
        <v>0</v>
      </c>
      <c r="Q8" s="111">
        <v>0</v>
      </c>
      <c r="R8" s="111">
        <v>0</v>
      </c>
      <c r="S8" s="111">
        <v>0</v>
      </c>
      <c r="T8" s="111">
        <v>0</v>
      </c>
      <c r="U8" s="111">
        <v>0</v>
      </c>
      <c r="V8" s="111">
        <v>0</v>
      </c>
      <c r="W8" s="111">
        <v>0</v>
      </c>
    </row>
    <row r="9" spans="1:23" ht="25.5" customHeight="1" x14ac:dyDescent="0.25">
      <c r="A9" s="130"/>
      <c r="B9" s="133"/>
      <c r="C9" s="23">
        <v>6</v>
      </c>
      <c r="D9" s="36" t="s">
        <v>56</v>
      </c>
      <c r="E9" s="23" t="s">
        <v>51</v>
      </c>
      <c r="F9" s="22" t="s">
        <v>57</v>
      </c>
      <c r="G9" s="23" t="s">
        <v>47</v>
      </c>
      <c r="H9" s="29">
        <v>5.74</v>
      </c>
      <c r="I9" s="49"/>
      <c r="J9" s="84">
        <f t="shared" si="1"/>
        <v>0</v>
      </c>
      <c r="K9" s="85" t="str">
        <f t="shared" si="0"/>
        <v>OK</v>
      </c>
      <c r="L9" s="111">
        <v>0</v>
      </c>
      <c r="M9" s="111">
        <v>0</v>
      </c>
      <c r="N9" s="111">
        <v>0</v>
      </c>
      <c r="O9" s="111">
        <v>0</v>
      </c>
      <c r="P9" s="111">
        <v>0</v>
      </c>
      <c r="Q9" s="111">
        <v>0</v>
      </c>
      <c r="R9" s="111">
        <v>0</v>
      </c>
      <c r="S9" s="111">
        <v>0</v>
      </c>
      <c r="T9" s="111">
        <v>0</v>
      </c>
      <c r="U9" s="111">
        <v>0</v>
      </c>
      <c r="V9" s="111">
        <v>0</v>
      </c>
      <c r="W9" s="111">
        <v>0</v>
      </c>
    </row>
    <row r="10" spans="1:23" ht="38.25" x14ac:dyDescent="0.25">
      <c r="A10" s="130"/>
      <c r="B10" s="133"/>
      <c r="C10" s="23">
        <v>7</v>
      </c>
      <c r="D10" s="21" t="s">
        <v>58</v>
      </c>
      <c r="E10" s="23" t="s">
        <v>40</v>
      </c>
      <c r="F10" s="23" t="s">
        <v>54</v>
      </c>
      <c r="G10" s="23" t="s">
        <v>47</v>
      </c>
      <c r="H10" s="29">
        <v>0.45</v>
      </c>
      <c r="I10" s="86"/>
      <c r="J10" s="84">
        <f t="shared" si="1"/>
        <v>0</v>
      </c>
      <c r="K10" s="85" t="str">
        <f t="shared" si="0"/>
        <v>OK</v>
      </c>
      <c r="L10" s="111">
        <v>0</v>
      </c>
      <c r="M10" s="111">
        <v>0</v>
      </c>
      <c r="N10" s="111">
        <v>0</v>
      </c>
      <c r="O10" s="111">
        <v>0</v>
      </c>
      <c r="P10" s="111">
        <v>0</v>
      </c>
      <c r="Q10" s="111">
        <v>0</v>
      </c>
      <c r="R10" s="111">
        <v>0</v>
      </c>
      <c r="S10" s="111">
        <v>0</v>
      </c>
      <c r="T10" s="111">
        <v>0</v>
      </c>
      <c r="U10" s="111">
        <v>0</v>
      </c>
      <c r="V10" s="111">
        <v>0</v>
      </c>
      <c r="W10" s="111">
        <v>0</v>
      </c>
    </row>
    <row r="11" spans="1:23" ht="25.5" customHeight="1" x14ac:dyDescent="0.25">
      <c r="A11" s="130"/>
      <c r="B11" s="133"/>
      <c r="C11" s="23">
        <v>8</v>
      </c>
      <c r="D11" s="21" t="s">
        <v>59</v>
      </c>
      <c r="E11" s="23" t="s">
        <v>40</v>
      </c>
      <c r="F11" s="23" t="s">
        <v>60</v>
      </c>
      <c r="G11" s="23" t="s">
        <v>47</v>
      </c>
      <c r="H11" s="29">
        <v>9.32</v>
      </c>
      <c r="I11" s="86">
        <v>3</v>
      </c>
      <c r="J11" s="84">
        <f t="shared" si="1"/>
        <v>0</v>
      </c>
      <c r="K11" s="85" t="str">
        <f t="shared" si="0"/>
        <v>OK</v>
      </c>
      <c r="L11" s="111">
        <v>0</v>
      </c>
      <c r="M11" s="111">
        <v>0</v>
      </c>
      <c r="N11" s="111">
        <v>0</v>
      </c>
      <c r="O11" s="111">
        <v>0</v>
      </c>
      <c r="P11" s="111">
        <v>0</v>
      </c>
      <c r="Q11" s="111">
        <v>0</v>
      </c>
      <c r="R11" s="111">
        <v>0</v>
      </c>
      <c r="S11" s="111">
        <v>3</v>
      </c>
      <c r="T11" s="111">
        <v>0</v>
      </c>
      <c r="U11" s="111">
        <v>0</v>
      </c>
      <c r="V11" s="111">
        <v>0</v>
      </c>
      <c r="W11" s="111">
        <v>0</v>
      </c>
    </row>
    <row r="12" spans="1:23" ht="25.5" customHeight="1" x14ac:dyDescent="0.25">
      <c r="A12" s="130"/>
      <c r="B12" s="133"/>
      <c r="C12" s="23">
        <v>9</v>
      </c>
      <c r="D12" s="21" t="s">
        <v>61</v>
      </c>
      <c r="E12" s="23" t="s">
        <v>40</v>
      </c>
      <c r="F12" s="23" t="s">
        <v>60</v>
      </c>
      <c r="G12" s="23" t="s">
        <v>47</v>
      </c>
      <c r="H12" s="29">
        <v>18.23</v>
      </c>
      <c r="I12" s="86">
        <v>10</v>
      </c>
      <c r="J12" s="84">
        <f t="shared" si="1"/>
        <v>5</v>
      </c>
      <c r="K12" s="85" t="str">
        <f t="shared" si="0"/>
        <v>OK</v>
      </c>
      <c r="L12" s="111">
        <v>0</v>
      </c>
      <c r="M12" s="111">
        <v>0</v>
      </c>
      <c r="N12" s="111">
        <v>0</v>
      </c>
      <c r="O12" s="111">
        <v>0</v>
      </c>
      <c r="P12" s="111">
        <v>0</v>
      </c>
      <c r="Q12" s="111">
        <v>0</v>
      </c>
      <c r="R12" s="111">
        <v>0</v>
      </c>
      <c r="S12" s="111">
        <v>5</v>
      </c>
      <c r="T12" s="111">
        <v>0</v>
      </c>
      <c r="U12" s="111">
        <v>0</v>
      </c>
      <c r="V12" s="111">
        <v>0</v>
      </c>
      <c r="W12" s="111">
        <v>0</v>
      </c>
    </row>
    <row r="13" spans="1:23" ht="25.5" customHeight="1" x14ac:dyDescent="0.25">
      <c r="A13" s="130"/>
      <c r="B13" s="133"/>
      <c r="C13" s="23">
        <v>10</v>
      </c>
      <c r="D13" s="21" t="s">
        <v>62</v>
      </c>
      <c r="E13" s="23" t="s">
        <v>40</v>
      </c>
      <c r="F13" s="23" t="s">
        <v>60</v>
      </c>
      <c r="G13" s="23" t="s">
        <v>47</v>
      </c>
      <c r="H13" s="29">
        <v>28.08</v>
      </c>
      <c r="I13" s="86">
        <v>10</v>
      </c>
      <c r="J13" s="84">
        <f t="shared" si="1"/>
        <v>0</v>
      </c>
      <c r="K13" s="85" t="str">
        <f t="shared" si="0"/>
        <v>OK</v>
      </c>
      <c r="L13" s="111">
        <v>0</v>
      </c>
      <c r="M13" s="111">
        <v>0</v>
      </c>
      <c r="N13" s="111">
        <v>0</v>
      </c>
      <c r="O13" s="111">
        <v>5</v>
      </c>
      <c r="P13" s="111">
        <v>0</v>
      </c>
      <c r="Q13" s="111">
        <v>0</v>
      </c>
      <c r="R13" s="111">
        <v>0</v>
      </c>
      <c r="S13" s="111">
        <v>5</v>
      </c>
      <c r="T13" s="111">
        <v>0</v>
      </c>
      <c r="U13" s="111">
        <v>0</v>
      </c>
      <c r="V13" s="111">
        <v>0</v>
      </c>
      <c r="W13" s="111">
        <v>0</v>
      </c>
    </row>
    <row r="14" spans="1:23" ht="38.25" x14ac:dyDescent="0.25">
      <c r="A14" s="131" t="s">
        <v>379</v>
      </c>
      <c r="B14" s="132">
        <v>3</v>
      </c>
      <c r="C14" s="26">
        <v>11</v>
      </c>
      <c r="D14" s="35" t="s">
        <v>63</v>
      </c>
      <c r="E14" s="26" t="s">
        <v>64</v>
      </c>
      <c r="F14" s="27" t="s">
        <v>65</v>
      </c>
      <c r="G14" s="26" t="s">
        <v>47</v>
      </c>
      <c r="H14" s="28">
        <v>2.06</v>
      </c>
      <c r="I14" s="83">
        <v>100</v>
      </c>
      <c r="J14" s="84">
        <f t="shared" si="1"/>
        <v>0</v>
      </c>
      <c r="K14" s="85" t="str">
        <f t="shared" si="0"/>
        <v>OK</v>
      </c>
      <c r="L14" s="111">
        <v>0</v>
      </c>
      <c r="M14" s="111">
        <v>0</v>
      </c>
      <c r="N14" s="111">
        <v>0</v>
      </c>
      <c r="O14" s="111">
        <v>0</v>
      </c>
      <c r="P14" s="111">
        <v>0</v>
      </c>
      <c r="Q14" s="111">
        <v>0</v>
      </c>
      <c r="R14" s="111">
        <v>50</v>
      </c>
      <c r="S14" s="111">
        <v>0</v>
      </c>
      <c r="T14" s="111">
        <v>0</v>
      </c>
      <c r="U14" s="111">
        <v>0</v>
      </c>
      <c r="V14" s="111">
        <v>50</v>
      </c>
      <c r="W14" s="111">
        <v>0</v>
      </c>
    </row>
    <row r="15" spans="1:23" ht="38.25" x14ac:dyDescent="0.25">
      <c r="A15" s="131"/>
      <c r="B15" s="132"/>
      <c r="C15" s="26">
        <v>12</v>
      </c>
      <c r="D15" s="35" t="s">
        <v>66</v>
      </c>
      <c r="E15" s="26" t="s">
        <v>40</v>
      </c>
      <c r="F15" s="27" t="s">
        <v>52</v>
      </c>
      <c r="G15" s="26" t="s">
        <v>47</v>
      </c>
      <c r="H15" s="28">
        <v>1.1399999999999999</v>
      </c>
      <c r="I15" s="83">
        <v>24</v>
      </c>
      <c r="J15" s="84">
        <f t="shared" si="1"/>
        <v>0</v>
      </c>
      <c r="K15" s="85" t="str">
        <f t="shared" si="0"/>
        <v>OK</v>
      </c>
      <c r="L15" s="111">
        <v>0</v>
      </c>
      <c r="M15" s="111">
        <v>0</v>
      </c>
      <c r="N15" s="111">
        <v>0</v>
      </c>
      <c r="O15" s="111">
        <v>0</v>
      </c>
      <c r="P15" s="111">
        <v>0</v>
      </c>
      <c r="Q15" s="111">
        <v>0</v>
      </c>
      <c r="R15" s="111">
        <v>0</v>
      </c>
      <c r="S15" s="111">
        <v>0</v>
      </c>
      <c r="T15" s="111">
        <v>0</v>
      </c>
      <c r="U15" s="111">
        <v>0</v>
      </c>
      <c r="V15" s="111">
        <v>24</v>
      </c>
      <c r="W15" s="111">
        <v>0</v>
      </c>
    </row>
    <row r="16" spans="1:23" ht="25.5" customHeight="1" x14ac:dyDescent="0.25">
      <c r="A16" s="130" t="s">
        <v>378</v>
      </c>
      <c r="B16" s="133">
        <v>4</v>
      </c>
      <c r="C16" s="23">
        <v>13</v>
      </c>
      <c r="D16" s="21" t="s">
        <v>67</v>
      </c>
      <c r="E16" s="23" t="s">
        <v>68</v>
      </c>
      <c r="F16" s="23" t="s">
        <v>52</v>
      </c>
      <c r="G16" s="23" t="s">
        <v>47</v>
      </c>
      <c r="H16" s="29">
        <v>1.46</v>
      </c>
      <c r="I16" s="86">
        <v>5</v>
      </c>
      <c r="J16" s="84">
        <f t="shared" si="1"/>
        <v>0</v>
      </c>
      <c r="K16" s="85" t="str">
        <f t="shared" si="0"/>
        <v>OK</v>
      </c>
      <c r="L16" s="111">
        <v>0</v>
      </c>
      <c r="M16" s="111">
        <v>0</v>
      </c>
      <c r="N16" s="111">
        <v>0</v>
      </c>
      <c r="O16" s="111">
        <v>0</v>
      </c>
      <c r="P16" s="111">
        <v>0</v>
      </c>
      <c r="Q16" s="111">
        <v>0</v>
      </c>
      <c r="R16" s="111">
        <v>0</v>
      </c>
      <c r="S16" s="111">
        <v>5</v>
      </c>
      <c r="T16" s="111">
        <v>0</v>
      </c>
      <c r="U16" s="111">
        <v>0</v>
      </c>
      <c r="V16" s="111">
        <v>0</v>
      </c>
      <c r="W16" s="111">
        <v>0</v>
      </c>
    </row>
    <row r="17" spans="1:23" ht="25.5" customHeight="1" x14ac:dyDescent="0.25">
      <c r="A17" s="130"/>
      <c r="B17" s="133"/>
      <c r="C17" s="23">
        <v>14</v>
      </c>
      <c r="D17" s="21" t="s">
        <v>69</v>
      </c>
      <c r="E17" s="23" t="s">
        <v>40</v>
      </c>
      <c r="F17" s="23" t="s">
        <v>70</v>
      </c>
      <c r="G17" s="23" t="s">
        <v>47</v>
      </c>
      <c r="H17" s="29">
        <v>1.59</v>
      </c>
      <c r="I17" s="86">
        <v>50</v>
      </c>
      <c r="J17" s="84">
        <f t="shared" si="1"/>
        <v>20</v>
      </c>
      <c r="K17" s="85" t="str">
        <f t="shared" si="0"/>
        <v>OK</v>
      </c>
      <c r="L17" s="111">
        <v>0</v>
      </c>
      <c r="M17" s="111">
        <v>0</v>
      </c>
      <c r="N17" s="111">
        <v>0</v>
      </c>
      <c r="O17" s="111">
        <v>0</v>
      </c>
      <c r="P17" s="111">
        <v>0</v>
      </c>
      <c r="Q17" s="111">
        <v>0</v>
      </c>
      <c r="R17" s="111">
        <v>0</v>
      </c>
      <c r="S17" s="111">
        <v>30</v>
      </c>
      <c r="T17" s="111">
        <v>0</v>
      </c>
      <c r="U17" s="111">
        <v>0</v>
      </c>
      <c r="V17" s="111">
        <v>0</v>
      </c>
      <c r="W17" s="111">
        <v>0</v>
      </c>
    </row>
    <row r="18" spans="1:23" ht="25.5" customHeight="1" x14ac:dyDescent="0.25">
      <c r="A18" s="130"/>
      <c r="B18" s="133"/>
      <c r="C18" s="23">
        <v>15</v>
      </c>
      <c r="D18" s="21" t="s">
        <v>71</v>
      </c>
      <c r="E18" s="23" t="s">
        <v>68</v>
      </c>
      <c r="F18" s="23" t="s">
        <v>72</v>
      </c>
      <c r="G18" s="23" t="s">
        <v>47</v>
      </c>
      <c r="H18" s="29">
        <v>19.98</v>
      </c>
      <c r="I18" s="86"/>
      <c r="J18" s="84">
        <f t="shared" si="1"/>
        <v>0</v>
      </c>
      <c r="K18" s="85" t="str">
        <f t="shared" si="0"/>
        <v>OK</v>
      </c>
      <c r="L18" s="111">
        <v>0</v>
      </c>
      <c r="M18" s="111">
        <v>0</v>
      </c>
      <c r="N18" s="111">
        <v>0</v>
      </c>
      <c r="O18" s="111">
        <v>0</v>
      </c>
      <c r="P18" s="111">
        <v>0</v>
      </c>
      <c r="Q18" s="111">
        <v>0</v>
      </c>
      <c r="R18" s="111">
        <v>0</v>
      </c>
      <c r="S18" s="111">
        <v>0</v>
      </c>
      <c r="T18" s="111">
        <v>0</v>
      </c>
      <c r="U18" s="111">
        <v>0</v>
      </c>
      <c r="V18" s="111">
        <v>0</v>
      </c>
      <c r="W18" s="111">
        <v>0</v>
      </c>
    </row>
    <row r="19" spans="1:23" ht="25.5" customHeight="1" x14ac:dyDescent="0.25">
      <c r="A19" s="130"/>
      <c r="B19" s="133"/>
      <c r="C19" s="23">
        <v>16</v>
      </c>
      <c r="D19" s="21" t="s">
        <v>73</v>
      </c>
      <c r="E19" s="23" t="s">
        <v>40</v>
      </c>
      <c r="F19" s="23" t="s">
        <v>74</v>
      </c>
      <c r="G19" s="23" t="s">
        <v>47</v>
      </c>
      <c r="H19" s="29">
        <v>14.85</v>
      </c>
      <c r="I19" s="86"/>
      <c r="J19" s="84">
        <f t="shared" si="1"/>
        <v>0</v>
      </c>
      <c r="K19" s="85" t="str">
        <f t="shared" si="0"/>
        <v>OK</v>
      </c>
      <c r="L19" s="111">
        <v>0</v>
      </c>
      <c r="M19" s="111">
        <v>0</v>
      </c>
      <c r="N19" s="111">
        <v>0</v>
      </c>
      <c r="O19" s="111">
        <v>0</v>
      </c>
      <c r="P19" s="111">
        <v>0</v>
      </c>
      <c r="Q19" s="111">
        <v>0</v>
      </c>
      <c r="R19" s="111">
        <v>0</v>
      </c>
      <c r="S19" s="111">
        <v>0</v>
      </c>
      <c r="T19" s="111">
        <v>0</v>
      </c>
      <c r="U19" s="111">
        <v>0</v>
      </c>
      <c r="V19" s="111">
        <v>0</v>
      </c>
      <c r="W19" s="111">
        <v>0</v>
      </c>
    </row>
    <row r="20" spans="1:23" ht="25.5" customHeight="1" x14ac:dyDescent="0.25">
      <c r="A20" s="130"/>
      <c r="B20" s="133"/>
      <c r="C20" s="23">
        <v>17</v>
      </c>
      <c r="D20" s="21" t="s">
        <v>75</v>
      </c>
      <c r="E20" s="23" t="s">
        <v>40</v>
      </c>
      <c r="F20" s="23" t="s">
        <v>72</v>
      </c>
      <c r="G20" s="23" t="s">
        <v>47</v>
      </c>
      <c r="H20" s="29">
        <v>3.11</v>
      </c>
      <c r="I20" s="86"/>
      <c r="J20" s="84">
        <f t="shared" si="1"/>
        <v>0</v>
      </c>
      <c r="K20" s="85" t="str">
        <f t="shared" si="0"/>
        <v>OK</v>
      </c>
      <c r="L20" s="111">
        <v>0</v>
      </c>
      <c r="M20" s="111">
        <v>0</v>
      </c>
      <c r="N20" s="111">
        <v>0</v>
      </c>
      <c r="O20" s="111">
        <v>0</v>
      </c>
      <c r="P20" s="111">
        <v>0</v>
      </c>
      <c r="Q20" s="111">
        <v>0</v>
      </c>
      <c r="R20" s="111">
        <v>0</v>
      </c>
      <c r="S20" s="111">
        <v>0</v>
      </c>
      <c r="T20" s="111">
        <v>0</v>
      </c>
      <c r="U20" s="111">
        <v>0</v>
      </c>
      <c r="V20" s="111">
        <v>0</v>
      </c>
      <c r="W20" s="111">
        <v>0</v>
      </c>
    </row>
    <row r="21" spans="1:23" ht="25.5" customHeight="1" x14ac:dyDescent="0.25">
      <c r="A21" s="130"/>
      <c r="B21" s="133"/>
      <c r="C21" s="23">
        <v>18</v>
      </c>
      <c r="D21" s="21" t="s">
        <v>76</v>
      </c>
      <c r="E21" s="23" t="s">
        <v>40</v>
      </c>
      <c r="F21" s="23" t="s">
        <v>77</v>
      </c>
      <c r="G21" s="23" t="s">
        <v>47</v>
      </c>
      <c r="H21" s="29">
        <v>4.58</v>
      </c>
      <c r="I21" s="86"/>
      <c r="J21" s="84">
        <f t="shared" si="1"/>
        <v>0</v>
      </c>
      <c r="K21" s="85" t="str">
        <f t="shared" si="0"/>
        <v>OK</v>
      </c>
      <c r="L21" s="111">
        <v>0</v>
      </c>
      <c r="M21" s="111">
        <v>0</v>
      </c>
      <c r="N21" s="111">
        <v>0</v>
      </c>
      <c r="O21" s="111">
        <v>0</v>
      </c>
      <c r="P21" s="111">
        <v>0</v>
      </c>
      <c r="Q21" s="111">
        <v>0</v>
      </c>
      <c r="R21" s="111">
        <v>0</v>
      </c>
      <c r="S21" s="111">
        <v>0</v>
      </c>
      <c r="T21" s="111">
        <v>0</v>
      </c>
      <c r="U21" s="111">
        <v>0</v>
      </c>
      <c r="V21" s="111">
        <v>0</v>
      </c>
      <c r="W21" s="111">
        <v>0</v>
      </c>
    </row>
    <row r="22" spans="1:23" ht="25.5" customHeight="1" x14ac:dyDescent="0.25">
      <c r="A22" s="130"/>
      <c r="B22" s="133"/>
      <c r="C22" s="23">
        <v>19</v>
      </c>
      <c r="D22" s="21" t="s">
        <v>78</v>
      </c>
      <c r="E22" s="23" t="s">
        <v>40</v>
      </c>
      <c r="F22" s="23" t="s">
        <v>77</v>
      </c>
      <c r="G22" s="23" t="s">
        <v>47</v>
      </c>
      <c r="H22" s="29">
        <v>1.47</v>
      </c>
      <c r="I22" s="86">
        <v>20</v>
      </c>
      <c r="J22" s="84">
        <f t="shared" si="1"/>
        <v>20</v>
      </c>
      <c r="K22" s="85" t="str">
        <f t="shared" si="0"/>
        <v>OK</v>
      </c>
      <c r="L22" s="111">
        <v>0</v>
      </c>
      <c r="M22" s="111">
        <v>0</v>
      </c>
      <c r="N22" s="111">
        <v>0</v>
      </c>
      <c r="O22" s="111">
        <v>0</v>
      </c>
      <c r="P22" s="111">
        <v>0</v>
      </c>
      <c r="Q22" s="111">
        <v>0</v>
      </c>
      <c r="R22" s="111">
        <v>0</v>
      </c>
      <c r="S22" s="111">
        <v>0</v>
      </c>
      <c r="T22" s="111">
        <v>0</v>
      </c>
      <c r="U22" s="111">
        <v>0</v>
      </c>
      <c r="V22" s="111">
        <v>0</v>
      </c>
      <c r="W22" s="111">
        <v>0</v>
      </c>
    </row>
    <row r="23" spans="1:23" ht="51" x14ac:dyDescent="0.25">
      <c r="A23" s="130"/>
      <c r="B23" s="133"/>
      <c r="C23" s="23">
        <v>20</v>
      </c>
      <c r="D23" s="21" t="s">
        <v>79</v>
      </c>
      <c r="E23" s="23" t="s">
        <v>40</v>
      </c>
      <c r="F23" s="23" t="s">
        <v>80</v>
      </c>
      <c r="G23" s="23" t="s">
        <v>47</v>
      </c>
      <c r="H23" s="29">
        <v>10.130000000000001</v>
      </c>
      <c r="I23" s="86">
        <v>30</v>
      </c>
      <c r="J23" s="84">
        <f t="shared" si="1"/>
        <v>10</v>
      </c>
      <c r="K23" s="85" t="str">
        <f t="shared" si="0"/>
        <v>OK</v>
      </c>
      <c r="L23" s="111">
        <v>0</v>
      </c>
      <c r="M23" s="111">
        <v>0</v>
      </c>
      <c r="N23" s="111">
        <v>0</v>
      </c>
      <c r="O23" s="111">
        <v>0</v>
      </c>
      <c r="P23" s="111">
        <v>0</v>
      </c>
      <c r="Q23" s="111">
        <v>0</v>
      </c>
      <c r="R23" s="111">
        <v>0</v>
      </c>
      <c r="S23" s="111">
        <v>20</v>
      </c>
      <c r="T23" s="111">
        <v>0</v>
      </c>
      <c r="U23" s="111">
        <v>0</v>
      </c>
      <c r="V23" s="111">
        <v>0</v>
      </c>
      <c r="W23" s="111">
        <v>0</v>
      </c>
    </row>
    <row r="24" spans="1:23" ht="89.25" x14ac:dyDescent="0.25">
      <c r="A24" s="131" t="s">
        <v>379</v>
      </c>
      <c r="B24" s="132">
        <v>5</v>
      </c>
      <c r="C24" s="26">
        <v>21</v>
      </c>
      <c r="D24" s="35" t="s">
        <v>487</v>
      </c>
      <c r="E24" s="26" t="s">
        <v>40</v>
      </c>
      <c r="F24" s="27" t="s">
        <v>81</v>
      </c>
      <c r="G24" s="26" t="s">
        <v>47</v>
      </c>
      <c r="H24" s="28">
        <v>0.39</v>
      </c>
      <c r="I24" s="83">
        <v>300</v>
      </c>
      <c r="J24" s="84">
        <f t="shared" si="1"/>
        <v>0</v>
      </c>
      <c r="K24" s="85" t="str">
        <f t="shared" si="0"/>
        <v>OK</v>
      </c>
      <c r="L24" s="111">
        <v>0</v>
      </c>
      <c r="M24" s="111">
        <v>0</v>
      </c>
      <c r="N24" s="111">
        <v>0</v>
      </c>
      <c r="O24" s="111">
        <v>0</v>
      </c>
      <c r="P24" s="111">
        <v>0</v>
      </c>
      <c r="Q24" s="111">
        <v>0</v>
      </c>
      <c r="R24" s="111">
        <v>0</v>
      </c>
      <c r="S24" s="111">
        <v>0</v>
      </c>
      <c r="T24" s="111">
        <v>0</v>
      </c>
      <c r="U24" s="111">
        <v>0</v>
      </c>
      <c r="V24" s="111">
        <v>300</v>
      </c>
      <c r="W24" s="111">
        <v>0</v>
      </c>
    </row>
    <row r="25" spans="1:23" ht="76.5" x14ac:dyDescent="0.25">
      <c r="A25" s="131"/>
      <c r="B25" s="132"/>
      <c r="C25" s="26">
        <v>22</v>
      </c>
      <c r="D25" s="35" t="s">
        <v>488</v>
      </c>
      <c r="E25" s="26" t="s">
        <v>40</v>
      </c>
      <c r="F25" s="27" t="s">
        <v>81</v>
      </c>
      <c r="G25" s="26" t="s">
        <v>47</v>
      </c>
      <c r="H25" s="28">
        <v>0.39</v>
      </c>
      <c r="I25" s="83">
        <v>300</v>
      </c>
      <c r="J25" s="84">
        <f t="shared" si="1"/>
        <v>0</v>
      </c>
      <c r="K25" s="85" t="str">
        <f t="shared" si="0"/>
        <v>OK</v>
      </c>
      <c r="L25" s="111">
        <v>0</v>
      </c>
      <c r="M25" s="111">
        <v>0</v>
      </c>
      <c r="N25" s="111">
        <v>0</v>
      </c>
      <c r="O25" s="111">
        <v>0</v>
      </c>
      <c r="P25" s="111">
        <v>0</v>
      </c>
      <c r="Q25" s="111">
        <v>0</v>
      </c>
      <c r="R25" s="111">
        <v>0</v>
      </c>
      <c r="S25" s="111">
        <v>0</v>
      </c>
      <c r="T25" s="111">
        <v>0</v>
      </c>
      <c r="U25" s="111">
        <v>0</v>
      </c>
      <c r="V25" s="111">
        <v>300</v>
      </c>
      <c r="W25" s="111">
        <v>0</v>
      </c>
    </row>
    <row r="26" spans="1:23" ht="89.25" x14ac:dyDescent="0.25">
      <c r="A26" s="131"/>
      <c r="B26" s="132"/>
      <c r="C26" s="26">
        <v>23</v>
      </c>
      <c r="D26" s="35" t="s">
        <v>489</v>
      </c>
      <c r="E26" s="26" t="s">
        <v>40</v>
      </c>
      <c r="F26" s="27" t="s">
        <v>81</v>
      </c>
      <c r="G26" s="26" t="s">
        <v>47</v>
      </c>
      <c r="H26" s="28">
        <v>0.33</v>
      </c>
      <c r="I26" s="83">
        <v>100</v>
      </c>
      <c r="J26" s="84">
        <f t="shared" si="1"/>
        <v>0</v>
      </c>
      <c r="K26" s="85" t="str">
        <f t="shared" si="0"/>
        <v>OK</v>
      </c>
      <c r="L26" s="111">
        <v>0</v>
      </c>
      <c r="M26" s="111">
        <v>0</v>
      </c>
      <c r="N26" s="111">
        <v>0</v>
      </c>
      <c r="O26" s="111">
        <v>0</v>
      </c>
      <c r="P26" s="111">
        <v>0</v>
      </c>
      <c r="Q26" s="111">
        <v>0</v>
      </c>
      <c r="R26" s="111">
        <v>50</v>
      </c>
      <c r="S26" s="111">
        <v>0</v>
      </c>
      <c r="T26" s="111">
        <v>0</v>
      </c>
      <c r="U26" s="111">
        <v>0</v>
      </c>
      <c r="V26" s="111">
        <v>50</v>
      </c>
      <c r="W26" s="111">
        <v>0</v>
      </c>
    </row>
    <row r="27" spans="1:23" ht="89.25" x14ac:dyDescent="0.25">
      <c r="A27" s="131"/>
      <c r="B27" s="132"/>
      <c r="C27" s="26">
        <v>24</v>
      </c>
      <c r="D27" s="35" t="s">
        <v>490</v>
      </c>
      <c r="E27" s="26" t="s">
        <v>40</v>
      </c>
      <c r="F27" s="27" t="s">
        <v>81</v>
      </c>
      <c r="G27" s="26" t="s">
        <v>47</v>
      </c>
      <c r="H27" s="28">
        <v>0.33</v>
      </c>
      <c r="I27" s="83"/>
      <c r="J27" s="84">
        <f t="shared" si="1"/>
        <v>0</v>
      </c>
      <c r="K27" s="85" t="str">
        <f t="shared" si="0"/>
        <v>OK</v>
      </c>
      <c r="L27" s="111">
        <v>0</v>
      </c>
      <c r="M27" s="111">
        <v>0</v>
      </c>
      <c r="N27" s="111">
        <v>0</v>
      </c>
      <c r="O27" s="111">
        <v>0</v>
      </c>
      <c r="P27" s="111">
        <v>0</v>
      </c>
      <c r="Q27" s="111">
        <v>0</v>
      </c>
      <c r="R27" s="111">
        <v>0</v>
      </c>
      <c r="S27" s="111">
        <v>0</v>
      </c>
      <c r="T27" s="111">
        <v>0</v>
      </c>
      <c r="U27" s="111">
        <v>0</v>
      </c>
      <c r="V27" s="111">
        <v>0</v>
      </c>
      <c r="W27" s="111">
        <v>0</v>
      </c>
    </row>
    <row r="28" spans="1:23" ht="25.5" customHeight="1" x14ac:dyDescent="0.25">
      <c r="A28" s="130" t="s">
        <v>378</v>
      </c>
      <c r="B28" s="133">
        <v>6</v>
      </c>
      <c r="C28" s="23">
        <v>25</v>
      </c>
      <c r="D28" s="21" t="s">
        <v>82</v>
      </c>
      <c r="E28" s="23" t="s">
        <v>40</v>
      </c>
      <c r="F28" s="23" t="s">
        <v>83</v>
      </c>
      <c r="G28" s="23" t="s">
        <v>47</v>
      </c>
      <c r="H28" s="29">
        <v>0.82</v>
      </c>
      <c r="I28" s="49">
        <v>60</v>
      </c>
      <c r="J28" s="84">
        <f t="shared" si="1"/>
        <v>60</v>
      </c>
      <c r="K28" s="85" t="str">
        <f t="shared" si="0"/>
        <v>OK</v>
      </c>
      <c r="L28" s="111">
        <v>0</v>
      </c>
      <c r="M28" s="111">
        <v>0</v>
      </c>
      <c r="N28" s="111">
        <v>0</v>
      </c>
      <c r="O28" s="111">
        <v>0</v>
      </c>
      <c r="P28" s="111">
        <v>0</v>
      </c>
      <c r="Q28" s="111">
        <v>0</v>
      </c>
      <c r="R28" s="111">
        <v>0</v>
      </c>
      <c r="S28" s="111">
        <v>0</v>
      </c>
      <c r="T28" s="111">
        <v>0</v>
      </c>
      <c r="U28" s="111">
        <v>0</v>
      </c>
      <c r="V28" s="111">
        <v>0</v>
      </c>
      <c r="W28" s="111">
        <v>0</v>
      </c>
    </row>
    <row r="29" spans="1:23" ht="25.5" x14ac:dyDescent="0.25">
      <c r="A29" s="130"/>
      <c r="B29" s="133"/>
      <c r="C29" s="23">
        <v>26</v>
      </c>
      <c r="D29" s="21" t="s">
        <v>84</v>
      </c>
      <c r="E29" s="23" t="s">
        <v>40</v>
      </c>
      <c r="F29" s="23" t="s">
        <v>83</v>
      </c>
      <c r="G29" s="23" t="s">
        <v>47</v>
      </c>
      <c r="H29" s="29">
        <v>0.82</v>
      </c>
      <c r="I29" s="49">
        <v>60</v>
      </c>
      <c r="J29" s="84">
        <f t="shared" si="1"/>
        <v>36</v>
      </c>
      <c r="K29" s="85" t="str">
        <f t="shared" si="0"/>
        <v>OK</v>
      </c>
      <c r="L29" s="48"/>
      <c r="M29" s="48"/>
      <c r="N29" s="48"/>
      <c r="O29" s="48"/>
      <c r="P29" s="48"/>
      <c r="Q29" s="48"/>
      <c r="R29" s="48"/>
      <c r="S29" s="93">
        <v>24</v>
      </c>
      <c r="T29" s="48"/>
      <c r="U29" s="57">
        <v>0</v>
      </c>
      <c r="V29" s="57"/>
      <c r="W29" s="57"/>
    </row>
    <row r="30" spans="1:23" ht="25.5" x14ac:dyDescent="0.25">
      <c r="A30" s="130"/>
      <c r="B30" s="133"/>
      <c r="C30" s="23">
        <v>27</v>
      </c>
      <c r="D30" s="21" t="s">
        <v>85</v>
      </c>
      <c r="E30" s="23" t="s">
        <v>40</v>
      </c>
      <c r="F30" s="23" t="s">
        <v>83</v>
      </c>
      <c r="G30" s="23" t="s">
        <v>47</v>
      </c>
      <c r="H30" s="29">
        <v>0.82</v>
      </c>
      <c r="I30" s="49">
        <v>60</v>
      </c>
      <c r="J30" s="84">
        <f t="shared" si="1"/>
        <v>36</v>
      </c>
      <c r="K30" s="85" t="str">
        <f t="shared" si="0"/>
        <v>OK</v>
      </c>
      <c r="L30" s="48"/>
      <c r="M30" s="48"/>
      <c r="N30" s="48"/>
      <c r="O30" s="48"/>
      <c r="P30" s="48"/>
      <c r="Q30" s="48"/>
      <c r="R30" s="48"/>
      <c r="S30" s="93">
        <v>24</v>
      </c>
      <c r="T30" s="48"/>
      <c r="U30" s="57">
        <v>0</v>
      </c>
      <c r="V30" s="57"/>
      <c r="W30" s="57"/>
    </row>
    <row r="31" spans="1:23" ht="25.5" x14ac:dyDescent="0.25">
      <c r="A31" s="130"/>
      <c r="B31" s="133"/>
      <c r="C31" s="23">
        <v>28</v>
      </c>
      <c r="D31" s="21" t="s">
        <v>86</v>
      </c>
      <c r="E31" s="23" t="s">
        <v>40</v>
      </c>
      <c r="F31" s="23" t="s">
        <v>83</v>
      </c>
      <c r="G31" s="23" t="s">
        <v>47</v>
      </c>
      <c r="H31" s="29">
        <v>0.82</v>
      </c>
      <c r="I31" s="49">
        <v>60</v>
      </c>
      <c r="J31" s="84">
        <f t="shared" si="1"/>
        <v>36</v>
      </c>
      <c r="K31" s="85" t="str">
        <f t="shared" si="0"/>
        <v>OK</v>
      </c>
      <c r="L31" s="48"/>
      <c r="M31" s="48"/>
      <c r="N31" s="48"/>
      <c r="O31" s="48"/>
      <c r="P31" s="48"/>
      <c r="Q31" s="48"/>
      <c r="R31" s="48"/>
      <c r="S31" s="93">
        <v>24</v>
      </c>
      <c r="T31" s="48"/>
      <c r="U31" s="57">
        <v>0</v>
      </c>
      <c r="V31" s="57"/>
      <c r="W31" s="57"/>
    </row>
    <row r="32" spans="1:23" ht="38.25" x14ac:dyDescent="0.25">
      <c r="A32" s="130"/>
      <c r="B32" s="133"/>
      <c r="C32" s="23">
        <v>29</v>
      </c>
      <c r="D32" s="21" t="s">
        <v>87</v>
      </c>
      <c r="E32" s="23" t="s">
        <v>40</v>
      </c>
      <c r="F32" s="23" t="s">
        <v>52</v>
      </c>
      <c r="G32" s="23" t="s">
        <v>47</v>
      </c>
      <c r="H32" s="29">
        <v>0.63</v>
      </c>
      <c r="I32" s="50">
        <v>60</v>
      </c>
      <c r="J32" s="84">
        <f t="shared" si="1"/>
        <v>24</v>
      </c>
      <c r="K32" s="85" t="str">
        <f t="shared" si="0"/>
        <v>OK</v>
      </c>
      <c r="L32" s="48"/>
      <c r="M32" s="48"/>
      <c r="N32" s="48"/>
      <c r="O32" s="48"/>
      <c r="P32" s="48"/>
      <c r="Q32" s="48"/>
      <c r="R32" s="48"/>
      <c r="S32" s="93">
        <v>36</v>
      </c>
      <c r="T32" s="48"/>
      <c r="U32" s="57">
        <v>0</v>
      </c>
      <c r="V32" s="57"/>
      <c r="W32" s="57"/>
    </row>
    <row r="33" spans="1:23" ht="38.25" x14ac:dyDescent="0.25">
      <c r="A33" s="130"/>
      <c r="B33" s="133"/>
      <c r="C33" s="23">
        <v>30</v>
      </c>
      <c r="D33" s="21" t="s">
        <v>88</v>
      </c>
      <c r="E33" s="23" t="s">
        <v>40</v>
      </c>
      <c r="F33" s="23" t="s">
        <v>52</v>
      </c>
      <c r="G33" s="23" t="s">
        <v>47</v>
      </c>
      <c r="H33" s="29">
        <v>0.63</v>
      </c>
      <c r="I33" s="50">
        <v>60</v>
      </c>
      <c r="J33" s="84">
        <f t="shared" si="1"/>
        <v>24</v>
      </c>
      <c r="K33" s="85" t="str">
        <f t="shared" si="0"/>
        <v>OK</v>
      </c>
      <c r="L33" s="48"/>
      <c r="M33" s="48"/>
      <c r="N33" s="48"/>
      <c r="O33" s="48"/>
      <c r="P33" s="48"/>
      <c r="Q33" s="48"/>
      <c r="R33" s="48"/>
      <c r="S33" s="93">
        <v>36</v>
      </c>
      <c r="T33" s="48"/>
      <c r="U33" s="57">
        <v>0</v>
      </c>
      <c r="V33" s="57"/>
      <c r="W33" s="57"/>
    </row>
    <row r="34" spans="1:23" ht="63.75" x14ac:dyDescent="0.25">
      <c r="A34" s="130"/>
      <c r="B34" s="133"/>
      <c r="C34" s="23">
        <v>31</v>
      </c>
      <c r="D34" s="21" t="s">
        <v>89</v>
      </c>
      <c r="E34" s="23" t="s">
        <v>40</v>
      </c>
      <c r="F34" s="23" t="s">
        <v>90</v>
      </c>
      <c r="G34" s="23" t="s">
        <v>47</v>
      </c>
      <c r="H34" s="29">
        <v>5.51</v>
      </c>
      <c r="I34" s="86"/>
      <c r="J34" s="84">
        <f t="shared" si="1"/>
        <v>0</v>
      </c>
      <c r="K34" s="85" t="str">
        <f t="shared" si="0"/>
        <v>OK</v>
      </c>
      <c r="L34" s="48"/>
      <c r="M34" s="48"/>
      <c r="N34" s="48"/>
      <c r="O34" s="48"/>
      <c r="P34" s="48"/>
      <c r="Q34" s="48"/>
      <c r="R34" s="48"/>
      <c r="S34" s="48"/>
      <c r="T34" s="48"/>
      <c r="U34" s="57">
        <v>0</v>
      </c>
      <c r="V34" s="57"/>
      <c r="W34" s="57"/>
    </row>
    <row r="35" spans="1:23" x14ac:dyDescent="0.25">
      <c r="A35" s="130"/>
      <c r="B35" s="133"/>
      <c r="C35" s="23">
        <v>32</v>
      </c>
      <c r="D35" s="21" t="s">
        <v>91</v>
      </c>
      <c r="E35" s="23" t="s">
        <v>40</v>
      </c>
      <c r="F35" s="23" t="s">
        <v>92</v>
      </c>
      <c r="G35" s="23" t="s">
        <v>47</v>
      </c>
      <c r="H35" s="29">
        <v>0.56999999999999995</v>
      </c>
      <c r="I35" s="86"/>
      <c r="J35" s="84">
        <f t="shared" si="1"/>
        <v>0</v>
      </c>
      <c r="K35" s="85" t="str">
        <f t="shared" si="0"/>
        <v>OK</v>
      </c>
      <c r="L35" s="48"/>
      <c r="M35" s="48"/>
      <c r="N35" s="48"/>
      <c r="O35" s="48"/>
      <c r="P35" s="48"/>
      <c r="Q35" s="48"/>
      <c r="R35" s="48"/>
      <c r="S35" s="48"/>
      <c r="T35" s="48"/>
      <c r="U35" s="57">
        <v>0</v>
      </c>
      <c r="V35" s="57"/>
      <c r="W35" s="57"/>
    </row>
    <row r="36" spans="1:23" x14ac:dyDescent="0.25">
      <c r="A36" s="130"/>
      <c r="B36" s="133"/>
      <c r="C36" s="23">
        <v>33</v>
      </c>
      <c r="D36" s="21" t="s">
        <v>93</v>
      </c>
      <c r="E36" s="23" t="s">
        <v>40</v>
      </c>
      <c r="F36" s="23" t="s">
        <v>92</v>
      </c>
      <c r="G36" s="23" t="s">
        <v>47</v>
      </c>
      <c r="H36" s="29">
        <v>0.56999999999999995</v>
      </c>
      <c r="I36" s="86"/>
      <c r="J36" s="84">
        <f t="shared" si="1"/>
        <v>0</v>
      </c>
      <c r="K36" s="85" t="str">
        <f t="shared" si="0"/>
        <v>OK</v>
      </c>
      <c r="L36" s="48"/>
      <c r="M36" s="48"/>
      <c r="N36" s="48"/>
      <c r="O36" s="48"/>
      <c r="P36" s="48"/>
      <c r="Q36" s="48"/>
      <c r="R36" s="48"/>
      <c r="S36" s="48"/>
      <c r="T36" s="48"/>
      <c r="U36" s="57">
        <v>0</v>
      </c>
      <c r="V36" s="57"/>
      <c r="W36" s="57"/>
    </row>
    <row r="37" spans="1:23" x14ac:dyDescent="0.25">
      <c r="A37" s="130"/>
      <c r="B37" s="133"/>
      <c r="C37" s="23">
        <v>34</v>
      </c>
      <c r="D37" s="21" t="s">
        <v>94</v>
      </c>
      <c r="E37" s="23" t="s">
        <v>40</v>
      </c>
      <c r="F37" s="23" t="s">
        <v>92</v>
      </c>
      <c r="G37" s="23" t="s">
        <v>47</v>
      </c>
      <c r="H37" s="29">
        <v>0.56999999999999995</v>
      </c>
      <c r="I37" s="86"/>
      <c r="J37" s="84">
        <f t="shared" si="1"/>
        <v>0</v>
      </c>
      <c r="K37" s="85" t="str">
        <f t="shared" si="0"/>
        <v>OK</v>
      </c>
      <c r="L37" s="48"/>
      <c r="M37" s="48"/>
      <c r="N37" s="48"/>
      <c r="O37" s="48"/>
      <c r="P37" s="48"/>
      <c r="Q37" s="48"/>
      <c r="R37" s="48"/>
      <c r="S37" s="48"/>
      <c r="T37" s="48"/>
      <c r="U37" s="57">
        <v>0</v>
      </c>
      <c r="V37" s="57"/>
      <c r="W37" s="57"/>
    </row>
    <row r="38" spans="1:23" x14ac:dyDescent="0.25">
      <c r="A38" s="130"/>
      <c r="B38" s="133"/>
      <c r="C38" s="23">
        <v>35</v>
      </c>
      <c r="D38" s="21" t="s">
        <v>95</v>
      </c>
      <c r="E38" s="23" t="s">
        <v>40</v>
      </c>
      <c r="F38" s="23" t="s">
        <v>92</v>
      </c>
      <c r="G38" s="23" t="s">
        <v>47</v>
      </c>
      <c r="H38" s="29">
        <v>0.56999999999999995</v>
      </c>
      <c r="I38" s="86"/>
      <c r="J38" s="84">
        <f t="shared" si="1"/>
        <v>0</v>
      </c>
      <c r="K38" s="85" t="str">
        <f t="shared" si="0"/>
        <v>OK</v>
      </c>
      <c r="L38" s="48"/>
      <c r="M38" s="48"/>
      <c r="N38" s="48"/>
      <c r="O38" s="48"/>
      <c r="P38" s="48"/>
      <c r="Q38" s="48"/>
      <c r="R38" s="48"/>
      <c r="S38" s="48"/>
      <c r="T38" s="48"/>
      <c r="U38" s="57">
        <v>0</v>
      </c>
      <c r="V38" s="57"/>
      <c r="W38" s="57"/>
    </row>
    <row r="39" spans="1:23" x14ac:dyDescent="0.25">
      <c r="A39" s="130"/>
      <c r="B39" s="133"/>
      <c r="C39" s="23">
        <v>36</v>
      </c>
      <c r="D39" s="21" t="s">
        <v>96</v>
      </c>
      <c r="E39" s="23" t="s">
        <v>40</v>
      </c>
      <c r="F39" s="23" t="s">
        <v>92</v>
      </c>
      <c r="G39" s="23" t="s">
        <v>47</v>
      </c>
      <c r="H39" s="29">
        <v>0.56999999999999995</v>
      </c>
      <c r="I39" s="86"/>
      <c r="J39" s="84">
        <f t="shared" si="1"/>
        <v>0</v>
      </c>
      <c r="K39" s="85" t="str">
        <f t="shared" si="0"/>
        <v>OK</v>
      </c>
      <c r="L39" s="48"/>
      <c r="M39" s="48"/>
      <c r="N39" s="48"/>
      <c r="O39" s="48"/>
      <c r="P39" s="48"/>
      <c r="Q39" s="48"/>
      <c r="R39" s="48"/>
      <c r="S39" s="48"/>
      <c r="T39" s="48"/>
      <c r="U39" s="57">
        <v>0</v>
      </c>
      <c r="V39" s="57"/>
      <c r="W39" s="57"/>
    </row>
    <row r="40" spans="1:23" ht="25.5" x14ac:dyDescent="0.25">
      <c r="A40" s="130"/>
      <c r="B40" s="133"/>
      <c r="C40" s="23">
        <v>37</v>
      </c>
      <c r="D40" s="21" t="s">
        <v>97</v>
      </c>
      <c r="E40" s="23" t="s">
        <v>98</v>
      </c>
      <c r="F40" s="23" t="s">
        <v>54</v>
      </c>
      <c r="G40" s="23" t="s">
        <v>47</v>
      </c>
      <c r="H40" s="29">
        <v>2.21</v>
      </c>
      <c r="I40" s="86"/>
      <c r="J40" s="84">
        <f t="shared" si="1"/>
        <v>0</v>
      </c>
      <c r="K40" s="85" t="str">
        <f t="shared" si="0"/>
        <v>OK</v>
      </c>
      <c r="L40" s="48"/>
      <c r="M40" s="48"/>
      <c r="N40" s="48"/>
      <c r="O40" s="48"/>
      <c r="P40" s="48"/>
      <c r="Q40" s="48"/>
      <c r="R40" s="48"/>
      <c r="S40" s="48"/>
      <c r="T40" s="48"/>
      <c r="U40" s="57">
        <v>0</v>
      </c>
      <c r="V40" s="57"/>
      <c r="W40" s="57"/>
    </row>
    <row r="41" spans="1:23" ht="39" x14ac:dyDescent="0.25">
      <c r="A41" s="130"/>
      <c r="B41" s="133"/>
      <c r="C41" s="23">
        <v>38</v>
      </c>
      <c r="D41" s="37" t="s">
        <v>99</v>
      </c>
      <c r="E41" s="23" t="s">
        <v>9</v>
      </c>
      <c r="F41" s="23" t="s">
        <v>90</v>
      </c>
      <c r="G41" s="23" t="s">
        <v>47</v>
      </c>
      <c r="H41" s="29">
        <v>7.03</v>
      </c>
      <c r="I41" s="86"/>
      <c r="J41" s="84">
        <f t="shared" si="1"/>
        <v>0</v>
      </c>
      <c r="K41" s="85" t="str">
        <f t="shared" si="0"/>
        <v>OK</v>
      </c>
      <c r="L41" s="48"/>
      <c r="M41" s="48"/>
      <c r="N41" s="48"/>
      <c r="O41" s="48"/>
      <c r="P41" s="48"/>
      <c r="Q41" s="48"/>
      <c r="R41" s="48"/>
      <c r="S41" s="48"/>
      <c r="T41" s="48"/>
      <c r="U41" s="57">
        <v>0</v>
      </c>
      <c r="V41" s="57"/>
      <c r="W41" s="57"/>
    </row>
    <row r="42" spans="1:23" ht="26.25" x14ac:dyDescent="0.25">
      <c r="A42" s="130"/>
      <c r="B42" s="133"/>
      <c r="C42" s="23">
        <v>39</v>
      </c>
      <c r="D42" s="37" t="s">
        <v>100</v>
      </c>
      <c r="E42" s="23" t="s">
        <v>101</v>
      </c>
      <c r="F42" s="23" t="s">
        <v>102</v>
      </c>
      <c r="G42" s="23" t="s">
        <v>47</v>
      </c>
      <c r="H42" s="29">
        <v>183.5</v>
      </c>
      <c r="I42" s="86"/>
      <c r="J42" s="84">
        <f t="shared" si="1"/>
        <v>0</v>
      </c>
      <c r="K42" s="85" t="str">
        <f t="shared" si="0"/>
        <v>OK</v>
      </c>
      <c r="L42" s="48"/>
      <c r="M42" s="48"/>
      <c r="N42" s="48"/>
      <c r="O42" s="48"/>
      <c r="P42" s="48"/>
      <c r="Q42" s="48"/>
      <c r="R42" s="48"/>
      <c r="S42" s="48"/>
      <c r="T42" s="48"/>
      <c r="U42" s="57">
        <v>0</v>
      </c>
      <c r="V42" s="57"/>
      <c r="W42" s="57"/>
    </row>
    <row r="43" spans="1:23" ht="25.5" x14ac:dyDescent="0.25">
      <c r="A43" s="130"/>
      <c r="B43" s="133"/>
      <c r="C43" s="23">
        <v>40</v>
      </c>
      <c r="D43" s="21" t="s">
        <v>103</v>
      </c>
      <c r="E43" s="23" t="s">
        <v>40</v>
      </c>
      <c r="F43" s="23" t="s">
        <v>52</v>
      </c>
      <c r="G43" s="23" t="s">
        <v>47</v>
      </c>
      <c r="H43" s="29">
        <v>0.63</v>
      </c>
      <c r="I43" s="86">
        <v>60</v>
      </c>
      <c r="J43" s="84">
        <f t="shared" si="1"/>
        <v>24</v>
      </c>
      <c r="K43" s="85" t="str">
        <f t="shared" si="0"/>
        <v>OK</v>
      </c>
      <c r="L43" s="48"/>
      <c r="M43" s="48"/>
      <c r="N43" s="48"/>
      <c r="O43" s="48"/>
      <c r="P43" s="48"/>
      <c r="Q43" s="48"/>
      <c r="R43" s="48"/>
      <c r="S43" s="93">
        <v>36</v>
      </c>
      <c r="T43" s="48"/>
      <c r="U43" s="57">
        <v>0</v>
      </c>
      <c r="V43" s="57"/>
      <c r="W43" s="57"/>
    </row>
    <row r="44" spans="1:23" ht="25.5" x14ac:dyDescent="0.25">
      <c r="A44" s="130"/>
      <c r="B44" s="133"/>
      <c r="C44" s="23">
        <v>41</v>
      </c>
      <c r="D44" s="21" t="s">
        <v>104</v>
      </c>
      <c r="E44" s="23" t="s">
        <v>40</v>
      </c>
      <c r="F44" s="23" t="s">
        <v>52</v>
      </c>
      <c r="G44" s="23" t="s">
        <v>47</v>
      </c>
      <c r="H44" s="29">
        <v>0.63</v>
      </c>
      <c r="I44" s="86">
        <v>60</v>
      </c>
      <c r="J44" s="84">
        <f t="shared" si="1"/>
        <v>24</v>
      </c>
      <c r="K44" s="85" t="str">
        <f t="shared" si="0"/>
        <v>OK</v>
      </c>
      <c r="L44" s="48"/>
      <c r="M44" s="48"/>
      <c r="N44" s="48"/>
      <c r="O44" s="48"/>
      <c r="P44" s="48"/>
      <c r="Q44" s="48"/>
      <c r="R44" s="48"/>
      <c r="S44" s="93">
        <v>36</v>
      </c>
      <c r="T44" s="48"/>
      <c r="U44" s="57">
        <v>0</v>
      </c>
      <c r="V44" s="57"/>
      <c r="W44" s="57"/>
    </row>
    <row r="45" spans="1:23" ht="25.5" x14ac:dyDescent="0.25">
      <c r="A45" s="130"/>
      <c r="B45" s="133"/>
      <c r="C45" s="23">
        <v>42</v>
      </c>
      <c r="D45" s="21" t="s">
        <v>105</v>
      </c>
      <c r="E45" s="23" t="s">
        <v>40</v>
      </c>
      <c r="F45" s="23" t="s">
        <v>52</v>
      </c>
      <c r="G45" s="23" t="s">
        <v>47</v>
      </c>
      <c r="H45" s="29">
        <v>0.63</v>
      </c>
      <c r="I45" s="86">
        <v>60</v>
      </c>
      <c r="J45" s="84">
        <f t="shared" si="1"/>
        <v>24</v>
      </c>
      <c r="K45" s="85" t="str">
        <f t="shared" si="0"/>
        <v>OK</v>
      </c>
      <c r="L45" s="48"/>
      <c r="M45" s="48"/>
      <c r="N45" s="48"/>
      <c r="O45" s="48"/>
      <c r="P45" s="48"/>
      <c r="Q45" s="48"/>
      <c r="R45" s="48"/>
      <c r="S45" s="93">
        <v>36</v>
      </c>
      <c r="T45" s="48"/>
      <c r="U45" s="57">
        <v>0</v>
      </c>
      <c r="V45" s="57"/>
      <c r="W45" s="57"/>
    </row>
    <row r="46" spans="1:23" ht="25.5" x14ac:dyDescent="0.25">
      <c r="A46" s="130"/>
      <c r="B46" s="133"/>
      <c r="C46" s="23">
        <v>43</v>
      </c>
      <c r="D46" s="21" t="s">
        <v>106</v>
      </c>
      <c r="E46" s="23" t="s">
        <v>40</v>
      </c>
      <c r="F46" s="23" t="s">
        <v>52</v>
      </c>
      <c r="G46" s="23" t="s">
        <v>47</v>
      </c>
      <c r="H46" s="29">
        <v>0.93</v>
      </c>
      <c r="I46" s="86">
        <v>48</v>
      </c>
      <c r="J46" s="84">
        <f t="shared" si="1"/>
        <v>36</v>
      </c>
      <c r="K46" s="85" t="str">
        <f t="shared" si="0"/>
        <v>OK</v>
      </c>
      <c r="L46" s="48"/>
      <c r="M46" s="48"/>
      <c r="N46" s="48"/>
      <c r="O46" s="48"/>
      <c r="P46" s="48"/>
      <c r="Q46" s="48"/>
      <c r="R46" s="48"/>
      <c r="S46" s="93">
        <v>12</v>
      </c>
      <c r="T46" s="48"/>
      <c r="U46" s="57">
        <v>0</v>
      </c>
      <c r="V46" s="57"/>
      <c r="W46" s="57"/>
    </row>
    <row r="47" spans="1:23" ht="25.5" x14ac:dyDescent="0.25">
      <c r="A47" s="130"/>
      <c r="B47" s="133"/>
      <c r="C47" s="23">
        <v>44</v>
      </c>
      <c r="D47" s="21" t="s">
        <v>107</v>
      </c>
      <c r="E47" s="23" t="s">
        <v>40</v>
      </c>
      <c r="F47" s="23" t="s">
        <v>52</v>
      </c>
      <c r="G47" s="23" t="s">
        <v>108</v>
      </c>
      <c r="H47" s="29">
        <v>0.93</v>
      </c>
      <c r="I47" s="86">
        <v>48</v>
      </c>
      <c r="J47" s="84">
        <f t="shared" si="1"/>
        <v>36</v>
      </c>
      <c r="K47" s="85" t="str">
        <f t="shared" si="0"/>
        <v>OK</v>
      </c>
      <c r="L47" s="48"/>
      <c r="M47" s="48"/>
      <c r="N47" s="48"/>
      <c r="O47" s="48"/>
      <c r="P47" s="48"/>
      <c r="Q47" s="48"/>
      <c r="R47" s="48"/>
      <c r="S47" s="93">
        <v>12</v>
      </c>
      <c r="T47" s="48"/>
      <c r="U47" s="57">
        <v>0</v>
      </c>
      <c r="V47" s="57"/>
      <c r="W47" s="57"/>
    </row>
    <row r="48" spans="1:23" ht="25.5" x14ac:dyDescent="0.25">
      <c r="A48" s="130"/>
      <c r="B48" s="133"/>
      <c r="C48" s="23">
        <v>45</v>
      </c>
      <c r="D48" s="21" t="s">
        <v>109</v>
      </c>
      <c r="E48" s="23" t="s">
        <v>40</v>
      </c>
      <c r="F48" s="23" t="s">
        <v>110</v>
      </c>
      <c r="G48" s="23" t="s">
        <v>47</v>
      </c>
      <c r="H48" s="29">
        <v>1.23</v>
      </c>
      <c r="I48" s="86"/>
      <c r="J48" s="84">
        <f t="shared" si="1"/>
        <v>0</v>
      </c>
      <c r="K48" s="85" t="str">
        <f t="shared" si="0"/>
        <v>OK</v>
      </c>
      <c r="L48" s="48"/>
      <c r="M48" s="48"/>
      <c r="N48" s="48"/>
      <c r="O48" s="48"/>
      <c r="P48" s="48"/>
      <c r="Q48" s="48"/>
      <c r="R48" s="48"/>
      <c r="S48" s="103"/>
      <c r="T48" s="48"/>
      <c r="U48" s="57">
        <v>0</v>
      </c>
      <c r="V48" s="57"/>
      <c r="W48" s="57"/>
    </row>
    <row r="49" spans="1:23" ht="25.5" x14ac:dyDescent="0.25">
      <c r="A49" s="130"/>
      <c r="B49" s="133"/>
      <c r="C49" s="23">
        <v>46</v>
      </c>
      <c r="D49" s="21" t="s">
        <v>111</v>
      </c>
      <c r="E49" s="23" t="s">
        <v>40</v>
      </c>
      <c r="F49" s="23" t="s">
        <v>52</v>
      </c>
      <c r="G49" s="23" t="s">
        <v>47</v>
      </c>
      <c r="H49" s="29">
        <v>0.93</v>
      </c>
      <c r="I49" s="86"/>
      <c r="J49" s="84">
        <f t="shared" si="1"/>
        <v>0</v>
      </c>
      <c r="K49" s="85" t="str">
        <f t="shared" si="0"/>
        <v>OK</v>
      </c>
      <c r="L49" s="48"/>
      <c r="M49" s="48"/>
      <c r="N49" s="48"/>
      <c r="O49" s="48"/>
      <c r="P49" s="48"/>
      <c r="Q49" s="48"/>
      <c r="R49" s="48"/>
      <c r="S49" s="103"/>
      <c r="T49" s="48"/>
      <c r="U49" s="57">
        <v>0</v>
      </c>
      <c r="V49" s="57"/>
      <c r="W49" s="57"/>
    </row>
    <row r="50" spans="1:23" ht="38.25" x14ac:dyDescent="0.25">
      <c r="A50" s="131" t="s">
        <v>380</v>
      </c>
      <c r="B50" s="132">
        <v>7</v>
      </c>
      <c r="C50" s="26">
        <v>47</v>
      </c>
      <c r="D50" s="35" t="s">
        <v>112</v>
      </c>
      <c r="E50" s="26" t="s">
        <v>40</v>
      </c>
      <c r="F50" s="27" t="s">
        <v>113</v>
      </c>
      <c r="G50" s="26" t="s">
        <v>47</v>
      </c>
      <c r="H50" s="28">
        <v>1.97</v>
      </c>
      <c r="I50" s="83">
        <v>500</v>
      </c>
      <c r="J50" s="84">
        <f t="shared" si="1"/>
        <v>338</v>
      </c>
      <c r="K50" s="85" t="str">
        <f t="shared" si="0"/>
        <v>OK</v>
      </c>
      <c r="L50" s="48"/>
      <c r="M50" s="93">
        <v>12</v>
      </c>
      <c r="N50" s="48"/>
      <c r="O50" s="48"/>
      <c r="P50" s="48"/>
      <c r="Q50" s="48"/>
      <c r="R50" s="48"/>
      <c r="S50" s="103"/>
      <c r="T50" s="93">
        <v>100</v>
      </c>
      <c r="U50" s="57">
        <v>0</v>
      </c>
      <c r="V50" s="57"/>
      <c r="W50" s="93">
        <v>50</v>
      </c>
    </row>
    <row r="51" spans="1:23" ht="38.25" x14ac:dyDescent="0.25">
      <c r="A51" s="131"/>
      <c r="B51" s="132"/>
      <c r="C51" s="26">
        <v>48</v>
      </c>
      <c r="D51" s="35" t="s">
        <v>114</v>
      </c>
      <c r="E51" s="26" t="s">
        <v>40</v>
      </c>
      <c r="F51" s="27" t="s">
        <v>113</v>
      </c>
      <c r="G51" s="26" t="s">
        <v>47</v>
      </c>
      <c r="H51" s="28">
        <v>1.97</v>
      </c>
      <c r="I51" s="83">
        <v>500</v>
      </c>
      <c r="J51" s="84">
        <f t="shared" si="1"/>
        <v>138</v>
      </c>
      <c r="K51" s="85" t="str">
        <f t="shared" si="0"/>
        <v>OK</v>
      </c>
      <c r="L51" s="93">
        <v>300</v>
      </c>
      <c r="M51" s="93">
        <v>12</v>
      </c>
      <c r="N51" s="48"/>
      <c r="O51" s="48"/>
      <c r="P51" s="48"/>
      <c r="Q51" s="48"/>
      <c r="R51" s="48"/>
      <c r="S51" s="103"/>
      <c r="T51" s="57"/>
      <c r="U51" s="57">
        <v>0</v>
      </c>
      <c r="V51" s="57"/>
      <c r="W51" s="93">
        <v>50</v>
      </c>
    </row>
    <row r="52" spans="1:23" ht="38.25" x14ac:dyDescent="0.25">
      <c r="A52" s="131"/>
      <c r="B52" s="132"/>
      <c r="C52" s="26">
        <v>49</v>
      </c>
      <c r="D52" s="35" t="s">
        <v>115</v>
      </c>
      <c r="E52" s="26" t="s">
        <v>40</v>
      </c>
      <c r="F52" s="27" t="s">
        <v>113</v>
      </c>
      <c r="G52" s="26" t="s">
        <v>47</v>
      </c>
      <c r="H52" s="28">
        <v>1.97</v>
      </c>
      <c r="I52" s="83">
        <v>300</v>
      </c>
      <c r="J52" s="84">
        <f t="shared" si="1"/>
        <v>188</v>
      </c>
      <c r="K52" s="85" t="str">
        <f t="shared" si="0"/>
        <v>OK</v>
      </c>
      <c r="L52" s="48"/>
      <c r="M52" s="93">
        <v>12</v>
      </c>
      <c r="N52" s="48"/>
      <c r="O52" s="48"/>
      <c r="P52" s="48"/>
      <c r="Q52" s="48"/>
      <c r="R52" s="48"/>
      <c r="S52" s="103"/>
      <c r="T52" s="93">
        <v>100</v>
      </c>
      <c r="U52" s="57">
        <v>0</v>
      </c>
      <c r="V52" s="57"/>
      <c r="W52" s="57">
        <v>0</v>
      </c>
    </row>
    <row r="53" spans="1:23" ht="38.25" x14ac:dyDescent="0.25">
      <c r="A53" s="131"/>
      <c r="B53" s="132"/>
      <c r="C53" s="26">
        <v>50</v>
      </c>
      <c r="D53" s="35" t="s">
        <v>116</v>
      </c>
      <c r="E53" s="26" t="s">
        <v>40</v>
      </c>
      <c r="F53" s="27" t="s">
        <v>113</v>
      </c>
      <c r="G53" s="26" t="s">
        <v>47</v>
      </c>
      <c r="H53" s="28">
        <v>1.97</v>
      </c>
      <c r="I53" s="83">
        <v>500</v>
      </c>
      <c r="J53" s="84">
        <f t="shared" si="1"/>
        <v>138</v>
      </c>
      <c r="K53" s="85" t="str">
        <f t="shared" si="0"/>
        <v>OK</v>
      </c>
      <c r="L53" s="93">
        <v>300</v>
      </c>
      <c r="M53" s="93">
        <v>12</v>
      </c>
      <c r="N53" s="48"/>
      <c r="O53" s="48"/>
      <c r="P53" s="48"/>
      <c r="Q53" s="48"/>
      <c r="R53" s="48"/>
      <c r="S53" s="103"/>
      <c r="T53" s="48"/>
      <c r="U53" s="57">
        <v>0</v>
      </c>
      <c r="V53" s="57"/>
      <c r="W53" s="93">
        <v>50</v>
      </c>
    </row>
    <row r="54" spans="1:23" ht="39" x14ac:dyDescent="0.25">
      <c r="A54" s="131"/>
      <c r="B54" s="132"/>
      <c r="C54" s="26">
        <v>51</v>
      </c>
      <c r="D54" s="38" t="s">
        <v>117</v>
      </c>
      <c r="E54" s="26" t="s">
        <v>40</v>
      </c>
      <c r="F54" s="27" t="s">
        <v>118</v>
      </c>
      <c r="G54" s="26" t="s">
        <v>47</v>
      </c>
      <c r="H54" s="28">
        <v>6.47</v>
      </c>
      <c r="I54" s="83">
        <v>60</v>
      </c>
      <c r="J54" s="84">
        <f t="shared" si="1"/>
        <v>18</v>
      </c>
      <c r="K54" s="85" t="str">
        <f t="shared" si="0"/>
        <v>OK</v>
      </c>
      <c r="L54" s="93">
        <v>30</v>
      </c>
      <c r="M54" s="48"/>
      <c r="N54" s="48"/>
      <c r="O54" s="48"/>
      <c r="P54" s="48"/>
      <c r="Q54" s="48"/>
      <c r="R54" s="48"/>
      <c r="S54" s="103"/>
      <c r="T54" s="48"/>
      <c r="U54" s="57">
        <v>0</v>
      </c>
      <c r="V54" s="57"/>
      <c r="W54" s="93">
        <v>12</v>
      </c>
    </row>
    <row r="55" spans="1:23" ht="25.5" x14ac:dyDescent="0.25">
      <c r="A55" s="130" t="s">
        <v>378</v>
      </c>
      <c r="B55" s="133">
        <v>8</v>
      </c>
      <c r="C55" s="23">
        <v>52</v>
      </c>
      <c r="D55" s="21" t="s">
        <v>119</v>
      </c>
      <c r="E55" s="23" t="s">
        <v>40</v>
      </c>
      <c r="F55" s="23" t="s">
        <v>120</v>
      </c>
      <c r="G55" s="23" t="s">
        <v>121</v>
      </c>
      <c r="H55" s="29">
        <v>1.44</v>
      </c>
      <c r="I55" s="86">
        <v>200</v>
      </c>
      <c r="J55" s="84">
        <f t="shared" si="1"/>
        <v>150</v>
      </c>
      <c r="K55" s="85" t="str">
        <f t="shared" si="0"/>
        <v>OK</v>
      </c>
      <c r="L55" s="48"/>
      <c r="M55" s="48"/>
      <c r="N55" s="48"/>
      <c r="O55" s="48"/>
      <c r="P55" s="48"/>
      <c r="Q55" s="48"/>
      <c r="R55" s="48"/>
      <c r="S55" s="93">
        <v>50</v>
      </c>
      <c r="T55" s="48"/>
      <c r="U55" s="57">
        <v>0</v>
      </c>
      <c r="V55" s="57"/>
      <c r="W55" s="57"/>
    </row>
    <row r="56" spans="1:23" x14ac:dyDescent="0.25">
      <c r="A56" s="130"/>
      <c r="B56" s="133"/>
      <c r="C56" s="23">
        <v>53</v>
      </c>
      <c r="D56" s="21" t="s">
        <v>122</v>
      </c>
      <c r="E56" s="23" t="s">
        <v>40</v>
      </c>
      <c r="F56" s="23" t="s">
        <v>123</v>
      </c>
      <c r="G56" s="23" t="s">
        <v>121</v>
      </c>
      <c r="H56" s="29">
        <v>0.51</v>
      </c>
      <c r="I56" s="86">
        <v>100</v>
      </c>
      <c r="J56" s="84">
        <f t="shared" si="1"/>
        <v>50</v>
      </c>
      <c r="K56" s="85" t="str">
        <f t="shared" si="0"/>
        <v>OK</v>
      </c>
      <c r="L56" s="48"/>
      <c r="M56" s="48"/>
      <c r="N56" s="48"/>
      <c r="O56" s="93">
        <v>30</v>
      </c>
      <c r="P56" s="48"/>
      <c r="Q56" s="48"/>
      <c r="R56" s="48"/>
      <c r="S56" s="93">
        <v>20</v>
      </c>
      <c r="T56" s="48"/>
      <c r="U56" s="57">
        <v>0</v>
      </c>
      <c r="V56" s="57"/>
      <c r="W56" s="57"/>
    </row>
    <row r="57" spans="1:23" x14ac:dyDescent="0.25">
      <c r="A57" s="130"/>
      <c r="B57" s="133"/>
      <c r="C57" s="23">
        <v>54</v>
      </c>
      <c r="D57" s="21" t="s">
        <v>124</v>
      </c>
      <c r="E57" s="23" t="s">
        <v>40</v>
      </c>
      <c r="F57" s="23" t="s">
        <v>123</v>
      </c>
      <c r="G57" s="23" t="s">
        <v>121</v>
      </c>
      <c r="H57" s="29">
        <v>1.94</v>
      </c>
      <c r="I57" s="86">
        <v>100</v>
      </c>
      <c r="J57" s="84">
        <f t="shared" si="1"/>
        <v>50</v>
      </c>
      <c r="K57" s="85" t="str">
        <f t="shared" si="0"/>
        <v>OK</v>
      </c>
      <c r="L57" s="48"/>
      <c r="M57" s="48"/>
      <c r="N57" s="48"/>
      <c r="O57" s="48"/>
      <c r="P57" s="48"/>
      <c r="Q57" s="48"/>
      <c r="R57" s="48"/>
      <c r="S57" s="93">
        <v>50</v>
      </c>
      <c r="T57" s="48"/>
      <c r="U57" s="57">
        <v>0</v>
      </c>
      <c r="V57" s="57"/>
      <c r="W57" s="57"/>
    </row>
    <row r="58" spans="1:23" x14ac:dyDescent="0.25">
      <c r="A58" s="130"/>
      <c r="B58" s="133"/>
      <c r="C58" s="23">
        <v>55</v>
      </c>
      <c r="D58" s="21" t="s">
        <v>125</v>
      </c>
      <c r="E58" s="23" t="s">
        <v>40</v>
      </c>
      <c r="F58" s="23" t="s">
        <v>123</v>
      </c>
      <c r="G58" s="23" t="s">
        <v>121</v>
      </c>
      <c r="H58" s="29">
        <v>2.3199999999999998</v>
      </c>
      <c r="I58" s="86">
        <v>100</v>
      </c>
      <c r="J58" s="84">
        <f t="shared" si="1"/>
        <v>100</v>
      </c>
      <c r="K58" s="85" t="str">
        <f t="shared" si="0"/>
        <v>OK</v>
      </c>
      <c r="L58" s="48"/>
      <c r="M58" s="48"/>
      <c r="N58" s="48"/>
      <c r="O58" s="48"/>
      <c r="P58" s="48"/>
      <c r="Q58" s="48"/>
      <c r="R58" s="48"/>
      <c r="S58" s="48"/>
      <c r="T58" s="48"/>
      <c r="U58" s="57">
        <v>0</v>
      </c>
      <c r="V58" s="57"/>
      <c r="W58" s="57"/>
    </row>
    <row r="59" spans="1:23" x14ac:dyDescent="0.25">
      <c r="A59" s="130"/>
      <c r="B59" s="133"/>
      <c r="C59" s="23">
        <v>56</v>
      </c>
      <c r="D59" s="21" t="s">
        <v>126</v>
      </c>
      <c r="E59" s="23" t="s">
        <v>40</v>
      </c>
      <c r="F59" s="23" t="s">
        <v>123</v>
      </c>
      <c r="G59" s="23" t="s">
        <v>121</v>
      </c>
      <c r="H59" s="29">
        <v>0.56999999999999995</v>
      </c>
      <c r="I59" s="86">
        <v>100</v>
      </c>
      <c r="J59" s="84">
        <f t="shared" si="1"/>
        <v>70</v>
      </c>
      <c r="K59" s="85" t="str">
        <f t="shared" si="0"/>
        <v>OK</v>
      </c>
      <c r="L59" s="48"/>
      <c r="M59" s="48"/>
      <c r="N59" s="48"/>
      <c r="O59" s="93">
        <v>30</v>
      </c>
      <c r="P59" s="48"/>
      <c r="Q59" s="48"/>
      <c r="R59" s="48"/>
      <c r="S59" s="48"/>
      <c r="T59" s="48"/>
      <c r="U59" s="57">
        <v>0</v>
      </c>
      <c r="V59" s="57"/>
      <c r="W59" s="57"/>
    </row>
    <row r="60" spans="1:23" ht="26.25" x14ac:dyDescent="0.25">
      <c r="A60" s="130"/>
      <c r="B60" s="133"/>
      <c r="C60" s="23">
        <v>57</v>
      </c>
      <c r="D60" s="37" t="s">
        <v>127</v>
      </c>
      <c r="E60" s="23" t="s">
        <v>40</v>
      </c>
      <c r="F60" s="23" t="s">
        <v>120</v>
      </c>
      <c r="G60" s="23" t="s">
        <v>47</v>
      </c>
      <c r="H60" s="29">
        <v>2.25</v>
      </c>
      <c r="I60" s="86"/>
      <c r="J60" s="84">
        <f t="shared" si="1"/>
        <v>0</v>
      </c>
      <c r="K60" s="85" t="str">
        <f t="shared" si="0"/>
        <v>OK</v>
      </c>
      <c r="L60" s="48"/>
      <c r="M60" s="48"/>
      <c r="N60" s="48"/>
      <c r="O60" s="48"/>
      <c r="P60" s="48"/>
      <c r="Q60" s="48"/>
      <c r="R60" s="48"/>
      <c r="S60" s="48"/>
      <c r="T60" s="48"/>
      <c r="U60" s="57">
        <v>0</v>
      </c>
      <c r="V60" s="57"/>
      <c r="W60" s="57"/>
    </row>
    <row r="61" spans="1:23" ht="25.5" x14ac:dyDescent="0.25">
      <c r="A61" s="131" t="s">
        <v>378</v>
      </c>
      <c r="B61" s="132">
        <v>9</v>
      </c>
      <c r="C61" s="26">
        <v>58</v>
      </c>
      <c r="D61" s="20" t="s">
        <v>491</v>
      </c>
      <c r="E61" s="26" t="s">
        <v>40</v>
      </c>
      <c r="F61" s="24" t="s">
        <v>128</v>
      </c>
      <c r="G61" s="26" t="s">
        <v>47</v>
      </c>
      <c r="H61" s="30">
        <v>0.66</v>
      </c>
      <c r="I61" s="51">
        <v>40</v>
      </c>
      <c r="J61" s="84">
        <f t="shared" si="1"/>
        <v>20</v>
      </c>
      <c r="K61" s="85" t="str">
        <f t="shared" si="0"/>
        <v>OK</v>
      </c>
      <c r="L61" s="48"/>
      <c r="M61" s="48"/>
      <c r="N61" s="48"/>
      <c r="O61" s="48"/>
      <c r="P61" s="48"/>
      <c r="Q61" s="48"/>
      <c r="R61" s="48"/>
      <c r="S61" s="93">
        <v>20</v>
      </c>
      <c r="T61" s="48"/>
      <c r="U61" s="57">
        <v>0</v>
      </c>
      <c r="V61" s="57"/>
      <c r="W61" s="57"/>
    </row>
    <row r="62" spans="1:23" ht="38.25" x14ac:dyDescent="0.25">
      <c r="A62" s="131"/>
      <c r="B62" s="132"/>
      <c r="C62" s="26">
        <v>59</v>
      </c>
      <c r="D62" s="39" t="s">
        <v>492</v>
      </c>
      <c r="E62" s="26" t="s">
        <v>40</v>
      </c>
      <c r="F62" s="25" t="s">
        <v>54</v>
      </c>
      <c r="G62" s="26" t="s">
        <v>47</v>
      </c>
      <c r="H62" s="30">
        <v>0.42</v>
      </c>
      <c r="I62" s="51">
        <v>48</v>
      </c>
      <c r="J62" s="84">
        <f t="shared" si="1"/>
        <v>0</v>
      </c>
      <c r="K62" s="85" t="str">
        <f t="shared" si="0"/>
        <v>OK</v>
      </c>
      <c r="L62" s="48"/>
      <c r="M62" s="48"/>
      <c r="N62" s="48"/>
      <c r="O62" s="48"/>
      <c r="P62" s="48"/>
      <c r="Q62" s="48"/>
      <c r="R62" s="48"/>
      <c r="S62" s="93">
        <v>48</v>
      </c>
      <c r="T62" s="48"/>
      <c r="U62" s="57">
        <v>0</v>
      </c>
      <c r="V62" s="57"/>
      <c r="W62" s="57"/>
    </row>
    <row r="63" spans="1:23" ht="25.5" x14ac:dyDescent="0.25">
      <c r="A63" s="131"/>
      <c r="B63" s="132"/>
      <c r="C63" s="26">
        <v>60</v>
      </c>
      <c r="D63" s="39" t="s">
        <v>129</v>
      </c>
      <c r="E63" s="26" t="s">
        <v>40</v>
      </c>
      <c r="F63" s="25" t="s">
        <v>130</v>
      </c>
      <c r="G63" s="26" t="s">
        <v>47</v>
      </c>
      <c r="H63" s="30">
        <v>1.19</v>
      </c>
      <c r="I63" s="52">
        <v>20</v>
      </c>
      <c r="J63" s="84">
        <f t="shared" si="1"/>
        <v>0</v>
      </c>
      <c r="K63" s="85" t="str">
        <f t="shared" si="0"/>
        <v>OK</v>
      </c>
      <c r="L63" s="48"/>
      <c r="M63" s="48"/>
      <c r="N63" s="48"/>
      <c r="O63" s="48"/>
      <c r="P63" s="48"/>
      <c r="Q63" s="48"/>
      <c r="R63" s="48"/>
      <c r="S63" s="93">
        <v>20</v>
      </c>
      <c r="T63" s="48"/>
      <c r="U63" s="57">
        <v>0</v>
      </c>
      <c r="V63" s="57"/>
      <c r="W63" s="57"/>
    </row>
    <row r="64" spans="1:23" ht="25.5" x14ac:dyDescent="0.25">
      <c r="A64" s="131"/>
      <c r="B64" s="132"/>
      <c r="C64" s="26">
        <v>61</v>
      </c>
      <c r="D64" s="39" t="s">
        <v>385</v>
      </c>
      <c r="E64" s="26" t="s">
        <v>40</v>
      </c>
      <c r="F64" s="25" t="s">
        <v>130</v>
      </c>
      <c r="G64" s="26" t="s">
        <v>47</v>
      </c>
      <c r="H64" s="30">
        <v>1.36</v>
      </c>
      <c r="I64" s="52">
        <v>20</v>
      </c>
      <c r="J64" s="84">
        <f t="shared" si="1"/>
        <v>0</v>
      </c>
      <c r="K64" s="85" t="str">
        <f t="shared" si="0"/>
        <v>OK</v>
      </c>
      <c r="L64" s="48"/>
      <c r="M64" s="48"/>
      <c r="N64" s="48"/>
      <c r="O64" s="48"/>
      <c r="P64" s="48"/>
      <c r="Q64" s="48"/>
      <c r="R64" s="48"/>
      <c r="S64" s="93">
        <v>20</v>
      </c>
      <c r="T64" s="48"/>
      <c r="U64" s="57">
        <v>0</v>
      </c>
      <c r="V64" s="57"/>
      <c r="W64" s="57"/>
    </row>
    <row r="65" spans="1:23" ht="25.5" x14ac:dyDescent="0.25">
      <c r="A65" s="131"/>
      <c r="B65" s="132"/>
      <c r="C65" s="26">
        <v>62</v>
      </c>
      <c r="D65" s="39" t="s">
        <v>131</v>
      </c>
      <c r="E65" s="26" t="s">
        <v>40</v>
      </c>
      <c r="F65" s="25" t="s">
        <v>130</v>
      </c>
      <c r="G65" s="26" t="s">
        <v>47</v>
      </c>
      <c r="H65" s="30">
        <v>1.19</v>
      </c>
      <c r="I65" s="52">
        <v>30</v>
      </c>
      <c r="J65" s="84">
        <f t="shared" si="1"/>
        <v>0</v>
      </c>
      <c r="K65" s="85" t="str">
        <f t="shared" si="0"/>
        <v>OK</v>
      </c>
      <c r="L65" s="48"/>
      <c r="M65" s="48"/>
      <c r="N65" s="48"/>
      <c r="O65" s="48"/>
      <c r="P65" s="48"/>
      <c r="Q65" s="48"/>
      <c r="R65" s="48"/>
      <c r="S65" s="93">
        <v>30</v>
      </c>
      <c r="T65" s="48"/>
      <c r="U65" s="57">
        <v>0</v>
      </c>
      <c r="V65" s="57"/>
      <c r="W65" s="57"/>
    </row>
    <row r="66" spans="1:23" ht="25.5" x14ac:dyDescent="0.25">
      <c r="A66" s="131"/>
      <c r="B66" s="132"/>
      <c r="C66" s="26">
        <v>63</v>
      </c>
      <c r="D66" s="39" t="s">
        <v>132</v>
      </c>
      <c r="E66" s="26" t="s">
        <v>40</v>
      </c>
      <c r="F66" s="25" t="s">
        <v>130</v>
      </c>
      <c r="G66" s="26" t="s">
        <v>47</v>
      </c>
      <c r="H66" s="30">
        <v>1.74</v>
      </c>
      <c r="I66" s="52"/>
      <c r="J66" s="84">
        <f t="shared" si="1"/>
        <v>0</v>
      </c>
      <c r="K66" s="85" t="str">
        <f t="shared" si="0"/>
        <v>OK</v>
      </c>
      <c r="L66" s="48"/>
      <c r="M66" s="48"/>
      <c r="N66" s="48"/>
      <c r="O66" s="48"/>
      <c r="P66" s="48"/>
      <c r="Q66" s="48"/>
      <c r="R66" s="48"/>
      <c r="S66" s="48"/>
      <c r="T66" s="48"/>
      <c r="U66" s="57">
        <v>0</v>
      </c>
      <c r="V66" s="57"/>
      <c r="W66" s="57"/>
    </row>
    <row r="67" spans="1:23" ht="25.5" x14ac:dyDescent="0.25">
      <c r="A67" s="131"/>
      <c r="B67" s="132"/>
      <c r="C67" s="26">
        <v>64</v>
      </c>
      <c r="D67" s="39" t="s">
        <v>133</v>
      </c>
      <c r="E67" s="26" t="s">
        <v>40</v>
      </c>
      <c r="F67" s="25" t="s">
        <v>130</v>
      </c>
      <c r="G67" s="26" t="s">
        <v>47</v>
      </c>
      <c r="H67" s="30">
        <v>2.5499999999999998</v>
      </c>
      <c r="I67" s="52"/>
      <c r="J67" s="84">
        <f t="shared" si="1"/>
        <v>0</v>
      </c>
      <c r="K67" s="85" t="str">
        <f t="shared" si="0"/>
        <v>OK</v>
      </c>
      <c r="L67" s="48"/>
      <c r="M67" s="48"/>
      <c r="N67" s="48"/>
      <c r="O67" s="48"/>
      <c r="P67" s="48"/>
      <c r="Q67" s="48"/>
      <c r="R67" s="48"/>
      <c r="S67" s="48"/>
      <c r="T67" s="48"/>
      <c r="U67" s="57">
        <v>0</v>
      </c>
      <c r="V67" s="57"/>
      <c r="W67" s="57"/>
    </row>
    <row r="68" spans="1:23" x14ac:dyDescent="0.25">
      <c r="A68" s="131"/>
      <c r="B68" s="132"/>
      <c r="C68" s="26">
        <v>65</v>
      </c>
      <c r="D68" s="39" t="s">
        <v>134</v>
      </c>
      <c r="E68" s="26" t="s">
        <v>40</v>
      </c>
      <c r="F68" s="25" t="s">
        <v>135</v>
      </c>
      <c r="G68" s="26" t="s">
        <v>47</v>
      </c>
      <c r="H68" s="30">
        <v>1.82</v>
      </c>
      <c r="I68" s="52">
        <v>10</v>
      </c>
      <c r="J68" s="84">
        <f t="shared" si="1"/>
        <v>10</v>
      </c>
      <c r="K68" s="85" t="str">
        <f t="shared" si="0"/>
        <v>OK</v>
      </c>
      <c r="L68" s="48"/>
      <c r="M68" s="48"/>
      <c r="N68" s="48"/>
      <c r="O68" s="48"/>
      <c r="P68" s="48"/>
      <c r="Q68" s="48"/>
      <c r="R68" s="48"/>
      <c r="S68" s="48"/>
      <c r="T68" s="48"/>
      <c r="U68" s="57">
        <v>0</v>
      </c>
      <c r="V68" s="57"/>
      <c r="W68" s="57"/>
    </row>
    <row r="69" spans="1:23" ht="25.5" x14ac:dyDescent="0.25">
      <c r="A69" s="131"/>
      <c r="B69" s="132"/>
      <c r="C69" s="26">
        <v>66</v>
      </c>
      <c r="D69" s="20" t="s">
        <v>136</v>
      </c>
      <c r="E69" s="26" t="s">
        <v>40</v>
      </c>
      <c r="F69" s="24" t="s">
        <v>137</v>
      </c>
      <c r="G69" s="26" t="s">
        <v>47</v>
      </c>
      <c r="H69" s="30">
        <v>0.88</v>
      </c>
      <c r="I69" s="83">
        <v>30</v>
      </c>
      <c r="J69" s="84">
        <f t="shared" ref="J69:J132" si="2">I69-(SUM(L69:W69))</f>
        <v>0</v>
      </c>
      <c r="K69" s="85" t="str">
        <f t="shared" ref="K69:K132" si="3">IF(J69&lt;0,"ATENÇÃO","OK")</f>
        <v>OK</v>
      </c>
      <c r="L69" s="48"/>
      <c r="M69" s="48"/>
      <c r="N69" s="48"/>
      <c r="O69" s="48"/>
      <c r="P69" s="48"/>
      <c r="Q69" s="48"/>
      <c r="R69" s="48"/>
      <c r="S69" s="93">
        <v>30</v>
      </c>
      <c r="T69" s="48"/>
      <c r="U69" s="57">
        <v>0</v>
      </c>
      <c r="V69" s="57"/>
      <c r="W69" s="57"/>
    </row>
    <row r="70" spans="1:23" ht="25.5" x14ac:dyDescent="0.25">
      <c r="A70" s="131"/>
      <c r="B70" s="132"/>
      <c r="C70" s="26">
        <v>67</v>
      </c>
      <c r="D70" s="35" t="s">
        <v>138</v>
      </c>
      <c r="E70" s="26" t="s">
        <v>68</v>
      </c>
      <c r="F70" s="26" t="s">
        <v>130</v>
      </c>
      <c r="G70" s="26" t="s">
        <v>47</v>
      </c>
      <c r="H70" s="30">
        <v>1.1499999999999999</v>
      </c>
      <c r="I70" s="83">
        <v>30</v>
      </c>
      <c r="J70" s="84">
        <f t="shared" si="2"/>
        <v>0</v>
      </c>
      <c r="K70" s="85" t="str">
        <f t="shared" si="3"/>
        <v>OK</v>
      </c>
      <c r="L70" s="48"/>
      <c r="M70" s="48"/>
      <c r="N70" s="48"/>
      <c r="O70" s="48"/>
      <c r="P70" s="48"/>
      <c r="Q70" s="48"/>
      <c r="R70" s="48"/>
      <c r="S70" s="93">
        <v>30</v>
      </c>
      <c r="T70" s="48"/>
      <c r="U70" s="57">
        <v>0</v>
      </c>
      <c r="V70" s="57"/>
      <c r="W70" s="57"/>
    </row>
    <row r="71" spans="1:23" ht="25.5" x14ac:dyDescent="0.25">
      <c r="A71" s="131"/>
      <c r="B71" s="132"/>
      <c r="C71" s="26">
        <v>68</v>
      </c>
      <c r="D71" s="35" t="s">
        <v>139</v>
      </c>
      <c r="E71" s="26" t="s">
        <v>40</v>
      </c>
      <c r="F71" s="26" t="s">
        <v>130</v>
      </c>
      <c r="G71" s="26" t="s">
        <v>47</v>
      </c>
      <c r="H71" s="30">
        <v>1.19</v>
      </c>
      <c r="I71" s="83">
        <v>30</v>
      </c>
      <c r="J71" s="84">
        <f t="shared" si="2"/>
        <v>0</v>
      </c>
      <c r="K71" s="85" t="str">
        <f t="shared" si="3"/>
        <v>OK</v>
      </c>
      <c r="L71" s="48"/>
      <c r="M71" s="48"/>
      <c r="N71" s="48"/>
      <c r="O71" s="48"/>
      <c r="P71" s="48"/>
      <c r="Q71" s="48"/>
      <c r="R71" s="48"/>
      <c r="S71" s="93">
        <v>30</v>
      </c>
      <c r="T71" s="48"/>
      <c r="U71" s="57">
        <v>0</v>
      </c>
      <c r="V71" s="57"/>
      <c r="W71" s="57"/>
    </row>
    <row r="72" spans="1:23" ht="25.5" x14ac:dyDescent="0.25">
      <c r="A72" s="131"/>
      <c r="B72" s="132"/>
      <c r="C72" s="26">
        <v>69</v>
      </c>
      <c r="D72" s="35" t="s">
        <v>140</v>
      </c>
      <c r="E72" s="26" t="s">
        <v>68</v>
      </c>
      <c r="F72" s="26" t="s">
        <v>130</v>
      </c>
      <c r="G72" s="26" t="s">
        <v>47</v>
      </c>
      <c r="H72" s="30">
        <v>1.19</v>
      </c>
      <c r="I72" s="83">
        <v>30</v>
      </c>
      <c r="J72" s="84">
        <f t="shared" si="2"/>
        <v>0</v>
      </c>
      <c r="K72" s="85" t="str">
        <f t="shared" si="3"/>
        <v>OK</v>
      </c>
      <c r="L72" s="48"/>
      <c r="M72" s="48"/>
      <c r="N72" s="48"/>
      <c r="O72" s="48"/>
      <c r="P72" s="48"/>
      <c r="Q72" s="48"/>
      <c r="R72" s="48"/>
      <c r="S72" s="93">
        <v>30</v>
      </c>
      <c r="T72" s="48"/>
      <c r="U72" s="57">
        <v>0</v>
      </c>
      <c r="V72" s="57"/>
      <c r="W72" s="57"/>
    </row>
    <row r="73" spans="1:23" ht="25.5" x14ac:dyDescent="0.25">
      <c r="A73" s="131"/>
      <c r="B73" s="132"/>
      <c r="C73" s="26">
        <v>70</v>
      </c>
      <c r="D73" s="35" t="s">
        <v>141</v>
      </c>
      <c r="E73" s="26" t="s">
        <v>68</v>
      </c>
      <c r="F73" s="26" t="s">
        <v>130</v>
      </c>
      <c r="G73" s="26" t="s">
        <v>47</v>
      </c>
      <c r="H73" s="30">
        <v>1.19</v>
      </c>
      <c r="I73" s="83">
        <v>30</v>
      </c>
      <c r="J73" s="84">
        <f t="shared" si="2"/>
        <v>0</v>
      </c>
      <c r="K73" s="85" t="str">
        <f t="shared" si="3"/>
        <v>OK</v>
      </c>
      <c r="L73" s="48"/>
      <c r="M73" s="48"/>
      <c r="N73" s="48"/>
      <c r="O73" s="48"/>
      <c r="P73" s="48"/>
      <c r="Q73" s="48"/>
      <c r="R73" s="48"/>
      <c r="S73" s="93">
        <v>30</v>
      </c>
      <c r="T73" s="48"/>
      <c r="U73" s="57">
        <v>0</v>
      </c>
      <c r="V73" s="57"/>
      <c r="W73" s="57"/>
    </row>
    <row r="74" spans="1:23" ht="38.25" x14ac:dyDescent="0.25">
      <c r="A74" s="131"/>
      <c r="B74" s="132"/>
      <c r="C74" s="26">
        <v>71</v>
      </c>
      <c r="D74" s="35" t="s">
        <v>142</v>
      </c>
      <c r="E74" s="26" t="s">
        <v>68</v>
      </c>
      <c r="F74" s="26" t="s">
        <v>143</v>
      </c>
      <c r="G74" s="26" t="s">
        <v>47</v>
      </c>
      <c r="H74" s="30">
        <v>1.34</v>
      </c>
      <c r="I74" s="83">
        <v>5</v>
      </c>
      <c r="J74" s="84">
        <f t="shared" si="2"/>
        <v>0</v>
      </c>
      <c r="K74" s="85" t="str">
        <f t="shared" si="3"/>
        <v>OK</v>
      </c>
      <c r="L74" s="48"/>
      <c r="M74" s="48"/>
      <c r="N74" s="48"/>
      <c r="O74" s="48"/>
      <c r="P74" s="48"/>
      <c r="Q74" s="48"/>
      <c r="R74" s="48"/>
      <c r="S74" s="93">
        <v>5</v>
      </c>
      <c r="T74" s="48"/>
      <c r="U74" s="57">
        <v>0</v>
      </c>
      <c r="V74" s="57"/>
      <c r="W74" s="57"/>
    </row>
    <row r="75" spans="1:23" ht="38.25" x14ac:dyDescent="0.25">
      <c r="A75" s="131"/>
      <c r="B75" s="132"/>
      <c r="C75" s="26">
        <v>72</v>
      </c>
      <c r="D75" s="35" t="s">
        <v>144</v>
      </c>
      <c r="E75" s="26" t="s">
        <v>68</v>
      </c>
      <c r="F75" s="26" t="s">
        <v>143</v>
      </c>
      <c r="G75" s="26" t="s">
        <v>47</v>
      </c>
      <c r="H75" s="30">
        <v>3.4</v>
      </c>
      <c r="I75" s="83">
        <v>5</v>
      </c>
      <c r="J75" s="84">
        <f t="shared" si="2"/>
        <v>0</v>
      </c>
      <c r="K75" s="85" t="str">
        <f t="shared" si="3"/>
        <v>OK</v>
      </c>
      <c r="L75" s="48"/>
      <c r="M75" s="48"/>
      <c r="N75" s="48"/>
      <c r="O75" s="48"/>
      <c r="P75" s="48"/>
      <c r="Q75" s="48"/>
      <c r="R75" s="48"/>
      <c r="S75" s="93">
        <v>5</v>
      </c>
      <c r="T75" s="48"/>
      <c r="U75" s="57">
        <v>0</v>
      </c>
      <c r="V75" s="57"/>
      <c r="W75" s="57"/>
    </row>
    <row r="76" spans="1:23" ht="25.5" x14ac:dyDescent="0.25">
      <c r="A76" s="131"/>
      <c r="B76" s="132"/>
      <c r="C76" s="26">
        <v>73</v>
      </c>
      <c r="D76" s="35" t="s">
        <v>145</v>
      </c>
      <c r="E76" s="26" t="s">
        <v>68</v>
      </c>
      <c r="F76" s="26" t="s">
        <v>143</v>
      </c>
      <c r="G76" s="26" t="s">
        <v>47</v>
      </c>
      <c r="H76" s="30">
        <v>8.5500000000000007</v>
      </c>
      <c r="I76" s="83">
        <v>2</v>
      </c>
      <c r="J76" s="84">
        <f t="shared" si="2"/>
        <v>0</v>
      </c>
      <c r="K76" s="85" t="str">
        <f t="shared" si="3"/>
        <v>OK</v>
      </c>
      <c r="L76" s="48"/>
      <c r="M76" s="48"/>
      <c r="N76" s="48"/>
      <c r="O76" s="48"/>
      <c r="P76" s="48"/>
      <c r="Q76" s="48"/>
      <c r="R76" s="48"/>
      <c r="S76" s="93">
        <v>2</v>
      </c>
      <c r="T76" s="48"/>
      <c r="U76" s="57">
        <v>0</v>
      </c>
      <c r="V76" s="57"/>
      <c r="W76" s="57"/>
    </row>
    <row r="77" spans="1:23" ht="25.5" x14ac:dyDescent="0.25">
      <c r="A77" s="131"/>
      <c r="B77" s="132"/>
      <c r="C77" s="26">
        <v>74</v>
      </c>
      <c r="D77" s="35" t="s">
        <v>146</v>
      </c>
      <c r="E77" s="26" t="s">
        <v>147</v>
      </c>
      <c r="F77" s="26" t="s">
        <v>148</v>
      </c>
      <c r="G77" s="26" t="s">
        <v>47</v>
      </c>
      <c r="H77" s="30">
        <v>0.76</v>
      </c>
      <c r="I77" s="83"/>
      <c r="J77" s="84">
        <f t="shared" si="2"/>
        <v>0</v>
      </c>
      <c r="K77" s="85" t="str">
        <f t="shared" si="3"/>
        <v>OK</v>
      </c>
      <c r="L77" s="48"/>
      <c r="M77" s="48"/>
      <c r="N77" s="48"/>
      <c r="O77" s="48"/>
      <c r="P77" s="48"/>
      <c r="Q77" s="48"/>
      <c r="R77" s="48"/>
      <c r="S77" s="48"/>
      <c r="T77" s="48"/>
      <c r="U77" s="57">
        <v>0</v>
      </c>
      <c r="V77" s="57"/>
      <c r="W77" s="57"/>
    </row>
    <row r="78" spans="1:23" ht="25.5" x14ac:dyDescent="0.25">
      <c r="A78" s="131"/>
      <c r="B78" s="132"/>
      <c r="C78" s="26">
        <v>75</v>
      </c>
      <c r="D78" s="35" t="s">
        <v>149</v>
      </c>
      <c r="E78" s="26" t="s">
        <v>40</v>
      </c>
      <c r="F78" s="26" t="s">
        <v>52</v>
      </c>
      <c r="G78" s="26" t="s">
        <v>47</v>
      </c>
      <c r="H78" s="30">
        <v>1.98</v>
      </c>
      <c r="I78" s="83"/>
      <c r="J78" s="84">
        <f t="shared" si="2"/>
        <v>0</v>
      </c>
      <c r="K78" s="85" t="str">
        <f t="shared" si="3"/>
        <v>OK</v>
      </c>
      <c r="L78" s="48"/>
      <c r="M78" s="48"/>
      <c r="N78" s="48"/>
      <c r="O78" s="48"/>
      <c r="P78" s="48"/>
      <c r="Q78" s="48"/>
      <c r="R78" s="48"/>
      <c r="S78" s="48"/>
      <c r="T78" s="48"/>
      <c r="U78" s="57">
        <v>0</v>
      </c>
      <c r="V78" s="57"/>
      <c r="W78" s="57"/>
    </row>
    <row r="79" spans="1:23" ht="26.25" x14ac:dyDescent="0.25">
      <c r="A79" s="131"/>
      <c r="B79" s="132"/>
      <c r="C79" s="26">
        <v>76</v>
      </c>
      <c r="D79" s="40" t="s">
        <v>150</v>
      </c>
      <c r="E79" s="26" t="s">
        <v>9</v>
      </c>
      <c r="F79" s="31" t="s">
        <v>128</v>
      </c>
      <c r="G79" s="26" t="s">
        <v>47</v>
      </c>
      <c r="H79" s="30">
        <v>4.54</v>
      </c>
      <c r="I79" s="83"/>
      <c r="J79" s="84">
        <f t="shared" si="2"/>
        <v>0</v>
      </c>
      <c r="K79" s="85" t="str">
        <f t="shared" si="3"/>
        <v>OK</v>
      </c>
      <c r="L79" s="48"/>
      <c r="M79" s="48"/>
      <c r="N79" s="48"/>
      <c r="O79" s="48"/>
      <c r="P79" s="48"/>
      <c r="Q79" s="48"/>
      <c r="R79" s="48"/>
      <c r="S79" s="48"/>
      <c r="T79" s="48"/>
      <c r="U79" s="57">
        <v>0</v>
      </c>
      <c r="V79" s="57"/>
      <c r="W79" s="57"/>
    </row>
    <row r="80" spans="1:23" ht="26.25" x14ac:dyDescent="0.25">
      <c r="A80" s="131"/>
      <c r="B80" s="132"/>
      <c r="C80" s="26">
        <v>77</v>
      </c>
      <c r="D80" s="40" t="s">
        <v>151</v>
      </c>
      <c r="E80" s="26" t="s">
        <v>9</v>
      </c>
      <c r="F80" s="31" t="s">
        <v>128</v>
      </c>
      <c r="G80" s="26" t="s">
        <v>47</v>
      </c>
      <c r="H80" s="30">
        <v>1.84</v>
      </c>
      <c r="I80" s="83"/>
      <c r="J80" s="84">
        <f t="shared" si="2"/>
        <v>0</v>
      </c>
      <c r="K80" s="85" t="str">
        <f t="shared" si="3"/>
        <v>OK</v>
      </c>
      <c r="L80" s="48"/>
      <c r="M80" s="48"/>
      <c r="N80" s="48"/>
      <c r="O80" s="48"/>
      <c r="P80" s="48"/>
      <c r="Q80" s="48"/>
      <c r="R80" s="48"/>
      <c r="S80" s="48"/>
      <c r="T80" s="48"/>
      <c r="U80" s="57">
        <v>0</v>
      </c>
      <c r="V80" s="57"/>
      <c r="W80" s="57"/>
    </row>
    <row r="81" spans="1:23" ht="25.5" x14ac:dyDescent="0.25">
      <c r="A81" s="131" t="s">
        <v>379</v>
      </c>
      <c r="B81" s="133">
        <v>10</v>
      </c>
      <c r="C81" s="23">
        <v>78</v>
      </c>
      <c r="D81" s="21" t="s">
        <v>152</v>
      </c>
      <c r="E81" s="23" t="s">
        <v>40</v>
      </c>
      <c r="F81" s="32" t="s">
        <v>153</v>
      </c>
      <c r="G81" s="23" t="s">
        <v>47</v>
      </c>
      <c r="H81" s="29">
        <v>0.75</v>
      </c>
      <c r="I81" s="86"/>
      <c r="J81" s="84">
        <f t="shared" si="2"/>
        <v>0</v>
      </c>
      <c r="K81" s="85" t="str">
        <f t="shared" si="3"/>
        <v>OK</v>
      </c>
      <c r="L81" s="48"/>
      <c r="M81" s="48"/>
      <c r="N81" s="48"/>
      <c r="O81" s="48"/>
      <c r="P81" s="48"/>
      <c r="Q81" s="48"/>
      <c r="R81" s="48"/>
      <c r="S81" s="48"/>
      <c r="T81" s="48"/>
      <c r="U81" s="57">
        <v>0</v>
      </c>
      <c r="V81" s="57"/>
      <c r="W81" s="57"/>
    </row>
    <row r="82" spans="1:23" ht="25.5" x14ac:dyDescent="0.25">
      <c r="A82" s="131"/>
      <c r="B82" s="133"/>
      <c r="C82" s="23">
        <v>79</v>
      </c>
      <c r="D82" s="21" t="s">
        <v>154</v>
      </c>
      <c r="E82" s="23" t="s">
        <v>40</v>
      </c>
      <c r="F82" s="32" t="s">
        <v>153</v>
      </c>
      <c r="G82" s="23" t="s">
        <v>47</v>
      </c>
      <c r="H82" s="29">
        <v>0.56999999999999995</v>
      </c>
      <c r="I82" s="86"/>
      <c r="J82" s="84">
        <f t="shared" si="2"/>
        <v>0</v>
      </c>
      <c r="K82" s="85" t="str">
        <f t="shared" si="3"/>
        <v>OK</v>
      </c>
      <c r="L82" s="48"/>
      <c r="M82" s="48"/>
      <c r="N82" s="48"/>
      <c r="O82" s="48"/>
      <c r="P82" s="48"/>
      <c r="Q82" s="48"/>
      <c r="R82" s="48"/>
      <c r="S82" s="48"/>
      <c r="T82" s="48"/>
      <c r="U82" s="57">
        <v>0</v>
      </c>
      <c r="V82" s="57"/>
      <c r="W82" s="57"/>
    </row>
    <row r="83" spans="1:23" ht="63.75" x14ac:dyDescent="0.25">
      <c r="A83" s="131" t="s">
        <v>381</v>
      </c>
      <c r="B83" s="132">
        <v>11</v>
      </c>
      <c r="C83" s="26">
        <v>80</v>
      </c>
      <c r="D83" s="35" t="s">
        <v>155</v>
      </c>
      <c r="E83" s="26" t="s">
        <v>40</v>
      </c>
      <c r="F83" s="27" t="s">
        <v>156</v>
      </c>
      <c r="G83" s="26" t="s">
        <v>47</v>
      </c>
      <c r="H83" s="28">
        <v>24.5</v>
      </c>
      <c r="I83" s="83"/>
      <c r="J83" s="84">
        <f t="shared" si="2"/>
        <v>0</v>
      </c>
      <c r="K83" s="85" t="str">
        <f t="shared" si="3"/>
        <v>OK</v>
      </c>
      <c r="L83" s="48"/>
      <c r="M83" s="48"/>
      <c r="N83" s="48"/>
      <c r="O83" s="48"/>
      <c r="P83" s="48"/>
      <c r="Q83" s="48"/>
      <c r="R83" s="48"/>
      <c r="S83" s="48"/>
      <c r="T83" s="48"/>
      <c r="U83" s="57">
        <v>0</v>
      </c>
      <c r="V83" s="57"/>
      <c r="W83" s="57"/>
    </row>
    <row r="84" spans="1:23" x14ac:dyDescent="0.25">
      <c r="A84" s="131"/>
      <c r="B84" s="132"/>
      <c r="C84" s="26">
        <v>81</v>
      </c>
      <c r="D84" s="35" t="s">
        <v>157</v>
      </c>
      <c r="E84" s="26" t="s">
        <v>40</v>
      </c>
      <c r="F84" s="27" t="s">
        <v>156</v>
      </c>
      <c r="G84" s="26" t="s">
        <v>47</v>
      </c>
      <c r="H84" s="28">
        <v>39</v>
      </c>
      <c r="I84" s="83"/>
      <c r="J84" s="84">
        <f t="shared" si="2"/>
        <v>0</v>
      </c>
      <c r="K84" s="85" t="str">
        <f t="shared" si="3"/>
        <v>OK</v>
      </c>
      <c r="L84" s="48"/>
      <c r="M84" s="48"/>
      <c r="N84" s="48"/>
      <c r="O84" s="48"/>
      <c r="P84" s="48"/>
      <c r="Q84" s="48"/>
      <c r="R84" s="48"/>
      <c r="S84" s="48"/>
      <c r="T84" s="48"/>
      <c r="U84" s="57">
        <v>0</v>
      </c>
      <c r="V84" s="57"/>
      <c r="W84" s="57"/>
    </row>
    <row r="85" spans="1:23" ht="38.25" x14ac:dyDescent="0.25">
      <c r="A85" s="130" t="s">
        <v>378</v>
      </c>
      <c r="B85" s="133">
        <v>12</v>
      </c>
      <c r="C85" s="23">
        <v>82</v>
      </c>
      <c r="D85" s="21" t="s">
        <v>158</v>
      </c>
      <c r="E85" s="23" t="s">
        <v>40</v>
      </c>
      <c r="F85" s="23" t="s">
        <v>52</v>
      </c>
      <c r="G85" s="23" t="s">
        <v>47</v>
      </c>
      <c r="H85" s="29">
        <v>0.81</v>
      </c>
      <c r="I85" s="86">
        <v>5</v>
      </c>
      <c r="J85" s="84">
        <f t="shared" si="2"/>
        <v>5</v>
      </c>
      <c r="K85" s="85" t="str">
        <f t="shared" si="3"/>
        <v>OK</v>
      </c>
      <c r="L85" s="48"/>
      <c r="M85" s="48"/>
      <c r="N85" s="48"/>
      <c r="O85" s="48"/>
      <c r="P85" s="48"/>
      <c r="Q85" s="48"/>
      <c r="R85" s="48"/>
      <c r="S85" s="48"/>
      <c r="T85" s="48"/>
      <c r="U85" s="57">
        <v>0</v>
      </c>
      <c r="V85" s="57"/>
      <c r="W85" s="57"/>
    </row>
    <row r="86" spans="1:23" x14ac:dyDescent="0.25">
      <c r="A86" s="130"/>
      <c r="B86" s="133"/>
      <c r="C86" s="23">
        <v>83</v>
      </c>
      <c r="D86" s="21" t="s">
        <v>159</v>
      </c>
      <c r="E86" s="23" t="s">
        <v>160</v>
      </c>
      <c r="F86" s="23" t="s">
        <v>161</v>
      </c>
      <c r="G86" s="23" t="s">
        <v>47</v>
      </c>
      <c r="H86" s="29">
        <v>0.39</v>
      </c>
      <c r="I86" s="86"/>
      <c r="J86" s="84">
        <f t="shared" si="2"/>
        <v>0</v>
      </c>
      <c r="K86" s="85" t="str">
        <f t="shared" si="3"/>
        <v>OK</v>
      </c>
      <c r="L86" s="48"/>
      <c r="M86" s="48"/>
      <c r="N86" s="48"/>
      <c r="O86" s="48"/>
      <c r="P86" s="48"/>
      <c r="Q86" s="48"/>
      <c r="R86" s="48"/>
      <c r="S86" s="48"/>
      <c r="T86" s="48"/>
      <c r="U86" s="57">
        <v>0</v>
      </c>
      <c r="V86" s="57"/>
      <c r="W86" s="57"/>
    </row>
    <row r="87" spans="1:23" ht="25.5" x14ac:dyDescent="0.25">
      <c r="A87" s="130"/>
      <c r="B87" s="133"/>
      <c r="C87" s="23">
        <v>84</v>
      </c>
      <c r="D87" s="21" t="s">
        <v>162</v>
      </c>
      <c r="E87" s="23" t="s">
        <v>160</v>
      </c>
      <c r="F87" s="23" t="s">
        <v>161</v>
      </c>
      <c r="G87" s="23" t="s">
        <v>47</v>
      </c>
      <c r="H87" s="29">
        <v>0.39</v>
      </c>
      <c r="I87" s="86"/>
      <c r="J87" s="84">
        <f t="shared" si="2"/>
        <v>0</v>
      </c>
      <c r="K87" s="85" t="str">
        <f t="shared" si="3"/>
        <v>OK</v>
      </c>
      <c r="L87" s="48"/>
      <c r="M87" s="48"/>
      <c r="N87" s="48"/>
      <c r="O87" s="48"/>
      <c r="P87" s="48"/>
      <c r="Q87" s="48"/>
      <c r="R87" s="48"/>
      <c r="S87" s="48"/>
      <c r="T87" s="48"/>
      <c r="U87" s="57">
        <v>0</v>
      </c>
      <c r="V87" s="57"/>
      <c r="W87" s="57"/>
    </row>
    <row r="88" spans="1:23" x14ac:dyDescent="0.25">
      <c r="A88" s="130"/>
      <c r="B88" s="133"/>
      <c r="C88" s="23">
        <v>85</v>
      </c>
      <c r="D88" s="21" t="s">
        <v>163</v>
      </c>
      <c r="E88" s="23" t="s">
        <v>160</v>
      </c>
      <c r="F88" s="23" t="s">
        <v>161</v>
      </c>
      <c r="G88" s="23" t="s">
        <v>47</v>
      </c>
      <c r="H88" s="29">
        <v>0.39</v>
      </c>
      <c r="I88" s="86"/>
      <c r="J88" s="84">
        <f t="shared" si="2"/>
        <v>0</v>
      </c>
      <c r="K88" s="85" t="str">
        <f t="shared" si="3"/>
        <v>OK</v>
      </c>
      <c r="L88" s="48"/>
      <c r="M88" s="48"/>
      <c r="N88" s="48"/>
      <c r="O88" s="48"/>
      <c r="P88" s="48"/>
      <c r="Q88" s="48"/>
      <c r="R88" s="48"/>
      <c r="S88" s="48"/>
      <c r="T88" s="48"/>
      <c r="U88" s="57">
        <v>0</v>
      </c>
      <c r="V88" s="57"/>
      <c r="W88" s="57"/>
    </row>
    <row r="89" spans="1:23" x14ac:dyDescent="0.25">
      <c r="A89" s="130"/>
      <c r="B89" s="133"/>
      <c r="C89" s="23">
        <v>86</v>
      </c>
      <c r="D89" s="21" t="s">
        <v>164</v>
      </c>
      <c r="E89" s="23" t="s">
        <v>160</v>
      </c>
      <c r="F89" s="23" t="s">
        <v>161</v>
      </c>
      <c r="G89" s="23" t="s">
        <v>47</v>
      </c>
      <c r="H89" s="29">
        <v>0.39</v>
      </c>
      <c r="I89" s="86"/>
      <c r="J89" s="84">
        <f t="shared" si="2"/>
        <v>0</v>
      </c>
      <c r="K89" s="85" t="str">
        <f t="shared" si="3"/>
        <v>OK</v>
      </c>
      <c r="L89" s="48"/>
      <c r="M89" s="48"/>
      <c r="N89" s="48"/>
      <c r="O89" s="48"/>
      <c r="P89" s="48"/>
      <c r="Q89" s="48"/>
      <c r="R89" s="48"/>
      <c r="S89" s="48"/>
      <c r="T89" s="48"/>
      <c r="U89" s="57">
        <v>0</v>
      </c>
      <c r="V89" s="57"/>
      <c r="W89" s="57"/>
    </row>
    <row r="90" spans="1:23" x14ac:dyDescent="0.25">
      <c r="A90" s="130"/>
      <c r="B90" s="133"/>
      <c r="C90" s="23">
        <v>87</v>
      </c>
      <c r="D90" s="21" t="s">
        <v>165</v>
      </c>
      <c r="E90" s="23" t="s">
        <v>160</v>
      </c>
      <c r="F90" s="23" t="s">
        <v>161</v>
      </c>
      <c r="G90" s="23" t="s">
        <v>47</v>
      </c>
      <c r="H90" s="29">
        <v>0.39</v>
      </c>
      <c r="I90" s="86"/>
      <c r="J90" s="84">
        <f t="shared" si="2"/>
        <v>0</v>
      </c>
      <c r="K90" s="85" t="str">
        <f t="shared" si="3"/>
        <v>OK</v>
      </c>
      <c r="L90" s="48"/>
      <c r="M90" s="48"/>
      <c r="N90" s="48"/>
      <c r="O90" s="48"/>
      <c r="P90" s="48"/>
      <c r="Q90" s="48"/>
      <c r="R90" s="48"/>
      <c r="S90" s="48"/>
      <c r="T90" s="48"/>
      <c r="U90" s="57">
        <v>0</v>
      </c>
      <c r="V90" s="57"/>
      <c r="W90" s="57"/>
    </row>
    <row r="91" spans="1:23" x14ac:dyDescent="0.25">
      <c r="A91" s="130"/>
      <c r="B91" s="133"/>
      <c r="C91" s="23">
        <v>88</v>
      </c>
      <c r="D91" s="21" t="s">
        <v>166</v>
      </c>
      <c r="E91" s="23" t="s">
        <v>160</v>
      </c>
      <c r="F91" s="23" t="s">
        <v>167</v>
      </c>
      <c r="G91" s="23" t="s">
        <v>47</v>
      </c>
      <c r="H91" s="29">
        <v>1</v>
      </c>
      <c r="I91" s="86"/>
      <c r="J91" s="84">
        <f t="shared" si="2"/>
        <v>0</v>
      </c>
      <c r="K91" s="85" t="str">
        <f t="shared" si="3"/>
        <v>OK</v>
      </c>
      <c r="L91" s="48"/>
      <c r="M91" s="48"/>
      <c r="N91" s="48"/>
      <c r="O91" s="48"/>
      <c r="P91" s="48"/>
      <c r="Q91" s="48"/>
      <c r="R91" s="48"/>
      <c r="S91" s="48"/>
      <c r="T91" s="48"/>
      <c r="U91" s="57">
        <v>0</v>
      </c>
      <c r="V91" s="57"/>
      <c r="W91" s="57"/>
    </row>
    <row r="92" spans="1:23" x14ac:dyDescent="0.25">
      <c r="A92" s="130"/>
      <c r="B92" s="133"/>
      <c r="C92" s="23">
        <v>89</v>
      </c>
      <c r="D92" s="21" t="s">
        <v>168</v>
      </c>
      <c r="E92" s="23" t="s">
        <v>160</v>
      </c>
      <c r="F92" s="23" t="s">
        <v>167</v>
      </c>
      <c r="G92" s="23" t="s">
        <v>47</v>
      </c>
      <c r="H92" s="29">
        <v>1</v>
      </c>
      <c r="I92" s="86"/>
      <c r="J92" s="84">
        <f t="shared" si="2"/>
        <v>0</v>
      </c>
      <c r="K92" s="85" t="str">
        <f t="shared" si="3"/>
        <v>OK</v>
      </c>
      <c r="L92" s="48"/>
      <c r="M92" s="48"/>
      <c r="N92" s="48"/>
      <c r="O92" s="48"/>
      <c r="P92" s="48"/>
      <c r="Q92" s="48"/>
      <c r="R92" s="48"/>
      <c r="S92" s="48"/>
      <c r="T92" s="48"/>
      <c r="U92" s="57">
        <v>0</v>
      </c>
      <c r="V92" s="57"/>
      <c r="W92" s="57"/>
    </row>
    <row r="93" spans="1:23" x14ac:dyDescent="0.25">
      <c r="A93" s="130"/>
      <c r="B93" s="133"/>
      <c r="C93" s="23">
        <v>90</v>
      </c>
      <c r="D93" s="21" t="s">
        <v>169</v>
      </c>
      <c r="E93" s="23" t="s">
        <v>160</v>
      </c>
      <c r="F93" s="23" t="s">
        <v>167</v>
      </c>
      <c r="G93" s="23" t="s">
        <v>47</v>
      </c>
      <c r="H93" s="29">
        <v>1</v>
      </c>
      <c r="I93" s="86"/>
      <c r="J93" s="84">
        <f t="shared" si="2"/>
        <v>0</v>
      </c>
      <c r="K93" s="85" t="str">
        <f t="shared" si="3"/>
        <v>OK</v>
      </c>
      <c r="L93" s="48"/>
      <c r="M93" s="48"/>
      <c r="N93" s="48"/>
      <c r="O93" s="48"/>
      <c r="P93" s="48"/>
      <c r="Q93" s="48"/>
      <c r="R93" s="48"/>
      <c r="S93" s="48"/>
      <c r="T93" s="48"/>
      <c r="U93" s="57">
        <v>0</v>
      </c>
      <c r="V93" s="57"/>
      <c r="W93" s="57"/>
    </row>
    <row r="94" spans="1:23" ht="25.5" x14ac:dyDescent="0.25">
      <c r="A94" s="130"/>
      <c r="B94" s="133"/>
      <c r="C94" s="23">
        <v>91</v>
      </c>
      <c r="D94" s="21" t="s">
        <v>170</v>
      </c>
      <c r="E94" s="23" t="s">
        <v>160</v>
      </c>
      <c r="F94" s="23" t="s">
        <v>167</v>
      </c>
      <c r="G94" s="23" t="s">
        <v>47</v>
      </c>
      <c r="H94" s="29">
        <v>1</v>
      </c>
      <c r="I94" s="86"/>
      <c r="J94" s="84">
        <f t="shared" si="2"/>
        <v>0</v>
      </c>
      <c r="K94" s="85" t="str">
        <f t="shared" si="3"/>
        <v>OK</v>
      </c>
      <c r="L94" s="48"/>
      <c r="M94" s="48"/>
      <c r="N94" s="48"/>
      <c r="O94" s="48"/>
      <c r="P94" s="48"/>
      <c r="Q94" s="48"/>
      <c r="R94" s="48"/>
      <c r="S94" s="48"/>
      <c r="T94" s="48"/>
      <c r="U94" s="57">
        <v>0</v>
      </c>
      <c r="V94" s="57"/>
      <c r="W94" s="57"/>
    </row>
    <row r="95" spans="1:23" ht="25.5" x14ac:dyDescent="0.25">
      <c r="A95" s="130"/>
      <c r="B95" s="133"/>
      <c r="C95" s="23">
        <v>92</v>
      </c>
      <c r="D95" s="21" t="s">
        <v>171</v>
      </c>
      <c r="E95" s="23" t="s">
        <v>160</v>
      </c>
      <c r="F95" s="23" t="s">
        <v>167</v>
      </c>
      <c r="G95" s="23" t="s">
        <v>47</v>
      </c>
      <c r="H95" s="29">
        <v>1</v>
      </c>
      <c r="I95" s="86"/>
      <c r="J95" s="84">
        <f t="shared" si="2"/>
        <v>0</v>
      </c>
      <c r="K95" s="85" t="str">
        <f t="shared" si="3"/>
        <v>OK</v>
      </c>
      <c r="L95" s="48"/>
      <c r="M95" s="48"/>
      <c r="N95" s="48"/>
      <c r="O95" s="48"/>
      <c r="P95" s="48"/>
      <c r="Q95" s="48"/>
      <c r="R95" s="48"/>
      <c r="S95" s="48"/>
      <c r="T95" s="48"/>
      <c r="U95" s="57">
        <v>0</v>
      </c>
      <c r="V95" s="57"/>
      <c r="W95" s="57"/>
    </row>
    <row r="96" spans="1:23" ht="25.5" x14ac:dyDescent="0.25">
      <c r="A96" s="130"/>
      <c r="B96" s="133"/>
      <c r="C96" s="23">
        <v>93</v>
      </c>
      <c r="D96" s="21" t="s">
        <v>172</v>
      </c>
      <c r="E96" s="23" t="s">
        <v>68</v>
      </c>
      <c r="F96" s="23" t="s">
        <v>173</v>
      </c>
      <c r="G96" s="23" t="s">
        <v>47</v>
      </c>
      <c r="H96" s="29">
        <v>5</v>
      </c>
      <c r="I96" s="86"/>
      <c r="J96" s="84">
        <f t="shared" si="2"/>
        <v>0</v>
      </c>
      <c r="K96" s="85" t="str">
        <f t="shared" si="3"/>
        <v>OK</v>
      </c>
      <c r="L96" s="48"/>
      <c r="M96" s="48"/>
      <c r="N96" s="48"/>
      <c r="O96" s="48"/>
      <c r="P96" s="48"/>
      <c r="Q96" s="48"/>
      <c r="R96" s="48"/>
      <c r="S96" s="48"/>
      <c r="T96" s="48"/>
      <c r="U96" s="57">
        <v>0</v>
      </c>
      <c r="V96" s="57"/>
      <c r="W96" s="57"/>
    </row>
    <row r="97" spans="1:23" ht="25.5" x14ac:dyDescent="0.25">
      <c r="A97" s="130"/>
      <c r="B97" s="133"/>
      <c r="C97" s="23">
        <v>94</v>
      </c>
      <c r="D97" s="21" t="s">
        <v>174</v>
      </c>
      <c r="E97" s="23" t="s">
        <v>68</v>
      </c>
      <c r="F97" s="23" t="s">
        <v>173</v>
      </c>
      <c r="G97" s="23" t="s">
        <v>47</v>
      </c>
      <c r="H97" s="29">
        <v>5</v>
      </c>
      <c r="I97" s="86"/>
      <c r="J97" s="84">
        <f t="shared" si="2"/>
        <v>0</v>
      </c>
      <c r="K97" s="85" t="str">
        <f t="shared" si="3"/>
        <v>OK</v>
      </c>
      <c r="L97" s="48"/>
      <c r="M97" s="48"/>
      <c r="N97" s="48"/>
      <c r="O97" s="48"/>
      <c r="P97" s="48"/>
      <c r="Q97" s="48"/>
      <c r="R97" s="48"/>
      <c r="S97" s="48"/>
      <c r="T97" s="48"/>
      <c r="U97" s="57">
        <v>0</v>
      </c>
      <c r="V97" s="57"/>
      <c r="W97" s="57"/>
    </row>
    <row r="98" spans="1:23" ht="25.5" x14ac:dyDescent="0.25">
      <c r="A98" s="130"/>
      <c r="B98" s="133"/>
      <c r="C98" s="23">
        <v>95</v>
      </c>
      <c r="D98" s="21" t="s">
        <v>175</v>
      </c>
      <c r="E98" s="23" t="s">
        <v>68</v>
      </c>
      <c r="F98" s="23" t="s">
        <v>173</v>
      </c>
      <c r="G98" s="23" t="s">
        <v>47</v>
      </c>
      <c r="H98" s="29">
        <v>5</v>
      </c>
      <c r="I98" s="86">
        <v>5</v>
      </c>
      <c r="J98" s="84">
        <f t="shared" si="2"/>
        <v>0</v>
      </c>
      <c r="K98" s="85" t="str">
        <f t="shared" si="3"/>
        <v>OK</v>
      </c>
      <c r="L98" s="48"/>
      <c r="M98" s="48"/>
      <c r="N98" s="48"/>
      <c r="O98" s="48"/>
      <c r="P98" s="48"/>
      <c r="Q98" s="48"/>
      <c r="R98" s="48"/>
      <c r="S98" s="93">
        <v>5</v>
      </c>
      <c r="T98" s="48"/>
      <c r="U98" s="57">
        <v>0</v>
      </c>
      <c r="V98" s="57"/>
      <c r="W98" s="57"/>
    </row>
    <row r="99" spans="1:23" ht="25.5" x14ac:dyDescent="0.25">
      <c r="A99" s="130"/>
      <c r="B99" s="133"/>
      <c r="C99" s="23">
        <v>96</v>
      </c>
      <c r="D99" s="21" t="s">
        <v>176</v>
      </c>
      <c r="E99" s="23" t="s">
        <v>68</v>
      </c>
      <c r="F99" s="23" t="s">
        <v>173</v>
      </c>
      <c r="G99" s="23" t="s">
        <v>47</v>
      </c>
      <c r="H99" s="29">
        <v>5</v>
      </c>
      <c r="I99" s="86">
        <v>5</v>
      </c>
      <c r="J99" s="84">
        <f t="shared" si="2"/>
        <v>0</v>
      </c>
      <c r="K99" s="85" t="str">
        <f t="shared" si="3"/>
        <v>OK</v>
      </c>
      <c r="L99" s="48"/>
      <c r="M99" s="48"/>
      <c r="N99" s="48"/>
      <c r="O99" s="48"/>
      <c r="P99" s="48"/>
      <c r="Q99" s="48"/>
      <c r="R99" s="48"/>
      <c r="S99" s="93">
        <v>5</v>
      </c>
      <c r="T99" s="48"/>
      <c r="U99" s="57">
        <v>0</v>
      </c>
      <c r="V99" s="57"/>
      <c r="W99" s="57"/>
    </row>
    <row r="100" spans="1:23" ht="25.5" x14ac:dyDescent="0.25">
      <c r="A100" s="130"/>
      <c r="B100" s="133"/>
      <c r="C100" s="23">
        <v>97</v>
      </c>
      <c r="D100" s="21" t="s">
        <v>177</v>
      </c>
      <c r="E100" s="23" t="s">
        <v>68</v>
      </c>
      <c r="F100" s="23" t="s">
        <v>178</v>
      </c>
      <c r="G100" s="23" t="s">
        <v>47</v>
      </c>
      <c r="H100" s="29">
        <v>3.52</v>
      </c>
      <c r="I100" s="86">
        <v>5</v>
      </c>
      <c r="J100" s="84">
        <f t="shared" si="2"/>
        <v>0</v>
      </c>
      <c r="K100" s="85" t="str">
        <f t="shared" si="3"/>
        <v>OK</v>
      </c>
      <c r="L100" s="48"/>
      <c r="M100" s="48"/>
      <c r="N100" s="48"/>
      <c r="O100" s="48"/>
      <c r="P100" s="48"/>
      <c r="Q100" s="48"/>
      <c r="R100" s="48"/>
      <c r="S100" s="93">
        <v>5</v>
      </c>
      <c r="T100" s="48"/>
      <c r="U100" s="57">
        <v>0</v>
      </c>
      <c r="V100" s="57"/>
      <c r="W100" s="57"/>
    </row>
    <row r="101" spans="1:23" ht="140.25" x14ac:dyDescent="0.25">
      <c r="A101" s="55" t="s">
        <v>382</v>
      </c>
      <c r="B101" s="53">
        <v>13</v>
      </c>
      <c r="C101" s="26">
        <v>98</v>
      </c>
      <c r="D101" s="35" t="s">
        <v>179</v>
      </c>
      <c r="E101" s="26" t="s">
        <v>40</v>
      </c>
      <c r="F101" s="27" t="s">
        <v>180</v>
      </c>
      <c r="G101" s="26" t="s">
        <v>47</v>
      </c>
      <c r="H101" s="28">
        <v>491.22</v>
      </c>
      <c r="I101" s="83"/>
      <c r="J101" s="84">
        <f t="shared" si="2"/>
        <v>0</v>
      </c>
      <c r="K101" s="85" t="str">
        <f t="shared" si="3"/>
        <v>OK</v>
      </c>
      <c r="L101" s="48"/>
      <c r="M101" s="48"/>
      <c r="N101" s="48"/>
      <c r="O101" s="48"/>
      <c r="P101" s="48"/>
      <c r="Q101" s="48"/>
      <c r="R101" s="48"/>
      <c r="S101" s="48"/>
      <c r="T101" s="48"/>
      <c r="U101" s="57">
        <v>0</v>
      </c>
      <c r="V101" s="57"/>
      <c r="W101" s="57"/>
    </row>
    <row r="102" spans="1:23" ht="25.5" x14ac:dyDescent="0.25">
      <c r="A102" s="130" t="s">
        <v>378</v>
      </c>
      <c r="B102" s="133">
        <v>14</v>
      </c>
      <c r="C102" s="23">
        <v>99</v>
      </c>
      <c r="D102" s="36" t="s">
        <v>181</v>
      </c>
      <c r="E102" s="23" t="s">
        <v>40</v>
      </c>
      <c r="F102" s="22" t="s">
        <v>182</v>
      </c>
      <c r="G102" s="23" t="s">
        <v>47</v>
      </c>
      <c r="H102" s="29">
        <v>5.3</v>
      </c>
      <c r="I102" s="49">
        <v>250</v>
      </c>
      <c r="J102" s="84">
        <f t="shared" si="2"/>
        <v>100</v>
      </c>
      <c r="K102" s="85" t="str">
        <f t="shared" si="3"/>
        <v>OK</v>
      </c>
      <c r="L102" s="48"/>
      <c r="M102" s="48"/>
      <c r="N102" s="48"/>
      <c r="O102" s="48"/>
      <c r="P102" s="48"/>
      <c r="Q102" s="48"/>
      <c r="R102" s="48"/>
      <c r="S102" s="93">
        <v>150</v>
      </c>
      <c r="T102" s="48"/>
      <c r="U102" s="57">
        <v>0</v>
      </c>
      <c r="V102" s="57"/>
      <c r="W102" s="57"/>
    </row>
    <row r="103" spans="1:23" ht="25.5" x14ac:dyDescent="0.25">
      <c r="A103" s="130"/>
      <c r="B103" s="133"/>
      <c r="C103" s="23">
        <v>100</v>
      </c>
      <c r="D103" s="36" t="s">
        <v>183</v>
      </c>
      <c r="E103" s="23" t="s">
        <v>40</v>
      </c>
      <c r="F103" s="22" t="s">
        <v>182</v>
      </c>
      <c r="G103" s="23" t="s">
        <v>47</v>
      </c>
      <c r="H103" s="29">
        <v>0.64</v>
      </c>
      <c r="I103" s="49">
        <v>100</v>
      </c>
      <c r="J103" s="84">
        <f t="shared" si="2"/>
        <v>50</v>
      </c>
      <c r="K103" s="85" t="str">
        <f t="shared" si="3"/>
        <v>OK</v>
      </c>
      <c r="L103" s="48"/>
      <c r="M103" s="48"/>
      <c r="N103" s="48"/>
      <c r="O103" s="48"/>
      <c r="P103" s="48"/>
      <c r="Q103" s="48"/>
      <c r="R103" s="48"/>
      <c r="S103" s="93">
        <v>50</v>
      </c>
      <c r="T103" s="48"/>
      <c r="U103" s="57"/>
      <c r="V103" s="57"/>
      <c r="W103" s="57"/>
    </row>
    <row r="104" spans="1:23" ht="25.5" x14ac:dyDescent="0.25">
      <c r="A104" s="130"/>
      <c r="B104" s="133"/>
      <c r="C104" s="23">
        <v>101</v>
      </c>
      <c r="D104" s="21" t="s">
        <v>184</v>
      </c>
      <c r="E104" s="23" t="s">
        <v>40</v>
      </c>
      <c r="F104" s="23" t="s">
        <v>83</v>
      </c>
      <c r="G104" s="23" t="s">
        <v>47</v>
      </c>
      <c r="H104" s="29">
        <v>0.92</v>
      </c>
      <c r="I104" s="86"/>
      <c r="J104" s="84">
        <f t="shared" si="2"/>
        <v>0</v>
      </c>
      <c r="K104" s="85" t="str">
        <f t="shared" si="3"/>
        <v>OK</v>
      </c>
      <c r="L104" s="48"/>
      <c r="M104" s="48"/>
      <c r="N104" s="48"/>
      <c r="O104" s="48"/>
      <c r="P104" s="48"/>
      <c r="Q104" s="48"/>
      <c r="R104" s="48"/>
      <c r="S104" s="48"/>
      <c r="T104" s="48"/>
      <c r="U104" s="57"/>
      <c r="V104" s="57"/>
      <c r="W104" s="57"/>
    </row>
    <row r="105" spans="1:23" ht="25.5" x14ac:dyDescent="0.25">
      <c r="A105" s="130"/>
      <c r="B105" s="133"/>
      <c r="C105" s="23">
        <v>102</v>
      </c>
      <c r="D105" s="21" t="s">
        <v>185</v>
      </c>
      <c r="E105" s="23" t="s">
        <v>186</v>
      </c>
      <c r="F105" s="23" t="s">
        <v>187</v>
      </c>
      <c r="G105" s="23" t="s">
        <v>47</v>
      </c>
      <c r="H105" s="29">
        <v>3.12</v>
      </c>
      <c r="I105" s="86">
        <v>200</v>
      </c>
      <c r="J105" s="84">
        <f t="shared" si="2"/>
        <v>100</v>
      </c>
      <c r="K105" s="85" t="str">
        <f t="shared" si="3"/>
        <v>OK</v>
      </c>
      <c r="L105" s="48"/>
      <c r="M105" s="48"/>
      <c r="N105" s="48"/>
      <c r="O105" s="48"/>
      <c r="P105" s="48"/>
      <c r="Q105" s="48"/>
      <c r="R105" s="48"/>
      <c r="S105" s="93">
        <v>100</v>
      </c>
      <c r="T105" s="48"/>
      <c r="U105" s="57"/>
      <c r="V105" s="57"/>
      <c r="W105" s="57"/>
    </row>
    <row r="106" spans="1:23" ht="25.5" x14ac:dyDescent="0.25">
      <c r="A106" s="130"/>
      <c r="B106" s="133"/>
      <c r="C106" s="23">
        <v>103</v>
      </c>
      <c r="D106" s="21" t="s">
        <v>188</v>
      </c>
      <c r="E106" s="23" t="s">
        <v>189</v>
      </c>
      <c r="F106" s="23" t="s">
        <v>187</v>
      </c>
      <c r="G106" s="23" t="s">
        <v>47</v>
      </c>
      <c r="H106" s="29">
        <v>3</v>
      </c>
      <c r="I106" s="86">
        <v>300</v>
      </c>
      <c r="J106" s="84">
        <f t="shared" si="2"/>
        <v>150</v>
      </c>
      <c r="K106" s="85" t="str">
        <f t="shared" si="3"/>
        <v>OK</v>
      </c>
      <c r="L106" s="48"/>
      <c r="M106" s="48"/>
      <c r="N106" s="48"/>
      <c r="O106" s="48"/>
      <c r="P106" s="48"/>
      <c r="Q106" s="48"/>
      <c r="R106" s="48"/>
      <c r="S106" s="93">
        <v>150</v>
      </c>
      <c r="T106" s="48"/>
      <c r="U106" s="57"/>
      <c r="V106" s="57"/>
      <c r="W106" s="57"/>
    </row>
    <row r="107" spans="1:23" x14ac:dyDescent="0.25">
      <c r="A107" s="130"/>
      <c r="B107" s="133"/>
      <c r="C107" s="23">
        <v>104</v>
      </c>
      <c r="D107" s="21" t="s">
        <v>190</v>
      </c>
      <c r="E107" s="23" t="s">
        <v>40</v>
      </c>
      <c r="F107" s="23" t="s">
        <v>182</v>
      </c>
      <c r="G107" s="23" t="s">
        <v>47</v>
      </c>
      <c r="H107" s="29">
        <v>0.49</v>
      </c>
      <c r="I107" s="86">
        <v>10</v>
      </c>
      <c r="J107" s="84">
        <f t="shared" si="2"/>
        <v>0</v>
      </c>
      <c r="K107" s="85" t="str">
        <f t="shared" si="3"/>
        <v>OK</v>
      </c>
      <c r="L107" s="48"/>
      <c r="M107" s="48"/>
      <c r="N107" s="48"/>
      <c r="O107" s="48"/>
      <c r="P107" s="48"/>
      <c r="Q107" s="48"/>
      <c r="R107" s="48"/>
      <c r="S107" s="93">
        <v>10</v>
      </c>
      <c r="T107" s="48"/>
      <c r="U107" s="57"/>
      <c r="V107" s="57"/>
      <c r="W107" s="57"/>
    </row>
    <row r="108" spans="1:23" ht="25.5" x14ac:dyDescent="0.25">
      <c r="A108" s="130"/>
      <c r="B108" s="133"/>
      <c r="C108" s="23">
        <v>105</v>
      </c>
      <c r="D108" s="21" t="s">
        <v>191</v>
      </c>
      <c r="E108" s="23" t="s">
        <v>186</v>
      </c>
      <c r="F108" s="23" t="s">
        <v>192</v>
      </c>
      <c r="G108" s="23" t="s">
        <v>47</v>
      </c>
      <c r="H108" s="29">
        <v>6.37</v>
      </c>
      <c r="I108" s="86">
        <v>20</v>
      </c>
      <c r="J108" s="84">
        <f t="shared" si="2"/>
        <v>10</v>
      </c>
      <c r="K108" s="85" t="str">
        <f t="shared" si="3"/>
        <v>OK</v>
      </c>
      <c r="L108" s="48"/>
      <c r="M108" s="48"/>
      <c r="N108" s="48"/>
      <c r="O108" s="48"/>
      <c r="P108" s="48"/>
      <c r="Q108" s="48"/>
      <c r="R108" s="48"/>
      <c r="S108" s="93">
        <v>10</v>
      </c>
      <c r="T108" s="48"/>
      <c r="U108" s="57"/>
      <c r="V108" s="57"/>
      <c r="W108" s="57"/>
    </row>
    <row r="109" spans="1:23" ht="26.25" x14ac:dyDescent="0.25">
      <c r="A109" s="130"/>
      <c r="B109" s="133"/>
      <c r="C109" s="23">
        <v>106</v>
      </c>
      <c r="D109" s="37" t="s">
        <v>193</v>
      </c>
      <c r="E109" s="23" t="s">
        <v>40</v>
      </c>
      <c r="F109" s="23" t="s">
        <v>194</v>
      </c>
      <c r="G109" s="23" t="s">
        <v>47</v>
      </c>
      <c r="H109" s="29">
        <v>1.78</v>
      </c>
      <c r="I109" s="86"/>
      <c r="J109" s="84">
        <f t="shared" si="2"/>
        <v>0</v>
      </c>
      <c r="K109" s="85" t="str">
        <f t="shared" si="3"/>
        <v>OK</v>
      </c>
      <c r="L109" s="48"/>
      <c r="M109" s="48"/>
      <c r="N109" s="48"/>
      <c r="O109" s="48"/>
      <c r="P109" s="48"/>
      <c r="Q109" s="48"/>
      <c r="R109" s="48"/>
      <c r="S109" s="48"/>
      <c r="T109" s="48"/>
      <c r="U109" s="57"/>
      <c r="V109" s="57"/>
      <c r="W109" s="57"/>
    </row>
    <row r="110" spans="1:23" x14ac:dyDescent="0.25">
      <c r="A110" s="130"/>
      <c r="B110" s="133"/>
      <c r="C110" s="23">
        <v>107</v>
      </c>
      <c r="D110" s="21" t="s">
        <v>195</v>
      </c>
      <c r="E110" s="23" t="s">
        <v>189</v>
      </c>
      <c r="F110" s="23" t="s">
        <v>194</v>
      </c>
      <c r="G110" s="23" t="s">
        <v>47</v>
      </c>
      <c r="H110" s="29">
        <v>2.7</v>
      </c>
      <c r="I110" s="86">
        <v>10</v>
      </c>
      <c r="J110" s="84">
        <f t="shared" si="2"/>
        <v>5</v>
      </c>
      <c r="K110" s="85" t="str">
        <f t="shared" si="3"/>
        <v>OK</v>
      </c>
      <c r="L110" s="48"/>
      <c r="M110" s="48"/>
      <c r="N110" s="48"/>
      <c r="O110" s="48"/>
      <c r="P110" s="48"/>
      <c r="Q110" s="48"/>
      <c r="R110" s="48"/>
      <c r="S110" s="93">
        <v>5</v>
      </c>
      <c r="T110" s="48"/>
      <c r="U110" s="57"/>
      <c r="V110" s="57"/>
      <c r="W110" s="57"/>
    </row>
    <row r="111" spans="1:23" ht="25.5" x14ac:dyDescent="0.25">
      <c r="A111" s="130"/>
      <c r="B111" s="133"/>
      <c r="C111" s="23">
        <v>108</v>
      </c>
      <c r="D111" s="21" t="s">
        <v>196</v>
      </c>
      <c r="E111" s="23" t="s">
        <v>40</v>
      </c>
      <c r="F111" s="23" t="s">
        <v>182</v>
      </c>
      <c r="G111" s="23" t="s">
        <v>47</v>
      </c>
      <c r="H111" s="29">
        <v>0.49</v>
      </c>
      <c r="I111" s="86">
        <v>10</v>
      </c>
      <c r="J111" s="84">
        <f t="shared" si="2"/>
        <v>0</v>
      </c>
      <c r="K111" s="85" t="str">
        <f t="shared" si="3"/>
        <v>OK</v>
      </c>
      <c r="L111" s="48"/>
      <c r="M111" s="48"/>
      <c r="N111" s="48"/>
      <c r="O111" s="48"/>
      <c r="P111" s="48"/>
      <c r="Q111" s="48"/>
      <c r="R111" s="48"/>
      <c r="S111" s="93">
        <v>10</v>
      </c>
      <c r="T111" s="48"/>
      <c r="U111" s="57"/>
      <c r="V111" s="57"/>
      <c r="W111" s="57"/>
    </row>
    <row r="112" spans="1:23" ht="25.5" x14ac:dyDescent="0.25">
      <c r="A112" s="130"/>
      <c r="B112" s="133"/>
      <c r="C112" s="23">
        <v>109</v>
      </c>
      <c r="D112" s="21" t="s">
        <v>197</v>
      </c>
      <c r="E112" s="23" t="s">
        <v>40</v>
      </c>
      <c r="F112" s="23" t="s">
        <v>198</v>
      </c>
      <c r="G112" s="23" t="s">
        <v>47</v>
      </c>
      <c r="H112" s="29">
        <v>20.13</v>
      </c>
      <c r="I112" s="86"/>
      <c r="J112" s="84">
        <f t="shared" si="2"/>
        <v>0</v>
      </c>
      <c r="K112" s="85" t="str">
        <f t="shared" si="3"/>
        <v>OK</v>
      </c>
      <c r="L112" s="48"/>
      <c r="M112" s="48"/>
      <c r="N112" s="48"/>
      <c r="O112" s="48"/>
      <c r="P112" s="48"/>
      <c r="Q112" s="48"/>
      <c r="R112" s="48"/>
      <c r="S112" s="48"/>
      <c r="T112" s="48"/>
      <c r="U112" s="57"/>
      <c r="V112" s="57"/>
      <c r="W112" s="57"/>
    </row>
    <row r="113" spans="1:23" ht="26.25" customHeight="1" x14ac:dyDescent="0.25">
      <c r="A113" s="55" t="s">
        <v>379</v>
      </c>
      <c r="B113" s="53">
        <v>15</v>
      </c>
      <c r="C113" s="26">
        <v>110</v>
      </c>
      <c r="D113" s="35" t="s">
        <v>199</v>
      </c>
      <c r="E113" s="26" t="s">
        <v>189</v>
      </c>
      <c r="F113" s="27" t="s">
        <v>200</v>
      </c>
      <c r="G113" s="26" t="s">
        <v>47</v>
      </c>
      <c r="H113" s="28">
        <v>44.15</v>
      </c>
      <c r="I113" s="83">
        <v>30</v>
      </c>
      <c r="J113" s="84">
        <f t="shared" si="2"/>
        <v>15</v>
      </c>
      <c r="K113" s="85" t="str">
        <f t="shared" si="3"/>
        <v>OK</v>
      </c>
      <c r="L113" s="48"/>
      <c r="M113" s="48"/>
      <c r="N113" s="48"/>
      <c r="O113" s="48"/>
      <c r="P113" s="48"/>
      <c r="Q113" s="48"/>
      <c r="R113" s="93">
        <v>10</v>
      </c>
      <c r="S113" s="48"/>
      <c r="T113" s="48"/>
      <c r="U113" s="57"/>
      <c r="V113" s="93">
        <v>5</v>
      </c>
      <c r="W113" s="57"/>
    </row>
    <row r="114" spans="1:23" ht="63.75" x14ac:dyDescent="0.25">
      <c r="A114" s="56" t="s">
        <v>383</v>
      </c>
      <c r="B114" s="54">
        <v>16</v>
      </c>
      <c r="C114" s="23">
        <v>111</v>
      </c>
      <c r="D114" s="21" t="s">
        <v>201</v>
      </c>
      <c r="E114" s="23" t="s">
        <v>40</v>
      </c>
      <c r="F114" s="32" t="s">
        <v>202</v>
      </c>
      <c r="G114" s="23" t="s">
        <v>47</v>
      </c>
      <c r="H114" s="29">
        <v>430</v>
      </c>
      <c r="I114" s="86">
        <v>10</v>
      </c>
      <c r="J114" s="84">
        <f t="shared" si="2"/>
        <v>5</v>
      </c>
      <c r="K114" s="85" t="str">
        <f t="shared" si="3"/>
        <v>OK</v>
      </c>
      <c r="L114" s="48"/>
      <c r="M114" s="48"/>
      <c r="N114" s="48"/>
      <c r="O114" s="48"/>
      <c r="P114" s="93">
        <v>5</v>
      </c>
      <c r="Q114" s="48"/>
      <c r="R114" s="48"/>
      <c r="S114" s="48"/>
      <c r="T114" s="48"/>
      <c r="U114" s="57"/>
      <c r="V114" s="57"/>
      <c r="W114" s="57"/>
    </row>
    <row r="115" spans="1:23" ht="25.5" x14ac:dyDescent="0.25">
      <c r="A115" s="131" t="s">
        <v>379</v>
      </c>
      <c r="B115" s="132">
        <v>17</v>
      </c>
      <c r="C115" s="26">
        <v>112</v>
      </c>
      <c r="D115" s="39" t="s">
        <v>493</v>
      </c>
      <c r="E115" s="26" t="s">
        <v>40</v>
      </c>
      <c r="F115" s="27" t="s">
        <v>203</v>
      </c>
      <c r="G115" s="26" t="s">
        <v>47</v>
      </c>
      <c r="H115" s="28">
        <v>0.52</v>
      </c>
      <c r="I115" s="51"/>
      <c r="J115" s="84">
        <f t="shared" si="2"/>
        <v>0</v>
      </c>
      <c r="K115" s="85" t="str">
        <f t="shared" si="3"/>
        <v>OK</v>
      </c>
      <c r="L115" s="48"/>
      <c r="M115" s="48"/>
      <c r="N115" s="48"/>
      <c r="O115" s="48"/>
      <c r="P115" s="48"/>
      <c r="Q115" s="48"/>
      <c r="R115" s="48"/>
      <c r="S115" s="48"/>
      <c r="T115" s="48"/>
      <c r="U115" s="57"/>
      <c r="V115" s="57"/>
      <c r="W115" s="57"/>
    </row>
    <row r="116" spans="1:23" ht="38.25" x14ac:dyDescent="0.25">
      <c r="A116" s="131"/>
      <c r="B116" s="132"/>
      <c r="C116" s="26">
        <v>113</v>
      </c>
      <c r="D116" s="35" t="s">
        <v>204</v>
      </c>
      <c r="E116" s="26" t="s">
        <v>68</v>
      </c>
      <c r="F116" s="27" t="s">
        <v>205</v>
      </c>
      <c r="G116" s="26" t="s">
        <v>47</v>
      </c>
      <c r="H116" s="28">
        <v>68.3</v>
      </c>
      <c r="I116" s="83">
        <v>3</v>
      </c>
      <c r="J116" s="84">
        <f t="shared" si="2"/>
        <v>0</v>
      </c>
      <c r="K116" s="85" t="str">
        <f t="shared" si="3"/>
        <v>OK</v>
      </c>
      <c r="L116" s="48"/>
      <c r="M116" s="48"/>
      <c r="N116" s="48"/>
      <c r="O116" s="48"/>
      <c r="P116" s="48"/>
      <c r="Q116" s="48"/>
      <c r="R116" s="93">
        <v>2</v>
      </c>
      <c r="S116" s="48"/>
      <c r="T116" s="48"/>
      <c r="U116" s="57"/>
      <c r="V116" s="93">
        <v>1</v>
      </c>
      <c r="W116" s="57"/>
    </row>
    <row r="117" spans="1:23" ht="26.25" x14ac:dyDescent="0.25">
      <c r="A117" s="131"/>
      <c r="B117" s="132"/>
      <c r="C117" s="26">
        <v>114</v>
      </c>
      <c r="D117" s="40" t="s">
        <v>206</v>
      </c>
      <c r="E117" s="33" t="s">
        <v>68</v>
      </c>
      <c r="F117" s="33" t="s">
        <v>205</v>
      </c>
      <c r="G117" s="33" t="s">
        <v>47</v>
      </c>
      <c r="H117" s="34">
        <v>107</v>
      </c>
      <c r="I117" s="87"/>
      <c r="J117" s="84">
        <f t="shared" si="2"/>
        <v>0</v>
      </c>
      <c r="K117" s="85" t="str">
        <f t="shared" si="3"/>
        <v>OK</v>
      </c>
      <c r="L117" s="48"/>
      <c r="M117" s="48"/>
      <c r="N117" s="48"/>
      <c r="O117" s="48"/>
      <c r="P117" s="48"/>
      <c r="Q117" s="48"/>
      <c r="R117" s="48"/>
      <c r="S117" s="48"/>
      <c r="T117" s="48"/>
      <c r="U117" s="57"/>
      <c r="V117" s="57"/>
      <c r="W117" s="57"/>
    </row>
    <row r="118" spans="1:23" ht="25.5" x14ac:dyDescent="0.25">
      <c r="A118" s="131"/>
      <c r="B118" s="132"/>
      <c r="C118" s="26">
        <v>115</v>
      </c>
      <c r="D118" s="35" t="s">
        <v>207</v>
      </c>
      <c r="E118" s="26" t="s">
        <v>68</v>
      </c>
      <c r="F118" s="27" t="s">
        <v>208</v>
      </c>
      <c r="G118" s="26" t="s">
        <v>47</v>
      </c>
      <c r="H118" s="28">
        <v>0.9</v>
      </c>
      <c r="I118" s="83"/>
      <c r="J118" s="84">
        <f t="shared" si="2"/>
        <v>0</v>
      </c>
      <c r="K118" s="85" t="str">
        <f t="shared" si="3"/>
        <v>OK</v>
      </c>
      <c r="L118" s="48"/>
      <c r="M118" s="48"/>
      <c r="N118" s="48"/>
      <c r="O118" s="48"/>
      <c r="P118" s="48"/>
      <c r="Q118" s="48"/>
      <c r="R118" s="48"/>
      <c r="S118" s="48"/>
      <c r="T118" s="48"/>
      <c r="U118" s="57"/>
      <c r="V118" s="57"/>
      <c r="W118" s="57"/>
    </row>
    <row r="119" spans="1:23" ht="38.25" x14ac:dyDescent="0.25">
      <c r="A119" s="131"/>
      <c r="B119" s="132"/>
      <c r="C119" s="26">
        <v>116</v>
      </c>
      <c r="D119" s="35" t="s">
        <v>209</v>
      </c>
      <c r="E119" s="26" t="s">
        <v>68</v>
      </c>
      <c r="F119" s="27" t="s">
        <v>210</v>
      </c>
      <c r="G119" s="26" t="s">
        <v>47</v>
      </c>
      <c r="H119" s="28">
        <v>1.65</v>
      </c>
      <c r="I119" s="83">
        <v>100</v>
      </c>
      <c r="J119" s="84">
        <f t="shared" si="2"/>
        <v>0</v>
      </c>
      <c r="K119" s="85" t="str">
        <f t="shared" si="3"/>
        <v>OK</v>
      </c>
      <c r="L119" s="48"/>
      <c r="M119" s="48"/>
      <c r="N119" s="48"/>
      <c r="O119" s="48"/>
      <c r="P119" s="48"/>
      <c r="Q119" s="48"/>
      <c r="R119" s="93">
        <v>50</v>
      </c>
      <c r="S119" s="48"/>
      <c r="T119" s="48"/>
      <c r="U119" s="57"/>
      <c r="V119" s="93">
        <v>50</v>
      </c>
      <c r="W119" s="57"/>
    </row>
    <row r="120" spans="1:23" ht="38.25" x14ac:dyDescent="0.25">
      <c r="A120" s="131"/>
      <c r="B120" s="132"/>
      <c r="C120" s="26">
        <v>117</v>
      </c>
      <c r="D120" s="35" t="s">
        <v>211</v>
      </c>
      <c r="E120" s="26" t="s">
        <v>68</v>
      </c>
      <c r="F120" s="27" t="s">
        <v>210</v>
      </c>
      <c r="G120" s="26" t="s">
        <v>47</v>
      </c>
      <c r="H120" s="28">
        <v>1.27</v>
      </c>
      <c r="I120" s="83">
        <v>100</v>
      </c>
      <c r="J120" s="84">
        <f t="shared" si="2"/>
        <v>0</v>
      </c>
      <c r="K120" s="85" t="str">
        <f t="shared" si="3"/>
        <v>OK</v>
      </c>
      <c r="L120" s="48"/>
      <c r="M120" s="48"/>
      <c r="N120" s="48"/>
      <c r="O120" s="48"/>
      <c r="P120" s="48"/>
      <c r="Q120" s="48"/>
      <c r="R120" s="93">
        <v>50</v>
      </c>
      <c r="S120" s="48"/>
      <c r="T120" s="48"/>
      <c r="U120" s="57"/>
      <c r="V120" s="93">
        <v>50</v>
      </c>
      <c r="W120" s="57"/>
    </row>
    <row r="121" spans="1:23" ht="25.5" x14ac:dyDescent="0.25">
      <c r="A121" s="131"/>
      <c r="B121" s="132"/>
      <c r="C121" s="26">
        <v>118</v>
      </c>
      <c r="D121" s="35" t="s">
        <v>494</v>
      </c>
      <c r="E121" s="26" t="s">
        <v>212</v>
      </c>
      <c r="F121" s="27" t="s">
        <v>203</v>
      </c>
      <c r="G121" s="26" t="s">
        <v>47</v>
      </c>
      <c r="H121" s="28">
        <v>0.5</v>
      </c>
      <c r="I121" s="83">
        <v>20</v>
      </c>
      <c r="J121" s="84">
        <f t="shared" si="2"/>
        <v>0</v>
      </c>
      <c r="K121" s="85" t="str">
        <f t="shared" si="3"/>
        <v>OK</v>
      </c>
      <c r="L121" s="48"/>
      <c r="M121" s="48"/>
      <c r="N121" s="48"/>
      <c r="O121" s="48"/>
      <c r="P121" s="48"/>
      <c r="Q121" s="48"/>
      <c r="R121" s="93">
        <v>20</v>
      </c>
      <c r="S121" s="48"/>
      <c r="T121" s="48"/>
      <c r="U121" s="57"/>
      <c r="V121" s="57"/>
      <c r="W121" s="57"/>
    </row>
    <row r="122" spans="1:23" ht="38.25" x14ac:dyDescent="0.25">
      <c r="A122" s="130" t="s">
        <v>378</v>
      </c>
      <c r="B122" s="133">
        <v>18</v>
      </c>
      <c r="C122" s="23">
        <v>119</v>
      </c>
      <c r="D122" s="21" t="s">
        <v>495</v>
      </c>
      <c r="E122" s="23" t="s">
        <v>40</v>
      </c>
      <c r="F122" s="23" t="s">
        <v>213</v>
      </c>
      <c r="G122" s="23" t="s">
        <v>47</v>
      </c>
      <c r="H122" s="29">
        <v>16.21</v>
      </c>
      <c r="I122" s="49"/>
      <c r="J122" s="84">
        <f t="shared" si="2"/>
        <v>0</v>
      </c>
      <c r="K122" s="85" t="str">
        <f t="shared" si="3"/>
        <v>OK</v>
      </c>
      <c r="L122" s="48"/>
      <c r="M122" s="48"/>
      <c r="N122" s="48"/>
      <c r="O122" s="48"/>
      <c r="P122" s="48"/>
      <c r="Q122" s="48"/>
      <c r="R122" s="48"/>
      <c r="S122" s="48"/>
      <c r="T122" s="48"/>
      <c r="U122" s="57"/>
      <c r="V122" s="57"/>
      <c r="W122" s="57"/>
    </row>
    <row r="123" spans="1:23" ht="63.75" x14ac:dyDescent="0.25">
      <c r="A123" s="130"/>
      <c r="B123" s="133"/>
      <c r="C123" s="23">
        <v>120</v>
      </c>
      <c r="D123" s="21" t="s">
        <v>496</v>
      </c>
      <c r="E123" s="23" t="s">
        <v>40</v>
      </c>
      <c r="F123" s="23" t="s">
        <v>110</v>
      </c>
      <c r="G123" s="23" t="s">
        <v>47</v>
      </c>
      <c r="H123" s="29">
        <v>31.88</v>
      </c>
      <c r="I123" s="49">
        <v>30</v>
      </c>
      <c r="J123" s="84">
        <f t="shared" si="2"/>
        <v>8</v>
      </c>
      <c r="K123" s="85" t="str">
        <f t="shared" si="3"/>
        <v>OK</v>
      </c>
      <c r="L123" s="48"/>
      <c r="M123" s="48"/>
      <c r="N123" s="48"/>
      <c r="O123" s="93">
        <v>2</v>
      </c>
      <c r="P123" s="48"/>
      <c r="Q123" s="48"/>
      <c r="R123" s="48"/>
      <c r="S123" s="93">
        <v>20</v>
      </c>
      <c r="T123" s="48"/>
      <c r="U123" s="57"/>
      <c r="V123" s="57"/>
      <c r="W123" s="57"/>
    </row>
    <row r="124" spans="1:23" ht="25.5" x14ac:dyDescent="0.25">
      <c r="A124" s="130"/>
      <c r="B124" s="133"/>
      <c r="C124" s="23">
        <v>121</v>
      </c>
      <c r="D124" s="36" t="s">
        <v>214</v>
      </c>
      <c r="E124" s="23" t="s">
        <v>68</v>
      </c>
      <c r="F124" s="22" t="s">
        <v>52</v>
      </c>
      <c r="G124" s="23" t="s">
        <v>47</v>
      </c>
      <c r="H124" s="29">
        <v>4.95</v>
      </c>
      <c r="I124" s="49">
        <v>30</v>
      </c>
      <c r="J124" s="84">
        <f t="shared" si="2"/>
        <v>10</v>
      </c>
      <c r="K124" s="85" t="str">
        <f t="shared" si="3"/>
        <v>OK</v>
      </c>
      <c r="L124" s="48"/>
      <c r="M124" s="48"/>
      <c r="N124" s="48"/>
      <c r="O124" s="48"/>
      <c r="P124" s="48"/>
      <c r="Q124" s="48"/>
      <c r="R124" s="48"/>
      <c r="S124" s="93">
        <v>20</v>
      </c>
      <c r="T124" s="48"/>
      <c r="U124" s="57"/>
      <c r="V124" s="57"/>
      <c r="W124" s="57"/>
    </row>
    <row r="125" spans="1:23" ht="25.5" x14ac:dyDescent="0.25">
      <c r="A125" s="130"/>
      <c r="B125" s="133"/>
      <c r="C125" s="23">
        <v>122</v>
      </c>
      <c r="D125" s="36" t="s">
        <v>215</v>
      </c>
      <c r="E125" s="23" t="s">
        <v>68</v>
      </c>
      <c r="F125" s="22" t="s">
        <v>52</v>
      </c>
      <c r="G125" s="23" t="s">
        <v>47</v>
      </c>
      <c r="H125" s="29">
        <v>0.7</v>
      </c>
      <c r="I125" s="49">
        <v>40</v>
      </c>
      <c r="J125" s="84">
        <f t="shared" si="2"/>
        <v>0</v>
      </c>
      <c r="K125" s="85" t="str">
        <f t="shared" si="3"/>
        <v>OK</v>
      </c>
      <c r="L125" s="48"/>
      <c r="M125" s="48"/>
      <c r="N125" s="48"/>
      <c r="O125" s="48"/>
      <c r="P125" s="48"/>
      <c r="Q125" s="48"/>
      <c r="R125" s="48"/>
      <c r="S125" s="93">
        <v>40</v>
      </c>
      <c r="T125" s="48"/>
      <c r="U125" s="57"/>
      <c r="V125" s="57"/>
      <c r="W125" s="57"/>
    </row>
    <row r="126" spans="1:23" ht="38.25" x14ac:dyDescent="0.25">
      <c r="A126" s="130"/>
      <c r="B126" s="133"/>
      <c r="C126" s="23">
        <v>123</v>
      </c>
      <c r="D126" s="21" t="s">
        <v>216</v>
      </c>
      <c r="E126" s="23" t="s">
        <v>40</v>
      </c>
      <c r="F126" s="23" t="s">
        <v>52</v>
      </c>
      <c r="G126" s="23" t="s">
        <v>47</v>
      </c>
      <c r="H126" s="29">
        <v>31.6</v>
      </c>
      <c r="I126" s="86">
        <v>3</v>
      </c>
      <c r="J126" s="84">
        <f t="shared" si="2"/>
        <v>0</v>
      </c>
      <c r="K126" s="85" t="str">
        <f t="shared" si="3"/>
        <v>OK</v>
      </c>
      <c r="L126" s="48"/>
      <c r="M126" s="48"/>
      <c r="N126" s="48"/>
      <c r="O126" s="93">
        <v>3</v>
      </c>
      <c r="P126" s="48"/>
      <c r="Q126" s="48"/>
      <c r="R126" s="48"/>
      <c r="S126" s="48"/>
      <c r="T126" s="48"/>
      <c r="U126" s="57"/>
      <c r="V126" s="57"/>
      <c r="W126" s="57"/>
    </row>
    <row r="127" spans="1:23" ht="63.75" x14ac:dyDescent="0.25">
      <c r="A127" s="130"/>
      <c r="B127" s="133"/>
      <c r="C127" s="23">
        <v>124</v>
      </c>
      <c r="D127" s="21" t="s">
        <v>217</v>
      </c>
      <c r="E127" s="23" t="s">
        <v>64</v>
      </c>
      <c r="F127" s="23" t="s">
        <v>218</v>
      </c>
      <c r="G127" s="23" t="s">
        <v>47</v>
      </c>
      <c r="H127" s="29">
        <v>12.42</v>
      </c>
      <c r="I127" s="86">
        <v>30</v>
      </c>
      <c r="J127" s="84">
        <f t="shared" si="2"/>
        <v>10</v>
      </c>
      <c r="K127" s="85" t="str">
        <f t="shared" si="3"/>
        <v>OK</v>
      </c>
      <c r="L127" s="48"/>
      <c r="M127" s="48"/>
      <c r="N127" s="48"/>
      <c r="O127" s="48"/>
      <c r="P127" s="48"/>
      <c r="Q127" s="48"/>
      <c r="R127" s="48"/>
      <c r="S127" s="93">
        <v>20</v>
      </c>
      <c r="T127" s="48"/>
      <c r="U127" s="57"/>
      <c r="V127" s="57"/>
      <c r="W127" s="57"/>
    </row>
    <row r="128" spans="1:23" ht="38.25" x14ac:dyDescent="0.25">
      <c r="A128" s="55" t="s">
        <v>380</v>
      </c>
      <c r="B128" s="53">
        <v>19</v>
      </c>
      <c r="C128" s="26">
        <v>125</v>
      </c>
      <c r="D128" s="35" t="s">
        <v>219</v>
      </c>
      <c r="E128" s="26" t="s">
        <v>64</v>
      </c>
      <c r="F128" s="27" t="s">
        <v>220</v>
      </c>
      <c r="G128" s="26" t="s">
        <v>47</v>
      </c>
      <c r="H128" s="28">
        <v>7.05</v>
      </c>
      <c r="I128" s="83">
        <v>10</v>
      </c>
      <c r="J128" s="84">
        <f t="shared" si="2"/>
        <v>5</v>
      </c>
      <c r="K128" s="85" t="str">
        <f t="shared" si="3"/>
        <v>OK</v>
      </c>
      <c r="L128" s="48"/>
      <c r="M128" s="48"/>
      <c r="N128" s="48"/>
      <c r="O128" s="48"/>
      <c r="P128" s="48"/>
      <c r="Q128" s="48"/>
      <c r="R128" s="48"/>
      <c r="S128" s="48"/>
      <c r="T128" s="48"/>
      <c r="U128" s="57"/>
      <c r="V128" s="57"/>
      <c r="W128" s="93">
        <v>5</v>
      </c>
    </row>
    <row r="129" spans="1:23" ht="25.5" x14ac:dyDescent="0.25">
      <c r="A129" s="130" t="s">
        <v>378</v>
      </c>
      <c r="B129" s="133">
        <v>20</v>
      </c>
      <c r="C129" s="23">
        <v>126</v>
      </c>
      <c r="D129" s="21" t="s">
        <v>497</v>
      </c>
      <c r="E129" s="23" t="s">
        <v>9</v>
      </c>
      <c r="F129" s="23" t="s">
        <v>221</v>
      </c>
      <c r="G129" s="23" t="s">
        <v>47</v>
      </c>
      <c r="H129" s="29">
        <v>0.38</v>
      </c>
      <c r="I129" s="49">
        <v>288</v>
      </c>
      <c r="J129" s="84">
        <f t="shared" si="2"/>
        <v>132</v>
      </c>
      <c r="K129" s="85" t="str">
        <f t="shared" si="3"/>
        <v>OK</v>
      </c>
      <c r="L129" s="48"/>
      <c r="M129" s="48"/>
      <c r="N129" s="48"/>
      <c r="O129" s="93">
        <v>12</v>
      </c>
      <c r="P129" s="48"/>
      <c r="Q129" s="48"/>
      <c r="R129" s="48"/>
      <c r="S129" s="93">
        <v>144</v>
      </c>
      <c r="T129" s="48"/>
      <c r="U129" s="57"/>
      <c r="V129" s="57"/>
      <c r="W129" s="57"/>
    </row>
    <row r="130" spans="1:23" ht="25.5" x14ac:dyDescent="0.25">
      <c r="A130" s="130"/>
      <c r="B130" s="133"/>
      <c r="C130" s="23">
        <v>127</v>
      </c>
      <c r="D130" s="21" t="s">
        <v>498</v>
      </c>
      <c r="E130" s="23" t="s">
        <v>9</v>
      </c>
      <c r="F130" s="23" t="s">
        <v>110</v>
      </c>
      <c r="G130" s="23" t="s">
        <v>47</v>
      </c>
      <c r="H130" s="29">
        <v>2.85</v>
      </c>
      <c r="I130" s="49"/>
      <c r="J130" s="84">
        <f t="shared" si="2"/>
        <v>0</v>
      </c>
      <c r="K130" s="85" t="str">
        <f t="shared" si="3"/>
        <v>OK</v>
      </c>
      <c r="L130" s="48"/>
      <c r="M130" s="48"/>
      <c r="N130" s="48"/>
      <c r="O130" s="48"/>
      <c r="P130" s="48"/>
      <c r="Q130" s="48"/>
      <c r="R130" s="48"/>
      <c r="S130" s="48"/>
      <c r="T130" s="48"/>
      <c r="U130" s="57"/>
      <c r="V130" s="57"/>
      <c r="W130" s="57"/>
    </row>
    <row r="131" spans="1:23" ht="25.5" x14ac:dyDescent="0.25">
      <c r="A131" s="130"/>
      <c r="B131" s="133"/>
      <c r="C131" s="23">
        <v>128</v>
      </c>
      <c r="D131" s="21" t="s">
        <v>222</v>
      </c>
      <c r="E131" s="23" t="s">
        <v>68</v>
      </c>
      <c r="F131" s="23" t="s">
        <v>223</v>
      </c>
      <c r="G131" s="23" t="s">
        <v>47</v>
      </c>
      <c r="H131" s="29">
        <v>40</v>
      </c>
      <c r="I131" s="86"/>
      <c r="J131" s="84">
        <f t="shared" si="2"/>
        <v>0</v>
      </c>
      <c r="K131" s="85" t="str">
        <f t="shared" si="3"/>
        <v>OK</v>
      </c>
      <c r="L131" s="48"/>
      <c r="M131" s="48"/>
      <c r="N131" s="48"/>
      <c r="O131" s="48"/>
      <c r="P131" s="48"/>
      <c r="Q131" s="48"/>
      <c r="R131" s="48"/>
      <c r="S131" s="48"/>
      <c r="T131" s="48"/>
      <c r="U131" s="57"/>
      <c r="V131" s="57"/>
      <c r="W131" s="57"/>
    </row>
    <row r="132" spans="1:23" ht="25.5" x14ac:dyDescent="0.25">
      <c r="A132" s="130"/>
      <c r="B132" s="133"/>
      <c r="C132" s="23">
        <v>129</v>
      </c>
      <c r="D132" s="21" t="s">
        <v>224</v>
      </c>
      <c r="E132" s="23" t="s">
        <v>68</v>
      </c>
      <c r="F132" s="23" t="s">
        <v>221</v>
      </c>
      <c r="G132" s="23" t="s">
        <v>47</v>
      </c>
      <c r="H132" s="29">
        <v>2.5</v>
      </c>
      <c r="I132" s="86"/>
      <c r="J132" s="84">
        <f t="shared" si="2"/>
        <v>0</v>
      </c>
      <c r="K132" s="85" t="str">
        <f t="shared" si="3"/>
        <v>OK</v>
      </c>
      <c r="L132" s="48"/>
      <c r="M132" s="48"/>
      <c r="N132" s="48"/>
      <c r="O132" s="48"/>
      <c r="P132" s="48"/>
      <c r="Q132" s="48"/>
      <c r="R132" s="48"/>
      <c r="S132" s="48"/>
      <c r="T132" s="48"/>
      <c r="U132" s="57"/>
      <c r="V132" s="57"/>
      <c r="W132" s="57"/>
    </row>
    <row r="133" spans="1:23" ht="39" x14ac:dyDescent="0.25">
      <c r="A133" s="130"/>
      <c r="B133" s="133"/>
      <c r="C133" s="23">
        <v>130</v>
      </c>
      <c r="D133" s="37" t="s">
        <v>225</v>
      </c>
      <c r="E133" s="23" t="s">
        <v>40</v>
      </c>
      <c r="F133" s="23" t="s">
        <v>110</v>
      </c>
      <c r="G133" s="23" t="s">
        <v>47</v>
      </c>
      <c r="H133" s="29">
        <v>2.88</v>
      </c>
      <c r="I133" s="86"/>
      <c r="J133" s="84">
        <f t="shared" ref="J133:J196" si="4">I133-(SUM(L133:W133))</f>
        <v>0</v>
      </c>
      <c r="K133" s="85" t="str">
        <f t="shared" ref="K133:K196" si="5">IF(J133&lt;0,"ATENÇÃO","OK")</f>
        <v>OK</v>
      </c>
      <c r="L133" s="48"/>
      <c r="M133" s="48"/>
      <c r="N133" s="48"/>
      <c r="O133" s="48"/>
      <c r="P133" s="48"/>
      <c r="Q133" s="48"/>
      <c r="R133" s="48"/>
      <c r="S133" s="48"/>
      <c r="T133" s="48"/>
      <c r="U133" s="57"/>
      <c r="V133" s="57"/>
      <c r="W133" s="57"/>
    </row>
    <row r="134" spans="1:23" ht="26.25" x14ac:dyDescent="0.25">
      <c r="A134" s="130"/>
      <c r="B134" s="133"/>
      <c r="C134" s="23">
        <v>131</v>
      </c>
      <c r="D134" s="37" t="s">
        <v>226</v>
      </c>
      <c r="E134" s="23" t="s">
        <v>101</v>
      </c>
      <c r="F134" s="23" t="s">
        <v>223</v>
      </c>
      <c r="G134" s="23" t="s">
        <v>47</v>
      </c>
      <c r="H134" s="29">
        <v>54</v>
      </c>
      <c r="I134" s="86"/>
      <c r="J134" s="84">
        <f t="shared" si="4"/>
        <v>0</v>
      </c>
      <c r="K134" s="85" t="str">
        <f t="shared" si="5"/>
        <v>OK</v>
      </c>
      <c r="L134" s="48"/>
      <c r="M134" s="48"/>
      <c r="N134" s="48"/>
      <c r="O134" s="48"/>
      <c r="P134" s="48"/>
      <c r="Q134" s="48"/>
      <c r="R134" s="48"/>
      <c r="S134" s="48"/>
      <c r="T134" s="48"/>
      <c r="U134" s="57"/>
      <c r="V134" s="57"/>
      <c r="W134" s="57"/>
    </row>
    <row r="135" spans="1:23" ht="38.25" x14ac:dyDescent="0.25">
      <c r="A135" s="130"/>
      <c r="B135" s="133"/>
      <c r="C135" s="23">
        <v>132</v>
      </c>
      <c r="D135" s="21" t="s">
        <v>227</v>
      </c>
      <c r="E135" s="23" t="s">
        <v>40</v>
      </c>
      <c r="F135" s="23" t="s">
        <v>110</v>
      </c>
      <c r="G135" s="23" t="s">
        <v>47</v>
      </c>
      <c r="H135" s="29">
        <v>3.7</v>
      </c>
      <c r="I135" s="86"/>
      <c r="J135" s="84">
        <f t="shared" si="4"/>
        <v>0</v>
      </c>
      <c r="K135" s="85" t="str">
        <f t="shared" si="5"/>
        <v>OK</v>
      </c>
      <c r="L135" s="48"/>
      <c r="M135" s="48"/>
      <c r="N135" s="48"/>
      <c r="O135" s="48"/>
      <c r="P135" s="48"/>
      <c r="Q135" s="48"/>
      <c r="R135" s="48"/>
      <c r="S135" s="48"/>
      <c r="T135" s="48"/>
      <c r="U135" s="57"/>
      <c r="V135" s="57"/>
      <c r="W135" s="57"/>
    </row>
    <row r="136" spans="1:23" ht="38.25" x14ac:dyDescent="0.25">
      <c r="A136" s="130"/>
      <c r="B136" s="133"/>
      <c r="C136" s="23">
        <v>133</v>
      </c>
      <c r="D136" s="21" t="s">
        <v>228</v>
      </c>
      <c r="E136" s="23" t="s">
        <v>9</v>
      </c>
      <c r="F136" s="23" t="s">
        <v>229</v>
      </c>
      <c r="G136" s="23" t="s">
        <v>47</v>
      </c>
      <c r="H136" s="29">
        <v>3.92</v>
      </c>
      <c r="I136" s="49">
        <v>20</v>
      </c>
      <c r="J136" s="84">
        <f t="shared" si="4"/>
        <v>0</v>
      </c>
      <c r="K136" s="85" t="str">
        <f t="shared" si="5"/>
        <v>OK</v>
      </c>
      <c r="L136" s="48"/>
      <c r="M136" s="48"/>
      <c r="N136" s="48"/>
      <c r="O136" s="48"/>
      <c r="P136" s="48"/>
      <c r="Q136" s="48"/>
      <c r="R136" s="48"/>
      <c r="S136" s="93">
        <v>20</v>
      </c>
      <c r="T136" s="48"/>
      <c r="U136" s="57"/>
      <c r="V136" s="57"/>
      <c r="W136" s="57"/>
    </row>
    <row r="137" spans="1:23" ht="38.25" x14ac:dyDescent="0.25">
      <c r="A137" s="130"/>
      <c r="B137" s="133"/>
      <c r="C137" s="23">
        <v>134</v>
      </c>
      <c r="D137" s="21" t="s">
        <v>230</v>
      </c>
      <c r="E137" s="23" t="s">
        <v>9</v>
      </c>
      <c r="F137" s="23" t="s">
        <v>231</v>
      </c>
      <c r="G137" s="23" t="s">
        <v>47</v>
      </c>
      <c r="H137" s="29">
        <v>3.61</v>
      </c>
      <c r="I137" s="49">
        <v>5</v>
      </c>
      <c r="J137" s="84">
        <f t="shared" si="4"/>
        <v>5</v>
      </c>
      <c r="K137" s="85" t="str">
        <f t="shared" si="5"/>
        <v>OK</v>
      </c>
      <c r="L137" s="48"/>
      <c r="M137" s="48"/>
      <c r="N137" s="48"/>
      <c r="O137" s="48"/>
      <c r="P137" s="48"/>
      <c r="Q137" s="48"/>
      <c r="R137" s="48"/>
      <c r="S137" s="48"/>
      <c r="T137" s="48"/>
      <c r="U137" s="57"/>
      <c r="V137" s="57"/>
      <c r="W137" s="57"/>
    </row>
    <row r="138" spans="1:23" ht="25.5" x14ac:dyDescent="0.25">
      <c r="A138" s="130"/>
      <c r="B138" s="133"/>
      <c r="C138" s="23">
        <v>135</v>
      </c>
      <c r="D138" s="21" t="s">
        <v>232</v>
      </c>
      <c r="E138" s="23" t="s">
        <v>40</v>
      </c>
      <c r="F138" s="23" t="s">
        <v>229</v>
      </c>
      <c r="G138" s="23" t="s">
        <v>47</v>
      </c>
      <c r="H138" s="29">
        <v>5.28</v>
      </c>
      <c r="I138" s="86">
        <v>10</v>
      </c>
      <c r="J138" s="84">
        <f t="shared" si="4"/>
        <v>0</v>
      </c>
      <c r="K138" s="85" t="str">
        <f t="shared" si="5"/>
        <v>OK</v>
      </c>
      <c r="L138" s="48"/>
      <c r="M138" s="48"/>
      <c r="N138" s="48"/>
      <c r="O138" s="48"/>
      <c r="P138" s="48"/>
      <c r="Q138" s="48"/>
      <c r="R138" s="48"/>
      <c r="S138" s="93">
        <v>10</v>
      </c>
      <c r="T138" s="48"/>
      <c r="U138" s="57"/>
      <c r="V138" s="57"/>
      <c r="W138" s="57"/>
    </row>
    <row r="139" spans="1:23" ht="102" x14ac:dyDescent="0.25">
      <c r="A139" s="55" t="s">
        <v>380</v>
      </c>
      <c r="B139" s="53">
        <v>21</v>
      </c>
      <c r="C139" s="26">
        <v>136</v>
      </c>
      <c r="D139" s="35" t="s">
        <v>233</v>
      </c>
      <c r="E139" s="26" t="s">
        <v>234</v>
      </c>
      <c r="F139" s="27" t="s">
        <v>235</v>
      </c>
      <c r="G139" s="26" t="s">
        <v>47</v>
      </c>
      <c r="H139" s="28">
        <v>10.49</v>
      </c>
      <c r="I139" s="83">
        <v>300</v>
      </c>
      <c r="J139" s="84">
        <f t="shared" si="4"/>
        <v>0</v>
      </c>
      <c r="K139" s="85" t="str">
        <f t="shared" si="5"/>
        <v>OK</v>
      </c>
      <c r="L139" s="93">
        <v>200</v>
      </c>
      <c r="M139" s="48"/>
      <c r="N139" s="48"/>
      <c r="O139" s="48"/>
      <c r="P139" s="48"/>
      <c r="Q139" s="48"/>
      <c r="R139" s="48"/>
      <c r="S139" s="48"/>
      <c r="T139" s="48"/>
      <c r="U139" s="57"/>
      <c r="V139" s="57"/>
      <c r="W139" s="93">
        <v>100</v>
      </c>
    </row>
    <row r="140" spans="1:23" ht="114.75" x14ac:dyDescent="0.25">
      <c r="A140" s="56" t="s">
        <v>380</v>
      </c>
      <c r="B140" s="54">
        <v>22</v>
      </c>
      <c r="C140" s="23">
        <v>137</v>
      </c>
      <c r="D140" s="21" t="s">
        <v>236</v>
      </c>
      <c r="E140" s="23" t="s">
        <v>234</v>
      </c>
      <c r="F140" s="32" t="s">
        <v>237</v>
      </c>
      <c r="G140" s="23" t="s">
        <v>47</v>
      </c>
      <c r="H140" s="29">
        <v>9.59</v>
      </c>
      <c r="I140" s="86">
        <v>700</v>
      </c>
      <c r="J140" s="84">
        <f t="shared" si="4"/>
        <v>0</v>
      </c>
      <c r="K140" s="85" t="str">
        <f t="shared" si="5"/>
        <v>OK</v>
      </c>
      <c r="L140" s="93">
        <v>400</v>
      </c>
      <c r="M140" s="93">
        <v>12</v>
      </c>
      <c r="N140" s="48"/>
      <c r="O140" s="48"/>
      <c r="P140" s="48"/>
      <c r="Q140" s="48"/>
      <c r="R140" s="48"/>
      <c r="S140" s="48"/>
      <c r="T140" s="48"/>
      <c r="U140" s="57"/>
      <c r="V140" s="57"/>
      <c r="W140" s="93">
        <v>288</v>
      </c>
    </row>
    <row r="141" spans="1:23" ht="25.5" x14ac:dyDescent="0.25">
      <c r="A141" s="131" t="s">
        <v>378</v>
      </c>
      <c r="B141" s="132">
        <v>23</v>
      </c>
      <c r="C141" s="26">
        <v>138</v>
      </c>
      <c r="D141" s="35" t="s">
        <v>238</v>
      </c>
      <c r="E141" s="26" t="s">
        <v>68</v>
      </c>
      <c r="F141" s="27" t="s">
        <v>239</v>
      </c>
      <c r="G141" s="26" t="s">
        <v>47</v>
      </c>
      <c r="H141" s="28">
        <v>9.64</v>
      </c>
      <c r="I141" s="83"/>
      <c r="J141" s="84">
        <f t="shared" si="4"/>
        <v>0</v>
      </c>
      <c r="K141" s="85" t="str">
        <f t="shared" si="5"/>
        <v>OK</v>
      </c>
      <c r="L141" s="48"/>
      <c r="M141" s="48"/>
      <c r="N141" s="48"/>
      <c r="O141" s="48"/>
      <c r="P141" s="48"/>
      <c r="Q141" s="48"/>
      <c r="R141" s="48"/>
      <c r="S141" s="48"/>
      <c r="T141" s="48"/>
      <c r="U141" s="57"/>
      <c r="V141" s="57"/>
      <c r="W141" s="57"/>
    </row>
    <row r="142" spans="1:23" ht="25.5" x14ac:dyDescent="0.25">
      <c r="A142" s="131"/>
      <c r="B142" s="132"/>
      <c r="C142" s="26">
        <v>139</v>
      </c>
      <c r="D142" s="35" t="s">
        <v>240</v>
      </c>
      <c r="E142" s="26" t="s">
        <v>68</v>
      </c>
      <c r="F142" s="27" t="s">
        <v>239</v>
      </c>
      <c r="G142" s="26" t="s">
        <v>47</v>
      </c>
      <c r="H142" s="28">
        <v>9.64</v>
      </c>
      <c r="I142" s="83"/>
      <c r="J142" s="84">
        <f t="shared" si="4"/>
        <v>0</v>
      </c>
      <c r="K142" s="85" t="str">
        <f t="shared" si="5"/>
        <v>OK</v>
      </c>
      <c r="L142" s="48"/>
      <c r="M142" s="48"/>
      <c r="N142" s="48"/>
      <c r="O142" s="48"/>
      <c r="P142" s="48"/>
      <c r="Q142" s="48"/>
      <c r="R142" s="48"/>
      <c r="S142" s="48"/>
      <c r="T142" s="48"/>
      <c r="U142" s="57"/>
      <c r="V142" s="57"/>
      <c r="W142" s="57"/>
    </row>
    <row r="143" spans="1:23" ht="25.5" x14ac:dyDescent="0.25">
      <c r="A143" s="131"/>
      <c r="B143" s="132"/>
      <c r="C143" s="26">
        <v>140</v>
      </c>
      <c r="D143" s="35" t="s">
        <v>241</v>
      </c>
      <c r="E143" s="26" t="s">
        <v>186</v>
      </c>
      <c r="F143" s="27" t="s">
        <v>242</v>
      </c>
      <c r="G143" s="26" t="s">
        <v>47</v>
      </c>
      <c r="H143" s="34">
        <v>25.18</v>
      </c>
      <c r="I143" s="83">
        <v>30</v>
      </c>
      <c r="J143" s="84">
        <f t="shared" si="4"/>
        <v>15</v>
      </c>
      <c r="K143" s="85" t="str">
        <f t="shared" si="5"/>
        <v>OK</v>
      </c>
      <c r="L143" s="48"/>
      <c r="M143" s="48"/>
      <c r="N143" s="48"/>
      <c r="O143" s="48"/>
      <c r="P143" s="48"/>
      <c r="Q143" s="48"/>
      <c r="R143" s="48"/>
      <c r="S143" s="93">
        <v>15</v>
      </c>
      <c r="T143" s="48"/>
      <c r="U143" s="57"/>
      <c r="V143" s="57"/>
      <c r="W143" s="57"/>
    </row>
    <row r="144" spans="1:23" ht="25.5" x14ac:dyDescent="0.25">
      <c r="A144" s="131"/>
      <c r="B144" s="132"/>
      <c r="C144" s="26">
        <v>141</v>
      </c>
      <c r="D144" s="35" t="s">
        <v>243</v>
      </c>
      <c r="E144" s="26" t="s">
        <v>244</v>
      </c>
      <c r="F144" s="27" t="s">
        <v>245</v>
      </c>
      <c r="G144" s="26" t="s">
        <v>47</v>
      </c>
      <c r="H144" s="34">
        <v>22.45</v>
      </c>
      <c r="I144" s="83"/>
      <c r="J144" s="84">
        <f t="shared" si="4"/>
        <v>0</v>
      </c>
      <c r="K144" s="85" t="str">
        <f t="shared" si="5"/>
        <v>OK</v>
      </c>
      <c r="L144" s="48"/>
      <c r="M144" s="48"/>
      <c r="N144" s="48"/>
      <c r="O144" s="48"/>
      <c r="P144" s="48"/>
      <c r="Q144" s="48"/>
      <c r="R144" s="48"/>
      <c r="S144" s="48"/>
      <c r="T144" s="48"/>
      <c r="U144" s="57"/>
      <c r="V144" s="57"/>
      <c r="W144" s="57"/>
    </row>
    <row r="145" spans="1:23" x14ac:dyDescent="0.25">
      <c r="A145" s="131"/>
      <c r="B145" s="132"/>
      <c r="C145" s="26">
        <v>142</v>
      </c>
      <c r="D145" s="35" t="s">
        <v>246</v>
      </c>
      <c r="E145" s="26" t="s">
        <v>247</v>
      </c>
      <c r="F145" s="27" t="s">
        <v>245</v>
      </c>
      <c r="G145" s="26" t="s">
        <v>47</v>
      </c>
      <c r="H145" s="34">
        <v>3.44</v>
      </c>
      <c r="I145" s="83"/>
      <c r="J145" s="84">
        <f t="shared" si="4"/>
        <v>0</v>
      </c>
      <c r="K145" s="85" t="str">
        <f t="shared" si="5"/>
        <v>OK</v>
      </c>
      <c r="L145" s="48"/>
      <c r="M145" s="48"/>
      <c r="N145" s="48"/>
      <c r="O145" s="48"/>
      <c r="P145" s="48"/>
      <c r="Q145" s="48"/>
      <c r="R145" s="48"/>
      <c r="S145" s="48"/>
      <c r="T145" s="48"/>
      <c r="U145" s="57"/>
      <c r="V145" s="57"/>
      <c r="W145" s="57"/>
    </row>
    <row r="146" spans="1:23" ht="26.25" x14ac:dyDescent="0.25">
      <c r="A146" s="131"/>
      <c r="B146" s="132"/>
      <c r="C146" s="26">
        <v>143</v>
      </c>
      <c r="D146" s="40" t="s">
        <v>248</v>
      </c>
      <c r="E146" s="33" t="s">
        <v>64</v>
      </c>
      <c r="F146" s="33" t="s">
        <v>239</v>
      </c>
      <c r="G146" s="31" t="s">
        <v>47</v>
      </c>
      <c r="H146" s="34">
        <v>7.37</v>
      </c>
      <c r="I146" s="87"/>
      <c r="J146" s="84">
        <f t="shared" si="4"/>
        <v>0</v>
      </c>
      <c r="K146" s="85" t="str">
        <f t="shared" si="5"/>
        <v>OK</v>
      </c>
      <c r="L146" s="48"/>
      <c r="M146" s="48"/>
      <c r="N146" s="48"/>
      <c r="O146" s="48"/>
      <c r="P146" s="48"/>
      <c r="Q146" s="48"/>
      <c r="R146" s="48"/>
      <c r="S146" s="48"/>
      <c r="T146" s="48"/>
      <c r="U146" s="57"/>
      <c r="V146" s="57"/>
      <c r="W146" s="57"/>
    </row>
    <row r="147" spans="1:23" ht="25.5" x14ac:dyDescent="0.25">
      <c r="A147" s="131"/>
      <c r="B147" s="132"/>
      <c r="C147" s="26">
        <v>144</v>
      </c>
      <c r="D147" s="35" t="s">
        <v>249</v>
      </c>
      <c r="E147" s="26" t="s">
        <v>68</v>
      </c>
      <c r="F147" s="27" t="s">
        <v>239</v>
      </c>
      <c r="G147" s="26" t="s">
        <v>47</v>
      </c>
      <c r="H147" s="34">
        <v>12.83</v>
      </c>
      <c r="I147" s="83"/>
      <c r="J147" s="84">
        <f t="shared" si="4"/>
        <v>0</v>
      </c>
      <c r="K147" s="85" t="str">
        <f t="shared" si="5"/>
        <v>OK</v>
      </c>
      <c r="L147" s="48"/>
      <c r="M147" s="48"/>
      <c r="N147" s="48"/>
      <c r="O147" s="48"/>
      <c r="P147" s="48"/>
      <c r="Q147" s="48"/>
      <c r="R147" s="48"/>
      <c r="S147" s="48"/>
      <c r="T147" s="48"/>
      <c r="U147" s="57"/>
      <c r="V147" s="57"/>
      <c r="W147" s="57"/>
    </row>
    <row r="148" spans="1:23" ht="25.5" x14ac:dyDescent="0.25">
      <c r="A148" s="131"/>
      <c r="B148" s="132"/>
      <c r="C148" s="26">
        <v>145</v>
      </c>
      <c r="D148" s="35" t="s">
        <v>250</v>
      </c>
      <c r="E148" s="26" t="s">
        <v>68</v>
      </c>
      <c r="F148" s="27" t="s">
        <v>239</v>
      </c>
      <c r="G148" s="26" t="s">
        <v>47</v>
      </c>
      <c r="H148" s="34">
        <v>12.09</v>
      </c>
      <c r="I148" s="83">
        <v>100</v>
      </c>
      <c r="J148" s="84">
        <f t="shared" si="4"/>
        <v>35</v>
      </c>
      <c r="K148" s="85" t="str">
        <f t="shared" si="5"/>
        <v>OK</v>
      </c>
      <c r="L148" s="48"/>
      <c r="M148" s="48"/>
      <c r="N148" s="48"/>
      <c r="O148" s="93">
        <v>15</v>
      </c>
      <c r="P148" s="48"/>
      <c r="Q148" s="48"/>
      <c r="R148" s="48"/>
      <c r="S148" s="93">
        <v>50</v>
      </c>
      <c r="T148" s="48"/>
      <c r="U148" s="57"/>
      <c r="V148" s="57"/>
      <c r="W148" s="57"/>
    </row>
    <row r="149" spans="1:23" ht="25.5" x14ac:dyDescent="0.25">
      <c r="A149" s="131"/>
      <c r="B149" s="132"/>
      <c r="C149" s="26">
        <v>146</v>
      </c>
      <c r="D149" s="35" t="s">
        <v>251</v>
      </c>
      <c r="E149" s="26" t="s">
        <v>68</v>
      </c>
      <c r="F149" s="27" t="s">
        <v>239</v>
      </c>
      <c r="G149" s="26" t="s">
        <v>47</v>
      </c>
      <c r="H149" s="34">
        <v>11.92</v>
      </c>
      <c r="I149" s="83">
        <v>100</v>
      </c>
      <c r="J149" s="84">
        <f t="shared" si="4"/>
        <v>50</v>
      </c>
      <c r="K149" s="85" t="str">
        <f t="shared" si="5"/>
        <v>OK</v>
      </c>
      <c r="L149" s="48"/>
      <c r="M149" s="48"/>
      <c r="N149" s="48"/>
      <c r="O149" s="48"/>
      <c r="P149" s="48"/>
      <c r="Q149" s="48"/>
      <c r="R149" s="48"/>
      <c r="S149" s="93">
        <v>50</v>
      </c>
      <c r="T149" s="48"/>
      <c r="U149" s="57"/>
      <c r="V149" s="57"/>
      <c r="W149" s="57"/>
    </row>
    <row r="150" spans="1:23" ht="25.5" x14ac:dyDescent="0.25">
      <c r="A150" s="131"/>
      <c r="B150" s="132"/>
      <c r="C150" s="26">
        <v>147</v>
      </c>
      <c r="D150" s="35" t="s">
        <v>252</v>
      </c>
      <c r="E150" s="26" t="s">
        <v>253</v>
      </c>
      <c r="F150" s="27" t="s">
        <v>239</v>
      </c>
      <c r="G150" s="26" t="s">
        <v>47</v>
      </c>
      <c r="H150" s="34">
        <v>12.21</v>
      </c>
      <c r="I150" s="83"/>
      <c r="J150" s="84">
        <f t="shared" si="4"/>
        <v>0</v>
      </c>
      <c r="K150" s="85" t="str">
        <f t="shared" si="5"/>
        <v>OK</v>
      </c>
      <c r="L150" s="48"/>
      <c r="M150" s="48"/>
      <c r="N150" s="48"/>
      <c r="O150" s="48"/>
      <c r="P150" s="48"/>
      <c r="Q150" s="48"/>
      <c r="R150" s="48"/>
      <c r="S150" s="48"/>
      <c r="T150" s="48"/>
      <c r="U150" s="57"/>
      <c r="V150" s="57"/>
      <c r="W150" s="57"/>
    </row>
    <row r="151" spans="1:23" ht="25.5" x14ac:dyDescent="0.25">
      <c r="A151" s="131"/>
      <c r="B151" s="132"/>
      <c r="C151" s="26">
        <v>148</v>
      </c>
      <c r="D151" s="35" t="s">
        <v>254</v>
      </c>
      <c r="E151" s="26" t="s">
        <v>186</v>
      </c>
      <c r="F151" s="27" t="s">
        <v>255</v>
      </c>
      <c r="G151" s="26" t="s">
        <v>47</v>
      </c>
      <c r="H151" s="34">
        <v>34.450000000000003</v>
      </c>
      <c r="I151" s="83"/>
      <c r="J151" s="84">
        <f t="shared" si="4"/>
        <v>0</v>
      </c>
      <c r="K151" s="85" t="str">
        <f t="shared" si="5"/>
        <v>OK</v>
      </c>
      <c r="L151" s="48"/>
      <c r="M151" s="48"/>
      <c r="N151" s="48"/>
      <c r="O151" s="48"/>
      <c r="P151" s="48"/>
      <c r="Q151" s="48"/>
      <c r="R151" s="48"/>
      <c r="S151" s="48"/>
      <c r="T151" s="48"/>
      <c r="U151" s="57"/>
      <c r="V151" s="57"/>
      <c r="W151" s="57"/>
    </row>
    <row r="152" spans="1:23" ht="25.5" x14ac:dyDescent="0.25">
      <c r="A152" s="131"/>
      <c r="B152" s="132"/>
      <c r="C152" s="26">
        <v>149</v>
      </c>
      <c r="D152" s="35" t="s">
        <v>256</v>
      </c>
      <c r="E152" s="26" t="s">
        <v>186</v>
      </c>
      <c r="F152" s="27" t="s">
        <v>257</v>
      </c>
      <c r="G152" s="26" t="s">
        <v>47</v>
      </c>
      <c r="H152" s="34">
        <v>39.4</v>
      </c>
      <c r="I152" s="83"/>
      <c r="J152" s="84">
        <f t="shared" si="4"/>
        <v>0</v>
      </c>
      <c r="K152" s="85" t="str">
        <f t="shared" si="5"/>
        <v>OK</v>
      </c>
      <c r="L152" s="48"/>
      <c r="M152" s="48"/>
      <c r="N152" s="48"/>
      <c r="O152" s="48"/>
      <c r="P152" s="48"/>
      <c r="Q152" s="48"/>
      <c r="R152" s="48"/>
      <c r="S152" s="48"/>
      <c r="T152" s="48"/>
      <c r="U152" s="57"/>
      <c r="V152" s="57"/>
      <c r="W152" s="57"/>
    </row>
    <row r="153" spans="1:23" ht="38.25" x14ac:dyDescent="0.25">
      <c r="A153" s="131"/>
      <c r="B153" s="132"/>
      <c r="C153" s="26">
        <v>150</v>
      </c>
      <c r="D153" s="35" t="s">
        <v>258</v>
      </c>
      <c r="E153" s="26" t="s">
        <v>40</v>
      </c>
      <c r="F153" s="27" t="s">
        <v>259</v>
      </c>
      <c r="G153" s="26" t="s">
        <v>47</v>
      </c>
      <c r="H153" s="34">
        <v>3.24</v>
      </c>
      <c r="I153" s="83"/>
      <c r="J153" s="84">
        <f t="shared" si="4"/>
        <v>0</v>
      </c>
      <c r="K153" s="85" t="str">
        <f t="shared" si="5"/>
        <v>OK</v>
      </c>
      <c r="L153" s="48"/>
      <c r="M153" s="48"/>
      <c r="N153" s="48"/>
      <c r="O153" s="48"/>
      <c r="P153" s="48"/>
      <c r="Q153" s="48"/>
      <c r="R153" s="48"/>
      <c r="S153" s="48"/>
      <c r="T153" s="48"/>
      <c r="U153" s="57"/>
      <c r="V153" s="57"/>
      <c r="W153" s="57"/>
    </row>
    <row r="154" spans="1:23" ht="25.5" x14ac:dyDescent="0.25">
      <c r="A154" s="131"/>
      <c r="B154" s="132"/>
      <c r="C154" s="26">
        <v>151</v>
      </c>
      <c r="D154" s="35" t="s">
        <v>260</v>
      </c>
      <c r="E154" s="26" t="s">
        <v>253</v>
      </c>
      <c r="F154" s="27" t="s">
        <v>261</v>
      </c>
      <c r="G154" s="26" t="s">
        <v>47</v>
      </c>
      <c r="H154" s="34">
        <v>2.7</v>
      </c>
      <c r="I154" s="83"/>
      <c r="J154" s="84">
        <f t="shared" si="4"/>
        <v>0</v>
      </c>
      <c r="K154" s="85" t="str">
        <f t="shared" si="5"/>
        <v>OK</v>
      </c>
      <c r="L154" s="48"/>
      <c r="M154" s="48"/>
      <c r="N154" s="48"/>
      <c r="O154" s="48"/>
      <c r="P154" s="48"/>
      <c r="Q154" s="48"/>
      <c r="R154" s="48"/>
      <c r="S154" s="48"/>
      <c r="T154" s="48"/>
      <c r="U154" s="57"/>
      <c r="V154" s="57"/>
      <c r="W154" s="57"/>
    </row>
    <row r="155" spans="1:23" ht="25.5" x14ac:dyDescent="0.25">
      <c r="A155" s="131"/>
      <c r="B155" s="132"/>
      <c r="C155" s="26">
        <v>152</v>
      </c>
      <c r="D155" s="35" t="s">
        <v>262</v>
      </c>
      <c r="E155" s="26" t="s">
        <v>253</v>
      </c>
      <c r="F155" s="27" t="s">
        <v>261</v>
      </c>
      <c r="G155" s="26" t="s">
        <v>47</v>
      </c>
      <c r="H155" s="28">
        <v>2.7</v>
      </c>
      <c r="I155" s="83"/>
      <c r="J155" s="84">
        <f t="shared" si="4"/>
        <v>0</v>
      </c>
      <c r="K155" s="85" t="str">
        <f t="shared" si="5"/>
        <v>OK</v>
      </c>
      <c r="L155" s="48"/>
      <c r="M155" s="48"/>
      <c r="N155" s="48"/>
      <c r="O155" s="48"/>
      <c r="P155" s="48"/>
      <c r="Q155" s="48"/>
      <c r="R155" s="48"/>
      <c r="S155" s="48"/>
      <c r="T155" s="48"/>
      <c r="U155" s="57"/>
      <c r="V155" s="57"/>
      <c r="W155" s="57"/>
    </row>
    <row r="156" spans="1:23" ht="25.5" x14ac:dyDescent="0.25">
      <c r="A156" s="131"/>
      <c r="B156" s="132"/>
      <c r="C156" s="26">
        <v>153</v>
      </c>
      <c r="D156" s="35" t="s">
        <v>263</v>
      </c>
      <c r="E156" s="26" t="s">
        <v>253</v>
      </c>
      <c r="F156" s="27" t="s">
        <v>261</v>
      </c>
      <c r="G156" s="26" t="s">
        <v>47</v>
      </c>
      <c r="H156" s="28">
        <v>2.7</v>
      </c>
      <c r="I156" s="83"/>
      <c r="J156" s="84">
        <f t="shared" si="4"/>
        <v>0</v>
      </c>
      <c r="K156" s="85" t="str">
        <f t="shared" si="5"/>
        <v>OK</v>
      </c>
      <c r="L156" s="48"/>
      <c r="M156" s="48"/>
      <c r="N156" s="48"/>
      <c r="O156" s="48"/>
      <c r="P156" s="48"/>
      <c r="Q156" s="48"/>
      <c r="R156" s="48"/>
      <c r="S156" s="48"/>
      <c r="T156" s="48"/>
      <c r="U156" s="57"/>
      <c r="V156" s="57"/>
      <c r="W156" s="57"/>
    </row>
    <row r="157" spans="1:23" ht="25.5" x14ac:dyDescent="0.25">
      <c r="A157" s="131"/>
      <c r="B157" s="132"/>
      <c r="C157" s="26">
        <v>154</v>
      </c>
      <c r="D157" s="35" t="s">
        <v>264</v>
      </c>
      <c r="E157" s="26" t="s">
        <v>253</v>
      </c>
      <c r="F157" s="27" t="s">
        <v>261</v>
      </c>
      <c r="G157" s="26" t="s">
        <v>47</v>
      </c>
      <c r="H157" s="28">
        <v>2.7</v>
      </c>
      <c r="I157" s="83"/>
      <c r="J157" s="84">
        <f t="shared" si="4"/>
        <v>0</v>
      </c>
      <c r="K157" s="85" t="str">
        <f t="shared" si="5"/>
        <v>OK</v>
      </c>
      <c r="L157" s="48"/>
      <c r="M157" s="48"/>
      <c r="N157" s="48"/>
      <c r="O157" s="48"/>
      <c r="P157" s="48"/>
      <c r="Q157" s="48"/>
      <c r="R157" s="48"/>
      <c r="S157" s="48"/>
      <c r="T157" s="48"/>
      <c r="U157" s="57"/>
      <c r="V157" s="57"/>
      <c r="W157" s="57"/>
    </row>
    <row r="158" spans="1:23" x14ac:dyDescent="0.25">
      <c r="A158" s="131"/>
      <c r="B158" s="132"/>
      <c r="C158" s="26">
        <v>155</v>
      </c>
      <c r="D158" s="35" t="s">
        <v>265</v>
      </c>
      <c r="E158" s="26" t="s">
        <v>253</v>
      </c>
      <c r="F158" s="27" t="s">
        <v>239</v>
      </c>
      <c r="G158" s="26" t="s">
        <v>47</v>
      </c>
      <c r="H158" s="28">
        <v>5.0599999999999996</v>
      </c>
      <c r="I158" s="83"/>
      <c r="J158" s="84">
        <f t="shared" si="4"/>
        <v>0</v>
      </c>
      <c r="K158" s="85" t="str">
        <f t="shared" si="5"/>
        <v>OK</v>
      </c>
      <c r="L158" s="48"/>
      <c r="M158" s="48"/>
      <c r="N158" s="48"/>
      <c r="O158" s="48"/>
      <c r="P158" s="48"/>
      <c r="Q158" s="48"/>
      <c r="R158" s="48"/>
      <c r="S158" s="48"/>
      <c r="T158" s="48"/>
      <c r="U158" s="57"/>
      <c r="V158" s="57"/>
      <c r="W158" s="57"/>
    </row>
    <row r="159" spans="1:23" ht="25.5" x14ac:dyDescent="0.25">
      <c r="A159" s="131"/>
      <c r="B159" s="132"/>
      <c r="C159" s="26">
        <v>156</v>
      </c>
      <c r="D159" s="35" t="s">
        <v>266</v>
      </c>
      <c r="E159" s="26" t="s">
        <v>267</v>
      </c>
      <c r="F159" s="27" t="s">
        <v>268</v>
      </c>
      <c r="G159" s="26" t="s">
        <v>47</v>
      </c>
      <c r="H159" s="28">
        <v>9.0500000000000007</v>
      </c>
      <c r="I159" s="83"/>
      <c r="J159" s="84">
        <f t="shared" si="4"/>
        <v>0</v>
      </c>
      <c r="K159" s="85" t="str">
        <f t="shared" si="5"/>
        <v>OK</v>
      </c>
      <c r="L159" s="48"/>
      <c r="M159" s="48"/>
      <c r="N159" s="48"/>
      <c r="O159" s="48"/>
      <c r="P159" s="48"/>
      <c r="Q159" s="48"/>
      <c r="R159" s="48"/>
      <c r="S159" s="48"/>
      <c r="T159" s="48"/>
      <c r="U159" s="57"/>
      <c r="V159" s="57"/>
      <c r="W159" s="57"/>
    </row>
    <row r="160" spans="1:23" ht="26.25" x14ac:dyDescent="0.25">
      <c r="A160" s="131"/>
      <c r="B160" s="132"/>
      <c r="C160" s="26">
        <v>157</v>
      </c>
      <c r="D160" s="40" t="s">
        <v>269</v>
      </c>
      <c r="E160" s="31" t="s">
        <v>270</v>
      </c>
      <c r="F160" s="33" t="s">
        <v>259</v>
      </c>
      <c r="G160" s="31" t="s">
        <v>47</v>
      </c>
      <c r="H160" s="28">
        <v>17.73</v>
      </c>
      <c r="I160" s="88"/>
      <c r="J160" s="84">
        <f t="shared" si="4"/>
        <v>0</v>
      </c>
      <c r="K160" s="85" t="str">
        <f t="shared" si="5"/>
        <v>OK</v>
      </c>
      <c r="L160" s="48"/>
      <c r="M160" s="48"/>
      <c r="N160" s="48"/>
      <c r="O160" s="48"/>
      <c r="P160" s="48"/>
      <c r="Q160" s="48"/>
      <c r="R160" s="48"/>
      <c r="S160" s="48"/>
      <c r="T160" s="48"/>
      <c r="U160" s="57"/>
      <c r="V160" s="57"/>
      <c r="W160" s="57"/>
    </row>
    <row r="161" spans="1:23" ht="26.25" x14ac:dyDescent="0.25">
      <c r="A161" s="131"/>
      <c r="B161" s="132"/>
      <c r="C161" s="26">
        <v>158</v>
      </c>
      <c r="D161" s="40" t="s">
        <v>271</v>
      </c>
      <c r="E161" s="31" t="s">
        <v>160</v>
      </c>
      <c r="F161" s="33" t="s">
        <v>272</v>
      </c>
      <c r="G161" s="31" t="s">
        <v>47</v>
      </c>
      <c r="H161" s="34">
        <v>1.88</v>
      </c>
      <c r="I161" s="88"/>
      <c r="J161" s="84">
        <f t="shared" si="4"/>
        <v>0</v>
      </c>
      <c r="K161" s="85" t="str">
        <f t="shared" si="5"/>
        <v>OK</v>
      </c>
      <c r="L161" s="48"/>
      <c r="M161" s="48"/>
      <c r="N161" s="48"/>
      <c r="O161" s="48"/>
      <c r="P161" s="48"/>
      <c r="Q161" s="48"/>
      <c r="R161" s="48"/>
      <c r="S161" s="48"/>
      <c r="T161" s="48"/>
      <c r="U161" s="57"/>
      <c r="V161" s="57"/>
      <c r="W161" s="57"/>
    </row>
    <row r="162" spans="1:23" ht="25.5" x14ac:dyDescent="0.25">
      <c r="A162" s="131"/>
      <c r="B162" s="132"/>
      <c r="C162" s="26">
        <v>159</v>
      </c>
      <c r="D162" s="35" t="s">
        <v>273</v>
      </c>
      <c r="E162" s="26" t="s">
        <v>68</v>
      </c>
      <c r="F162" s="27" t="s">
        <v>239</v>
      </c>
      <c r="G162" s="26" t="s">
        <v>47</v>
      </c>
      <c r="H162" s="28">
        <v>9.64</v>
      </c>
      <c r="I162" s="83"/>
      <c r="J162" s="84">
        <f t="shared" si="4"/>
        <v>0</v>
      </c>
      <c r="K162" s="85" t="str">
        <f t="shared" si="5"/>
        <v>OK</v>
      </c>
      <c r="L162" s="48"/>
      <c r="M162" s="48"/>
      <c r="N162" s="48"/>
      <c r="O162" s="48"/>
      <c r="P162" s="48"/>
      <c r="Q162" s="48"/>
      <c r="R162" s="48"/>
      <c r="S162" s="48"/>
      <c r="T162" s="48"/>
      <c r="U162" s="57"/>
      <c r="V162" s="57"/>
      <c r="W162" s="57"/>
    </row>
    <row r="163" spans="1:23" ht="25.5" x14ac:dyDescent="0.25">
      <c r="A163" s="131"/>
      <c r="B163" s="132"/>
      <c r="C163" s="26">
        <v>160</v>
      </c>
      <c r="D163" s="35" t="s">
        <v>274</v>
      </c>
      <c r="E163" s="26" t="s">
        <v>68</v>
      </c>
      <c r="F163" s="27" t="s">
        <v>239</v>
      </c>
      <c r="G163" s="26" t="s">
        <v>47</v>
      </c>
      <c r="H163" s="28">
        <v>9.64</v>
      </c>
      <c r="I163" s="83"/>
      <c r="J163" s="84">
        <f t="shared" si="4"/>
        <v>0</v>
      </c>
      <c r="K163" s="85" t="str">
        <f t="shared" si="5"/>
        <v>OK</v>
      </c>
      <c r="L163" s="48"/>
      <c r="M163" s="48"/>
      <c r="N163" s="48"/>
      <c r="O163" s="48"/>
      <c r="P163" s="48"/>
      <c r="Q163" s="48"/>
      <c r="R163" s="48"/>
      <c r="S163" s="48"/>
      <c r="T163" s="48"/>
      <c r="U163" s="57"/>
      <c r="V163" s="57"/>
      <c r="W163" s="57"/>
    </row>
    <row r="164" spans="1:23" ht="38.25" x14ac:dyDescent="0.25">
      <c r="A164" s="56" t="s">
        <v>384</v>
      </c>
      <c r="B164" s="54">
        <v>24</v>
      </c>
      <c r="C164" s="23">
        <v>162</v>
      </c>
      <c r="D164" s="21" t="s">
        <v>275</v>
      </c>
      <c r="E164" s="23" t="s">
        <v>40</v>
      </c>
      <c r="F164" s="32" t="s">
        <v>276</v>
      </c>
      <c r="G164" s="23" t="s">
        <v>47</v>
      </c>
      <c r="H164" s="29">
        <v>192.5</v>
      </c>
      <c r="I164" s="86"/>
      <c r="J164" s="84">
        <f t="shared" si="4"/>
        <v>0</v>
      </c>
      <c r="K164" s="85" t="str">
        <f t="shared" si="5"/>
        <v>OK</v>
      </c>
      <c r="L164" s="48"/>
      <c r="M164" s="48"/>
      <c r="N164" s="48"/>
      <c r="O164" s="48"/>
      <c r="P164" s="48"/>
      <c r="Q164" s="48"/>
      <c r="R164" s="48"/>
      <c r="S164" s="48"/>
      <c r="T164" s="48"/>
      <c r="U164" s="57"/>
      <c r="V164" s="57"/>
      <c r="W164" s="57"/>
    </row>
    <row r="165" spans="1:23" ht="25.5" customHeight="1" x14ac:dyDescent="0.25">
      <c r="A165" s="131" t="s">
        <v>377</v>
      </c>
      <c r="B165" s="132">
        <v>25</v>
      </c>
      <c r="C165" s="26">
        <v>163</v>
      </c>
      <c r="D165" s="35" t="s">
        <v>277</v>
      </c>
      <c r="E165" s="26" t="s">
        <v>64</v>
      </c>
      <c r="F165" s="27" t="s">
        <v>278</v>
      </c>
      <c r="G165" s="26" t="s">
        <v>47</v>
      </c>
      <c r="H165" s="28">
        <v>18.64</v>
      </c>
      <c r="I165" s="83">
        <v>2</v>
      </c>
      <c r="J165" s="84">
        <f t="shared" si="4"/>
        <v>0</v>
      </c>
      <c r="K165" s="85" t="str">
        <f t="shared" si="5"/>
        <v>OK</v>
      </c>
      <c r="L165" s="48"/>
      <c r="M165" s="48"/>
      <c r="N165" s="48"/>
      <c r="O165" s="48"/>
      <c r="P165" s="48"/>
      <c r="Q165" s="93">
        <v>2</v>
      </c>
      <c r="R165" s="48"/>
      <c r="S165" s="48"/>
      <c r="T165" s="48"/>
      <c r="U165" s="57"/>
      <c r="V165" s="57"/>
      <c r="W165" s="57"/>
    </row>
    <row r="166" spans="1:23" ht="25.5" customHeight="1" x14ac:dyDescent="0.25">
      <c r="A166" s="131"/>
      <c r="B166" s="132"/>
      <c r="C166" s="26">
        <v>164</v>
      </c>
      <c r="D166" s="35" t="s">
        <v>279</v>
      </c>
      <c r="E166" s="26" t="s">
        <v>64</v>
      </c>
      <c r="F166" s="27" t="s">
        <v>278</v>
      </c>
      <c r="G166" s="26" t="s">
        <v>47</v>
      </c>
      <c r="H166" s="28">
        <v>25</v>
      </c>
      <c r="I166" s="83">
        <v>2</v>
      </c>
      <c r="J166" s="84">
        <f t="shared" si="4"/>
        <v>0</v>
      </c>
      <c r="K166" s="85" t="str">
        <f t="shared" si="5"/>
        <v>OK</v>
      </c>
      <c r="L166" s="48"/>
      <c r="M166" s="48"/>
      <c r="N166" s="48"/>
      <c r="O166" s="48"/>
      <c r="P166" s="48"/>
      <c r="Q166" s="93">
        <v>2</v>
      </c>
      <c r="R166" s="48"/>
      <c r="S166" s="48"/>
      <c r="T166" s="48"/>
      <c r="U166" s="57"/>
      <c r="V166" s="57"/>
      <c r="W166" s="57"/>
    </row>
    <row r="167" spans="1:23" ht="165.75" x14ac:dyDescent="0.25">
      <c r="A167" s="130" t="s">
        <v>379</v>
      </c>
      <c r="B167" s="133">
        <v>26</v>
      </c>
      <c r="C167" s="23">
        <v>165</v>
      </c>
      <c r="D167" s="21" t="s">
        <v>280</v>
      </c>
      <c r="E167" s="23" t="s">
        <v>9</v>
      </c>
      <c r="F167" s="32" t="s">
        <v>281</v>
      </c>
      <c r="G167" s="23" t="s">
        <v>47</v>
      </c>
      <c r="H167" s="29">
        <v>2.54</v>
      </c>
      <c r="I167" s="50">
        <v>150</v>
      </c>
      <c r="J167" s="84">
        <f t="shared" si="4"/>
        <v>0</v>
      </c>
      <c r="K167" s="85" t="str">
        <f t="shared" si="5"/>
        <v>OK</v>
      </c>
      <c r="L167" s="48"/>
      <c r="M167" s="48"/>
      <c r="N167" s="48"/>
      <c r="O167" s="48"/>
      <c r="P167" s="48"/>
      <c r="Q167" s="48"/>
      <c r="R167" s="93">
        <v>100</v>
      </c>
      <c r="S167" s="48"/>
      <c r="T167" s="48"/>
      <c r="U167" s="57"/>
      <c r="V167" s="93">
        <v>50</v>
      </c>
      <c r="W167" s="57"/>
    </row>
    <row r="168" spans="1:23" ht="63.75" x14ac:dyDescent="0.25">
      <c r="A168" s="130"/>
      <c r="B168" s="133"/>
      <c r="C168" s="23">
        <v>166</v>
      </c>
      <c r="D168" s="21" t="s">
        <v>282</v>
      </c>
      <c r="E168" s="23" t="s">
        <v>9</v>
      </c>
      <c r="F168" s="32" t="s">
        <v>283</v>
      </c>
      <c r="G168" s="23" t="s">
        <v>47</v>
      </c>
      <c r="H168" s="29">
        <v>1.2</v>
      </c>
      <c r="I168" s="50"/>
      <c r="J168" s="84">
        <f t="shared" si="4"/>
        <v>0</v>
      </c>
      <c r="K168" s="85" t="str">
        <f t="shared" si="5"/>
        <v>OK</v>
      </c>
      <c r="L168" s="48"/>
      <c r="M168" s="48"/>
      <c r="N168" s="48"/>
      <c r="O168" s="48"/>
      <c r="P168" s="48"/>
      <c r="Q168" s="48"/>
      <c r="R168" s="48"/>
      <c r="S168" s="48"/>
      <c r="T168" s="48"/>
      <c r="U168" s="57"/>
      <c r="V168" s="57">
        <v>0</v>
      </c>
      <c r="W168" s="57"/>
    </row>
    <row r="169" spans="1:23" ht="25.5" x14ac:dyDescent="0.25">
      <c r="A169" s="130"/>
      <c r="B169" s="133"/>
      <c r="C169" s="23">
        <v>167</v>
      </c>
      <c r="D169" s="21" t="s">
        <v>284</v>
      </c>
      <c r="E169" s="23" t="s">
        <v>40</v>
      </c>
      <c r="F169" s="32" t="s">
        <v>285</v>
      </c>
      <c r="G169" s="23" t="s">
        <v>47</v>
      </c>
      <c r="H169" s="29">
        <v>1.71</v>
      </c>
      <c r="I169" s="86">
        <v>200</v>
      </c>
      <c r="J169" s="84">
        <f t="shared" si="4"/>
        <v>0</v>
      </c>
      <c r="K169" s="85" t="str">
        <f t="shared" si="5"/>
        <v>OK</v>
      </c>
      <c r="L169" s="48"/>
      <c r="M169" s="48"/>
      <c r="N169" s="48"/>
      <c r="O169" s="48"/>
      <c r="P169" s="48"/>
      <c r="Q169" s="48"/>
      <c r="R169" s="93">
        <v>100</v>
      </c>
      <c r="S169" s="48"/>
      <c r="T169" s="48"/>
      <c r="U169" s="57"/>
      <c r="V169" s="93">
        <v>100</v>
      </c>
      <c r="W169" s="57"/>
    </row>
    <row r="170" spans="1:23" ht="38.25" x14ac:dyDescent="0.25">
      <c r="A170" s="130"/>
      <c r="B170" s="133"/>
      <c r="C170" s="23">
        <v>168</v>
      </c>
      <c r="D170" s="21" t="s">
        <v>286</v>
      </c>
      <c r="E170" s="23" t="s">
        <v>40</v>
      </c>
      <c r="F170" s="32" t="s">
        <v>287</v>
      </c>
      <c r="G170" s="23" t="s">
        <v>47</v>
      </c>
      <c r="H170" s="29">
        <v>3.43</v>
      </c>
      <c r="I170" s="49">
        <v>20</v>
      </c>
      <c r="J170" s="84">
        <f t="shared" si="4"/>
        <v>20</v>
      </c>
      <c r="K170" s="85" t="str">
        <f t="shared" si="5"/>
        <v>OK</v>
      </c>
      <c r="L170" s="48"/>
      <c r="M170" s="48"/>
      <c r="N170" s="48"/>
      <c r="O170" s="48"/>
      <c r="P170" s="48"/>
      <c r="Q170" s="48"/>
      <c r="R170" s="48"/>
      <c r="S170" s="48"/>
      <c r="T170" s="48"/>
      <c r="U170" s="57"/>
      <c r="V170" s="57">
        <v>0</v>
      </c>
      <c r="W170" s="57"/>
    </row>
    <row r="171" spans="1:23" ht="38.25" x14ac:dyDescent="0.25">
      <c r="A171" s="130"/>
      <c r="B171" s="133"/>
      <c r="C171" s="23">
        <v>169</v>
      </c>
      <c r="D171" s="21" t="s">
        <v>288</v>
      </c>
      <c r="E171" s="23" t="s">
        <v>40</v>
      </c>
      <c r="F171" s="32" t="s">
        <v>287</v>
      </c>
      <c r="G171" s="23" t="s">
        <v>47</v>
      </c>
      <c r="H171" s="29">
        <v>2</v>
      </c>
      <c r="I171" s="49"/>
      <c r="J171" s="84">
        <f t="shared" si="4"/>
        <v>0</v>
      </c>
      <c r="K171" s="85" t="str">
        <f t="shared" si="5"/>
        <v>OK</v>
      </c>
      <c r="L171" s="48"/>
      <c r="M171" s="48"/>
      <c r="N171" s="48"/>
      <c r="O171" s="48"/>
      <c r="P171" s="48"/>
      <c r="Q171" s="48"/>
      <c r="R171" s="48"/>
      <c r="S171" s="48"/>
      <c r="T171" s="48"/>
      <c r="U171" s="57"/>
      <c r="V171" s="57"/>
      <c r="W171" s="57"/>
    </row>
    <row r="172" spans="1:23" ht="63.75" x14ac:dyDescent="0.25">
      <c r="A172" s="130"/>
      <c r="B172" s="133"/>
      <c r="C172" s="23">
        <v>170</v>
      </c>
      <c r="D172" s="21" t="s">
        <v>289</v>
      </c>
      <c r="E172" s="23" t="s">
        <v>40</v>
      </c>
      <c r="F172" s="32" t="s">
        <v>287</v>
      </c>
      <c r="G172" s="23" t="s">
        <v>47</v>
      </c>
      <c r="H172" s="29">
        <v>1.29</v>
      </c>
      <c r="I172" s="49">
        <v>250</v>
      </c>
      <c r="J172" s="84">
        <f t="shared" si="4"/>
        <v>150</v>
      </c>
      <c r="K172" s="85" t="str">
        <f t="shared" si="5"/>
        <v>OK</v>
      </c>
      <c r="L172" s="48"/>
      <c r="M172" s="48"/>
      <c r="N172" s="48"/>
      <c r="O172" s="48"/>
      <c r="P172" s="48"/>
      <c r="Q172" s="48"/>
      <c r="R172" s="48"/>
      <c r="S172" s="48"/>
      <c r="T172" s="48"/>
      <c r="U172" s="57"/>
      <c r="V172" s="93">
        <v>100</v>
      </c>
      <c r="W172" s="57"/>
    </row>
    <row r="173" spans="1:23" ht="25.5" x14ac:dyDescent="0.25">
      <c r="A173" s="130"/>
      <c r="B173" s="133"/>
      <c r="C173" s="23">
        <v>171</v>
      </c>
      <c r="D173" s="36" t="s">
        <v>290</v>
      </c>
      <c r="E173" s="23" t="s">
        <v>40</v>
      </c>
      <c r="F173" s="32" t="s">
        <v>281</v>
      </c>
      <c r="G173" s="23" t="s">
        <v>47</v>
      </c>
      <c r="H173" s="29">
        <v>2.5099999999999998</v>
      </c>
      <c r="I173" s="49">
        <v>20</v>
      </c>
      <c r="J173" s="84">
        <f t="shared" si="4"/>
        <v>0</v>
      </c>
      <c r="K173" s="85" t="str">
        <f t="shared" si="5"/>
        <v>OK</v>
      </c>
      <c r="L173" s="48"/>
      <c r="M173" s="48"/>
      <c r="N173" s="93">
        <v>10</v>
      </c>
      <c r="O173" s="48"/>
      <c r="P173" s="48"/>
      <c r="Q173" s="48"/>
      <c r="R173" s="48"/>
      <c r="S173" s="48"/>
      <c r="T173" s="48"/>
      <c r="U173" s="57"/>
      <c r="V173" s="93">
        <v>10</v>
      </c>
      <c r="W173" s="57"/>
    </row>
    <row r="174" spans="1:23" ht="25.5" x14ac:dyDescent="0.25">
      <c r="A174" s="130"/>
      <c r="B174" s="133"/>
      <c r="C174" s="23">
        <v>172</v>
      </c>
      <c r="D174" s="36" t="s">
        <v>291</v>
      </c>
      <c r="E174" s="23" t="s">
        <v>40</v>
      </c>
      <c r="F174" s="32" t="s">
        <v>292</v>
      </c>
      <c r="G174" s="23" t="s">
        <v>47</v>
      </c>
      <c r="H174" s="29">
        <v>6.56</v>
      </c>
      <c r="I174" s="49">
        <v>40</v>
      </c>
      <c r="J174" s="84">
        <f t="shared" si="4"/>
        <v>0</v>
      </c>
      <c r="K174" s="85" t="str">
        <f t="shared" si="5"/>
        <v>OK</v>
      </c>
      <c r="L174" s="48"/>
      <c r="M174" s="48"/>
      <c r="N174" s="48"/>
      <c r="O174" s="48"/>
      <c r="P174" s="48"/>
      <c r="Q174" s="48"/>
      <c r="R174" s="93">
        <v>20</v>
      </c>
      <c r="S174" s="48"/>
      <c r="T174" s="48"/>
      <c r="U174" s="57"/>
      <c r="V174" s="93">
        <v>20</v>
      </c>
      <c r="W174" s="57"/>
    </row>
    <row r="175" spans="1:23" ht="25.5" x14ac:dyDescent="0.25">
      <c r="A175" s="130"/>
      <c r="B175" s="133"/>
      <c r="C175" s="23">
        <v>173</v>
      </c>
      <c r="D175" s="36" t="s">
        <v>293</v>
      </c>
      <c r="E175" s="23" t="s">
        <v>40</v>
      </c>
      <c r="F175" s="32" t="s">
        <v>52</v>
      </c>
      <c r="G175" s="23" t="s">
        <v>47</v>
      </c>
      <c r="H175" s="29">
        <v>5</v>
      </c>
      <c r="I175" s="49"/>
      <c r="J175" s="84">
        <f t="shared" si="4"/>
        <v>0</v>
      </c>
      <c r="K175" s="85" t="str">
        <f t="shared" si="5"/>
        <v>OK</v>
      </c>
      <c r="L175" s="48"/>
      <c r="M175" s="48"/>
      <c r="N175" s="48"/>
      <c r="O175" s="48"/>
      <c r="P175" s="48"/>
      <c r="Q175" s="48"/>
      <c r="R175" s="48"/>
      <c r="S175" s="48"/>
      <c r="T175" s="48"/>
      <c r="U175" s="57"/>
      <c r="V175" s="57">
        <v>0</v>
      </c>
      <c r="W175" s="57"/>
    </row>
    <row r="176" spans="1:23" ht="38.25" x14ac:dyDescent="0.25">
      <c r="A176" s="130"/>
      <c r="B176" s="133"/>
      <c r="C176" s="23">
        <v>174</v>
      </c>
      <c r="D176" s="21" t="s">
        <v>294</v>
      </c>
      <c r="E176" s="23" t="s">
        <v>40</v>
      </c>
      <c r="F176" s="32" t="s">
        <v>295</v>
      </c>
      <c r="G176" s="23" t="s">
        <v>47</v>
      </c>
      <c r="H176" s="29">
        <v>25.49</v>
      </c>
      <c r="I176" s="86"/>
      <c r="J176" s="84">
        <f t="shared" si="4"/>
        <v>0</v>
      </c>
      <c r="K176" s="85" t="str">
        <f t="shared" si="5"/>
        <v>OK</v>
      </c>
      <c r="L176" s="48"/>
      <c r="M176" s="48"/>
      <c r="N176" s="48"/>
      <c r="O176" s="48"/>
      <c r="P176" s="48"/>
      <c r="Q176" s="48"/>
      <c r="R176" s="48"/>
      <c r="S176" s="48"/>
      <c r="T176" s="48"/>
      <c r="U176" s="57"/>
      <c r="V176" s="57">
        <v>0</v>
      </c>
      <c r="W176" s="57"/>
    </row>
    <row r="177" spans="1:23" ht="38.25" x14ac:dyDescent="0.25">
      <c r="A177" s="131" t="s">
        <v>379</v>
      </c>
      <c r="B177" s="132">
        <v>27</v>
      </c>
      <c r="C177" s="26">
        <v>175</v>
      </c>
      <c r="D177" s="39" t="s">
        <v>296</v>
      </c>
      <c r="E177" s="26" t="s">
        <v>40</v>
      </c>
      <c r="F177" s="27" t="s">
        <v>153</v>
      </c>
      <c r="G177" s="26" t="s">
        <v>47</v>
      </c>
      <c r="H177" s="30">
        <v>4.21</v>
      </c>
      <c r="I177" s="51">
        <v>50</v>
      </c>
      <c r="J177" s="84">
        <f t="shared" si="4"/>
        <v>25</v>
      </c>
      <c r="K177" s="85" t="str">
        <f t="shared" si="5"/>
        <v>OK</v>
      </c>
      <c r="L177" s="48"/>
      <c r="M177" s="48"/>
      <c r="N177" s="48"/>
      <c r="O177" s="48"/>
      <c r="P177" s="48"/>
      <c r="Q177" s="48"/>
      <c r="R177" s="93">
        <v>25</v>
      </c>
      <c r="S177" s="48"/>
      <c r="T177" s="48"/>
      <c r="U177" s="57"/>
      <c r="V177" s="57"/>
      <c r="W177" s="57"/>
    </row>
    <row r="178" spans="1:23" ht="25.5" x14ac:dyDescent="0.25">
      <c r="A178" s="131"/>
      <c r="B178" s="132"/>
      <c r="C178" s="26">
        <v>176</v>
      </c>
      <c r="D178" s="39" t="s">
        <v>297</v>
      </c>
      <c r="E178" s="26" t="s">
        <v>40</v>
      </c>
      <c r="F178" s="27" t="s">
        <v>298</v>
      </c>
      <c r="G178" s="26" t="s">
        <v>47</v>
      </c>
      <c r="H178" s="30">
        <v>0.79</v>
      </c>
      <c r="I178" s="51">
        <v>100</v>
      </c>
      <c r="J178" s="84">
        <f t="shared" si="4"/>
        <v>50</v>
      </c>
      <c r="K178" s="85" t="str">
        <f t="shared" si="5"/>
        <v>OK</v>
      </c>
      <c r="L178" s="48"/>
      <c r="M178" s="48"/>
      <c r="N178" s="48"/>
      <c r="O178" s="48"/>
      <c r="P178" s="48"/>
      <c r="Q178" s="48"/>
      <c r="R178" s="93">
        <v>50</v>
      </c>
      <c r="S178" s="48"/>
      <c r="T178" s="48"/>
      <c r="U178" s="57"/>
      <c r="V178" s="57"/>
      <c r="W178" s="57"/>
    </row>
    <row r="179" spans="1:23" ht="25.5" x14ac:dyDescent="0.25">
      <c r="A179" s="131"/>
      <c r="B179" s="132"/>
      <c r="C179" s="26">
        <v>177</v>
      </c>
      <c r="D179" s="39" t="s">
        <v>299</v>
      </c>
      <c r="E179" s="26" t="s">
        <v>40</v>
      </c>
      <c r="F179" s="27" t="s">
        <v>300</v>
      </c>
      <c r="G179" s="26" t="s">
        <v>47</v>
      </c>
      <c r="H179" s="30">
        <v>0.09</v>
      </c>
      <c r="I179" s="52"/>
      <c r="J179" s="84">
        <f t="shared" si="4"/>
        <v>0</v>
      </c>
      <c r="K179" s="85" t="str">
        <f t="shared" si="5"/>
        <v>OK</v>
      </c>
      <c r="L179" s="48"/>
      <c r="M179" s="48"/>
      <c r="N179" s="48"/>
      <c r="O179" s="48"/>
      <c r="P179" s="48"/>
      <c r="Q179" s="48"/>
      <c r="R179" s="48"/>
      <c r="S179" s="48"/>
      <c r="T179" s="48"/>
      <c r="U179" s="57"/>
      <c r="V179" s="57"/>
      <c r="W179" s="57"/>
    </row>
    <row r="180" spans="1:23" ht="25.5" x14ac:dyDescent="0.25">
      <c r="A180" s="131"/>
      <c r="B180" s="132"/>
      <c r="C180" s="26">
        <v>178</v>
      </c>
      <c r="D180" s="39" t="s">
        <v>301</v>
      </c>
      <c r="E180" s="26" t="s">
        <v>40</v>
      </c>
      <c r="F180" s="27" t="s">
        <v>300</v>
      </c>
      <c r="G180" s="26" t="s">
        <v>47</v>
      </c>
      <c r="H180" s="30">
        <v>0.2</v>
      </c>
      <c r="I180" s="52"/>
      <c r="J180" s="84">
        <f t="shared" si="4"/>
        <v>0</v>
      </c>
      <c r="K180" s="85" t="str">
        <f t="shared" si="5"/>
        <v>OK</v>
      </c>
      <c r="L180" s="48"/>
      <c r="M180" s="48"/>
      <c r="N180" s="48"/>
      <c r="O180" s="48"/>
      <c r="P180" s="48"/>
      <c r="Q180" s="48"/>
      <c r="R180" s="48"/>
      <c r="S180" s="48"/>
      <c r="T180" s="48"/>
      <c r="U180" s="57"/>
      <c r="V180" s="57"/>
      <c r="W180" s="57"/>
    </row>
    <row r="181" spans="1:23" ht="25.5" x14ac:dyDescent="0.25">
      <c r="A181" s="131"/>
      <c r="B181" s="132"/>
      <c r="C181" s="26">
        <v>179</v>
      </c>
      <c r="D181" s="39" t="s">
        <v>302</v>
      </c>
      <c r="E181" s="26" t="s">
        <v>40</v>
      </c>
      <c r="F181" s="27" t="s">
        <v>300</v>
      </c>
      <c r="G181" s="26" t="s">
        <v>47</v>
      </c>
      <c r="H181" s="30">
        <v>0.1</v>
      </c>
      <c r="I181" s="52"/>
      <c r="J181" s="84">
        <f t="shared" si="4"/>
        <v>0</v>
      </c>
      <c r="K181" s="85" t="str">
        <f t="shared" si="5"/>
        <v>OK</v>
      </c>
      <c r="L181" s="48"/>
      <c r="M181" s="48"/>
      <c r="N181" s="48"/>
      <c r="O181" s="48"/>
      <c r="P181" s="48"/>
      <c r="Q181" s="48"/>
      <c r="R181" s="48"/>
      <c r="S181" s="48"/>
      <c r="T181" s="48"/>
      <c r="U181" s="57"/>
      <c r="V181" s="57"/>
      <c r="W181" s="57"/>
    </row>
    <row r="182" spans="1:23" ht="25.5" x14ac:dyDescent="0.25">
      <c r="A182" s="131"/>
      <c r="B182" s="132"/>
      <c r="C182" s="26">
        <v>180</v>
      </c>
      <c r="D182" s="39" t="s">
        <v>303</v>
      </c>
      <c r="E182" s="26" t="s">
        <v>40</v>
      </c>
      <c r="F182" s="27" t="s">
        <v>300</v>
      </c>
      <c r="G182" s="26" t="s">
        <v>47</v>
      </c>
      <c r="H182" s="30">
        <v>0.13</v>
      </c>
      <c r="I182" s="52"/>
      <c r="J182" s="84">
        <f t="shared" si="4"/>
        <v>0</v>
      </c>
      <c r="K182" s="85" t="str">
        <f t="shared" si="5"/>
        <v>OK</v>
      </c>
      <c r="L182" s="48"/>
      <c r="M182" s="48"/>
      <c r="N182" s="48"/>
      <c r="O182" s="48"/>
      <c r="P182" s="48"/>
      <c r="Q182" s="48"/>
      <c r="R182" s="48"/>
      <c r="S182" s="48"/>
      <c r="T182" s="48"/>
      <c r="U182" s="57"/>
      <c r="V182" s="57"/>
      <c r="W182" s="57"/>
    </row>
    <row r="183" spans="1:23" ht="25.5" x14ac:dyDescent="0.25">
      <c r="A183" s="131"/>
      <c r="B183" s="132"/>
      <c r="C183" s="26">
        <v>181</v>
      </c>
      <c r="D183" s="39" t="s">
        <v>304</v>
      </c>
      <c r="E183" s="26" t="s">
        <v>40</v>
      </c>
      <c r="F183" s="27" t="s">
        <v>300</v>
      </c>
      <c r="G183" s="26" t="s">
        <v>47</v>
      </c>
      <c r="H183" s="30">
        <v>0.16</v>
      </c>
      <c r="I183" s="52"/>
      <c r="J183" s="84">
        <f t="shared" si="4"/>
        <v>0</v>
      </c>
      <c r="K183" s="85" t="str">
        <f t="shared" si="5"/>
        <v>OK</v>
      </c>
      <c r="L183" s="48"/>
      <c r="M183" s="48"/>
      <c r="N183" s="48"/>
      <c r="O183" s="48"/>
      <c r="P183" s="48"/>
      <c r="Q183" s="48"/>
      <c r="R183" s="48"/>
      <c r="S183" s="48"/>
      <c r="T183" s="48"/>
      <c r="U183" s="57"/>
      <c r="V183" s="57"/>
      <c r="W183" s="57"/>
    </row>
    <row r="184" spans="1:23" ht="25.5" x14ac:dyDescent="0.25">
      <c r="A184" s="131"/>
      <c r="B184" s="132"/>
      <c r="C184" s="26">
        <v>182</v>
      </c>
      <c r="D184" s="39" t="s">
        <v>305</v>
      </c>
      <c r="E184" s="26" t="s">
        <v>40</v>
      </c>
      <c r="F184" s="27" t="s">
        <v>300</v>
      </c>
      <c r="G184" s="26" t="s">
        <v>47</v>
      </c>
      <c r="H184" s="30">
        <v>0.34</v>
      </c>
      <c r="I184" s="52"/>
      <c r="J184" s="84">
        <f t="shared" si="4"/>
        <v>0</v>
      </c>
      <c r="K184" s="85" t="str">
        <f t="shared" si="5"/>
        <v>OK</v>
      </c>
      <c r="L184" s="48"/>
      <c r="M184" s="48"/>
      <c r="N184" s="48"/>
      <c r="O184" s="48"/>
      <c r="P184" s="48"/>
      <c r="Q184" s="48"/>
      <c r="R184" s="48"/>
      <c r="S184" s="48"/>
      <c r="T184" s="48"/>
      <c r="U184" s="57"/>
      <c r="V184" s="57"/>
      <c r="W184" s="57"/>
    </row>
    <row r="185" spans="1:23" x14ac:dyDescent="0.25">
      <c r="A185" s="131"/>
      <c r="B185" s="132"/>
      <c r="C185" s="26">
        <v>183</v>
      </c>
      <c r="D185" s="39" t="s">
        <v>306</v>
      </c>
      <c r="E185" s="26" t="s">
        <v>40</v>
      </c>
      <c r="F185" s="27" t="s">
        <v>300</v>
      </c>
      <c r="G185" s="26" t="s">
        <v>47</v>
      </c>
      <c r="H185" s="30">
        <v>0.04</v>
      </c>
      <c r="I185" s="51"/>
      <c r="J185" s="84">
        <f t="shared" si="4"/>
        <v>0</v>
      </c>
      <c r="K185" s="85" t="str">
        <f t="shared" si="5"/>
        <v>OK</v>
      </c>
      <c r="L185" s="48"/>
      <c r="M185" s="48"/>
      <c r="N185" s="48"/>
      <c r="O185" s="48"/>
      <c r="P185" s="48"/>
      <c r="Q185" s="48"/>
      <c r="R185" s="48"/>
      <c r="S185" s="48"/>
      <c r="T185" s="48"/>
      <c r="U185" s="57"/>
      <c r="V185" s="57"/>
      <c r="W185" s="57"/>
    </row>
    <row r="186" spans="1:23" x14ac:dyDescent="0.25">
      <c r="A186" s="131"/>
      <c r="B186" s="132"/>
      <c r="C186" s="26">
        <v>184</v>
      </c>
      <c r="D186" s="39" t="s">
        <v>307</v>
      </c>
      <c r="E186" s="26" t="s">
        <v>40</v>
      </c>
      <c r="F186" s="27" t="s">
        <v>281</v>
      </c>
      <c r="G186" s="26" t="s">
        <v>47</v>
      </c>
      <c r="H186" s="30">
        <v>0.19</v>
      </c>
      <c r="I186" s="52"/>
      <c r="J186" s="84">
        <f t="shared" si="4"/>
        <v>0</v>
      </c>
      <c r="K186" s="85" t="str">
        <f t="shared" si="5"/>
        <v>OK</v>
      </c>
      <c r="L186" s="48"/>
      <c r="M186" s="48"/>
      <c r="N186" s="48"/>
      <c r="O186" s="48"/>
      <c r="P186" s="48"/>
      <c r="Q186" s="48"/>
      <c r="R186" s="48"/>
      <c r="S186" s="48"/>
      <c r="T186" s="48"/>
      <c r="U186" s="57"/>
      <c r="V186" s="57"/>
      <c r="W186" s="57"/>
    </row>
    <row r="187" spans="1:23" ht="25.5" x14ac:dyDescent="0.25">
      <c r="A187" s="131"/>
      <c r="B187" s="132"/>
      <c r="C187" s="26">
        <v>185</v>
      </c>
      <c r="D187" s="39" t="s">
        <v>308</v>
      </c>
      <c r="E187" s="26" t="s">
        <v>40</v>
      </c>
      <c r="F187" s="27" t="s">
        <v>281</v>
      </c>
      <c r="G187" s="26" t="s">
        <v>47</v>
      </c>
      <c r="H187" s="30">
        <v>0.24</v>
      </c>
      <c r="I187" s="52"/>
      <c r="J187" s="84">
        <f t="shared" si="4"/>
        <v>0</v>
      </c>
      <c r="K187" s="85" t="str">
        <f t="shared" si="5"/>
        <v>OK</v>
      </c>
      <c r="L187" s="48"/>
      <c r="M187" s="48"/>
      <c r="N187" s="48"/>
      <c r="O187" s="48"/>
      <c r="P187" s="48"/>
      <c r="Q187" s="48"/>
      <c r="R187" s="48"/>
      <c r="S187" s="48"/>
      <c r="T187" s="48"/>
      <c r="U187" s="57"/>
      <c r="V187" s="57"/>
      <c r="W187" s="57"/>
    </row>
    <row r="188" spans="1:23" ht="38.25" x14ac:dyDescent="0.25">
      <c r="A188" s="131"/>
      <c r="B188" s="132"/>
      <c r="C188" s="26">
        <v>186</v>
      </c>
      <c r="D188" s="35" t="s">
        <v>309</v>
      </c>
      <c r="E188" s="26" t="s">
        <v>40</v>
      </c>
      <c r="F188" s="27" t="s">
        <v>153</v>
      </c>
      <c r="G188" s="26" t="s">
        <v>47</v>
      </c>
      <c r="H188" s="30">
        <v>6.9</v>
      </c>
      <c r="I188" s="83">
        <v>30</v>
      </c>
      <c r="J188" s="84">
        <f t="shared" si="4"/>
        <v>0</v>
      </c>
      <c r="K188" s="85" t="str">
        <f t="shared" si="5"/>
        <v>OK</v>
      </c>
      <c r="L188" s="48"/>
      <c r="M188" s="48"/>
      <c r="N188" s="48"/>
      <c r="O188" s="48"/>
      <c r="P188" s="48"/>
      <c r="Q188" s="48"/>
      <c r="R188" s="93">
        <v>20</v>
      </c>
      <c r="S188" s="48"/>
      <c r="T188" s="48"/>
      <c r="U188" s="57"/>
      <c r="V188" s="93">
        <v>10</v>
      </c>
      <c r="W188" s="57"/>
    </row>
    <row r="189" spans="1:23" ht="25.5" x14ac:dyDescent="0.25">
      <c r="A189" s="131"/>
      <c r="B189" s="132"/>
      <c r="C189" s="26">
        <v>187</v>
      </c>
      <c r="D189" s="35" t="s">
        <v>310</v>
      </c>
      <c r="E189" s="26" t="s">
        <v>40</v>
      </c>
      <c r="F189" s="27" t="s">
        <v>281</v>
      </c>
      <c r="G189" s="26" t="s">
        <v>47</v>
      </c>
      <c r="H189" s="30">
        <v>1.71</v>
      </c>
      <c r="I189" s="83"/>
      <c r="J189" s="84">
        <f t="shared" si="4"/>
        <v>0</v>
      </c>
      <c r="K189" s="85" t="str">
        <f t="shared" si="5"/>
        <v>OK</v>
      </c>
      <c r="L189" s="48"/>
      <c r="M189" s="48"/>
      <c r="N189" s="48"/>
      <c r="O189" s="48"/>
      <c r="P189" s="48"/>
      <c r="Q189" s="48"/>
      <c r="R189" s="48"/>
      <c r="S189" s="48"/>
      <c r="T189" s="48"/>
      <c r="U189" s="57"/>
      <c r="V189" s="57"/>
      <c r="W189" s="57"/>
    </row>
    <row r="190" spans="1:23" ht="25.5" x14ac:dyDescent="0.25">
      <c r="A190" s="131"/>
      <c r="B190" s="132"/>
      <c r="C190" s="26">
        <v>188</v>
      </c>
      <c r="D190" s="35" t="s">
        <v>311</v>
      </c>
      <c r="E190" s="26" t="s">
        <v>40</v>
      </c>
      <c r="F190" s="27" t="s">
        <v>281</v>
      </c>
      <c r="G190" s="26" t="s">
        <v>47</v>
      </c>
      <c r="H190" s="30">
        <v>1.97</v>
      </c>
      <c r="I190" s="83"/>
      <c r="J190" s="84">
        <f t="shared" si="4"/>
        <v>0</v>
      </c>
      <c r="K190" s="85" t="str">
        <f t="shared" si="5"/>
        <v>OK</v>
      </c>
      <c r="L190" s="48"/>
      <c r="M190" s="48"/>
      <c r="N190" s="48"/>
      <c r="O190" s="48"/>
      <c r="P190" s="48"/>
      <c r="Q190" s="48"/>
      <c r="R190" s="48"/>
      <c r="S190" s="48"/>
      <c r="T190" s="48"/>
      <c r="U190" s="57"/>
      <c r="V190" s="57"/>
      <c r="W190" s="57"/>
    </row>
    <row r="191" spans="1:23" ht="25.5" x14ac:dyDescent="0.25">
      <c r="A191" s="131"/>
      <c r="B191" s="132"/>
      <c r="C191" s="26">
        <v>189</v>
      </c>
      <c r="D191" s="35" t="s">
        <v>312</v>
      </c>
      <c r="E191" s="26" t="s">
        <v>40</v>
      </c>
      <c r="F191" s="27" t="s">
        <v>153</v>
      </c>
      <c r="G191" s="26" t="s">
        <v>47</v>
      </c>
      <c r="H191" s="30">
        <v>23.79</v>
      </c>
      <c r="I191" s="83">
        <v>20</v>
      </c>
      <c r="J191" s="84">
        <f t="shared" si="4"/>
        <v>0</v>
      </c>
      <c r="K191" s="85" t="str">
        <f t="shared" si="5"/>
        <v>OK</v>
      </c>
      <c r="L191" s="48"/>
      <c r="M191" s="48"/>
      <c r="N191" s="93">
        <v>20</v>
      </c>
      <c r="O191" s="48"/>
      <c r="P191" s="48"/>
      <c r="Q191" s="48"/>
      <c r="R191" s="48"/>
      <c r="S191" s="48"/>
      <c r="T191" s="48"/>
      <c r="U191" s="57"/>
      <c r="V191" s="57"/>
      <c r="W191" s="57"/>
    </row>
    <row r="192" spans="1:23" ht="76.5" x14ac:dyDescent="0.25">
      <c r="A192" s="131"/>
      <c r="B192" s="132"/>
      <c r="C192" s="26">
        <v>190</v>
      </c>
      <c r="D192" s="35" t="s">
        <v>313</v>
      </c>
      <c r="E192" s="26" t="s">
        <v>40</v>
      </c>
      <c r="F192" s="27" t="s">
        <v>218</v>
      </c>
      <c r="G192" s="26" t="s">
        <v>47</v>
      </c>
      <c r="H192" s="30">
        <v>2.14</v>
      </c>
      <c r="I192" s="83"/>
      <c r="J192" s="84">
        <f t="shared" si="4"/>
        <v>0</v>
      </c>
      <c r="K192" s="85" t="str">
        <f t="shared" si="5"/>
        <v>OK</v>
      </c>
      <c r="L192" s="48"/>
      <c r="M192" s="48"/>
      <c r="N192" s="48"/>
      <c r="O192" s="48"/>
      <c r="P192" s="48"/>
      <c r="Q192" s="48"/>
      <c r="R192" s="48"/>
      <c r="S192" s="48"/>
      <c r="T192" s="48"/>
      <c r="U192" s="57"/>
      <c r="V192" s="57"/>
      <c r="W192" s="57"/>
    </row>
    <row r="193" spans="1:23" ht="25.5" x14ac:dyDescent="0.25">
      <c r="A193" s="131"/>
      <c r="B193" s="132"/>
      <c r="C193" s="26">
        <v>191</v>
      </c>
      <c r="D193" s="35" t="s">
        <v>314</v>
      </c>
      <c r="E193" s="26" t="s">
        <v>40</v>
      </c>
      <c r="F193" s="27" t="s">
        <v>281</v>
      </c>
      <c r="G193" s="26" t="s">
        <v>47</v>
      </c>
      <c r="H193" s="30">
        <v>1.1000000000000001</v>
      </c>
      <c r="I193" s="83">
        <v>50</v>
      </c>
      <c r="J193" s="84">
        <f t="shared" si="4"/>
        <v>0</v>
      </c>
      <c r="K193" s="85" t="str">
        <f t="shared" si="5"/>
        <v>OK</v>
      </c>
      <c r="L193" s="48"/>
      <c r="M193" s="48"/>
      <c r="N193" s="48"/>
      <c r="O193" s="48"/>
      <c r="P193" s="48"/>
      <c r="Q193" s="48"/>
      <c r="R193" s="93">
        <v>50</v>
      </c>
      <c r="S193" s="48"/>
      <c r="T193" s="48"/>
      <c r="U193" s="57"/>
      <c r="V193" s="57"/>
      <c r="W193" s="57"/>
    </row>
    <row r="194" spans="1:23" x14ac:dyDescent="0.25">
      <c r="A194" s="130" t="s">
        <v>378</v>
      </c>
      <c r="B194" s="133">
        <v>28</v>
      </c>
      <c r="C194" s="23">
        <v>192</v>
      </c>
      <c r="D194" s="21" t="s">
        <v>315</v>
      </c>
      <c r="E194" s="23" t="s">
        <v>68</v>
      </c>
      <c r="F194" s="23" t="s">
        <v>316</v>
      </c>
      <c r="G194" s="23" t="s">
        <v>47</v>
      </c>
      <c r="H194" s="29">
        <v>2.68</v>
      </c>
      <c r="I194" s="86">
        <v>10</v>
      </c>
      <c r="J194" s="84">
        <f t="shared" si="4"/>
        <v>0</v>
      </c>
      <c r="K194" s="85" t="str">
        <f t="shared" si="5"/>
        <v>OK</v>
      </c>
      <c r="L194" s="48"/>
      <c r="M194" s="48"/>
      <c r="N194" s="48"/>
      <c r="O194" s="48"/>
      <c r="P194" s="48"/>
      <c r="Q194" s="48"/>
      <c r="R194" s="48"/>
      <c r="S194" s="93">
        <v>10</v>
      </c>
      <c r="T194" s="48"/>
      <c r="U194" s="57"/>
      <c r="V194" s="57"/>
      <c r="W194" s="57"/>
    </row>
    <row r="195" spans="1:23" ht="26.25" x14ac:dyDescent="0.25">
      <c r="A195" s="130"/>
      <c r="B195" s="133"/>
      <c r="C195" s="23">
        <v>193</v>
      </c>
      <c r="D195" s="37" t="s">
        <v>317</v>
      </c>
      <c r="E195" s="23" t="s">
        <v>68</v>
      </c>
      <c r="F195" s="23" t="s">
        <v>52</v>
      </c>
      <c r="G195" s="23" t="s">
        <v>47</v>
      </c>
      <c r="H195" s="29">
        <v>1.1100000000000001</v>
      </c>
      <c r="I195" s="86">
        <v>10</v>
      </c>
      <c r="J195" s="84">
        <f t="shared" si="4"/>
        <v>0</v>
      </c>
      <c r="K195" s="85" t="str">
        <f t="shared" si="5"/>
        <v>OK</v>
      </c>
      <c r="L195" s="48"/>
      <c r="M195" s="48"/>
      <c r="N195" s="48"/>
      <c r="O195" s="48"/>
      <c r="P195" s="48"/>
      <c r="Q195" s="48"/>
      <c r="R195" s="48"/>
      <c r="S195" s="93">
        <v>10</v>
      </c>
      <c r="T195" s="48"/>
      <c r="U195" s="57"/>
      <c r="V195" s="57"/>
      <c r="W195" s="57"/>
    </row>
    <row r="196" spans="1:23" ht="38.25" x14ac:dyDescent="0.25">
      <c r="A196" s="130"/>
      <c r="B196" s="133"/>
      <c r="C196" s="23">
        <v>194</v>
      </c>
      <c r="D196" s="21" t="s">
        <v>318</v>
      </c>
      <c r="E196" s="23" t="s">
        <v>40</v>
      </c>
      <c r="F196" s="23" t="s">
        <v>319</v>
      </c>
      <c r="G196" s="23" t="s">
        <v>47</v>
      </c>
      <c r="H196" s="29">
        <v>10.09</v>
      </c>
      <c r="I196" s="86"/>
      <c r="J196" s="84">
        <f t="shared" si="4"/>
        <v>0</v>
      </c>
      <c r="K196" s="85" t="str">
        <f t="shared" si="5"/>
        <v>OK</v>
      </c>
      <c r="L196" s="48"/>
      <c r="M196" s="48"/>
      <c r="N196" s="48"/>
      <c r="O196" s="48"/>
      <c r="P196" s="48"/>
      <c r="Q196" s="48"/>
      <c r="R196" s="48"/>
      <c r="S196" s="48"/>
      <c r="T196" s="48"/>
      <c r="U196" s="57"/>
      <c r="V196" s="57"/>
      <c r="W196" s="57"/>
    </row>
    <row r="197" spans="1:23" ht="38.25" x14ac:dyDescent="0.25">
      <c r="A197" s="130"/>
      <c r="B197" s="133"/>
      <c r="C197" s="23">
        <v>195</v>
      </c>
      <c r="D197" s="21" t="s">
        <v>320</v>
      </c>
      <c r="E197" s="23" t="s">
        <v>40</v>
      </c>
      <c r="F197" s="23" t="s">
        <v>321</v>
      </c>
      <c r="G197" s="23" t="s">
        <v>47</v>
      </c>
      <c r="H197" s="29">
        <v>27.37</v>
      </c>
      <c r="I197" s="86"/>
      <c r="J197" s="84">
        <f t="shared" ref="J197:J240" si="6">I197-(SUM(L197:W197))</f>
        <v>0</v>
      </c>
      <c r="K197" s="85" t="str">
        <f t="shared" ref="K197:K240" si="7">IF(J197&lt;0,"ATENÇÃO","OK")</f>
        <v>OK</v>
      </c>
      <c r="L197" s="48"/>
      <c r="M197" s="48"/>
      <c r="N197" s="48"/>
      <c r="O197" s="48"/>
      <c r="P197" s="48"/>
      <c r="Q197" s="48"/>
      <c r="R197" s="48"/>
      <c r="S197" s="48"/>
      <c r="T197" s="48"/>
      <c r="U197" s="57"/>
      <c r="V197" s="57"/>
      <c r="W197" s="57"/>
    </row>
    <row r="198" spans="1:23" ht="38.25" x14ac:dyDescent="0.25">
      <c r="A198" s="130"/>
      <c r="B198" s="133"/>
      <c r="C198" s="23">
        <v>196</v>
      </c>
      <c r="D198" s="21" t="s">
        <v>322</v>
      </c>
      <c r="E198" s="23" t="s">
        <v>40</v>
      </c>
      <c r="F198" s="23" t="s">
        <v>319</v>
      </c>
      <c r="G198" s="23" t="s">
        <v>47</v>
      </c>
      <c r="H198" s="29">
        <v>8.91</v>
      </c>
      <c r="I198" s="86"/>
      <c r="J198" s="84">
        <f t="shared" si="6"/>
        <v>0</v>
      </c>
      <c r="K198" s="85" t="str">
        <f t="shared" si="7"/>
        <v>OK</v>
      </c>
      <c r="L198" s="48"/>
      <c r="M198" s="48"/>
      <c r="N198" s="48"/>
      <c r="O198" s="48"/>
      <c r="P198" s="48"/>
      <c r="Q198" s="48"/>
      <c r="R198" s="48"/>
      <c r="S198" s="48"/>
      <c r="T198" s="48"/>
      <c r="U198" s="57"/>
      <c r="V198" s="57"/>
      <c r="W198" s="57"/>
    </row>
    <row r="199" spans="1:23" x14ac:dyDescent="0.25">
      <c r="A199" s="130"/>
      <c r="B199" s="133"/>
      <c r="C199" s="23">
        <v>197</v>
      </c>
      <c r="D199" s="21" t="s">
        <v>323</v>
      </c>
      <c r="E199" s="23" t="s">
        <v>40</v>
      </c>
      <c r="F199" s="23" t="s">
        <v>319</v>
      </c>
      <c r="G199" s="23" t="s">
        <v>47</v>
      </c>
      <c r="H199" s="29">
        <v>1.32</v>
      </c>
      <c r="I199" s="86"/>
      <c r="J199" s="84">
        <f t="shared" si="6"/>
        <v>0</v>
      </c>
      <c r="K199" s="85" t="str">
        <f t="shared" si="7"/>
        <v>OK</v>
      </c>
      <c r="L199" s="48"/>
      <c r="M199" s="48"/>
      <c r="N199" s="48"/>
      <c r="O199" s="48"/>
      <c r="P199" s="48"/>
      <c r="Q199" s="48"/>
      <c r="R199" s="48"/>
      <c r="S199" s="48"/>
      <c r="T199" s="48"/>
      <c r="U199" s="57"/>
      <c r="V199" s="57"/>
      <c r="W199" s="57"/>
    </row>
    <row r="200" spans="1:23" ht="25.5" x14ac:dyDescent="0.25">
      <c r="A200" s="130"/>
      <c r="B200" s="133"/>
      <c r="C200" s="23">
        <v>198</v>
      </c>
      <c r="D200" s="21" t="s">
        <v>324</v>
      </c>
      <c r="E200" s="23" t="s">
        <v>40</v>
      </c>
      <c r="F200" s="23" t="s">
        <v>325</v>
      </c>
      <c r="G200" s="23" t="s">
        <v>47</v>
      </c>
      <c r="H200" s="29">
        <v>4.8600000000000003</v>
      </c>
      <c r="I200" s="86">
        <v>8</v>
      </c>
      <c r="J200" s="84">
        <f t="shared" si="6"/>
        <v>0</v>
      </c>
      <c r="K200" s="85" t="str">
        <f t="shared" si="7"/>
        <v>OK</v>
      </c>
      <c r="L200" s="48"/>
      <c r="M200" s="48"/>
      <c r="N200" s="48"/>
      <c r="O200" s="48"/>
      <c r="P200" s="48"/>
      <c r="Q200" s="48"/>
      <c r="R200" s="48"/>
      <c r="S200" s="93">
        <v>8</v>
      </c>
      <c r="T200" s="48"/>
      <c r="U200" s="57"/>
      <c r="V200" s="57"/>
      <c r="W200" s="57"/>
    </row>
    <row r="201" spans="1:23" ht="51" x14ac:dyDescent="0.25">
      <c r="A201" s="130"/>
      <c r="B201" s="133"/>
      <c r="C201" s="23">
        <v>199</v>
      </c>
      <c r="D201" s="21" t="s">
        <v>326</v>
      </c>
      <c r="E201" s="23" t="s">
        <v>40</v>
      </c>
      <c r="F201" s="23" t="s">
        <v>327</v>
      </c>
      <c r="G201" s="23" t="s">
        <v>47</v>
      </c>
      <c r="H201" s="29">
        <v>32</v>
      </c>
      <c r="I201" s="86"/>
      <c r="J201" s="84">
        <f t="shared" si="6"/>
        <v>0</v>
      </c>
      <c r="K201" s="85" t="str">
        <f t="shared" si="7"/>
        <v>OK</v>
      </c>
      <c r="L201" s="48"/>
      <c r="M201" s="48"/>
      <c r="N201" s="48"/>
      <c r="O201" s="48"/>
      <c r="P201" s="48"/>
      <c r="Q201" s="48"/>
      <c r="R201" s="48"/>
      <c r="S201" s="48"/>
      <c r="T201" s="48"/>
      <c r="U201" s="57"/>
      <c r="V201" s="57"/>
      <c r="W201" s="57"/>
    </row>
    <row r="202" spans="1:23" ht="25.5" x14ac:dyDescent="0.25">
      <c r="A202" s="130"/>
      <c r="B202" s="133"/>
      <c r="C202" s="23">
        <v>200</v>
      </c>
      <c r="D202" s="21" t="s">
        <v>328</v>
      </c>
      <c r="E202" s="23" t="s">
        <v>40</v>
      </c>
      <c r="F202" s="23" t="s">
        <v>325</v>
      </c>
      <c r="G202" s="23" t="s">
        <v>47</v>
      </c>
      <c r="H202" s="29">
        <v>12.57</v>
      </c>
      <c r="I202" s="86"/>
      <c r="J202" s="84">
        <f t="shared" si="6"/>
        <v>0</v>
      </c>
      <c r="K202" s="85" t="str">
        <f t="shared" si="7"/>
        <v>OK</v>
      </c>
      <c r="L202" s="48"/>
      <c r="M202" s="48"/>
      <c r="N202" s="48"/>
      <c r="O202" s="48"/>
      <c r="P202" s="48"/>
      <c r="Q202" s="48"/>
      <c r="R202" s="48"/>
      <c r="S202" s="48"/>
      <c r="T202" s="48"/>
      <c r="U202" s="57"/>
      <c r="V202" s="57"/>
      <c r="W202" s="57"/>
    </row>
    <row r="203" spans="1:23" ht="25.5" x14ac:dyDescent="0.25">
      <c r="A203" s="130"/>
      <c r="B203" s="133"/>
      <c r="C203" s="23">
        <v>201</v>
      </c>
      <c r="D203" s="21" t="s">
        <v>329</v>
      </c>
      <c r="E203" s="23" t="s">
        <v>40</v>
      </c>
      <c r="F203" s="23" t="s">
        <v>60</v>
      </c>
      <c r="G203" s="23" t="s">
        <v>47</v>
      </c>
      <c r="H203" s="29">
        <v>5.94</v>
      </c>
      <c r="I203" s="86">
        <v>30</v>
      </c>
      <c r="J203" s="84">
        <f t="shared" si="6"/>
        <v>10</v>
      </c>
      <c r="K203" s="85" t="str">
        <f t="shared" si="7"/>
        <v>OK</v>
      </c>
      <c r="L203" s="48"/>
      <c r="M203" s="48"/>
      <c r="N203" s="48"/>
      <c r="O203" s="93">
        <v>5</v>
      </c>
      <c r="P203" s="48"/>
      <c r="Q203" s="48"/>
      <c r="R203" s="48"/>
      <c r="S203" s="93">
        <v>15</v>
      </c>
      <c r="T203" s="48"/>
      <c r="U203" s="57"/>
      <c r="V203" s="57"/>
      <c r="W203" s="57"/>
    </row>
    <row r="204" spans="1:23" ht="25.5" x14ac:dyDescent="0.25">
      <c r="A204" s="131" t="s">
        <v>378</v>
      </c>
      <c r="B204" s="132">
        <v>29</v>
      </c>
      <c r="C204" s="26">
        <v>202</v>
      </c>
      <c r="D204" s="35" t="s">
        <v>330</v>
      </c>
      <c r="E204" s="26" t="s">
        <v>40</v>
      </c>
      <c r="F204" s="26" t="s">
        <v>331</v>
      </c>
      <c r="G204" s="26" t="s">
        <v>47</v>
      </c>
      <c r="H204" s="28">
        <v>68.31</v>
      </c>
      <c r="I204" s="83"/>
      <c r="J204" s="84">
        <f t="shared" si="6"/>
        <v>0</v>
      </c>
      <c r="K204" s="85" t="str">
        <f t="shared" si="7"/>
        <v>OK</v>
      </c>
      <c r="L204" s="48"/>
      <c r="M204" s="48"/>
      <c r="N204" s="48"/>
      <c r="O204" s="48"/>
      <c r="P204" s="48"/>
      <c r="Q204" s="48"/>
      <c r="R204" s="48"/>
      <c r="S204" s="48"/>
      <c r="T204" s="48"/>
      <c r="U204" s="57"/>
      <c r="V204" s="57"/>
      <c r="W204" s="57"/>
    </row>
    <row r="205" spans="1:23" ht="25.5" x14ac:dyDescent="0.25">
      <c r="A205" s="131"/>
      <c r="B205" s="132"/>
      <c r="C205" s="26">
        <v>203</v>
      </c>
      <c r="D205" s="35" t="s">
        <v>332</v>
      </c>
      <c r="E205" s="26" t="s">
        <v>40</v>
      </c>
      <c r="F205" s="26" t="s">
        <v>331</v>
      </c>
      <c r="G205" s="26" t="s">
        <v>47</v>
      </c>
      <c r="H205" s="28">
        <v>43.07</v>
      </c>
      <c r="I205" s="83"/>
      <c r="J205" s="84">
        <f t="shared" si="6"/>
        <v>0</v>
      </c>
      <c r="K205" s="85" t="str">
        <f t="shared" si="7"/>
        <v>OK</v>
      </c>
      <c r="L205" s="48"/>
      <c r="M205" s="48"/>
      <c r="N205" s="48"/>
      <c r="O205" s="48"/>
      <c r="P205" s="48"/>
      <c r="Q205" s="48"/>
      <c r="R205" s="48"/>
      <c r="S205" s="48"/>
      <c r="T205" s="48"/>
      <c r="U205" s="57"/>
      <c r="V205" s="57"/>
      <c r="W205" s="57"/>
    </row>
    <row r="206" spans="1:23" ht="38.25" x14ac:dyDescent="0.25">
      <c r="A206" s="130" t="s">
        <v>377</v>
      </c>
      <c r="B206" s="133">
        <v>30</v>
      </c>
      <c r="C206" s="23">
        <v>204</v>
      </c>
      <c r="D206" s="21" t="s">
        <v>333</v>
      </c>
      <c r="E206" s="23" t="s">
        <v>9</v>
      </c>
      <c r="F206" s="32" t="s">
        <v>334</v>
      </c>
      <c r="G206" s="23" t="s">
        <v>47</v>
      </c>
      <c r="H206" s="29">
        <v>1.04</v>
      </c>
      <c r="I206" s="49">
        <v>30</v>
      </c>
      <c r="J206" s="84">
        <f t="shared" si="6"/>
        <v>0</v>
      </c>
      <c r="K206" s="85" t="str">
        <f t="shared" si="7"/>
        <v>OK</v>
      </c>
      <c r="L206" s="48"/>
      <c r="M206" s="48"/>
      <c r="N206" s="48"/>
      <c r="O206" s="48"/>
      <c r="P206" s="48"/>
      <c r="Q206" s="48"/>
      <c r="R206" s="48"/>
      <c r="S206" s="48"/>
      <c r="T206" s="48"/>
      <c r="U206" s="93">
        <v>30</v>
      </c>
      <c r="V206" s="57"/>
      <c r="W206" s="57"/>
    </row>
    <row r="207" spans="1:23" ht="38.25" x14ac:dyDescent="0.25">
      <c r="A207" s="130"/>
      <c r="B207" s="133"/>
      <c r="C207" s="23">
        <v>205</v>
      </c>
      <c r="D207" s="21" t="s">
        <v>335</v>
      </c>
      <c r="E207" s="23" t="s">
        <v>40</v>
      </c>
      <c r="F207" s="32" t="s">
        <v>334</v>
      </c>
      <c r="G207" s="23" t="s">
        <v>47</v>
      </c>
      <c r="H207" s="29">
        <v>0.73</v>
      </c>
      <c r="I207" s="86"/>
      <c r="J207" s="84">
        <f t="shared" si="6"/>
        <v>0</v>
      </c>
      <c r="K207" s="85" t="str">
        <f t="shared" si="7"/>
        <v>OK</v>
      </c>
      <c r="L207" s="48"/>
      <c r="M207" s="48"/>
      <c r="N207" s="48"/>
      <c r="O207" s="48"/>
      <c r="P207" s="48"/>
      <c r="Q207" s="48"/>
      <c r="R207" s="48"/>
      <c r="S207" s="48"/>
      <c r="T207" s="48"/>
      <c r="U207" s="57"/>
      <c r="V207" s="57"/>
      <c r="W207" s="57"/>
    </row>
    <row r="208" spans="1:23" ht="38.25" x14ac:dyDescent="0.25">
      <c r="A208" s="130"/>
      <c r="B208" s="133"/>
      <c r="C208" s="23">
        <v>206</v>
      </c>
      <c r="D208" s="21" t="s">
        <v>336</v>
      </c>
      <c r="E208" s="23" t="s">
        <v>40</v>
      </c>
      <c r="F208" s="32" t="s">
        <v>334</v>
      </c>
      <c r="G208" s="23" t="s">
        <v>47</v>
      </c>
      <c r="H208" s="29">
        <v>1.75</v>
      </c>
      <c r="I208" s="86"/>
      <c r="J208" s="84">
        <f t="shared" si="6"/>
        <v>0</v>
      </c>
      <c r="K208" s="85" t="str">
        <f t="shared" si="7"/>
        <v>OK</v>
      </c>
      <c r="L208" s="48"/>
      <c r="M208" s="48"/>
      <c r="N208" s="48"/>
      <c r="O208" s="48"/>
      <c r="P208" s="48"/>
      <c r="Q208" s="48"/>
      <c r="R208" s="48"/>
      <c r="S208" s="48"/>
      <c r="T208" s="48"/>
      <c r="U208" s="57"/>
      <c r="V208" s="57"/>
      <c r="W208" s="57"/>
    </row>
    <row r="209" spans="1:23" ht="25.5" x14ac:dyDescent="0.25">
      <c r="A209" s="130"/>
      <c r="B209" s="133"/>
      <c r="C209" s="23">
        <v>207</v>
      </c>
      <c r="D209" s="21" t="s">
        <v>337</v>
      </c>
      <c r="E209" s="23" t="s">
        <v>40</v>
      </c>
      <c r="F209" s="32" t="s">
        <v>338</v>
      </c>
      <c r="G209" s="23" t="s">
        <v>47</v>
      </c>
      <c r="H209" s="29">
        <v>9</v>
      </c>
      <c r="I209" s="86"/>
      <c r="J209" s="84">
        <f t="shared" si="6"/>
        <v>0</v>
      </c>
      <c r="K209" s="85" t="str">
        <f t="shared" si="7"/>
        <v>OK</v>
      </c>
      <c r="L209" s="48"/>
      <c r="M209" s="48"/>
      <c r="N209" s="48"/>
      <c r="O209" s="48"/>
      <c r="P209" s="48"/>
      <c r="Q209" s="48"/>
      <c r="R209" s="48"/>
      <c r="S209" s="48"/>
      <c r="T209" s="48"/>
      <c r="U209" s="57"/>
      <c r="V209" s="57"/>
      <c r="W209" s="57"/>
    </row>
    <row r="210" spans="1:23" ht="63.75" x14ac:dyDescent="0.25">
      <c r="A210" s="130"/>
      <c r="B210" s="133"/>
      <c r="C210" s="23">
        <v>208</v>
      </c>
      <c r="D210" s="21" t="s">
        <v>339</v>
      </c>
      <c r="E210" s="23" t="s">
        <v>51</v>
      </c>
      <c r="F210" s="32" t="s">
        <v>340</v>
      </c>
      <c r="G210" s="23" t="s">
        <v>47</v>
      </c>
      <c r="H210" s="29">
        <v>8.01</v>
      </c>
      <c r="I210" s="86"/>
      <c r="J210" s="84">
        <f t="shared" si="6"/>
        <v>0</v>
      </c>
      <c r="K210" s="85" t="str">
        <f t="shared" si="7"/>
        <v>OK</v>
      </c>
      <c r="L210" s="48"/>
      <c r="M210" s="48"/>
      <c r="N210" s="48"/>
      <c r="O210" s="48"/>
      <c r="P210" s="48"/>
      <c r="Q210" s="48"/>
      <c r="R210" s="48"/>
      <c r="S210" s="48"/>
      <c r="T210" s="48"/>
      <c r="U210" s="57"/>
      <c r="V210" s="57"/>
      <c r="W210" s="57"/>
    </row>
    <row r="211" spans="1:23" ht="25.5" x14ac:dyDescent="0.25">
      <c r="A211" s="130"/>
      <c r="B211" s="133"/>
      <c r="C211" s="23">
        <v>209</v>
      </c>
      <c r="D211" s="21" t="s">
        <v>341</v>
      </c>
      <c r="E211" s="23" t="s">
        <v>40</v>
      </c>
      <c r="F211" s="32" t="s">
        <v>52</v>
      </c>
      <c r="G211" s="23" t="s">
        <v>47</v>
      </c>
      <c r="H211" s="29">
        <v>1.48</v>
      </c>
      <c r="I211" s="86"/>
      <c r="J211" s="84">
        <f t="shared" si="6"/>
        <v>0</v>
      </c>
      <c r="K211" s="85" t="str">
        <f t="shared" si="7"/>
        <v>OK</v>
      </c>
      <c r="L211" s="48"/>
      <c r="M211" s="48"/>
      <c r="N211" s="48"/>
      <c r="O211" s="48"/>
      <c r="P211" s="48"/>
      <c r="Q211" s="48"/>
      <c r="R211" s="48"/>
      <c r="S211" s="48"/>
      <c r="T211" s="48"/>
      <c r="U211" s="57"/>
      <c r="V211" s="57"/>
      <c r="W211" s="57"/>
    </row>
    <row r="212" spans="1:23" ht="25.5" x14ac:dyDescent="0.25">
      <c r="A212" s="130"/>
      <c r="B212" s="133"/>
      <c r="C212" s="23">
        <v>210</v>
      </c>
      <c r="D212" s="21" t="s">
        <v>342</v>
      </c>
      <c r="E212" s="23" t="s">
        <v>40</v>
      </c>
      <c r="F212" s="32" t="s">
        <v>52</v>
      </c>
      <c r="G212" s="23" t="s">
        <v>47</v>
      </c>
      <c r="H212" s="29">
        <v>3.6</v>
      </c>
      <c r="I212" s="86">
        <v>40</v>
      </c>
      <c r="J212" s="84">
        <f t="shared" si="6"/>
        <v>0</v>
      </c>
      <c r="K212" s="85" t="str">
        <f t="shared" si="7"/>
        <v>OK</v>
      </c>
      <c r="L212" s="48"/>
      <c r="M212" s="48"/>
      <c r="N212" s="48"/>
      <c r="O212" s="48"/>
      <c r="P212" s="48"/>
      <c r="Q212" s="93">
        <v>30</v>
      </c>
      <c r="R212" s="48"/>
      <c r="S212" s="48"/>
      <c r="T212" s="48"/>
      <c r="U212" s="93">
        <v>10</v>
      </c>
      <c r="V212" s="57"/>
      <c r="W212" s="57"/>
    </row>
    <row r="213" spans="1:23" ht="51.75" x14ac:dyDescent="0.25">
      <c r="A213" s="130"/>
      <c r="B213" s="133"/>
      <c r="C213" s="23">
        <v>211</v>
      </c>
      <c r="D213" s="37" t="s">
        <v>343</v>
      </c>
      <c r="E213" s="23" t="s">
        <v>40</v>
      </c>
      <c r="F213" s="32" t="s">
        <v>344</v>
      </c>
      <c r="G213" s="23" t="s">
        <v>47</v>
      </c>
      <c r="H213" s="29">
        <v>54.78</v>
      </c>
      <c r="I213" s="86"/>
      <c r="J213" s="84">
        <f t="shared" si="6"/>
        <v>0</v>
      </c>
      <c r="K213" s="85" t="str">
        <f t="shared" si="7"/>
        <v>OK</v>
      </c>
      <c r="L213" s="48"/>
      <c r="M213" s="48"/>
      <c r="N213" s="48"/>
      <c r="O213" s="48"/>
      <c r="P213" s="48"/>
      <c r="Q213" s="48"/>
      <c r="R213" s="48"/>
      <c r="S213" s="48"/>
      <c r="T213" s="48"/>
      <c r="U213" s="57"/>
      <c r="V213" s="57"/>
      <c r="W213" s="57"/>
    </row>
    <row r="214" spans="1:23" ht="25.5" x14ac:dyDescent="0.25">
      <c r="A214" s="131" t="s">
        <v>379</v>
      </c>
      <c r="B214" s="132">
        <v>31</v>
      </c>
      <c r="C214" s="26">
        <v>212</v>
      </c>
      <c r="D214" s="35" t="s">
        <v>345</v>
      </c>
      <c r="E214" s="26" t="s">
        <v>40</v>
      </c>
      <c r="F214" s="27" t="s">
        <v>128</v>
      </c>
      <c r="G214" s="26" t="s">
        <v>47</v>
      </c>
      <c r="H214" s="28">
        <v>0.28999999999999998</v>
      </c>
      <c r="I214" s="83"/>
      <c r="J214" s="84">
        <f t="shared" si="6"/>
        <v>0</v>
      </c>
      <c r="K214" s="85" t="str">
        <f t="shared" si="7"/>
        <v>OK</v>
      </c>
      <c r="L214" s="48"/>
      <c r="M214" s="48"/>
      <c r="N214" s="48"/>
      <c r="O214" s="48"/>
      <c r="P214" s="48"/>
      <c r="Q214" s="48"/>
      <c r="R214" s="48"/>
      <c r="S214" s="48"/>
      <c r="T214" s="48"/>
      <c r="U214" s="57"/>
      <c r="V214" s="57"/>
      <c r="W214" s="57"/>
    </row>
    <row r="215" spans="1:23" ht="25.5" x14ac:dyDescent="0.25">
      <c r="A215" s="131"/>
      <c r="B215" s="132"/>
      <c r="C215" s="26">
        <v>213</v>
      </c>
      <c r="D215" s="35" t="s">
        <v>346</v>
      </c>
      <c r="E215" s="26" t="s">
        <v>40</v>
      </c>
      <c r="F215" s="27" t="s">
        <v>128</v>
      </c>
      <c r="G215" s="26" t="s">
        <v>47</v>
      </c>
      <c r="H215" s="28">
        <v>0.28999999999999998</v>
      </c>
      <c r="I215" s="83"/>
      <c r="J215" s="84">
        <f t="shared" si="6"/>
        <v>0</v>
      </c>
      <c r="K215" s="85" t="str">
        <f t="shared" si="7"/>
        <v>OK</v>
      </c>
      <c r="L215" s="48"/>
      <c r="M215" s="48"/>
      <c r="N215" s="48"/>
      <c r="O215" s="48"/>
      <c r="P215" s="48"/>
      <c r="Q215" s="48"/>
      <c r="R215" s="48"/>
      <c r="S215" s="48"/>
      <c r="T215" s="48"/>
      <c r="U215" s="57"/>
      <c r="V215" s="57"/>
      <c r="W215" s="57"/>
    </row>
    <row r="216" spans="1:23" ht="25.5" x14ac:dyDescent="0.25">
      <c r="A216" s="131"/>
      <c r="B216" s="132"/>
      <c r="C216" s="26">
        <v>214</v>
      </c>
      <c r="D216" s="35" t="s">
        <v>347</v>
      </c>
      <c r="E216" s="26" t="s">
        <v>40</v>
      </c>
      <c r="F216" s="27" t="s">
        <v>128</v>
      </c>
      <c r="G216" s="26" t="s">
        <v>47</v>
      </c>
      <c r="H216" s="28">
        <v>0.28999999999999998</v>
      </c>
      <c r="I216" s="83"/>
      <c r="J216" s="84">
        <f t="shared" si="6"/>
        <v>0</v>
      </c>
      <c r="K216" s="85" t="str">
        <f t="shared" si="7"/>
        <v>OK</v>
      </c>
      <c r="L216" s="48"/>
      <c r="M216" s="48"/>
      <c r="N216" s="48"/>
      <c r="O216" s="48"/>
      <c r="P216" s="48"/>
      <c r="Q216" s="48"/>
      <c r="R216" s="48"/>
      <c r="S216" s="48"/>
      <c r="T216" s="48"/>
      <c r="U216" s="57"/>
      <c r="V216" s="57"/>
      <c r="W216" s="57"/>
    </row>
    <row r="217" spans="1:23" ht="25.5" x14ac:dyDescent="0.25">
      <c r="A217" s="131"/>
      <c r="B217" s="132"/>
      <c r="C217" s="26">
        <v>215</v>
      </c>
      <c r="D217" s="35" t="s">
        <v>348</v>
      </c>
      <c r="E217" s="26" t="s">
        <v>40</v>
      </c>
      <c r="F217" s="27" t="s">
        <v>128</v>
      </c>
      <c r="G217" s="26" t="s">
        <v>47</v>
      </c>
      <c r="H217" s="28">
        <v>0.28999999999999998</v>
      </c>
      <c r="I217" s="83"/>
      <c r="J217" s="84">
        <f t="shared" si="6"/>
        <v>0</v>
      </c>
      <c r="K217" s="85" t="str">
        <f t="shared" si="7"/>
        <v>OK</v>
      </c>
      <c r="L217" s="48"/>
      <c r="M217" s="48"/>
      <c r="N217" s="48"/>
      <c r="O217" s="48"/>
      <c r="P217" s="48"/>
      <c r="Q217" s="48"/>
      <c r="R217" s="48"/>
      <c r="S217" s="48"/>
      <c r="T217" s="48"/>
      <c r="U217" s="57"/>
      <c r="V217" s="57"/>
      <c r="W217" s="57"/>
    </row>
    <row r="218" spans="1:23" ht="25.5" x14ac:dyDescent="0.25">
      <c r="A218" s="131"/>
      <c r="B218" s="132"/>
      <c r="C218" s="26">
        <v>216</v>
      </c>
      <c r="D218" s="35" t="s">
        <v>349</v>
      </c>
      <c r="E218" s="26" t="s">
        <v>40</v>
      </c>
      <c r="F218" s="27" t="s">
        <v>128</v>
      </c>
      <c r="G218" s="26" t="s">
        <v>47</v>
      </c>
      <c r="H218" s="28">
        <v>0.28999999999999998</v>
      </c>
      <c r="I218" s="83"/>
      <c r="J218" s="84">
        <f t="shared" si="6"/>
        <v>0</v>
      </c>
      <c r="K218" s="85" t="str">
        <f t="shared" si="7"/>
        <v>OK</v>
      </c>
      <c r="L218" s="48"/>
      <c r="M218" s="48"/>
      <c r="N218" s="48"/>
      <c r="O218" s="48"/>
      <c r="P218" s="48"/>
      <c r="Q218" s="48"/>
      <c r="R218" s="48"/>
      <c r="S218" s="48"/>
      <c r="T218" s="48"/>
      <c r="U218" s="57"/>
      <c r="V218" s="57"/>
      <c r="W218" s="57"/>
    </row>
    <row r="219" spans="1:23" ht="25.5" x14ac:dyDescent="0.25">
      <c r="A219" s="131"/>
      <c r="B219" s="132"/>
      <c r="C219" s="26">
        <v>217</v>
      </c>
      <c r="D219" s="35" t="s">
        <v>350</v>
      </c>
      <c r="E219" s="26" t="s">
        <v>40</v>
      </c>
      <c r="F219" s="27" t="s">
        <v>128</v>
      </c>
      <c r="G219" s="26" t="s">
        <v>47</v>
      </c>
      <c r="H219" s="28">
        <v>0.28999999999999998</v>
      </c>
      <c r="I219" s="83"/>
      <c r="J219" s="84">
        <f t="shared" si="6"/>
        <v>0</v>
      </c>
      <c r="K219" s="85" t="str">
        <f t="shared" si="7"/>
        <v>OK</v>
      </c>
      <c r="L219" s="48"/>
      <c r="M219" s="48"/>
      <c r="N219" s="48"/>
      <c r="O219" s="48"/>
      <c r="P219" s="48"/>
      <c r="Q219" s="48"/>
      <c r="R219" s="48"/>
      <c r="S219" s="48"/>
      <c r="T219" s="48"/>
      <c r="U219" s="57"/>
      <c r="V219" s="57"/>
      <c r="W219" s="57"/>
    </row>
    <row r="220" spans="1:23" x14ac:dyDescent="0.25">
      <c r="A220" s="131"/>
      <c r="B220" s="132"/>
      <c r="C220" s="26">
        <v>218</v>
      </c>
      <c r="D220" s="35" t="s">
        <v>351</v>
      </c>
      <c r="E220" s="26" t="s">
        <v>40</v>
      </c>
      <c r="F220" s="27" t="s">
        <v>118</v>
      </c>
      <c r="G220" s="26" t="s">
        <v>47</v>
      </c>
      <c r="H220" s="28">
        <v>2.2000000000000002</v>
      </c>
      <c r="I220" s="83">
        <v>10</v>
      </c>
      <c r="J220" s="84">
        <f t="shared" si="6"/>
        <v>0</v>
      </c>
      <c r="K220" s="85" t="str">
        <f t="shared" si="7"/>
        <v>OK</v>
      </c>
      <c r="L220" s="48"/>
      <c r="M220" s="48"/>
      <c r="N220" s="48"/>
      <c r="O220" s="48"/>
      <c r="P220" s="48"/>
      <c r="Q220" s="48"/>
      <c r="R220" s="93">
        <v>5</v>
      </c>
      <c r="S220" s="48"/>
      <c r="T220" s="48"/>
      <c r="U220" s="57"/>
      <c r="V220" s="93">
        <v>5</v>
      </c>
      <c r="W220" s="57"/>
    </row>
    <row r="221" spans="1:23" x14ac:dyDescent="0.25">
      <c r="A221" s="131"/>
      <c r="B221" s="132"/>
      <c r="C221" s="26">
        <v>219</v>
      </c>
      <c r="D221" s="35" t="s">
        <v>352</v>
      </c>
      <c r="E221" s="26" t="s">
        <v>147</v>
      </c>
      <c r="F221" s="27" t="s">
        <v>118</v>
      </c>
      <c r="G221" s="26" t="s">
        <v>47</v>
      </c>
      <c r="H221" s="28">
        <v>2.2000000000000002</v>
      </c>
      <c r="I221" s="83">
        <v>2</v>
      </c>
      <c r="J221" s="84">
        <f t="shared" si="6"/>
        <v>0</v>
      </c>
      <c r="K221" s="85" t="str">
        <f t="shared" si="7"/>
        <v>OK</v>
      </c>
      <c r="L221" s="48"/>
      <c r="M221" s="48"/>
      <c r="N221" s="48"/>
      <c r="O221" s="48"/>
      <c r="P221" s="48"/>
      <c r="Q221" s="48"/>
      <c r="R221" s="93">
        <v>1</v>
      </c>
      <c r="S221" s="48"/>
      <c r="T221" s="48"/>
      <c r="U221" s="57"/>
      <c r="V221" s="93">
        <v>1</v>
      </c>
      <c r="W221" s="57"/>
    </row>
    <row r="222" spans="1:23" ht="38.25" x14ac:dyDescent="0.25">
      <c r="A222" s="131"/>
      <c r="B222" s="132"/>
      <c r="C222" s="26">
        <v>220</v>
      </c>
      <c r="D222" s="35" t="s">
        <v>353</v>
      </c>
      <c r="E222" s="26" t="s">
        <v>40</v>
      </c>
      <c r="F222" s="27" t="s">
        <v>354</v>
      </c>
      <c r="G222" s="26" t="s">
        <v>47</v>
      </c>
      <c r="H222" s="28">
        <v>1.57</v>
      </c>
      <c r="I222" s="83">
        <v>10</v>
      </c>
      <c r="J222" s="84">
        <f t="shared" si="6"/>
        <v>5</v>
      </c>
      <c r="K222" s="85" t="str">
        <f t="shared" si="7"/>
        <v>OK</v>
      </c>
      <c r="L222" s="48"/>
      <c r="M222" s="48"/>
      <c r="N222" s="48"/>
      <c r="O222" s="48"/>
      <c r="P222" s="48"/>
      <c r="Q222" s="48"/>
      <c r="R222" s="93">
        <v>5</v>
      </c>
      <c r="S222" s="48"/>
      <c r="T222" s="48"/>
      <c r="U222" s="57"/>
      <c r="V222" s="57"/>
      <c r="W222" s="57"/>
    </row>
    <row r="223" spans="1:23" ht="25.5" x14ac:dyDescent="0.25">
      <c r="A223" s="131"/>
      <c r="B223" s="132"/>
      <c r="C223" s="26">
        <v>221</v>
      </c>
      <c r="D223" s="35" t="s">
        <v>355</v>
      </c>
      <c r="E223" s="26" t="s">
        <v>68</v>
      </c>
      <c r="F223" s="27" t="s">
        <v>218</v>
      </c>
      <c r="G223" s="26" t="s">
        <v>47</v>
      </c>
      <c r="H223" s="28">
        <v>5.71</v>
      </c>
      <c r="I223" s="83"/>
      <c r="J223" s="84">
        <f t="shared" si="6"/>
        <v>0</v>
      </c>
      <c r="K223" s="85" t="str">
        <f t="shared" si="7"/>
        <v>OK</v>
      </c>
      <c r="L223" s="48"/>
      <c r="M223" s="48"/>
      <c r="N223" s="48"/>
      <c r="O223" s="48"/>
      <c r="P223" s="48"/>
      <c r="Q223" s="48"/>
      <c r="R223" s="48"/>
      <c r="S223" s="48"/>
      <c r="T223" s="48"/>
      <c r="U223" s="57"/>
      <c r="V223" s="57"/>
      <c r="W223" s="57"/>
    </row>
    <row r="224" spans="1:23" ht="25.5" x14ac:dyDescent="0.25">
      <c r="A224" s="131"/>
      <c r="B224" s="132"/>
      <c r="C224" s="26">
        <v>222</v>
      </c>
      <c r="D224" s="35" t="s">
        <v>356</v>
      </c>
      <c r="E224" s="26" t="s">
        <v>40</v>
      </c>
      <c r="F224" s="27" t="s">
        <v>153</v>
      </c>
      <c r="G224" s="26" t="s">
        <v>47</v>
      </c>
      <c r="H224" s="28">
        <v>0.26</v>
      </c>
      <c r="I224" s="83">
        <v>800</v>
      </c>
      <c r="J224" s="84">
        <f t="shared" si="6"/>
        <v>0</v>
      </c>
      <c r="K224" s="85" t="str">
        <f t="shared" si="7"/>
        <v>OK</v>
      </c>
      <c r="L224" s="48"/>
      <c r="M224" s="48"/>
      <c r="N224" s="48"/>
      <c r="O224" s="48"/>
      <c r="P224" s="48"/>
      <c r="Q224" s="48"/>
      <c r="R224" s="93">
        <v>800</v>
      </c>
      <c r="S224" s="48"/>
      <c r="T224" s="48"/>
      <c r="U224" s="57"/>
      <c r="V224" s="57"/>
      <c r="W224" s="57"/>
    </row>
    <row r="225" spans="1:23" x14ac:dyDescent="0.25">
      <c r="A225" s="131"/>
      <c r="B225" s="132"/>
      <c r="C225" s="26">
        <v>223</v>
      </c>
      <c r="D225" s="35" t="s">
        <v>357</v>
      </c>
      <c r="E225" s="26" t="s">
        <v>40</v>
      </c>
      <c r="F225" s="27" t="s">
        <v>325</v>
      </c>
      <c r="G225" s="26" t="s">
        <v>47</v>
      </c>
      <c r="H225" s="28">
        <v>0.43</v>
      </c>
      <c r="I225" s="83">
        <v>100</v>
      </c>
      <c r="J225" s="84">
        <f t="shared" si="6"/>
        <v>0</v>
      </c>
      <c r="K225" s="85" t="str">
        <f t="shared" si="7"/>
        <v>OK</v>
      </c>
      <c r="L225" s="48"/>
      <c r="M225" s="48"/>
      <c r="N225" s="48"/>
      <c r="O225" s="48"/>
      <c r="P225" s="48"/>
      <c r="Q225" s="48"/>
      <c r="R225" s="93">
        <v>100</v>
      </c>
      <c r="S225" s="48"/>
      <c r="T225" s="48"/>
      <c r="U225" s="57"/>
      <c r="V225" s="57"/>
      <c r="W225" s="57"/>
    </row>
    <row r="226" spans="1:23" x14ac:dyDescent="0.25">
      <c r="A226" s="131"/>
      <c r="B226" s="132"/>
      <c r="C226" s="26">
        <v>224</v>
      </c>
      <c r="D226" s="40" t="s">
        <v>358</v>
      </c>
      <c r="E226" s="31" t="s">
        <v>40</v>
      </c>
      <c r="F226" s="33" t="s">
        <v>359</v>
      </c>
      <c r="G226" s="31" t="s">
        <v>47</v>
      </c>
      <c r="H226" s="28">
        <v>0.21</v>
      </c>
      <c r="I226" s="88">
        <v>1000</v>
      </c>
      <c r="J226" s="84">
        <f t="shared" si="6"/>
        <v>0</v>
      </c>
      <c r="K226" s="85" t="str">
        <f t="shared" si="7"/>
        <v>OK</v>
      </c>
      <c r="L226" s="48"/>
      <c r="M226" s="48"/>
      <c r="N226" s="48"/>
      <c r="O226" s="48"/>
      <c r="P226" s="48"/>
      <c r="Q226" s="48"/>
      <c r="R226" s="93">
        <v>1000</v>
      </c>
      <c r="S226" s="48"/>
      <c r="T226" s="48"/>
      <c r="U226" s="57"/>
      <c r="V226" s="57"/>
      <c r="W226" s="57"/>
    </row>
    <row r="227" spans="1:23" x14ac:dyDescent="0.25">
      <c r="A227" s="131"/>
      <c r="B227" s="132"/>
      <c r="C227" s="26">
        <v>225</v>
      </c>
      <c r="D227" s="40" t="s">
        <v>360</v>
      </c>
      <c r="E227" s="31" t="s">
        <v>40</v>
      </c>
      <c r="F227" s="33" t="s">
        <v>359</v>
      </c>
      <c r="G227" s="31" t="s">
        <v>47</v>
      </c>
      <c r="H227" s="28">
        <v>0.14000000000000001</v>
      </c>
      <c r="I227" s="88">
        <v>2000</v>
      </c>
      <c r="J227" s="84">
        <f t="shared" si="6"/>
        <v>0</v>
      </c>
      <c r="K227" s="85" t="str">
        <f t="shared" si="7"/>
        <v>OK</v>
      </c>
      <c r="L227" s="48"/>
      <c r="M227" s="48"/>
      <c r="N227" s="48"/>
      <c r="O227" s="48"/>
      <c r="P227" s="48"/>
      <c r="Q227" s="48"/>
      <c r="R227" s="93">
        <v>1000</v>
      </c>
      <c r="S227" s="48"/>
      <c r="T227" s="48"/>
      <c r="U227" s="57"/>
      <c r="V227" s="93">
        <v>1000</v>
      </c>
      <c r="W227" s="57"/>
    </row>
    <row r="228" spans="1:23" x14ac:dyDescent="0.25">
      <c r="A228" s="131"/>
      <c r="B228" s="132"/>
      <c r="C228" s="26">
        <v>226</v>
      </c>
      <c r="D228" s="40" t="s">
        <v>361</v>
      </c>
      <c r="E228" s="31" t="s">
        <v>40</v>
      </c>
      <c r="F228" s="33" t="s">
        <v>359</v>
      </c>
      <c r="G228" s="31" t="s">
        <v>47</v>
      </c>
      <c r="H228" s="28">
        <v>0.1</v>
      </c>
      <c r="I228" s="88">
        <v>2000</v>
      </c>
      <c r="J228" s="84">
        <f t="shared" si="6"/>
        <v>0</v>
      </c>
      <c r="K228" s="85" t="str">
        <f t="shared" si="7"/>
        <v>OK</v>
      </c>
      <c r="L228" s="48"/>
      <c r="M228" s="48"/>
      <c r="N228" s="48"/>
      <c r="O228" s="48"/>
      <c r="P228" s="48"/>
      <c r="Q228" s="48"/>
      <c r="R228" s="93">
        <v>1000</v>
      </c>
      <c r="S228" s="48"/>
      <c r="T228" s="48"/>
      <c r="U228" s="57"/>
      <c r="V228" s="93">
        <v>1000</v>
      </c>
      <c r="W228" s="57"/>
    </row>
    <row r="229" spans="1:23" x14ac:dyDescent="0.25">
      <c r="A229" s="131"/>
      <c r="B229" s="132"/>
      <c r="C229" s="26">
        <v>227</v>
      </c>
      <c r="D229" s="41" t="s">
        <v>362</v>
      </c>
      <c r="E229" s="31" t="s">
        <v>40</v>
      </c>
      <c r="F229" s="33" t="s">
        <v>359</v>
      </c>
      <c r="G229" s="31" t="s">
        <v>47</v>
      </c>
      <c r="H229" s="28">
        <v>0.33</v>
      </c>
      <c r="I229" s="88">
        <v>1000</v>
      </c>
      <c r="J229" s="84">
        <f t="shared" si="6"/>
        <v>0</v>
      </c>
      <c r="K229" s="85" t="str">
        <f t="shared" si="7"/>
        <v>OK</v>
      </c>
      <c r="L229" s="48"/>
      <c r="M229" s="48"/>
      <c r="N229" s="48"/>
      <c r="O229" s="48"/>
      <c r="P229" s="48"/>
      <c r="Q229" s="48"/>
      <c r="R229" s="93">
        <v>1000</v>
      </c>
      <c r="S229" s="48"/>
      <c r="T229" s="48"/>
      <c r="U229" s="57"/>
      <c r="V229" s="57">
        <v>0</v>
      </c>
      <c r="W229" s="57"/>
    </row>
    <row r="230" spans="1:23" x14ac:dyDescent="0.25">
      <c r="A230" s="131"/>
      <c r="B230" s="132"/>
      <c r="C230" s="26">
        <v>228</v>
      </c>
      <c r="D230" s="40" t="s">
        <v>363</v>
      </c>
      <c r="E230" s="31" t="s">
        <v>40</v>
      </c>
      <c r="F230" s="33" t="s">
        <v>359</v>
      </c>
      <c r="G230" s="31" t="s">
        <v>47</v>
      </c>
      <c r="H230" s="28">
        <v>0.21</v>
      </c>
      <c r="I230" s="88">
        <v>2000</v>
      </c>
      <c r="J230" s="84">
        <f t="shared" si="6"/>
        <v>0</v>
      </c>
      <c r="K230" s="85" t="str">
        <f t="shared" si="7"/>
        <v>OK</v>
      </c>
      <c r="L230" s="48"/>
      <c r="M230" s="48"/>
      <c r="N230" s="48"/>
      <c r="O230" s="48"/>
      <c r="P230" s="48"/>
      <c r="Q230" s="48"/>
      <c r="R230" s="93">
        <v>1000</v>
      </c>
      <c r="S230" s="48"/>
      <c r="T230" s="48"/>
      <c r="U230" s="57"/>
      <c r="V230" s="93">
        <v>1000</v>
      </c>
      <c r="W230" s="57"/>
    </row>
    <row r="231" spans="1:23" x14ac:dyDescent="0.25">
      <c r="A231" s="131"/>
      <c r="B231" s="132"/>
      <c r="C231" s="26">
        <v>229</v>
      </c>
      <c r="D231" s="40" t="s">
        <v>364</v>
      </c>
      <c r="E231" s="31" t="s">
        <v>40</v>
      </c>
      <c r="F231" s="33" t="s">
        <v>359</v>
      </c>
      <c r="G231" s="31" t="s">
        <v>47</v>
      </c>
      <c r="H231" s="28">
        <v>0.16</v>
      </c>
      <c r="I231" s="88">
        <v>2000</v>
      </c>
      <c r="J231" s="84">
        <f t="shared" si="6"/>
        <v>0</v>
      </c>
      <c r="K231" s="85" t="str">
        <f t="shared" si="7"/>
        <v>OK</v>
      </c>
      <c r="L231" s="48"/>
      <c r="M231" s="48"/>
      <c r="N231" s="48"/>
      <c r="O231" s="48"/>
      <c r="P231" s="48"/>
      <c r="Q231" s="48"/>
      <c r="R231" s="93">
        <v>1000</v>
      </c>
      <c r="S231" s="48"/>
      <c r="T231" s="48"/>
      <c r="U231" s="57"/>
      <c r="V231" s="93">
        <v>1000</v>
      </c>
      <c r="W231" s="57"/>
    </row>
    <row r="232" spans="1:23" x14ac:dyDescent="0.25">
      <c r="A232" s="131"/>
      <c r="B232" s="132"/>
      <c r="C232" s="26">
        <v>230</v>
      </c>
      <c r="D232" s="40" t="s">
        <v>365</v>
      </c>
      <c r="E232" s="31" t="s">
        <v>40</v>
      </c>
      <c r="F232" s="33" t="s">
        <v>359</v>
      </c>
      <c r="G232" s="31" t="s">
        <v>47</v>
      </c>
      <c r="H232" s="28">
        <v>7.0000000000000007E-2</v>
      </c>
      <c r="I232" s="88">
        <v>2000</v>
      </c>
      <c r="J232" s="84">
        <f t="shared" si="6"/>
        <v>1000</v>
      </c>
      <c r="K232" s="85" t="str">
        <f t="shared" si="7"/>
        <v>OK</v>
      </c>
      <c r="L232" s="48"/>
      <c r="M232" s="48"/>
      <c r="N232" s="48"/>
      <c r="O232" s="48"/>
      <c r="P232" s="48"/>
      <c r="Q232" s="48"/>
      <c r="R232" s="93">
        <v>1000</v>
      </c>
      <c r="S232" s="48"/>
      <c r="T232" s="48"/>
      <c r="U232" s="57"/>
      <c r="V232" s="57">
        <v>0</v>
      </c>
      <c r="W232" s="57"/>
    </row>
    <row r="233" spans="1:23" ht="76.5" x14ac:dyDescent="0.25">
      <c r="A233" s="56" t="s">
        <v>382</v>
      </c>
      <c r="B233" s="54">
        <v>32</v>
      </c>
      <c r="C233" s="23">
        <v>231</v>
      </c>
      <c r="D233" s="21" t="s">
        <v>366</v>
      </c>
      <c r="E233" s="23" t="s">
        <v>68</v>
      </c>
      <c r="F233" s="32" t="s">
        <v>180</v>
      </c>
      <c r="G233" s="23" t="s">
        <v>47</v>
      </c>
      <c r="H233" s="29">
        <v>260</v>
      </c>
      <c r="I233" s="86"/>
      <c r="J233" s="84">
        <f t="shared" si="6"/>
        <v>0</v>
      </c>
      <c r="K233" s="85" t="str">
        <f t="shared" si="7"/>
        <v>OK</v>
      </c>
      <c r="L233" s="48"/>
      <c r="M233" s="48"/>
      <c r="N233" s="48"/>
      <c r="O233" s="48"/>
      <c r="P233" s="48"/>
      <c r="Q233" s="48"/>
      <c r="R233" s="48"/>
      <c r="S233" s="48"/>
      <c r="T233" s="48"/>
      <c r="U233" s="57"/>
      <c r="V233" s="57"/>
      <c r="W233" s="57"/>
    </row>
    <row r="234" spans="1:23" ht="37.5" customHeight="1" x14ac:dyDescent="0.25">
      <c r="A234" s="47" t="s">
        <v>387</v>
      </c>
      <c r="B234" s="54">
        <v>33</v>
      </c>
      <c r="C234" s="23"/>
      <c r="D234" s="21" t="s">
        <v>388</v>
      </c>
      <c r="E234" s="23" t="s">
        <v>389</v>
      </c>
      <c r="F234" s="32"/>
      <c r="G234" s="23" t="s">
        <v>47</v>
      </c>
      <c r="H234" s="29"/>
      <c r="I234" s="83"/>
      <c r="J234" s="84"/>
      <c r="K234" s="85"/>
      <c r="L234" s="48"/>
      <c r="M234" s="48"/>
      <c r="N234" s="48"/>
      <c r="O234" s="48"/>
      <c r="P234" s="48"/>
      <c r="Q234" s="48"/>
      <c r="R234" s="48"/>
      <c r="S234" s="48"/>
      <c r="T234" s="48"/>
      <c r="U234" s="57"/>
      <c r="V234" s="57"/>
      <c r="W234" s="57"/>
    </row>
    <row r="235" spans="1:23" ht="38.25" x14ac:dyDescent="0.25">
      <c r="A235" s="56" t="s">
        <v>380</v>
      </c>
      <c r="B235" s="54">
        <v>34</v>
      </c>
      <c r="C235" s="23">
        <v>161</v>
      </c>
      <c r="D235" s="21" t="s">
        <v>367</v>
      </c>
      <c r="E235" s="23" t="s">
        <v>9</v>
      </c>
      <c r="F235" s="32" t="s">
        <v>77</v>
      </c>
      <c r="G235" s="23" t="s">
        <v>47</v>
      </c>
      <c r="H235" s="29">
        <v>0.05</v>
      </c>
      <c r="I235" s="49">
        <v>20000</v>
      </c>
      <c r="J235" s="84">
        <f t="shared" si="6"/>
        <v>0</v>
      </c>
      <c r="K235" s="85" t="str">
        <f t="shared" si="7"/>
        <v>OK</v>
      </c>
      <c r="L235" s="93">
        <v>10000</v>
      </c>
      <c r="M235" s="48"/>
      <c r="N235" s="48"/>
      <c r="O235" s="48"/>
      <c r="P235" s="48"/>
      <c r="Q235" s="48"/>
      <c r="R235" s="48"/>
      <c r="S235" s="48"/>
      <c r="T235" s="93">
        <v>10000</v>
      </c>
      <c r="U235" s="57"/>
      <c r="V235" s="57"/>
      <c r="W235" s="57"/>
    </row>
    <row r="236" spans="1:23" ht="63.75" x14ac:dyDescent="0.25">
      <c r="A236" s="55" t="s">
        <v>382</v>
      </c>
      <c r="B236" s="53">
        <v>35</v>
      </c>
      <c r="C236" s="26">
        <v>233</v>
      </c>
      <c r="D236" s="35" t="s">
        <v>368</v>
      </c>
      <c r="E236" s="26" t="s">
        <v>40</v>
      </c>
      <c r="F236" s="27" t="s">
        <v>369</v>
      </c>
      <c r="G236" s="26" t="s">
        <v>370</v>
      </c>
      <c r="H236" s="30">
        <v>2200</v>
      </c>
      <c r="I236" s="83"/>
      <c r="J236" s="84">
        <f t="shared" si="6"/>
        <v>0</v>
      </c>
      <c r="K236" s="85" t="str">
        <f t="shared" si="7"/>
        <v>OK</v>
      </c>
      <c r="L236" s="48"/>
      <c r="M236" s="48"/>
      <c r="N236" s="48"/>
      <c r="O236" s="48"/>
      <c r="P236" s="48"/>
      <c r="Q236" s="48"/>
      <c r="R236" s="48"/>
      <c r="S236" s="48"/>
      <c r="T236" s="48"/>
      <c r="U236" s="57"/>
      <c r="V236" s="57"/>
      <c r="W236" s="57"/>
    </row>
    <row r="237" spans="1:23" ht="102" x14ac:dyDescent="0.25">
      <c r="A237" s="130" t="s">
        <v>382</v>
      </c>
      <c r="B237" s="133">
        <v>36</v>
      </c>
      <c r="C237" s="23">
        <v>234</v>
      </c>
      <c r="D237" s="21" t="s">
        <v>371</v>
      </c>
      <c r="E237" s="23" t="s">
        <v>40</v>
      </c>
      <c r="F237" s="32" t="s">
        <v>372</v>
      </c>
      <c r="G237" s="23" t="s">
        <v>47</v>
      </c>
      <c r="H237" s="29">
        <v>132.5</v>
      </c>
      <c r="I237" s="86"/>
      <c r="J237" s="84">
        <f t="shared" si="6"/>
        <v>0</v>
      </c>
      <c r="K237" s="85" t="str">
        <f t="shared" si="7"/>
        <v>OK</v>
      </c>
      <c r="L237" s="48"/>
      <c r="M237" s="48"/>
      <c r="N237" s="48"/>
      <c r="O237" s="48"/>
      <c r="P237" s="48"/>
      <c r="Q237" s="48"/>
      <c r="R237" s="48"/>
      <c r="S237" s="48"/>
      <c r="T237" s="48"/>
      <c r="U237" s="57"/>
      <c r="V237" s="57"/>
      <c r="W237" s="57"/>
    </row>
    <row r="238" spans="1:23" ht="102" x14ac:dyDescent="0.25">
      <c r="A238" s="130"/>
      <c r="B238" s="133"/>
      <c r="C238" s="23">
        <v>235</v>
      </c>
      <c r="D238" s="21" t="s">
        <v>373</v>
      </c>
      <c r="E238" s="23" t="s">
        <v>40</v>
      </c>
      <c r="F238" s="32" t="s">
        <v>372</v>
      </c>
      <c r="G238" s="23" t="s">
        <v>47</v>
      </c>
      <c r="H238" s="29">
        <v>92</v>
      </c>
      <c r="I238" s="86"/>
      <c r="J238" s="84">
        <f t="shared" si="6"/>
        <v>0</v>
      </c>
      <c r="K238" s="85" t="str">
        <f t="shared" si="7"/>
        <v>OK</v>
      </c>
      <c r="L238" s="48"/>
      <c r="M238" s="48"/>
      <c r="N238" s="48"/>
      <c r="O238" s="48"/>
      <c r="P238" s="48"/>
      <c r="Q238" s="48"/>
      <c r="R238" s="48"/>
      <c r="S238" s="48"/>
      <c r="T238" s="48"/>
      <c r="U238" s="57"/>
      <c r="V238" s="57"/>
      <c r="W238" s="57"/>
    </row>
    <row r="239" spans="1:23" ht="25.5" x14ac:dyDescent="0.25">
      <c r="A239" s="130"/>
      <c r="B239" s="133"/>
      <c r="C239" s="23">
        <v>236</v>
      </c>
      <c r="D239" s="21" t="s">
        <v>374</v>
      </c>
      <c r="E239" s="23" t="s">
        <v>375</v>
      </c>
      <c r="F239" s="32" t="s">
        <v>372</v>
      </c>
      <c r="G239" s="23" t="s">
        <v>47</v>
      </c>
      <c r="H239" s="29">
        <v>34.799999999999997</v>
      </c>
      <c r="I239" s="86"/>
      <c r="J239" s="84">
        <f t="shared" si="6"/>
        <v>0</v>
      </c>
      <c r="K239" s="85" t="str">
        <f t="shared" si="7"/>
        <v>OK</v>
      </c>
      <c r="L239" s="48"/>
      <c r="M239" s="48"/>
      <c r="N239" s="48"/>
      <c r="O239" s="48"/>
      <c r="P239" s="48"/>
      <c r="Q239" s="48"/>
      <c r="R239" s="48"/>
      <c r="S239" s="48"/>
      <c r="T239" s="48"/>
      <c r="U239" s="57"/>
      <c r="V239" s="57"/>
      <c r="W239" s="57"/>
    </row>
    <row r="240" spans="1:23" ht="63.75" x14ac:dyDescent="0.25">
      <c r="A240" s="130"/>
      <c r="B240" s="133"/>
      <c r="C240" s="23">
        <v>237</v>
      </c>
      <c r="D240" s="21" t="s">
        <v>376</v>
      </c>
      <c r="E240" s="23" t="s">
        <v>40</v>
      </c>
      <c r="F240" s="32" t="s">
        <v>372</v>
      </c>
      <c r="G240" s="23" t="s">
        <v>47</v>
      </c>
      <c r="H240" s="29">
        <v>202</v>
      </c>
      <c r="I240" s="86"/>
      <c r="J240" s="84">
        <f t="shared" si="6"/>
        <v>0</v>
      </c>
      <c r="K240" s="85" t="str">
        <f t="shared" si="7"/>
        <v>OK</v>
      </c>
      <c r="L240" s="48"/>
      <c r="M240" s="48"/>
      <c r="N240" s="48"/>
      <c r="O240" s="48"/>
      <c r="P240" s="48"/>
      <c r="Q240" s="48"/>
      <c r="R240" s="48"/>
      <c r="S240" s="48"/>
      <c r="T240" s="48"/>
      <c r="U240" s="57"/>
      <c r="V240" s="57"/>
      <c r="W240" s="57"/>
    </row>
  </sheetData>
  <mergeCells count="66">
    <mergeCell ref="U1:U2"/>
    <mergeCell ref="V1:V2"/>
    <mergeCell ref="W1:W2"/>
    <mergeCell ref="Q1:Q2"/>
    <mergeCell ref="R1:R2"/>
    <mergeCell ref="S1:S2"/>
    <mergeCell ref="T1:T2"/>
    <mergeCell ref="A2:K2"/>
    <mergeCell ref="A4:A5"/>
    <mergeCell ref="B4:B5"/>
    <mergeCell ref="O1:O2"/>
    <mergeCell ref="P1:P2"/>
    <mergeCell ref="A1:C1"/>
    <mergeCell ref="D1:H1"/>
    <mergeCell ref="I1:K1"/>
    <mergeCell ref="L1:L2"/>
    <mergeCell ref="M1:M2"/>
    <mergeCell ref="N1:N2"/>
    <mergeCell ref="A6:A13"/>
    <mergeCell ref="B6:B13"/>
    <mergeCell ref="A14:A15"/>
    <mergeCell ref="B14:B15"/>
    <mergeCell ref="A16:A23"/>
    <mergeCell ref="B16:B23"/>
    <mergeCell ref="A24:A27"/>
    <mergeCell ref="B24:B27"/>
    <mergeCell ref="A28:A49"/>
    <mergeCell ref="B28:B49"/>
    <mergeCell ref="A50:A54"/>
    <mergeCell ref="B50:B54"/>
    <mergeCell ref="A55:A60"/>
    <mergeCell ref="B55:B60"/>
    <mergeCell ref="A61:A80"/>
    <mergeCell ref="B61:B80"/>
    <mergeCell ref="A81:A82"/>
    <mergeCell ref="B81:B82"/>
    <mergeCell ref="A83:A84"/>
    <mergeCell ref="B83:B84"/>
    <mergeCell ref="A85:A100"/>
    <mergeCell ref="B85:B100"/>
    <mergeCell ref="A102:A112"/>
    <mergeCell ref="B102:B112"/>
    <mergeCell ref="A115:A121"/>
    <mergeCell ref="B115:B121"/>
    <mergeCell ref="A122:A127"/>
    <mergeCell ref="B122:B127"/>
    <mergeCell ref="A129:A138"/>
    <mergeCell ref="B129:B138"/>
    <mergeCell ref="A141:A163"/>
    <mergeCell ref="B141:B163"/>
    <mergeCell ref="A165:A166"/>
    <mergeCell ref="B165:B166"/>
    <mergeCell ref="A167:A176"/>
    <mergeCell ref="B167:B176"/>
    <mergeCell ref="A177:A193"/>
    <mergeCell ref="B177:B193"/>
    <mergeCell ref="A194:A203"/>
    <mergeCell ref="B194:B203"/>
    <mergeCell ref="A204:A205"/>
    <mergeCell ref="B204:B205"/>
    <mergeCell ref="A206:A213"/>
    <mergeCell ref="B206:B213"/>
    <mergeCell ref="A214:A232"/>
    <mergeCell ref="B214:B232"/>
    <mergeCell ref="A237:A240"/>
    <mergeCell ref="B237:B240"/>
  </mergeCells>
  <conditionalFormatting sqref="L4">
    <cfRule type="cellIs" dxfId="35" priority="10" stopIfTrue="1" operator="greaterThan">
      <formula>0</formula>
    </cfRule>
    <cfRule type="cellIs" dxfId="34" priority="11" stopIfTrue="1" operator="greaterThan">
      <formula>0</formula>
    </cfRule>
    <cfRule type="cellIs" dxfId="33" priority="12" stopIfTrue="1" operator="greaterThan">
      <formula>0</formula>
    </cfRule>
  </conditionalFormatting>
  <conditionalFormatting sqref="L5:L28">
    <cfRule type="cellIs" dxfId="32" priority="7" stopIfTrue="1" operator="greaterThan">
      <formula>0</formula>
    </cfRule>
    <cfRule type="cellIs" dxfId="31" priority="8" stopIfTrue="1" operator="greaterThan">
      <formula>0</formula>
    </cfRule>
    <cfRule type="cellIs" dxfId="30" priority="9" stopIfTrue="1" operator="greaterThan">
      <formula>0</formula>
    </cfRule>
  </conditionalFormatting>
  <conditionalFormatting sqref="M4:W4">
    <cfRule type="cellIs" dxfId="29" priority="4" stopIfTrue="1" operator="greaterThan">
      <formula>0</formula>
    </cfRule>
    <cfRule type="cellIs" dxfId="28" priority="5" stopIfTrue="1" operator="greaterThan">
      <formula>0</formula>
    </cfRule>
    <cfRule type="cellIs" dxfId="27" priority="6" stopIfTrue="1" operator="greaterThan">
      <formula>0</formula>
    </cfRule>
  </conditionalFormatting>
  <conditionalFormatting sqref="M5:W28">
    <cfRule type="cellIs" dxfId="26" priority="1" stopIfTrue="1" operator="greaterThan">
      <formula>0</formula>
    </cfRule>
    <cfRule type="cellIs" dxfId="25" priority="2" stopIfTrue="1" operator="greaterThan">
      <formula>0</formula>
    </cfRule>
    <cfRule type="cellIs" dxfId="24"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23"/>
  <sheetViews>
    <sheetView zoomScale="80" zoomScaleNormal="80" workbookViewId="0">
      <selection activeCell="U3" sqref="U3"/>
    </sheetView>
  </sheetViews>
  <sheetFormatPr defaultColWidth="9.7109375" defaultRowHeight="15" x14ac:dyDescent="0.25"/>
  <cols>
    <col min="1" max="1" width="14.5703125" style="1" customWidth="1"/>
    <col min="2" max="2" width="5.5703125" style="1" bestFit="1" customWidth="1"/>
    <col min="3" max="3" width="6" style="89" bestFit="1" customWidth="1"/>
    <col min="4" max="4" width="53.85546875" style="1" bestFit="1" customWidth="1"/>
    <col min="5" max="5" width="9.85546875" style="1" bestFit="1" customWidth="1"/>
    <col min="6" max="6" width="13.140625" style="1" customWidth="1"/>
    <col min="7" max="7" width="11.28515625" style="1" customWidth="1"/>
    <col min="8" max="8" width="12.7109375" style="1" bestFit="1" customWidth="1"/>
    <col min="9" max="9" width="11.28515625" style="46" customWidth="1"/>
    <col min="10" max="10" width="13.28515625" style="90" customWidth="1"/>
    <col min="11" max="11" width="12.5703125" style="17" customWidth="1"/>
    <col min="12" max="17" width="12" style="18" customWidth="1"/>
    <col min="18" max="18" width="12" style="102" customWidth="1"/>
    <col min="19" max="21" width="12" style="106" customWidth="1"/>
    <col min="22" max="16384" width="9.7109375" style="15"/>
  </cols>
  <sheetData>
    <row r="1" spans="1:21" ht="33" customHeight="1" x14ac:dyDescent="0.25">
      <c r="A1" s="134" t="s">
        <v>42</v>
      </c>
      <c r="B1" s="134"/>
      <c r="C1" s="134"/>
      <c r="D1" s="134" t="s">
        <v>43</v>
      </c>
      <c r="E1" s="134"/>
      <c r="F1" s="134"/>
      <c r="G1" s="134"/>
      <c r="H1" s="134"/>
      <c r="I1" s="134" t="s">
        <v>44</v>
      </c>
      <c r="J1" s="134"/>
      <c r="K1" s="134"/>
      <c r="L1" s="129" t="s">
        <v>446</v>
      </c>
      <c r="M1" s="129" t="s">
        <v>447</v>
      </c>
      <c r="N1" s="129" t="s">
        <v>448</v>
      </c>
      <c r="O1" s="129" t="s">
        <v>449</v>
      </c>
      <c r="P1" s="129" t="s">
        <v>450</v>
      </c>
      <c r="Q1" s="129" t="s">
        <v>542</v>
      </c>
      <c r="R1" s="129" t="s">
        <v>543</v>
      </c>
      <c r="S1" s="129" t="s">
        <v>544</v>
      </c>
      <c r="T1" s="129" t="s">
        <v>545</v>
      </c>
      <c r="U1" s="129" t="s">
        <v>546</v>
      </c>
    </row>
    <row r="2" spans="1:21" ht="21.75" customHeight="1" x14ac:dyDescent="0.25">
      <c r="A2" s="134" t="s">
        <v>32</v>
      </c>
      <c r="B2" s="134"/>
      <c r="C2" s="134"/>
      <c r="D2" s="134"/>
      <c r="E2" s="134"/>
      <c r="F2" s="134"/>
      <c r="G2" s="134"/>
      <c r="H2" s="134"/>
      <c r="I2" s="134"/>
      <c r="J2" s="134"/>
      <c r="K2" s="134"/>
      <c r="L2" s="129"/>
      <c r="M2" s="129"/>
      <c r="N2" s="129"/>
      <c r="O2" s="129"/>
      <c r="P2" s="129"/>
      <c r="Q2" s="129"/>
      <c r="R2" s="129"/>
      <c r="S2" s="129"/>
      <c r="T2" s="129"/>
      <c r="U2" s="129"/>
    </row>
    <row r="3" spans="1:21" s="16" customFormat="1" ht="45" x14ac:dyDescent="0.2">
      <c r="A3" s="76" t="s">
        <v>3</v>
      </c>
      <c r="B3" s="76" t="s">
        <v>1</v>
      </c>
      <c r="C3" s="77" t="s">
        <v>4</v>
      </c>
      <c r="D3" s="77" t="s">
        <v>6</v>
      </c>
      <c r="E3" s="77" t="s">
        <v>37</v>
      </c>
      <c r="F3" s="77" t="s">
        <v>38</v>
      </c>
      <c r="G3" s="77" t="s">
        <v>386</v>
      </c>
      <c r="H3" s="78" t="s">
        <v>5</v>
      </c>
      <c r="I3" s="79" t="s">
        <v>28</v>
      </c>
      <c r="J3" s="80" t="s">
        <v>0</v>
      </c>
      <c r="K3" s="76" t="s">
        <v>7</v>
      </c>
      <c r="L3" s="82" t="s">
        <v>2</v>
      </c>
      <c r="M3" s="82" t="s">
        <v>2</v>
      </c>
      <c r="N3" s="82" t="s">
        <v>2</v>
      </c>
      <c r="O3" s="82" t="s">
        <v>2</v>
      </c>
      <c r="P3" s="82" t="s">
        <v>2</v>
      </c>
      <c r="Q3" s="82" t="s">
        <v>2</v>
      </c>
      <c r="R3" s="82" t="s">
        <v>2</v>
      </c>
      <c r="S3" s="82" t="s">
        <v>2</v>
      </c>
      <c r="T3" s="82" t="s">
        <v>2</v>
      </c>
      <c r="U3" s="82" t="s">
        <v>2</v>
      </c>
    </row>
    <row r="4" spans="1:21" ht="38.25" x14ac:dyDescent="0.25">
      <c r="A4" s="131" t="s">
        <v>377</v>
      </c>
      <c r="B4" s="132">
        <v>1</v>
      </c>
      <c r="C4" s="26">
        <v>1</v>
      </c>
      <c r="D4" s="35" t="s">
        <v>45</v>
      </c>
      <c r="E4" s="26" t="s">
        <v>40</v>
      </c>
      <c r="F4" s="27" t="s">
        <v>46</v>
      </c>
      <c r="G4" s="26" t="s">
        <v>47</v>
      </c>
      <c r="H4" s="28">
        <v>18.920000000000002</v>
      </c>
      <c r="I4" s="83">
        <v>20</v>
      </c>
      <c r="J4" s="84">
        <f t="shared" ref="J4:J67" si="0">I4-(SUM(L4:U4))</f>
        <v>0</v>
      </c>
      <c r="K4" s="85" t="str">
        <f>IF(J4&lt;0,"ATENÇÃO","OK")</f>
        <v>OK</v>
      </c>
      <c r="L4" s="19">
        <v>0</v>
      </c>
      <c r="M4" s="19">
        <v>0</v>
      </c>
      <c r="N4" s="19">
        <v>0</v>
      </c>
      <c r="O4" s="19">
        <v>20</v>
      </c>
      <c r="P4" s="19">
        <v>0</v>
      </c>
      <c r="Q4" s="113">
        <v>0</v>
      </c>
      <c r="R4" s="19">
        <v>0</v>
      </c>
      <c r="S4" s="114">
        <v>0</v>
      </c>
      <c r="T4" s="19">
        <v>0</v>
      </c>
      <c r="U4" s="19">
        <v>0</v>
      </c>
    </row>
    <row r="5" spans="1:21" ht="63.75" x14ac:dyDescent="0.25">
      <c r="A5" s="131"/>
      <c r="B5" s="132"/>
      <c r="C5" s="26">
        <v>2</v>
      </c>
      <c r="D5" s="35" t="s">
        <v>48</v>
      </c>
      <c r="E5" s="26" t="s">
        <v>40</v>
      </c>
      <c r="F5" s="27" t="s">
        <v>49</v>
      </c>
      <c r="G5" s="26" t="s">
        <v>47</v>
      </c>
      <c r="H5" s="28">
        <v>5.3</v>
      </c>
      <c r="I5" s="83">
        <v>15</v>
      </c>
      <c r="J5" s="84">
        <f t="shared" si="0"/>
        <v>0</v>
      </c>
      <c r="K5" s="85" t="str">
        <f t="shared" ref="K5:K68" si="1">IF(J5&lt;0,"ATENÇÃO","OK")</f>
        <v>OK</v>
      </c>
      <c r="L5" s="19">
        <v>0</v>
      </c>
      <c r="M5" s="19">
        <v>0</v>
      </c>
      <c r="N5" s="19">
        <v>0</v>
      </c>
      <c r="O5" s="19">
        <v>15</v>
      </c>
      <c r="P5" s="19">
        <v>0</v>
      </c>
      <c r="Q5" s="113">
        <v>0</v>
      </c>
      <c r="R5" s="19">
        <v>0</v>
      </c>
      <c r="S5" s="114">
        <v>0</v>
      </c>
      <c r="T5" s="19">
        <v>0</v>
      </c>
      <c r="U5" s="19">
        <v>0</v>
      </c>
    </row>
    <row r="6" spans="1:21" ht="25.5" customHeight="1" x14ac:dyDescent="0.25">
      <c r="A6" s="130" t="s">
        <v>378</v>
      </c>
      <c r="B6" s="133">
        <v>2</v>
      </c>
      <c r="C6" s="23">
        <v>3</v>
      </c>
      <c r="D6" s="21" t="s">
        <v>50</v>
      </c>
      <c r="E6" s="23" t="s">
        <v>51</v>
      </c>
      <c r="F6" s="23" t="s">
        <v>52</v>
      </c>
      <c r="G6" s="23" t="s">
        <v>47</v>
      </c>
      <c r="H6" s="29">
        <v>13.68</v>
      </c>
      <c r="I6" s="86">
        <v>10</v>
      </c>
      <c r="J6" s="84">
        <f t="shared" si="0"/>
        <v>10</v>
      </c>
      <c r="K6" s="85" t="str">
        <f t="shared" si="1"/>
        <v>OK</v>
      </c>
      <c r="L6" s="19">
        <v>0</v>
      </c>
      <c r="M6" s="19">
        <v>0</v>
      </c>
      <c r="N6" s="19">
        <v>0</v>
      </c>
      <c r="O6" s="19">
        <v>0</v>
      </c>
      <c r="P6" s="19">
        <v>0</v>
      </c>
      <c r="Q6" s="113">
        <v>0</v>
      </c>
      <c r="R6" s="19">
        <v>0</v>
      </c>
      <c r="S6" s="114">
        <v>0</v>
      </c>
      <c r="T6" s="19">
        <v>0</v>
      </c>
      <c r="U6" s="19">
        <v>0</v>
      </c>
    </row>
    <row r="7" spans="1:21" ht="25.5" x14ac:dyDescent="0.25">
      <c r="A7" s="130"/>
      <c r="B7" s="133"/>
      <c r="C7" s="23">
        <v>4</v>
      </c>
      <c r="D7" s="36" t="s">
        <v>53</v>
      </c>
      <c r="E7" s="23" t="s">
        <v>51</v>
      </c>
      <c r="F7" s="22" t="s">
        <v>54</v>
      </c>
      <c r="G7" s="23" t="s">
        <v>47</v>
      </c>
      <c r="H7" s="29">
        <v>7.0000000000000007E-2</v>
      </c>
      <c r="I7" s="86"/>
      <c r="J7" s="84">
        <f t="shared" si="0"/>
        <v>0</v>
      </c>
      <c r="K7" s="85" t="str">
        <f t="shared" si="1"/>
        <v>OK</v>
      </c>
      <c r="L7" s="19">
        <v>0</v>
      </c>
      <c r="M7" s="19">
        <v>0</v>
      </c>
      <c r="N7" s="19">
        <v>0</v>
      </c>
      <c r="O7" s="19">
        <v>0</v>
      </c>
      <c r="P7" s="19">
        <v>0</v>
      </c>
      <c r="Q7" s="113">
        <v>0</v>
      </c>
      <c r="R7" s="19">
        <v>0</v>
      </c>
      <c r="S7" s="114">
        <v>0</v>
      </c>
      <c r="T7" s="19">
        <v>0</v>
      </c>
      <c r="U7" s="19">
        <v>0</v>
      </c>
    </row>
    <row r="8" spans="1:21" ht="22.5" customHeight="1" x14ac:dyDescent="0.25">
      <c r="A8" s="130"/>
      <c r="B8" s="133"/>
      <c r="C8" s="23">
        <v>5</v>
      </c>
      <c r="D8" s="36" t="s">
        <v>55</v>
      </c>
      <c r="E8" s="23" t="s">
        <v>51</v>
      </c>
      <c r="F8" s="22" t="s">
        <v>54</v>
      </c>
      <c r="G8" s="23" t="s">
        <v>47</v>
      </c>
      <c r="H8" s="29">
        <v>0.7</v>
      </c>
      <c r="I8" s="86">
        <v>48</v>
      </c>
      <c r="J8" s="84">
        <f t="shared" si="0"/>
        <v>48</v>
      </c>
      <c r="K8" s="85" t="str">
        <f t="shared" si="1"/>
        <v>OK</v>
      </c>
      <c r="L8" s="19">
        <v>0</v>
      </c>
      <c r="M8" s="19">
        <v>0</v>
      </c>
      <c r="N8" s="19">
        <v>0</v>
      </c>
      <c r="O8" s="19">
        <v>0</v>
      </c>
      <c r="P8" s="19">
        <v>0</v>
      </c>
      <c r="Q8" s="113">
        <v>0</v>
      </c>
      <c r="R8" s="19">
        <v>0</v>
      </c>
      <c r="S8" s="114">
        <v>0</v>
      </c>
      <c r="T8" s="19">
        <v>0</v>
      </c>
      <c r="U8" s="19">
        <v>0</v>
      </c>
    </row>
    <row r="9" spans="1:21" ht="25.5" customHeight="1" x14ac:dyDescent="0.25">
      <c r="A9" s="130"/>
      <c r="B9" s="133"/>
      <c r="C9" s="23">
        <v>6</v>
      </c>
      <c r="D9" s="36" t="s">
        <v>56</v>
      </c>
      <c r="E9" s="23" t="s">
        <v>51</v>
      </c>
      <c r="F9" s="22" t="s">
        <v>57</v>
      </c>
      <c r="G9" s="23" t="s">
        <v>47</v>
      </c>
      <c r="H9" s="29">
        <v>5.74</v>
      </c>
      <c r="I9" s="49"/>
      <c r="J9" s="84">
        <f t="shared" si="0"/>
        <v>0</v>
      </c>
      <c r="K9" s="85" t="str">
        <f t="shared" si="1"/>
        <v>OK</v>
      </c>
      <c r="L9" s="19">
        <v>0</v>
      </c>
      <c r="M9" s="19">
        <v>0</v>
      </c>
      <c r="N9" s="19">
        <v>0</v>
      </c>
      <c r="O9" s="19">
        <v>0</v>
      </c>
      <c r="P9" s="19">
        <v>0</v>
      </c>
      <c r="Q9" s="113">
        <v>0</v>
      </c>
      <c r="R9" s="19">
        <v>0</v>
      </c>
      <c r="S9" s="114">
        <v>0</v>
      </c>
      <c r="T9" s="19">
        <v>0</v>
      </c>
      <c r="U9" s="19">
        <v>0</v>
      </c>
    </row>
    <row r="10" spans="1:21" ht="38.25" x14ac:dyDescent="0.25">
      <c r="A10" s="130"/>
      <c r="B10" s="133"/>
      <c r="C10" s="23">
        <v>7</v>
      </c>
      <c r="D10" s="21" t="s">
        <v>58</v>
      </c>
      <c r="E10" s="23" t="s">
        <v>40</v>
      </c>
      <c r="F10" s="23" t="s">
        <v>54</v>
      </c>
      <c r="G10" s="23" t="s">
        <v>47</v>
      </c>
      <c r="H10" s="29">
        <v>0.45</v>
      </c>
      <c r="I10" s="86">
        <v>30</v>
      </c>
      <c r="J10" s="84">
        <f t="shared" si="0"/>
        <v>30</v>
      </c>
      <c r="K10" s="85" t="str">
        <f t="shared" si="1"/>
        <v>OK</v>
      </c>
      <c r="L10" s="19">
        <v>0</v>
      </c>
      <c r="M10" s="19">
        <v>0</v>
      </c>
      <c r="N10" s="19">
        <v>0</v>
      </c>
      <c r="O10" s="19">
        <v>0</v>
      </c>
      <c r="P10" s="19">
        <v>0</v>
      </c>
      <c r="Q10" s="113">
        <v>0</v>
      </c>
      <c r="R10" s="19">
        <v>0</v>
      </c>
      <c r="S10" s="114">
        <v>0</v>
      </c>
      <c r="T10" s="19">
        <v>0</v>
      </c>
      <c r="U10" s="19">
        <v>0</v>
      </c>
    </row>
    <row r="11" spans="1:21" ht="25.5" customHeight="1" x14ac:dyDescent="0.25">
      <c r="A11" s="130"/>
      <c r="B11" s="133"/>
      <c r="C11" s="23">
        <v>8</v>
      </c>
      <c r="D11" s="21" t="s">
        <v>59</v>
      </c>
      <c r="E11" s="23" t="s">
        <v>40</v>
      </c>
      <c r="F11" s="23" t="s">
        <v>60</v>
      </c>
      <c r="G11" s="23" t="s">
        <v>47</v>
      </c>
      <c r="H11" s="29">
        <v>9.32</v>
      </c>
      <c r="I11" s="86">
        <v>5</v>
      </c>
      <c r="J11" s="84">
        <f t="shared" si="0"/>
        <v>5</v>
      </c>
      <c r="K11" s="85" t="str">
        <f t="shared" si="1"/>
        <v>OK</v>
      </c>
      <c r="L11" s="19">
        <v>0</v>
      </c>
      <c r="M11" s="19">
        <v>0</v>
      </c>
      <c r="N11" s="19">
        <v>0</v>
      </c>
      <c r="O11" s="19">
        <v>0</v>
      </c>
      <c r="P11" s="19">
        <v>0</v>
      </c>
      <c r="Q11" s="113">
        <v>0</v>
      </c>
      <c r="R11" s="19">
        <v>0</v>
      </c>
      <c r="S11" s="114">
        <v>0</v>
      </c>
      <c r="T11" s="19">
        <v>0</v>
      </c>
      <c r="U11" s="19">
        <v>0</v>
      </c>
    </row>
    <row r="12" spans="1:21" ht="25.5" customHeight="1" x14ac:dyDescent="0.25">
      <c r="A12" s="130"/>
      <c r="B12" s="133"/>
      <c r="C12" s="23">
        <v>9</v>
      </c>
      <c r="D12" s="21" t="s">
        <v>61</v>
      </c>
      <c r="E12" s="23" t="s">
        <v>40</v>
      </c>
      <c r="F12" s="23" t="s">
        <v>60</v>
      </c>
      <c r="G12" s="23" t="s">
        <v>47</v>
      </c>
      <c r="H12" s="29">
        <v>18.23</v>
      </c>
      <c r="I12" s="86">
        <v>12</v>
      </c>
      <c r="J12" s="84">
        <f t="shared" si="0"/>
        <v>12</v>
      </c>
      <c r="K12" s="85" t="str">
        <f t="shared" si="1"/>
        <v>OK</v>
      </c>
      <c r="L12" s="19">
        <v>0</v>
      </c>
      <c r="M12" s="19">
        <v>0</v>
      </c>
      <c r="N12" s="19">
        <v>0</v>
      </c>
      <c r="O12" s="19">
        <v>0</v>
      </c>
      <c r="P12" s="19">
        <v>0</v>
      </c>
      <c r="Q12" s="113">
        <v>0</v>
      </c>
      <c r="R12" s="19">
        <v>0</v>
      </c>
      <c r="S12" s="114">
        <v>0</v>
      </c>
      <c r="T12" s="19">
        <v>0</v>
      </c>
      <c r="U12" s="19">
        <v>0</v>
      </c>
    </row>
    <row r="13" spans="1:21" ht="25.5" customHeight="1" x14ac:dyDescent="0.25">
      <c r="A13" s="130"/>
      <c r="B13" s="133"/>
      <c r="C13" s="23">
        <v>10</v>
      </c>
      <c r="D13" s="21" t="s">
        <v>62</v>
      </c>
      <c r="E13" s="23" t="s">
        <v>40</v>
      </c>
      <c r="F13" s="23" t="s">
        <v>60</v>
      </c>
      <c r="G13" s="23" t="s">
        <v>47</v>
      </c>
      <c r="H13" s="29">
        <v>28.08</v>
      </c>
      <c r="I13" s="86">
        <v>15</v>
      </c>
      <c r="J13" s="84">
        <f t="shared" si="0"/>
        <v>15</v>
      </c>
      <c r="K13" s="85" t="str">
        <f t="shared" si="1"/>
        <v>OK</v>
      </c>
      <c r="L13" s="19">
        <v>0</v>
      </c>
      <c r="M13" s="19">
        <v>0</v>
      </c>
      <c r="N13" s="19">
        <v>0</v>
      </c>
      <c r="O13" s="19">
        <v>0</v>
      </c>
      <c r="P13" s="19">
        <v>0</v>
      </c>
      <c r="Q13" s="113">
        <v>0</v>
      </c>
      <c r="R13" s="19">
        <v>0</v>
      </c>
      <c r="S13" s="114">
        <v>0</v>
      </c>
      <c r="T13" s="19">
        <v>0</v>
      </c>
      <c r="U13" s="19">
        <v>0</v>
      </c>
    </row>
    <row r="14" spans="1:21" ht="38.25" x14ac:dyDescent="0.25">
      <c r="A14" s="131" t="s">
        <v>379</v>
      </c>
      <c r="B14" s="132">
        <v>3</v>
      </c>
      <c r="C14" s="26">
        <v>11</v>
      </c>
      <c r="D14" s="35" t="s">
        <v>63</v>
      </c>
      <c r="E14" s="26" t="s">
        <v>64</v>
      </c>
      <c r="F14" s="27" t="s">
        <v>65</v>
      </c>
      <c r="G14" s="26" t="s">
        <v>47</v>
      </c>
      <c r="H14" s="28">
        <v>2.06</v>
      </c>
      <c r="I14" s="83">
        <v>240</v>
      </c>
      <c r="J14" s="84">
        <f t="shared" si="0"/>
        <v>120</v>
      </c>
      <c r="K14" s="85" t="str">
        <f t="shared" si="1"/>
        <v>OK</v>
      </c>
      <c r="L14" s="19">
        <v>0</v>
      </c>
      <c r="M14" s="19">
        <v>0</v>
      </c>
      <c r="N14" s="19">
        <v>0</v>
      </c>
      <c r="O14" s="19">
        <v>0</v>
      </c>
      <c r="P14" s="19">
        <v>0</v>
      </c>
      <c r="Q14" s="113">
        <v>0</v>
      </c>
      <c r="R14" s="19">
        <v>120</v>
      </c>
      <c r="S14" s="114">
        <v>0</v>
      </c>
      <c r="T14" s="19">
        <v>0</v>
      </c>
      <c r="U14" s="19">
        <v>0</v>
      </c>
    </row>
    <row r="15" spans="1:21" ht="38.25" x14ac:dyDescent="0.25">
      <c r="A15" s="131"/>
      <c r="B15" s="132"/>
      <c r="C15" s="26">
        <v>12</v>
      </c>
      <c r="D15" s="35" t="s">
        <v>66</v>
      </c>
      <c r="E15" s="26" t="s">
        <v>40</v>
      </c>
      <c r="F15" s="27" t="s">
        <v>52</v>
      </c>
      <c r="G15" s="26" t="s">
        <v>47</v>
      </c>
      <c r="H15" s="28">
        <v>1.1399999999999999</v>
      </c>
      <c r="I15" s="83">
        <v>240</v>
      </c>
      <c r="J15" s="84">
        <f t="shared" si="0"/>
        <v>120</v>
      </c>
      <c r="K15" s="85" t="str">
        <f t="shared" si="1"/>
        <v>OK</v>
      </c>
      <c r="L15" s="19">
        <v>0</v>
      </c>
      <c r="M15" s="19">
        <v>0</v>
      </c>
      <c r="N15" s="19">
        <v>0</v>
      </c>
      <c r="O15" s="19">
        <v>0</v>
      </c>
      <c r="P15" s="19">
        <v>0</v>
      </c>
      <c r="Q15" s="113">
        <v>0</v>
      </c>
      <c r="R15" s="19">
        <v>120</v>
      </c>
      <c r="S15" s="114">
        <v>0</v>
      </c>
      <c r="T15" s="19">
        <v>0</v>
      </c>
      <c r="U15" s="19">
        <v>0</v>
      </c>
    </row>
    <row r="16" spans="1:21" ht="25.5" customHeight="1" x14ac:dyDescent="0.25">
      <c r="A16" s="130" t="s">
        <v>378</v>
      </c>
      <c r="B16" s="133">
        <v>4</v>
      </c>
      <c r="C16" s="23">
        <v>13</v>
      </c>
      <c r="D16" s="21" t="s">
        <v>67</v>
      </c>
      <c r="E16" s="23" t="s">
        <v>68</v>
      </c>
      <c r="F16" s="23" t="s">
        <v>52</v>
      </c>
      <c r="G16" s="23" t="s">
        <v>47</v>
      </c>
      <c r="H16" s="29">
        <v>1.46</v>
      </c>
      <c r="I16" s="86">
        <v>10</v>
      </c>
      <c r="J16" s="84">
        <f t="shared" si="0"/>
        <v>10</v>
      </c>
      <c r="K16" s="85" t="str">
        <f t="shared" si="1"/>
        <v>OK</v>
      </c>
      <c r="L16" s="19">
        <v>0</v>
      </c>
      <c r="M16" s="19">
        <v>0</v>
      </c>
      <c r="N16" s="19">
        <v>0</v>
      </c>
      <c r="O16" s="19">
        <v>0</v>
      </c>
      <c r="P16" s="19">
        <v>0</v>
      </c>
      <c r="Q16" s="113">
        <v>0</v>
      </c>
      <c r="R16" s="19">
        <v>0</v>
      </c>
      <c r="S16" s="114">
        <v>0</v>
      </c>
      <c r="T16" s="19">
        <v>0</v>
      </c>
      <c r="U16" s="19">
        <v>0</v>
      </c>
    </row>
    <row r="17" spans="1:21" ht="25.5" customHeight="1" x14ac:dyDescent="0.25">
      <c r="A17" s="130"/>
      <c r="B17" s="133"/>
      <c r="C17" s="23">
        <v>14</v>
      </c>
      <c r="D17" s="21" t="s">
        <v>69</v>
      </c>
      <c r="E17" s="23" t="s">
        <v>40</v>
      </c>
      <c r="F17" s="23" t="s">
        <v>70</v>
      </c>
      <c r="G17" s="23" t="s">
        <v>47</v>
      </c>
      <c r="H17" s="29">
        <v>1.59</v>
      </c>
      <c r="I17" s="86">
        <v>25</v>
      </c>
      <c r="J17" s="84">
        <f t="shared" si="0"/>
        <v>25</v>
      </c>
      <c r="K17" s="85" t="str">
        <f t="shared" si="1"/>
        <v>OK</v>
      </c>
      <c r="L17" s="19">
        <v>0</v>
      </c>
      <c r="M17" s="19">
        <v>0</v>
      </c>
      <c r="N17" s="19">
        <v>0</v>
      </c>
      <c r="O17" s="19">
        <v>0</v>
      </c>
      <c r="P17" s="19">
        <v>0</v>
      </c>
      <c r="Q17" s="113">
        <v>0</v>
      </c>
      <c r="R17" s="19">
        <v>0</v>
      </c>
      <c r="S17" s="114">
        <v>0</v>
      </c>
      <c r="T17" s="19">
        <v>0</v>
      </c>
      <c r="U17" s="19">
        <v>0</v>
      </c>
    </row>
    <row r="18" spans="1:21" ht="25.5" customHeight="1" x14ac:dyDescent="0.25">
      <c r="A18" s="130"/>
      <c r="B18" s="133"/>
      <c r="C18" s="23">
        <v>15</v>
      </c>
      <c r="D18" s="21" t="s">
        <v>71</v>
      </c>
      <c r="E18" s="23" t="s">
        <v>68</v>
      </c>
      <c r="F18" s="23" t="s">
        <v>72</v>
      </c>
      <c r="G18" s="23" t="s">
        <v>47</v>
      </c>
      <c r="H18" s="29">
        <v>19.98</v>
      </c>
      <c r="I18" s="86"/>
      <c r="J18" s="84">
        <f t="shared" si="0"/>
        <v>0</v>
      </c>
      <c r="K18" s="85" t="str">
        <f t="shared" si="1"/>
        <v>OK</v>
      </c>
      <c r="L18" s="19">
        <v>0</v>
      </c>
      <c r="M18" s="19">
        <v>0</v>
      </c>
      <c r="N18" s="19">
        <v>0</v>
      </c>
      <c r="O18" s="19">
        <v>0</v>
      </c>
      <c r="P18" s="19">
        <v>0</v>
      </c>
      <c r="Q18" s="113">
        <v>0</v>
      </c>
      <c r="R18" s="19">
        <v>0</v>
      </c>
      <c r="S18" s="114">
        <v>0</v>
      </c>
      <c r="T18" s="19">
        <v>0</v>
      </c>
      <c r="U18" s="19">
        <v>0</v>
      </c>
    </row>
    <row r="19" spans="1:21" ht="25.5" customHeight="1" x14ac:dyDescent="0.25">
      <c r="A19" s="130"/>
      <c r="B19" s="133"/>
      <c r="C19" s="23">
        <v>16</v>
      </c>
      <c r="D19" s="21" t="s">
        <v>73</v>
      </c>
      <c r="E19" s="23" t="s">
        <v>40</v>
      </c>
      <c r="F19" s="23" t="s">
        <v>74</v>
      </c>
      <c r="G19" s="23" t="s">
        <v>47</v>
      </c>
      <c r="H19" s="29">
        <v>14.85</v>
      </c>
      <c r="I19" s="86">
        <v>30</v>
      </c>
      <c r="J19" s="84">
        <f t="shared" si="0"/>
        <v>30</v>
      </c>
      <c r="K19" s="85" t="str">
        <f t="shared" si="1"/>
        <v>OK</v>
      </c>
      <c r="L19" s="19">
        <v>0</v>
      </c>
      <c r="M19" s="19">
        <v>0</v>
      </c>
      <c r="N19" s="19">
        <v>0</v>
      </c>
      <c r="O19" s="19">
        <v>0</v>
      </c>
      <c r="P19" s="19">
        <v>0</v>
      </c>
      <c r="Q19" s="113">
        <v>0</v>
      </c>
      <c r="R19" s="19">
        <v>0</v>
      </c>
      <c r="S19" s="114">
        <v>0</v>
      </c>
      <c r="T19" s="19">
        <v>0</v>
      </c>
      <c r="U19" s="19">
        <v>0</v>
      </c>
    </row>
    <row r="20" spans="1:21" ht="25.5" customHeight="1" x14ac:dyDescent="0.25">
      <c r="A20" s="130"/>
      <c r="B20" s="133"/>
      <c r="C20" s="23">
        <v>17</v>
      </c>
      <c r="D20" s="21" t="s">
        <v>75</v>
      </c>
      <c r="E20" s="23" t="s">
        <v>40</v>
      </c>
      <c r="F20" s="23" t="s">
        <v>72</v>
      </c>
      <c r="G20" s="23" t="s">
        <v>47</v>
      </c>
      <c r="H20" s="29">
        <v>3.11</v>
      </c>
      <c r="I20" s="86"/>
      <c r="J20" s="84">
        <f t="shared" si="0"/>
        <v>0</v>
      </c>
      <c r="K20" s="85" t="str">
        <f t="shared" si="1"/>
        <v>OK</v>
      </c>
      <c r="L20" s="19">
        <v>0</v>
      </c>
      <c r="M20" s="19">
        <v>0</v>
      </c>
      <c r="N20" s="19">
        <v>0</v>
      </c>
      <c r="O20" s="19">
        <v>0</v>
      </c>
      <c r="P20" s="19">
        <v>0</v>
      </c>
      <c r="Q20" s="113">
        <v>0</v>
      </c>
      <c r="R20" s="19">
        <v>0</v>
      </c>
      <c r="S20" s="114">
        <v>0</v>
      </c>
      <c r="T20" s="19">
        <v>0</v>
      </c>
      <c r="U20" s="19">
        <v>0</v>
      </c>
    </row>
    <row r="21" spans="1:21" ht="25.5" customHeight="1" x14ac:dyDescent="0.25">
      <c r="A21" s="130"/>
      <c r="B21" s="133"/>
      <c r="C21" s="23">
        <v>18</v>
      </c>
      <c r="D21" s="21" t="s">
        <v>76</v>
      </c>
      <c r="E21" s="23" t="s">
        <v>40</v>
      </c>
      <c r="F21" s="23" t="s">
        <v>77</v>
      </c>
      <c r="G21" s="23" t="s">
        <v>47</v>
      </c>
      <c r="H21" s="29">
        <v>4.58</v>
      </c>
      <c r="I21" s="86"/>
      <c r="J21" s="84">
        <f t="shared" si="0"/>
        <v>0</v>
      </c>
      <c r="K21" s="85" t="str">
        <f t="shared" si="1"/>
        <v>OK</v>
      </c>
      <c r="L21" s="19">
        <v>0</v>
      </c>
      <c r="M21" s="19">
        <v>0</v>
      </c>
      <c r="N21" s="19">
        <v>0</v>
      </c>
      <c r="O21" s="19">
        <v>0</v>
      </c>
      <c r="P21" s="19">
        <v>0</v>
      </c>
      <c r="Q21" s="113">
        <v>0</v>
      </c>
      <c r="R21" s="19">
        <v>0</v>
      </c>
      <c r="S21" s="114">
        <v>0</v>
      </c>
      <c r="T21" s="19">
        <v>0</v>
      </c>
      <c r="U21" s="19">
        <v>0</v>
      </c>
    </row>
    <row r="22" spans="1:21" ht="25.5" customHeight="1" x14ac:dyDescent="0.25">
      <c r="A22" s="130"/>
      <c r="B22" s="133"/>
      <c r="C22" s="23">
        <v>19</v>
      </c>
      <c r="D22" s="21" t="s">
        <v>78</v>
      </c>
      <c r="E22" s="23" t="s">
        <v>40</v>
      </c>
      <c r="F22" s="23" t="s">
        <v>77</v>
      </c>
      <c r="G22" s="23" t="s">
        <v>47</v>
      </c>
      <c r="H22" s="29">
        <v>1.47</v>
      </c>
      <c r="I22" s="86"/>
      <c r="J22" s="84">
        <f t="shared" si="0"/>
        <v>0</v>
      </c>
      <c r="K22" s="85" t="str">
        <f t="shared" si="1"/>
        <v>OK</v>
      </c>
      <c r="L22" s="19">
        <v>0</v>
      </c>
      <c r="M22" s="19">
        <v>0</v>
      </c>
      <c r="N22" s="19">
        <v>0</v>
      </c>
      <c r="O22" s="19">
        <v>0</v>
      </c>
      <c r="P22" s="19">
        <v>0</v>
      </c>
      <c r="Q22" s="113">
        <v>0</v>
      </c>
      <c r="R22" s="19">
        <v>0</v>
      </c>
      <c r="S22" s="114">
        <v>0</v>
      </c>
      <c r="T22" s="19">
        <v>0</v>
      </c>
      <c r="U22" s="19">
        <v>0</v>
      </c>
    </row>
    <row r="23" spans="1:21" ht="51" x14ac:dyDescent="0.25">
      <c r="A23" s="130"/>
      <c r="B23" s="133"/>
      <c r="C23" s="23">
        <v>20</v>
      </c>
      <c r="D23" s="21" t="s">
        <v>79</v>
      </c>
      <c r="E23" s="23" t="s">
        <v>40</v>
      </c>
      <c r="F23" s="23" t="s">
        <v>80</v>
      </c>
      <c r="G23" s="23" t="s">
        <v>47</v>
      </c>
      <c r="H23" s="29">
        <v>10.130000000000001</v>
      </c>
      <c r="I23" s="86">
        <v>10</v>
      </c>
      <c r="J23" s="84">
        <f t="shared" si="0"/>
        <v>10</v>
      </c>
      <c r="K23" s="85" t="str">
        <f t="shared" si="1"/>
        <v>OK</v>
      </c>
      <c r="L23" s="19">
        <v>0</v>
      </c>
      <c r="M23" s="19">
        <v>0</v>
      </c>
      <c r="N23" s="19">
        <v>0</v>
      </c>
      <c r="O23" s="19">
        <v>0</v>
      </c>
      <c r="P23" s="19">
        <v>0</v>
      </c>
      <c r="Q23" s="113">
        <v>0</v>
      </c>
      <c r="R23" s="19">
        <v>0</v>
      </c>
      <c r="S23" s="114">
        <v>0</v>
      </c>
      <c r="T23" s="19">
        <v>0</v>
      </c>
      <c r="U23" s="19">
        <v>0</v>
      </c>
    </row>
    <row r="24" spans="1:21" ht="89.25" x14ac:dyDescent="0.25">
      <c r="A24" s="131" t="s">
        <v>379</v>
      </c>
      <c r="B24" s="132">
        <v>5</v>
      </c>
      <c r="C24" s="26">
        <v>21</v>
      </c>
      <c r="D24" s="35" t="s">
        <v>487</v>
      </c>
      <c r="E24" s="26" t="s">
        <v>40</v>
      </c>
      <c r="F24" s="27" t="s">
        <v>81</v>
      </c>
      <c r="G24" s="26" t="s">
        <v>47</v>
      </c>
      <c r="H24" s="28">
        <v>0.39</v>
      </c>
      <c r="I24" s="83">
        <v>600</v>
      </c>
      <c r="J24" s="84">
        <f t="shared" si="0"/>
        <v>0</v>
      </c>
      <c r="K24" s="85" t="str">
        <f t="shared" si="1"/>
        <v>OK</v>
      </c>
      <c r="L24" s="19">
        <v>0</v>
      </c>
      <c r="M24" s="19">
        <v>0</v>
      </c>
      <c r="N24" s="19">
        <v>0</v>
      </c>
      <c r="O24" s="19">
        <v>0</v>
      </c>
      <c r="P24" s="19">
        <v>0</v>
      </c>
      <c r="Q24" s="113">
        <v>0</v>
      </c>
      <c r="R24" s="19">
        <v>600</v>
      </c>
      <c r="S24" s="114">
        <v>0</v>
      </c>
      <c r="T24" s="19">
        <v>0</v>
      </c>
      <c r="U24" s="19">
        <v>0</v>
      </c>
    </row>
    <row r="25" spans="1:21" ht="76.5" x14ac:dyDescent="0.25">
      <c r="A25" s="131"/>
      <c r="B25" s="132"/>
      <c r="C25" s="26">
        <v>22</v>
      </c>
      <c r="D25" s="35" t="s">
        <v>488</v>
      </c>
      <c r="E25" s="26" t="s">
        <v>40</v>
      </c>
      <c r="F25" s="27" t="s">
        <v>81</v>
      </c>
      <c r="G25" s="26" t="s">
        <v>47</v>
      </c>
      <c r="H25" s="28">
        <v>0.39</v>
      </c>
      <c r="I25" s="83">
        <v>300</v>
      </c>
      <c r="J25" s="84">
        <f t="shared" si="0"/>
        <v>0</v>
      </c>
      <c r="K25" s="85" t="str">
        <f t="shared" si="1"/>
        <v>OK</v>
      </c>
      <c r="L25" s="19">
        <v>0</v>
      </c>
      <c r="M25" s="19">
        <v>0</v>
      </c>
      <c r="N25" s="19">
        <v>0</v>
      </c>
      <c r="O25" s="19">
        <v>0</v>
      </c>
      <c r="P25" s="19">
        <v>0</v>
      </c>
      <c r="Q25" s="113">
        <v>0</v>
      </c>
      <c r="R25" s="19">
        <v>300</v>
      </c>
      <c r="S25" s="114">
        <v>0</v>
      </c>
      <c r="T25" s="19">
        <v>0</v>
      </c>
      <c r="U25" s="19">
        <v>0</v>
      </c>
    </row>
    <row r="26" spans="1:21" ht="89.25" x14ac:dyDescent="0.25">
      <c r="A26" s="131"/>
      <c r="B26" s="132"/>
      <c r="C26" s="26">
        <v>23</v>
      </c>
      <c r="D26" s="35" t="s">
        <v>489</v>
      </c>
      <c r="E26" s="26" t="s">
        <v>40</v>
      </c>
      <c r="F26" s="27" t="s">
        <v>81</v>
      </c>
      <c r="G26" s="26" t="s">
        <v>47</v>
      </c>
      <c r="H26" s="28">
        <v>0.33</v>
      </c>
      <c r="I26" s="83">
        <v>250</v>
      </c>
      <c r="J26" s="84">
        <f t="shared" si="0"/>
        <v>0</v>
      </c>
      <c r="K26" s="85" t="str">
        <f t="shared" si="1"/>
        <v>OK</v>
      </c>
      <c r="L26" s="19">
        <v>0</v>
      </c>
      <c r="M26" s="19">
        <v>0</v>
      </c>
      <c r="N26" s="19">
        <v>0</v>
      </c>
      <c r="O26" s="19">
        <v>0</v>
      </c>
      <c r="P26" s="19">
        <v>0</v>
      </c>
      <c r="Q26" s="113">
        <v>0</v>
      </c>
      <c r="R26" s="19">
        <v>250</v>
      </c>
      <c r="S26" s="114">
        <v>0</v>
      </c>
      <c r="T26" s="19">
        <v>0</v>
      </c>
      <c r="U26" s="19">
        <v>0</v>
      </c>
    </row>
    <row r="27" spans="1:21" ht="89.25" x14ac:dyDescent="0.25">
      <c r="A27" s="131"/>
      <c r="B27" s="132"/>
      <c r="C27" s="26">
        <v>24</v>
      </c>
      <c r="D27" s="35" t="s">
        <v>490</v>
      </c>
      <c r="E27" s="26" t="s">
        <v>40</v>
      </c>
      <c r="F27" s="27" t="s">
        <v>81</v>
      </c>
      <c r="G27" s="26" t="s">
        <v>47</v>
      </c>
      <c r="H27" s="28">
        <v>0.33</v>
      </c>
      <c r="I27" s="83">
        <v>250</v>
      </c>
      <c r="J27" s="84">
        <f t="shared" si="0"/>
        <v>0</v>
      </c>
      <c r="K27" s="85" t="str">
        <f t="shared" si="1"/>
        <v>OK</v>
      </c>
      <c r="L27" s="19">
        <v>0</v>
      </c>
      <c r="M27" s="19">
        <v>0</v>
      </c>
      <c r="N27" s="19">
        <v>0</v>
      </c>
      <c r="O27" s="19">
        <v>0</v>
      </c>
      <c r="P27" s="19">
        <v>0</v>
      </c>
      <c r="Q27" s="113">
        <v>0</v>
      </c>
      <c r="R27" s="19">
        <v>250</v>
      </c>
      <c r="S27" s="114">
        <v>0</v>
      </c>
      <c r="T27" s="19">
        <v>0</v>
      </c>
      <c r="U27" s="19">
        <v>0</v>
      </c>
    </row>
    <row r="28" spans="1:21" ht="25.5" customHeight="1" x14ac:dyDescent="0.25">
      <c r="A28" s="130" t="s">
        <v>378</v>
      </c>
      <c r="B28" s="133">
        <v>6</v>
      </c>
      <c r="C28" s="23">
        <v>25</v>
      </c>
      <c r="D28" s="21" t="s">
        <v>82</v>
      </c>
      <c r="E28" s="23" t="s">
        <v>40</v>
      </c>
      <c r="F28" s="23" t="s">
        <v>83</v>
      </c>
      <c r="G28" s="23" t="s">
        <v>47</v>
      </c>
      <c r="H28" s="29">
        <v>0.82</v>
      </c>
      <c r="I28" s="49">
        <v>60</v>
      </c>
      <c r="J28" s="84">
        <f t="shared" si="0"/>
        <v>60</v>
      </c>
      <c r="K28" s="85" t="str">
        <f t="shared" si="1"/>
        <v>OK</v>
      </c>
      <c r="L28" s="19">
        <v>0</v>
      </c>
      <c r="M28" s="19">
        <v>0</v>
      </c>
      <c r="N28" s="19">
        <v>0</v>
      </c>
      <c r="O28" s="19">
        <v>0</v>
      </c>
      <c r="P28" s="19">
        <v>0</v>
      </c>
      <c r="Q28" s="113">
        <v>0</v>
      </c>
      <c r="R28" s="19">
        <v>0</v>
      </c>
      <c r="S28" s="114">
        <v>0</v>
      </c>
      <c r="T28" s="19">
        <v>0</v>
      </c>
      <c r="U28" s="19">
        <v>0</v>
      </c>
    </row>
    <row r="29" spans="1:21" ht="25.5" x14ac:dyDescent="0.25">
      <c r="A29" s="130"/>
      <c r="B29" s="133"/>
      <c r="C29" s="23">
        <v>26</v>
      </c>
      <c r="D29" s="21" t="s">
        <v>84</v>
      </c>
      <c r="E29" s="23" t="s">
        <v>40</v>
      </c>
      <c r="F29" s="23" t="s">
        <v>83</v>
      </c>
      <c r="G29" s="23" t="s">
        <v>47</v>
      </c>
      <c r="H29" s="29">
        <v>0.82</v>
      </c>
      <c r="I29" s="49">
        <v>60</v>
      </c>
      <c r="J29" s="84">
        <f t="shared" si="0"/>
        <v>60</v>
      </c>
      <c r="K29" s="85" t="str">
        <f t="shared" si="1"/>
        <v>OK</v>
      </c>
      <c r="L29" s="19"/>
      <c r="M29" s="19"/>
      <c r="N29" s="19"/>
      <c r="O29" s="19"/>
      <c r="P29" s="19"/>
      <c r="Q29" s="113"/>
      <c r="R29" s="19"/>
      <c r="S29" s="114"/>
      <c r="T29" s="19"/>
      <c r="U29" s="19"/>
    </row>
    <row r="30" spans="1:21" ht="25.5" x14ac:dyDescent="0.25">
      <c r="A30" s="130"/>
      <c r="B30" s="133"/>
      <c r="C30" s="23">
        <v>27</v>
      </c>
      <c r="D30" s="21" t="s">
        <v>85</v>
      </c>
      <c r="E30" s="23" t="s">
        <v>40</v>
      </c>
      <c r="F30" s="23" t="s">
        <v>83</v>
      </c>
      <c r="G30" s="23" t="s">
        <v>47</v>
      </c>
      <c r="H30" s="29">
        <v>0.82</v>
      </c>
      <c r="I30" s="49">
        <v>60</v>
      </c>
      <c r="J30" s="84">
        <f t="shared" si="0"/>
        <v>60</v>
      </c>
      <c r="K30" s="85" t="str">
        <f t="shared" si="1"/>
        <v>OK</v>
      </c>
      <c r="L30" s="19"/>
      <c r="M30" s="19"/>
      <c r="N30" s="19"/>
      <c r="O30" s="19"/>
      <c r="P30" s="19"/>
      <c r="Q30" s="113"/>
      <c r="R30" s="19"/>
      <c r="S30" s="114"/>
      <c r="T30" s="19"/>
      <c r="U30" s="19"/>
    </row>
    <row r="31" spans="1:21" ht="25.5" x14ac:dyDescent="0.25">
      <c r="A31" s="130"/>
      <c r="B31" s="133"/>
      <c r="C31" s="23">
        <v>28</v>
      </c>
      <c r="D31" s="21" t="s">
        <v>86</v>
      </c>
      <c r="E31" s="23" t="s">
        <v>40</v>
      </c>
      <c r="F31" s="23" t="s">
        <v>83</v>
      </c>
      <c r="G31" s="23" t="s">
        <v>47</v>
      </c>
      <c r="H31" s="29">
        <v>0.82</v>
      </c>
      <c r="I31" s="49">
        <v>60</v>
      </c>
      <c r="J31" s="84">
        <f t="shared" si="0"/>
        <v>60</v>
      </c>
      <c r="K31" s="85" t="str">
        <f t="shared" si="1"/>
        <v>OK</v>
      </c>
      <c r="L31" s="19"/>
      <c r="M31" s="19"/>
      <c r="N31" s="19"/>
      <c r="O31" s="19"/>
      <c r="P31" s="19"/>
      <c r="Q31" s="113"/>
      <c r="R31" s="19"/>
      <c r="S31" s="114"/>
      <c r="T31" s="19"/>
      <c r="U31" s="19"/>
    </row>
    <row r="32" spans="1:21" ht="38.25" x14ac:dyDescent="0.25">
      <c r="A32" s="130"/>
      <c r="B32" s="133"/>
      <c r="C32" s="23">
        <v>29</v>
      </c>
      <c r="D32" s="21" t="s">
        <v>87</v>
      </c>
      <c r="E32" s="23" t="s">
        <v>40</v>
      </c>
      <c r="F32" s="23" t="s">
        <v>52</v>
      </c>
      <c r="G32" s="23" t="s">
        <v>47</v>
      </c>
      <c r="H32" s="29">
        <v>0.63</v>
      </c>
      <c r="I32" s="50">
        <v>200</v>
      </c>
      <c r="J32" s="84">
        <f t="shared" si="0"/>
        <v>200</v>
      </c>
      <c r="K32" s="85" t="str">
        <f t="shared" si="1"/>
        <v>OK</v>
      </c>
      <c r="L32" s="19"/>
      <c r="M32" s="19"/>
      <c r="N32" s="19"/>
      <c r="O32" s="19"/>
      <c r="P32" s="19"/>
      <c r="Q32" s="113"/>
      <c r="R32" s="19"/>
      <c r="S32" s="114"/>
      <c r="T32" s="19"/>
      <c r="U32" s="19"/>
    </row>
    <row r="33" spans="1:21" ht="38.25" x14ac:dyDescent="0.25">
      <c r="A33" s="130"/>
      <c r="B33" s="133"/>
      <c r="C33" s="23">
        <v>30</v>
      </c>
      <c r="D33" s="21" t="s">
        <v>88</v>
      </c>
      <c r="E33" s="23" t="s">
        <v>40</v>
      </c>
      <c r="F33" s="23" t="s">
        <v>52</v>
      </c>
      <c r="G33" s="23" t="s">
        <v>47</v>
      </c>
      <c r="H33" s="29">
        <v>0.63</v>
      </c>
      <c r="I33" s="50">
        <v>200</v>
      </c>
      <c r="J33" s="84">
        <f t="shared" si="0"/>
        <v>200</v>
      </c>
      <c r="K33" s="85" t="str">
        <f t="shared" si="1"/>
        <v>OK</v>
      </c>
      <c r="L33" s="19"/>
      <c r="M33" s="19"/>
      <c r="N33" s="19"/>
      <c r="O33" s="19"/>
      <c r="P33" s="19"/>
      <c r="Q33" s="113"/>
      <c r="R33" s="19"/>
      <c r="S33" s="114"/>
      <c r="T33" s="19"/>
      <c r="U33" s="19"/>
    </row>
    <row r="34" spans="1:21" ht="63.75" x14ac:dyDescent="0.25">
      <c r="A34" s="130"/>
      <c r="B34" s="133"/>
      <c r="C34" s="23">
        <v>31</v>
      </c>
      <c r="D34" s="21" t="s">
        <v>89</v>
      </c>
      <c r="E34" s="23" t="s">
        <v>40</v>
      </c>
      <c r="F34" s="23" t="s">
        <v>90</v>
      </c>
      <c r="G34" s="23" t="s">
        <v>47</v>
      </c>
      <c r="H34" s="29">
        <v>5.51</v>
      </c>
      <c r="I34" s="86">
        <v>5</v>
      </c>
      <c r="J34" s="84">
        <f t="shared" si="0"/>
        <v>5</v>
      </c>
      <c r="K34" s="85" t="str">
        <f t="shared" si="1"/>
        <v>OK</v>
      </c>
      <c r="L34" s="19"/>
      <c r="M34" s="19"/>
      <c r="N34" s="19"/>
      <c r="O34" s="19"/>
      <c r="P34" s="19"/>
      <c r="Q34" s="113"/>
      <c r="R34" s="19"/>
      <c r="S34" s="114"/>
      <c r="T34" s="19"/>
      <c r="U34" s="19"/>
    </row>
    <row r="35" spans="1:21" x14ac:dyDescent="0.25">
      <c r="A35" s="130"/>
      <c r="B35" s="133"/>
      <c r="C35" s="23">
        <v>32</v>
      </c>
      <c r="D35" s="21" t="s">
        <v>91</v>
      </c>
      <c r="E35" s="23" t="s">
        <v>40</v>
      </c>
      <c r="F35" s="23" t="s">
        <v>92</v>
      </c>
      <c r="G35" s="23" t="s">
        <v>47</v>
      </c>
      <c r="H35" s="29">
        <v>0.56999999999999995</v>
      </c>
      <c r="I35" s="86"/>
      <c r="J35" s="84">
        <f t="shared" si="0"/>
        <v>0</v>
      </c>
      <c r="K35" s="85" t="str">
        <f t="shared" si="1"/>
        <v>OK</v>
      </c>
      <c r="L35" s="19"/>
      <c r="M35" s="19"/>
      <c r="N35" s="19"/>
      <c r="O35" s="19"/>
      <c r="P35" s="19"/>
      <c r="Q35" s="113"/>
      <c r="R35" s="19"/>
      <c r="S35" s="114"/>
      <c r="T35" s="19"/>
      <c r="U35" s="19"/>
    </row>
    <row r="36" spans="1:21" x14ac:dyDescent="0.25">
      <c r="A36" s="130"/>
      <c r="B36" s="133"/>
      <c r="C36" s="23">
        <v>33</v>
      </c>
      <c r="D36" s="21" t="s">
        <v>93</v>
      </c>
      <c r="E36" s="23" t="s">
        <v>40</v>
      </c>
      <c r="F36" s="23" t="s">
        <v>92</v>
      </c>
      <c r="G36" s="23" t="s">
        <v>47</v>
      </c>
      <c r="H36" s="29">
        <v>0.56999999999999995</v>
      </c>
      <c r="I36" s="86"/>
      <c r="J36" s="84">
        <f t="shared" si="0"/>
        <v>0</v>
      </c>
      <c r="K36" s="85" t="str">
        <f t="shared" si="1"/>
        <v>OK</v>
      </c>
      <c r="L36" s="19"/>
      <c r="M36" s="19"/>
      <c r="N36" s="19"/>
      <c r="O36" s="19"/>
      <c r="P36" s="19"/>
      <c r="Q36" s="113"/>
      <c r="R36" s="19"/>
      <c r="S36" s="114"/>
      <c r="T36" s="19"/>
      <c r="U36" s="19"/>
    </row>
    <row r="37" spans="1:21" x14ac:dyDescent="0.25">
      <c r="A37" s="130"/>
      <c r="B37" s="133"/>
      <c r="C37" s="23">
        <v>34</v>
      </c>
      <c r="D37" s="21" t="s">
        <v>94</v>
      </c>
      <c r="E37" s="23" t="s">
        <v>40</v>
      </c>
      <c r="F37" s="23" t="s">
        <v>92</v>
      </c>
      <c r="G37" s="23" t="s">
        <v>47</v>
      </c>
      <c r="H37" s="29">
        <v>0.56999999999999995</v>
      </c>
      <c r="I37" s="86"/>
      <c r="J37" s="84">
        <f t="shared" si="0"/>
        <v>0</v>
      </c>
      <c r="K37" s="85" t="str">
        <f t="shared" si="1"/>
        <v>OK</v>
      </c>
      <c r="L37" s="19"/>
      <c r="M37" s="19"/>
      <c r="N37" s="19"/>
      <c r="O37" s="19"/>
      <c r="P37" s="19"/>
      <c r="Q37" s="113"/>
      <c r="R37" s="19"/>
      <c r="S37" s="114"/>
      <c r="T37" s="19"/>
      <c r="U37" s="19"/>
    </row>
    <row r="38" spans="1:21" x14ac:dyDescent="0.25">
      <c r="A38" s="130"/>
      <c r="B38" s="133"/>
      <c r="C38" s="23">
        <v>35</v>
      </c>
      <c r="D38" s="21" t="s">
        <v>95</v>
      </c>
      <c r="E38" s="23" t="s">
        <v>40</v>
      </c>
      <c r="F38" s="23" t="s">
        <v>92</v>
      </c>
      <c r="G38" s="23" t="s">
        <v>47</v>
      </c>
      <c r="H38" s="29">
        <v>0.56999999999999995</v>
      </c>
      <c r="I38" s="86"/>
      <c r="J38" s="84">
        <f t="shared" si="0"/>
        <v>0</v>
      </c>
      <c r="K38" s="85" t="str">
        <f t="shared" si="1"/>
        <v>OK</v>
      </c>
      <c r="L38" s="19"/>
      <c r="M38" s="19"/>
      <c r="N38" s="19"/>
      <c r="O38" s="19"/>
      <c r="P38" s="19"/>
      <c r="Q38" s="113"/>
      <c r="R38" s="19"/>
      <c r="S38" s="114"/>
      <c r="T38" s="19"/>
      <c r="U38" s="19"/>
    </row>
    <row r="39" spans="1:21" x14ac:dyDescent="0.25">
      <c r="A39" s="130"/>
      <c r="B39" s="133"/>
      <c r="C39" s="23">
        <v>36</v>
      </c>
      <c r="D39" s="21" t="s">
        <v>96</v>
      </c>
      <c r="E39" s="23" t="s">
        <v>40</v>
      </c>
      <c r="F39" s="23" t="s">
        <v>92</v>
      </c>
      <c r="G39" s="23" t="s">
        <v>47</v>
      </c>
      <c r="H39" s="29">
        <v>0.56999999999999995</v>
      </c>
      <c r="I39" s="86"/>
      <c r="J39" s="84">
        <f t="shared" si="0"/>
        <v>0</v>
      </c>
      <c r="K39" s="85" t="str">
        <f t="shared" si="1"/>
        <v>OK</v>
      </c>
      <c r="L39" s="19"/>
      <c r="M39" s="19"/>
      <c r="N39" s="19"/>
      <c r="O39" s="19"/>
      <c r="P39" s="19"/>
      <c r="Q39" s="113"/>
      <c r="R39" s="19"/>
      <c r="S39" s="114"/>
      <c r="T39" s="19"/>
      <c r="U39" s="19"/>
    </row>
    <row r="40" spans="1:21" ht="25.5" x14ac:dyDescent="0.25">
      <c r="A40" s="130"/>
      <c r="B40" s="133"/>
      <c r="C40" s="23">
        <v>37</v>
      </c>
      <c r="D40" s="21" t="s">
        <v>97</v>
      </c>
      <c r="E40" s="23" t="s">
        <v>98</v>
      </c>
      <c r="F40" s="23" t="s">
        <v>54</v>
      </c>
      <c r="G40" s="23" t="s">
        <v>47</v>
      </c>
      <c r="H40" s="29">
        <v>2.21</v>
      </c>
      <c r="I40" s="86"/>
      <c r="J40" s="84">
        <f t="shared" si="0"/>
        <v>0</v>
      </c>
      <c r="K40" s="85" t="str">
        <f t="shared" si="1"/>
        <v>OK</v>
      </c>
      <c r="L40" s="19"/>
      <c r="M40" s="19"/>
      <c r="N40" s="19"/>
      <c r="O40" s="19"/>
      <c r="P40" s="19"/>
      <c r="Q40" s="113"/>
      <c r="R40" s="19"/>
      <c r="S40" s="114"/>
      <c r="T40" s="19"/>
      <c r="U40" s="19"/>
    </row>
    <row r="41" spans="1:21" ht="39" x14ac:dyDescent="0.25">
      <c r="A41" s="130"/>
      <c r="B41" s="133"/>
      <c r="C41" s="23">
        <v>38</v>
      </c>
      <c r="D41" s="37" t="s">
        <v>99</v>
      </c>
      <c r="E41" s="23" t="s">
        <v>9</v>
      </c>
      <c r="F41" s="23" t="s">
        <v>90</v>
      </c>
      <c r="G41" s="23" t="s">
        <v>47</v>
      </c>
      <c r="H41" s="29">
        <v>7.03</v>
      </c>
      <c r="I41" s="86"/>
      <c r="J41" s="84">
        <f t="shared" si="0"/>
        <v>0</v>
      </c>
      <c r="K41" s="85" t="str">
        <f t="shared" si="1"/>
        <v>OK</v>
      </c>
      <c r="L41" s="19"/>
      <c r="M41" s="19"/>
      <c r="N41" s="19"/>
      <c r="O41" s="19"/>
      <c r="P41" s="19"/>
      <c r="Q41" s="113"/>
      <c r="R41" s="19"/>
      <c r="S41" s="114"/>
      <c r="T41" s="19"/>
      <c r="U41" s="19"/>
    </row>
    <row r="42" spans="1:21" ht="26.25" x14ac:dyDescent="0.25">
      <c r="A42" s="130"/>
      <c r="B42" s="133"/>
      <c r="C42" s="23">
        <v>39</v>
      </c>
      <c r="D42" s="37" t="s">
        <v>100</v>
      </c>
      <c r="E42" s="23" t="s">
        <v>101</v>
      </c>
      <c r="F42" s="23" t="s">
        <v>102</v>
      </c>
      <c r="G42" s="23" t="s">
        <v>47</v>
      </c>
      <c r="H42" s="29">
        <v>183.5</v>
      </c>
      <c r="I42" s="86"/>
      <c r="J42" s="84">
        <f t="shared" si="0"/>
        <v>0</v>
      </c>
      <c r="K42" s="85" t="str">
        <f t="shared" si="1"/>
        <v>OK</v>
      </c>
      <c r="L42" s="19"/>
      <c r="M42" s="19"/>
      <c r="N42" s="19"/>
      <c r="O42" s="19"/>
      <c r="P42" s="19"/>
      <c r="Q42" s="113"/>
      <c r="R42" s="19"/>
      <c r="S42" s="114"/>
      <c r="T42" s="19"/>
      <c r="U42" s="19"/>
    </row>
    <row r="43" spans="1:21" ht="25.5" x14ac:dyDescent="0.25">
      <c r="A43" s="130"/>
      <c r="B43" s="133"/>
      <c r="C43" s="23">
        <v>40</v>
      </c>
      <c r="D43" s="21" t="s">
        <v>103</v>
      </c>
      <c r="E43" s="23" t="s">
        <v>40</v>
      </c>
      <c r="F43" s="23" t="s">
        <v>52</v>
      </c>
      <c r="G43" s="23" t="s">
        <v>47</v>
      </c>
      <c r="H43" s="29">
        <v>0.63</v>
      </c>
      <c r="I43" s="86">
        <v>48</v>
      </c>
      <c r="J43" s="84">
        <f t="shared" si="0"/>
        <v>48</v>
      </c>
      <c r="K43" s="85" t="str">
        <f t="shared" si="1"/>
        <v>OK</v>
      </c>
      <c r="L43" s="19"/>
      <c r="M43" s="19"/>
      <c r="N43" s="19"/>
      <c r="O43" s="19"/>
      <c r="P43" s="19"/>
      <c r="Q43" s="113"/>
      <c r="R43" s="19"/>
      <c r="S43" s="114"/>
      <c r="T43" s="19"/>
      <c r="U43" s="19"/>
    </row>
    <row r="44" spans="1:21" ht="25.5" x14ac:dyDescent="0.25">
      <c r="A44" s="130"/>
      <c r="B44" s="133"/>
      <c r="C44" s="23">
        <v>41</v>
      </c>
      <c r="D44" s="21" t="s">
        <v>104</v>
      </c>
      <c r="E44" s="23" t="s">
        <v>40</v>
      </c>
      <c r="F44" s="23" t="s">
        <v>52</v>
      </c>
      <c r="G44" s="23" t="s">
        <v>47</v>
      </c>
      <c r="H44" s="29">
        <v>0.63</v>
      </c>
      <c r="I44" s="86">
        <v>48</v>
      </c>
      <c r="J44" s="84">
        <f t="shared" si="0"/>
        <v>48</v>
      </c>
      <c r="K44" s="85" t="str">
        <f t="shared" si="1"/>
        <v>OK</v>
      </c>
      <c r="L44" s="19"/>
      <c r="M44" s="19"/>
      <c r="N44" s="19"/>
      <c r="O44" s="19"/>
      <c r="P44" s="19"/>
      <c r="Q44" s="113"/>
      <c r="R44" s="19"/>
      <c r="S44" s="114"/>
      <c r="T44" s="19"/>
      <c r="U44" s="19"/>
    </row>
    <row r="45" spans="1:21" ht="25.5" x14ac:dyDescent="0.25">
      <c r="A45" s="130"/>
      <c r="B45" s="133"/>
      <c r="C45" s="23">
        <v>42</v>
      </c>
      <c r="D45" s="21" t="s">
        <v>105</v>
      </c>
      <c r="E45" s="23" t="s">
        <v>40</v>
      </c>
      <c r="F45" s="23" t="s">
        <v>52</v>
      </c>
      <c r="G45" s="23" t="s">
        <v>47</v>
      </c>
      <c r="H45" s="29">
        <v>0.63</v>
      </c>
      <c r="I45" s="86">
        <v>48</v>
      </c>
      <c r="J45" s="84">
        <f t="shared" si="0"/>
        <v>48</v>
      </c>
      <c r="K45" s="85" t="str">
        <f t="shared" si="1"/>
        <v>OK</v>
      </c>
      <c r="L45" s="19"/>
      <c r="M45" s="19"/>
      <c r="N45" s="19"/>
      <c r="O45" s="19"/>
      <c r="P45" s="19"/>
      <c r="Q45" s="113"/>
      <c r="R45" s="19"/>
      <c r="S45" s="114"/>
      <c r="T45" s="19"/>
      <c r="U45" s="19"/>
    </row>
    <row r="46" spans="1:21" ht="25.5" x14ac:dyDescent="0.25">
      <c r="A46" s="130"/>
      <c r="B46" s="133"/>
      <c r="C46" s="23">
        <v>43</v>
      </c>
      <c r="D46" s="21" t="s">
        <v>106</v>
      </c>
      <c r="E46" s="23" t="s">
        <v>40</v>
      </c>
      <c r="F46" s="23" t="s">
        <v>52</v>
      </c>
      <c r="G46" s="23" t="s">
        <v>47</v>
      </c>
      <c r="H46" s="29">
        <v>0.93</v>
      </c>
      <c r="I46" s="86">
        <v>36</v>
      </c>
      <c r="J46" s="84">
        <f t="shared" si="0"/>
        <v>36</v>
      </c>
      <c r="K46" s="85" t="str">
        <f t="shared" si="1"/>
        <v>OK</v>
      </c>
      <c r="L46" s="19"/>
      <c r="M46" s="19"/>
      <c r="N46" s="19"/>
      <c r="O46" s="19"/>
      <c r="P46" s="19"/>
      <c r="Q46" s="113"/>
      <c r="R46" s="19"/>
      <c r="S46" s="114"/>
      <c r="T46" s="19"/>
      <c r="U46" s="19"/>
    </row>
    <row r="47" spans="1:21" ht="25.5" x14ac:dyDescent="0.25">
      <c r="A47" s="130"/>
      <c r="B47" s="133"/>
      <c r="C47" s="23">
        <v>44</v>
      </c>
      <c r="D47" s="21" t="s">
        <v>107</v>
      </c>
      <c r="E47" s="23" t="s">
        <v>40</v>
      </c>
      <c r="F47" s="23" t="s">
        <v>52</v>
      </c>
      <c r="G47" s="23" t="s">
        <v>108</v>
      </c>
      <c r="H47" s="29">
        <v>0.93</v>
      </c>
      <c r="I47" s="86">
        <v>48</v>
      </c>
      <c r="J47" s="84">
        <f t="shared" si="0"/>
        <v>48</v>
      </c>
      <c r="K47" s="85" t="str">
        <f t="shared" si="1"/>
        <v>OK</v>
      </c>
      <c r="L47" s="19"/>
      <c r="M47" s="19"/>
      <c r="N47" s="19"/>
      <c r="O47" s="19"/>
      <c r="P47" s="19"/>
      <c r="Q47" s="113"/>
      <c r="R47" s="19"/>
      <c r="S47" s="114"/>
      <c r="T47" s="19"/>
      <c r="U47" s="19"/>
    </row>
    <row r="48" spans="1:21" ht="25.5" x14ac:dyDescent="0.25">
      <c r="A48" s="130"/>
      <c r="B48" s="133"/>
      <c r="C48" s="23">
        <v>45</v>
      </c>
      <c r="D48" s="21" t="s">
        <v>109</v>
      </c>
      <c r="E48" s="23" t="s">
        <v>40</v>
      </c>
      <c r="F48" s="23" t="s">
        <v>110</v>
      </c>
      <c r="G48" s="23" t="s">
        <v>47</v>
      </c>
      <c r="H48" s="29">
        <v>1.23</v>
      </c>
      <c r="I48" s="86">
        <v>36</v>
      </c>
      <c r="J48" s="84">
        <f t="shared" si="0"/>
        <v>36</v>
      </c>
      <c r="K48" s="85" t="str">
        <f t="shared" si="1"/>
        <v>OK</v>
      </c>
      <c r="L48" s="19"/>
      <c r="M48" s="19"/>
      <c r="N48" s="19"/>
      <c r="O48" s="19"/>
      <c r="P48" s="19"/>
      <c r="Q48" s="113"/>
      <c r="R48" s="19"/>
      <c r="S48" s="114"/>
      <c r="T48" s="19"/>
      <c r="U48" s="19"/>
    </row>
    <row r="49" spans="1:21" ht="25.5" x14ac:dyDescent="0.25">
      <c r="A49" s="130"/>
      <c r="B49" s="133"/>
      <c r="C49" s="23">
        <v>46</v>
      </c>
      <c r="D49" s="21" t="s">
        <v>111</v>
      </c>
      <c r="E49" s="23" t="s">
        <v>40</v>
      </c>
      <c r="F49" s="23" t="s">
        <v>52</v>
      </c>
      <c r="G49" s="23" t="s">
        <v>47</v>
      </c>
      <c r="H49" s="29">
        <v>0.93</v>
      </c>
      <c r="I49" s="86">
        <v>36</v>
      </c>
      <c r="J49" s="84">
        <f t="shared" si="0"/>
        <v>36</v>
      </c>
      <c r="K49" s="85" t="str">
        <f t="shared" si="1"/>
        <v>OK</v>
      </c>
      <c r="L49" s="19"/>
      <c r="M49" s="19"/>
      <c r="N49" s="19"/>
      <c r="O49" s="19"/>
      <c r="P49" s="19"/>
      <c r="Q49" s="113"/>
      <c r="R49" s="19"/>
      <c r="S49" s="114"/>
      <c r="T49" s="19"/>
      <c r="U49" s="19"/>
    </row>
    <row r="50" spans="1:21" ht="38.25" x14ac:dyDescent="0.25">
      <c r="A50" s="131" t="s">
        <v>380</v>
      </c>
      <c r="B50" s="132">
        <v>7</v>
      </c>
      <c r="C50" s="26">
        <v>47</v>
      </c>
      <c r="D50" s="35" t="s">
        <v>112</v>
      </c>
      <c r="E50" s="26" t="s">
        <v>40</v>
      </c>
      <c r="F50" s="27" t="s">
        <v>113</v>
      </c>
      <c r="G50" s="26" t="s">
        <v>47</v>
      </c>
      <c r="H50" s="28">
        <v>1.97</v>
      </c>
      <c r="I50" s="83"/>
      <c r="J50" s="84">
        <f t="shared" si="0"/>
        <v>0</v>
      </c>
      <c r="K50" s="85" t="str">
        <f t="shared" si="1"/>
        <v>OK</v>
      </c>
      <c r="L50" s="19"/>
      <c r="M50" s="19"/>
      <c r="N50" s="19"/>
      <c r="O50" s="19"/>
      <c r="P50" s="19"/>
      <c r="Q50" s="113"/>
      <c r="R50" s="19"/>
      <c r="S50" s="114"/>
      <c r="T50" s="19"/>
      <c r="U50" s="19"/>
    </row>
    <row r="51" spans="1:21" ht="38.25" x14ac:dyDescent="0.25">
      <c r="A51" s="131"/>
      <c r="B51" s="132"/>
      <c r="C51" s="26">
        <v>48</v>
      </c>
      <c r="D51" s="35" t="s">
        <v>114</v>
      </c>
      <c r="E51" s="26" t="s">
        <v>40</v>
      </c>
      <c r="F51" s="27" t="s">
        <v>113</v>
      </c>
      <c r="G51" s="26" t="s">
        <v>47</v>
      </c>
      <c r="H51" s="28">
        <v>1.97</v>
      </c>
      <c r="I51" s="83"/>
      <c r="J51" s="84">
        <f t="shared" si="0"/>
        <v>0</v>
      </c>
      <c r="K51" s="85" t="str">
        <f t="shared" si="1"/>
        <v>OK</v>
      </c>
      <c r="L51" s="19"/>
      <c r="M51" s="19"/>
      <c r="N51" s="19"/>
      <c r="O51" s="19"/>
      <c r="P51" s="19"/>
      <c r="Q51" s="113"/>
      <c r="R51" s="19"/>
      <c r="S51" s="114"/>
      <c r="T51" s="19"/>
      <c r="U51" s="19"/>
    </row>
    <row r="52" spans="1:21" ht="38.25" x14ac:dyDescent="0.25">
      <c r="A52" s="131"/>
      <c r="B52" s="132"/>
      <c r="C52" s="26">
        <v>49</v>
      </c>
      <c r="D52" s="35" t="s">
        <v>115</v>
      </c>
      <c r="E52" s="26" t="s">
        <v>40</v>
      </c>
      <c r="F52" s="27" t="s">
        <v>113</v>
      </c>
      <c r="G52" s="26" t="s">
        <v>47</v>
      </c>
      <c r="H52" s="28">
        <v>1.97</v>
      </c>
      <c r="I52" s="83"/>
      <c r="J52" s="84">
        <f t="shared" si="0"/>
        <v>0</v>
      </c>
      <c r="K52" s="85" t="str">
        <f t="shared" si="1"/>
        <v>OK</v>
      </c>
      <c r="L52" s="19"/>
      <c r="M52" s="19"/>
      <c r="N52" s="19"/>
      <c r="O52" s="19"/>
      <c r="P52" s="19"/>
      <c r="Q52" s="113"/>
      <c r="R52" s="19"/>
      <c r="S52" s="114"/>
      <c r="T52" s="19"/>
      <c r="U52" s="19"/>
    </row>
    <row r="53" spans="1:21" ht="38.25" x14ac:dyDescent="0.25">
      <c r="A53" s="131"/>
      <c r="B53" s="132"/>
      <c r="C53" s="26">
        <v>50</v>
      </c>
      <c r="D53" s="35" t="s">
        <v>116</v>
      </c>
      <c r="E53" s="26" t="s">
        <v>40</v>
      </c>
      <c r="F53" s="27" t="s">
        <v>113</v>
      </c>
      <c r="G53" s="26" t="s">
        <v>47</v>
      </c>
      <c r="H53" s="28">
        <v>1.97</v>
      </c>
      <c r="I53" s="83"/>
      <c r="J53" s="84">
        <f t="shared" si="0"/>
        <v>0</v>
      </c>
      <c r="K53" s="85" t="str">
        <f t="shared" si="1"/>
        <v>OK</v>
      </c>
      <c r="L53" s="19"/>
      <c r="M53" s="19"/>
      <c r="N53" s="19"/>
      <c r="O53" s="19"/>
      <c r="P53" s="19"/>
      <c r="Q53" s="113"/>
      <c r="R53" s="19"/>
      <c r="S53" s="114"/>
      <c r="T53" s="19"/>
      <c r="U53" s="19"/>
    </row>
    <row r="54" spans="1:21" ht="39" x14ac:dyDescent="0.25">
      <c r="A54" s="131"/>
      <c r="B54" s="132"/>
      <c r="C54" s="26">
        <v>51</v>
      </c>
      <c r="D54" s="38" t="s">
        <v>117</v>
      </c>
      <c r="E54" s="26" t="s">
        <v>40</v>
      </c>
      <c r="F54" s="27" t="s">
        <v>118</v>
      </c>
      <c r="G54" s="26" t="s">
        <v>47</v>
      </c>
      <c r="H54" s="28">
        <v>6.47</v>
      </c>
      <c r="I54" s="83">
        <v>20</v>
      </c>
      <c r="J54" s="84">
        <f t="shared" si="0"/>
        <v>20</v>
      </c>
      <c r="K54" s="85" t="str">
        <f t="shared" si="1"/>
        <v>OK</v>
      </c>
      <c r="L54" s="19"/>
      <c r="M54" s="19"/>
      <c r="N54" s="19"/>
      <c r="O54" s="19"/>
      <c r="P54" s="19"/>
      <c r="Q54" s="113"/>
      <c r="R54" s="19"/>
      <c r="S54" s="114"/>
      <c r="T54" s="19"/>
      <c r="U54" s="19"/>
    </row>
    <row r="55" spans="1:21" ht="25.5" x14ac:dyDescent="0.25">
      <c r="A55" s="130" t="s">
        <v>378</v>
      </c>
      <c r="B55" s="133">
        <v>8</v>
      </c>
      <c r="C55" s="23">
        <v>52</v>
      </c>
      <c r="D55" s="21" t="s">
        <v>119</v>
      </c>
      <c r="E55" s="23" t="s">
        <v>40</v>
      </c>
      <c r="F55" s="23" t="s">
        <v>120</v>
      </c>
      <c r="G55" s="23" t="s">
        <v>121</v>
      </c>
      <c r="H55" s="29">
        <v>1.44</v>
      </c>
      <c r="I55" s="86"/>
      <c r="J55" s="84">
        <f t="shared" si="0"/>
        <v>0</v>
      </c>
      <c r="K55" s="85" t="str">
        <f t="shared" si="1"/>
        <v>OK</v>
      </c>
      <c r="L55" s="19"/>
      <c r="M55" s="19"/>
      <c r="N55" s="19"/>
      <c r="O55" s="19"/>
      <c r="P55" s="19"/>
      <c r="Q55" s="113"/>
      <c r="R55" s="19"/>
      <c r="S55" s="114"/>
      <c r="T55" s="19"/>
      <c r="U55" s="19"/>
    </row>
    <row r="56" spans="1:21" x14ac:dyDescent="0.25">
      <c r="A56" s="130"/>
      <c r="B56" s="133"/>
      <c r="C56" s="23">
        <v>53</v>
      </c>
      <c r="D56" s="21" t="s">
        <v>122</v>
      </c>
      <c r="E56" s="23" t="s">
        <v>40</v>
      </c>
      <c r="F56" s="23" t="s">
        <v>123</v>
      </c>
      <c r="G56" s="23" t="s">
        <v>121</v>
      </c>
      <c r="H56" s="29">
        <v>0.51</v>
      </c>
      <c r="I56" s="86"/>
      <c r="J56" s="84">
        <f t="shared" si="0"/>
        <v>0</v>
      </c>
      <c r="K56" s="85" t="str">
        <f t="shared" si="1"/>
        <v>OK</v>
      </c>
      <c r="L56" s="19"/>
      <c r="M56" s="19"/>
      <c r="N56" s="19"/>
      <c r="O56" s="19"/>
      <c r="P56" s="19"/>
      <c r="Q56" s="113"/>
      <c r="R56" s="19"/>
      <c r="S56" s="114"/>
      <c r="T56" s="19"/>
      <c r="U56" s="19"/>
    </row>
    <row r="57" spans="1:21" x14ac:dyDescent="0.25">
      <c r="A57" s="130"/>
      <c r="B57" s="133"/>
      <c r="C57" s="23">
        <v>54</v>
      </c>
      <c r="D57" s="21" t="s">
        <v>124</v>
      </c>
      <c r="E57" s="23" t="s">
        <v>40</v>
      </c>
      <c r="F57" s="23" t="s">
        <v>123</v>
      </c>
      <c r="G57" s="23" t="s">
        <v>121</v>
      </c>
      <c r="H57" s="29">
        <v>1.94</v>
      </c>
      <c r="I57" s="86"/>
      <c r="J57" s="84">
        <f t="shared" si="0"/>
        <v>0</v>
      </c>
      <c r="K57" s="85" t="str">
        <f t="shared" si="1"/>
        <v>OK</v>
      </c>
      <c r="L57" s="19"/>
      <c r="M57" s="19"/>
      <c r="N57" s="19"/>
      <c r="O57" s="19"/>
      <c r="P57" s="19"/>
      <c r="Q57" s="113"/>
      <c r="R57" s="19"/>
      <c r="S57" s="114"/>
      <c r="T57" s="19"/>
      <c r="U57" s="19"/>
    </row>
    <row r="58" spans="1:21" x14ac:dyDescent="0.25">
      <c r="A58" s="130"/>
      <c r="B58" s="133"/>
      <c r="C58" s="23">
        <v>55</v>
      </c>
      <c r="D58" s="21" t="s">
        <v>125</v>
      </c>
      <c r="E58" s="23" t="s">
        <v>40</v>
      </c>
      <c r="F58" s="23" t="s">
        <v>123</v>
      </c>
      <c r="G58" s="23" t="s">
        <v>121</v>
      </c>
      <c r="H58" s="29">
        <v>2.3199999999999998</v>
      </c>
      <c r="I58" s="86"/>
      <c r="J58" s="84">
        <f t="shared" si="0"/>
        <v>0</v>
      </c>
      <c r="K58" s="85" t="str">
        <f t="shared" si="1"/>
        <v>OK</v>
      </c>
      <c r="L58" s="19"/>
      <c r="M58" s="19"/>
      <c r="N58" s="19"/>
      <c r="O58" s="19"/>
      <c r="P58" s="19"/>
      <c r="Q58" s="113"/>
      <c r="R58" s="19"/>
      <c r="S58" s="114"/>
      <c r="T58" s="19"/>
      <c r="U58" s="19"/>
    </row>
    <row r="59" spans="1:21" x14ac:dyDescent="0.25">
      <c r="A59" s="130"/>
      <c r="B59" s="133"/>
      <c r="C59" s="23">
        <v>56</v>
      </c>
      <c r="D59" s="21" t="s">
        <v>126</v>
      </c>
      <c r="E59" s="23" t="s">
        <v>40</v>
      </c>
      <c r="F59" s="23" t="s">
        <v>123</v>
      </c>
      <c r="G59" s="23" t="s">
        <v>121</v>
      </c>
      <c r="H59" s="29">
        <v>0.56999999999999995</v>
      </c>
      <c r="I59" s="86"/>
      <c r="J59" s="84">
        <f t="shared" si="0"/>
        <v>0</v>
      </c>
      <c r="K59" s="85" t="str">
        <f t="shared" si="1"/>
        <v>OK</v>
      </c>
      <c r="L59" s="19"/>
      <c r="M59" s="19"/>
      <c r="N59" s="19"/>
      <c r="O59" s="19"/>
      <c r="P59" s="19"/>
      <c r="Q59" s="113"/>
      <c r="R59" s="19"/>
      <c r="S59" s="114"/>
      <c r="T59" s="19"/>
      <c r="U59" s="19"/>
    </row>
    <row r="60" spans="1:21" ht="26.25" x14ac:dyDescent="0.25">
      <c r="A60" s="130"/>
      <c r="B60" s="133"/>
      <c r="C60" s="23">
        <v>57</v>
      </c>
      <c r="D60" s="37" t="s">
        <v>127</v>
      </c>
      <c r="E60" s="23" t="s">
        <v>40</v>
      </c>
      <c r="F60" s="23" t="s">
        <v>120</v>
      </c>
      <c r="G60" s="23" t="s">
        <v>47</v>
      </c>
      <c r="H60" s="29">
        <v>2.25</v>
      </c>
      <c r="I60" s="86"/>
      <c r="J60" s="84">
        <f t="shared" si="0"/>
        <v>0</v>
      </c>
      <c r="K60" s="85" t="str">
        <f t="shared" si="1"/>
        <v>OK</v>
      </c>
      <c r="L60" s="19"/>
      <c r="M60" s="19"/>
      <c r="N60" s="19"/>
      <c r="O60" s="19"/>
      <c r="P60" s="19"/>
      <c r="Q60" s="113"/>
      <c r="R60" s="19"/>
      <c r="S60" s="114"/>
      <c r="T60" s="19"/>
      <c r="U60" s="19"/>
    </row>
    <row r="61" spans="1:21" ht="25.5" x14ac:dyDescent="0.25">
      <c r="A61" s="131" t="s">
        <v>378</v>
      </c>
      <c r="B61" s="132">
        <v>9</v>
      </c>
      <c r="C61" s="26">
        <v>58</v>
      </c>
      <c r="D61" s="20" t="s">
        <v>491</v>
      </c>
      <c r="E61" s="26" t="s">
        <v>40</v>
      </c>
      <c r="F61" s="24" t="s">
        <v>128</v>
      </c>
      <c r="G61" s="26" t="s">
        <v>47</v>
      </c>
      <c r="H61" s="30">
        <v>0.66</v>
      </c>
      <c r="I61" s="51">
        <v>30</v>
      </c>
      <c r="J61" s="84">
        <f t="shared" si="0"/>
        <v>30</v>
      </c>
      <c r="K61" s="85" t="str">
        <f t="shared" si="1"/>
        <v>OK</v>
      </c>
      <c r="L61" s="19"/>
      <c r="M61" s="19"/>
      <c r="N61" s="19"/>
      <c r="O61" s="19"/>
      <c r="P61" s="19"/>
      <c r="Q61" s="113"/>
      <c r="R61" s="19"/>
      <c r="S61" s="114"/>
      <c r="T61" s="19"/>
      <c r="U61" s="19"/>
    </row>
    <row r="62" spans="1:21" ht="38.25" x14ac:dyDescent="0.25">
      <c r="A62" s="131"/>
      <c r="B62" s="132"/>
      <c r="C62" s="26">
        <v>59</v>
      </c>
      <c r="D62" s="39" t="s">
        <v>492</v>
      </c>
      <c r="E62" s="26" t="s">
        <v>40</v>
      </c>
      <c r="F62" s="25" t="s">
        <v>54</v>
      </c>
      <c r="G62" s="26" t="s">
        <v>47</v>
      </c>
      <c r="H62" s="30">
        <v>0.42</v>
      </c>
      <c r="I62" s="51">
        <v>30</v>
      </c>
      <c r="J62" s="84">
        <f t="shared" si="0"/>
        <v>30</v>
      </c>
      <c r="K62" s="85" t="str">
        <f t="shared" si="1"/>
        <v>OK</v>
      </c>
      <c r="L62" s="19"/>
      <c r="M62" s="19"/>
      <c r="N62" s="19"/>
      <c r="O62" s="19"/>
      <c r="P62" s="19"/>
      <c r="Q62" s="113"/>
      <c r="R62" s="19"/>
      <c r="S62" s="114"/>
      <c r="T62" s="19"/>
      <c r="U62" s="19"/>
    </row>
    <row r="63" spans="1:21" ht="25.5" x14ac:dyDescent="0.25">
      <c r="A63" s="131"/>
      <c r="B63" s="132"/>
      <c r="C63" s="26">
        <v>60</v>
      </c>
      <c r="D63" s="39" t="s">
        <v>129</v>
      </c>
      <c r="E63" s="26" t="s">
        <v>40</v>
      </c>
      <c r="F63" s="25" t="s">
        <v>130</v>
      </c>
      <c r="G63" s="26" t="s">
        <v>47</v>
      </c>
      <c r="H63" s="30">
        <v>1.19</v>
      </c>
      <c r="I63" s="52">
        <v>30</v>
      </c>
      <c r="J63" s="84">
        <f t="shared" si="0"/>
        <v>30</v>
      </c>
      <c r="K63" s="85" t="str">
        <f t="shared" si="1"/>
        <v>OK</v>
      </c>
      <c r="L63" s="19"/>
      <c r="M63" s="19"/>
      <c r="N63" s="19"/>
      <c r="O63" s="19"/>
      <c r="P63" s="19"/>
      <c r="Q63" s="113"/>
      <c r="R63" s="19"/>
      <c r="S63" s="114"/>
      <c r="T63" s="19"/>
      <c r="U63" s="19"/>
    </row>
    <row r="64" spans="1:21" ht="25.5" x14ac:dyDescent="0.25">
      <c r="A64" s="131"/>
      <c r="B64" s="132"/>
      <c r="C64" s="26">
        <v>61</v>
      </c>
      <c r="D64" s="39" t="s">
        <v>385</v>
      </c>
      <c r="E64" s="26" t="s">
        <v>40</v>
      </c>
      <c r="F64" s="25" t="s">
        <v>130</v>
      </c>
      <c r="G64" s="26" t="s">
        <v>47</v>
      </c>
      <c r="H64" s="30">
        <v>1.36</v>
      </c>
      <c r="I64" s="52">
        <v>30</v>
      </c>
      <c r="J64" s="84">
        <f t="shared" si="0"/>
        <v>30</v>
      </c>
      <c r="K64" s="85" t="str">
        <f t="shared" si="1"/>
        <v>OK</v>
      </c>
      <c r="L64" s="19"/>
      <c r="M64" s="19"/>
      <c r="N64" s="19"/>
      <c r="O64" s="19"/>
      <c r="P64" s="19"/>
      <c r="Q64" s="113"/>
      <c r="R64" s="19"/>
      <c r="S64" s="114"/>
      <c r="T64" s="19"/>
      <c r="U64" s="19"/>
    </row>
    <row r="65" spans="1:21" ht="25.5" x14ac:dyDescent="0.25">
      <c r="A65" s="131"/>
      <c r="B65" s="132"/>
      <c r="C65" s="26">
        <v>62</v>
      </c>
      <c r="D65" s="39" t="s">
        <v>131</v>
      </c>
      <c r="E65" s="26" t="s">
        <v>40</v>
      </c>
      <c r="F65" s="25" t="s">
        <v>130</v>
      </c>
      <c r="G65" s="26" t="s">
        <v>47</v>
      </c>
      <c r="H65" s="30">
        <v>1.19</v>
      </c>
      <c r="I65" s="52">
        <v>30</v>
      </c>
      <c r="J65" s="84">
        <f t="shared" si="0"/>
        <v>30</v>
      </c>
      <c r="K65" s="85" t="str">
        <f t="shared" si="1"/>
        <v>OK</v>
      </c>
      <c r="L65" s="19"/>
      <c r="M65" s="19"/>
      <c r="N65" s="19"/>
      <c r="O65" s="19"/>
      <c r="P65" s="19"/>
      <c r="Q65" s="113"/>
      <c r="R65" s="19"/>
      <c r="S65" s="114"/>
      <c r="T65" s="19"/>
      <c r="U65" s="19"/>
    </row>
    <row r="66" spans="1:21" ht="25.5" x14ac:dyDescent="0.25">
      <c r="A66" s="131"/>
      <c r="B66" s="132"/>
      <c r="C66" s="26">
        <v>63</v>
      </c>
      <c r="D66" s="39" t="s">
        <v>132</v>
      </c>
      <c r="E66" s="26" t="s">
        <v>40</v>
      </c>
      <c r="F66" s="25" t="s">
        <v>130</v>
      </c>
      <c r="G66" s="26" t="s">
        <v>47</v>
      </c>
      <c r="H66" s="30">
        <v>1.74</v>
      </c>
      <c r="I66" s="52">
        <v>10</v>
      </c>
      <c r="J66" s="84">
        <f t="shared" si="0"/>
        <v>10</v>
      </c>
      <c r="K66" s="85" t="str">
        <f t="shared" si="1"/>
        <v>OK</v>
      </c>
      <c r="L66" s="19"/>
      <c r="M66" s="19"/>
      <c r="N66" s="19"/>
      <c r="O66" s="19"/>
      <c r="P66" s="19"/>
      <c r="Q66" s="113"/>
      <c r="R66" s="19"/>
      <c r="S66" s="114"/>
      <c r="T66" s="19"/>
      <c r="U66" s="19"/>
    </row>
    <row r="67" spans="1:21" ht="25.5" x14ac:dyDescent="0.25">
      <c r="A67" s="131"/>
      <c r="B67" s="132"/>
      <c r="C67" s="26">
        <v>64</v>
      </c>
      <c r="D67" s="39" t="s">
        <v>133</v>
      </c>
      <c r="E67" s="26" t="s">
        <v>40</v>
      </c>
      <c r="F67" s="25" t="s">
        <v>130</v>
      </c>
      <c r="G67" s="26" t="s">
        <v>47</v>
      </c>
      <c r="H67" s="30">
        <v>2.5499999999999998</v>
      </c>
      <c r="I67" s="52">
        <v>10</v>
      </c>
      <c r="J67" s="84">
        <f t="shared" si="0"/>
        <v>10</v>
      </c>
      <c r="K67" s="85" t="str">
        <f t="shared" si="1"/>
        <v>OK</v>
      </c>
      <c r="L67" s="19"/>
      <c r="M67" s="19"/>
      <c r="N67" s="19"/>
      <c r="O67" s="19"/>
      <c r="P67" s="19"/>
      <c r="Q67" s="113"/>
      <c r="R67" s="19"/>
      <c r="S67" s="114"/>
      <c r="T67" s="19"/>
      <c r="U67" s="19"/>
    </row>
    <row r="68" spans="1:21" x14ac:dyDescent="0.25">
      <c r="A68" s="131"/>
      <c r="B68" s="132"/>
      <c r="C68" s="26">
        <v>65</v>
      </c>
      <c r="D68" s="39" t="s">
        <v>134</v>
      </c>
      <c r="E68" s="26" t="s">
        <v>40</v>
      </c>
      <c r="F68" s="25" t="s">
        <v>135</v>
      </c>
      <c r="G68" s="26" t="s">
        <v>47</v>
      </c>
      <c r="H68" s="30">
        <v>1.82</v>
      </c>
      <c r="I68" s="52">
        <v>50</v>
      </c>
      <c r="J68" s="84">
        <f t="shared" ref="J68:J131" si="2">I68-(SUM(L68:U68))</f>
        <v>50</v>
      </c>
      <c r="K68" s="85" t="str">
        <f t="shared" si="1"/>
        <v>OK</v>
      </c>
      <c r="L68" s="19"/>
      <c r="M68" s="19"/>
      <c r="N68" s="19"/>
      <c r="O68" s="19"/>
      <c r="P68" s="19"/>
      <c r="Q68" s="113"/>
      <c r="R68" s="19"/>
      <c r="S68" s="114"/>
      <c r="T68" s="19"/>
      <c r="U68" s="19"/>
    </row>
    <row r="69" spans="1:21" ht="25.5" x14ac:dyDescent="0.25">
      <c r="A69" s="131"/>
      <c r="B69" s="132"/>
      <c r="C69" s="26">
        <v>66</v>
      </c>
      <c r="D69" s="20" t="s">
        <v>136</v>
      </c>
      <c r="E69" s="26" t="s">
        <v>40</v>
      </c>
      <c r="F69" s="24" t="s">
        <v>137</v>
      </c>
      <c r="G69" s="26" t="s">
        <v>47</v>
      </c>
      <c r="H69" s="30">
        <v>0.88</v>
      </c>
      <c r="I69" s="83">
        <v>50</v>
      </c>
      <c r="J69" s="84">
        <f t="shared" si="2"/>
        <v>50</v>
      </c>
      <c r="K69" s="85" t="str">
        <f t="shared" ref="K69:K132" si="3">IF(J69&lt;0,"ATENÇÃO","OK")</f>
        <v>OK</v>
      </c>
      <c r="L69" s="19"/>
      <c r="M69" s="19"/>
      <c r="N69" s="19"/>
      <c r="O69" s="19"/>
      <c r="P69" s="19"/>
      <c r="Q69" s="113"/>
      <c r="R69" s="19"/>
      <c r="S69" s="114"/>
      <c r="T69" s="19"/>
      <c r="U69" s="19"/>
    </row>
    <row r="70" spans="1:21" ht="25.5" x14ac:dyDescent="0.25">
      <c r="A70" s="131"/>
      <c r="B70" s="132"/>
      <c r="C70" s="26">
        <v>67</v>
      </c>
      <c r="D70" s="35" t="s">
        <v>138</v>
      </c>
      <c r="E70" s="26" t="s">
        <v>68</v>
      </c>
      <c r="F70" s="26" t="s">
        <v>130</v>
      </c>
      <c r="G70" s="26" t="s">
        <v>47</v>
      </c>
      <c r="H70" s="30">
        <v>1.1499999999999999</v>
      </c>
      <c r="I70" s="83">
        <v>30</v>
      </c>
      <c r="J70" s="84">
        <f t="shared" si="2"/>
        <v>30</v>
      </c>
      <c r="K70" s="85" t="str">
        <f t="shared" si="3"/>
        <v>OK</v>
      </c>
      <c r="L70" s="19"/>
      <c r="M70" s="19"/>
      <c r="N70" s="19"/>
      <c r="O70" s="19"/>
      <c r="P70" s="19"/>
      <c r="Q70" s="113"/>
      <c r="R70" s="19"/>
      <c r="S70" s="114"/>
      <c r="T70" s="19"/>
      <c r="U70" s="19"/>
    </row>
    <row r="71" spans="1:21" ht="25.5" x14ac:dyDescent="0.25">
      <c r="A71" s="131"/>
      <c r="B71" s="132"/>
      <c r="C71" s="26">
        <v>68</v>
      </c>
      <c r="D71" s="35" t="s">
        <v>139</v>
      </c>
      <c r="E71" s="26" t="s">
        <v>40</v>
      </c>
      <c r="F71" s="26" t="s">
        <v>130</v>
      </c>
      <c r="G71" s="26" t="s">
        <v>47</v>
      </c>
      <c r="H71" s="30">
        <v>1.19</v>
      </c>
      <c r="I71" s="83">
        <v>30</v>
      </c>
      <c r="J71" s="84">
        <f t="shared" si="2"/>
        <v>30</v>
      </c>
      <c r="K71" s="85" t="str">
        <f t="shared" si="3"/>
        <v>OK</v>
      </c>
      <c r="L71" s="19"/>
      <c r="M71" s="19"/>
      <c r="N71" s="19"/>
      <c r="O71" s="19"/>
      <c r="P71" s="19"/>
      <c r="Q71" s="113"/>
      <c r="R71" s="19"/>
      <c r="S71" s="114"/>
      <c r="T71" s="19"/>
      <c r="U71" s="19"/>
    </row>
    <row r="72" spans="1:21" ht="25.5" x14ac:dyDescent="0.25">
      <c r="A72" s="131"/>
      <c r="B72" s="132"/>
      <c r="C72" s="26">
        <v>69</v>
      </c>
      <c r="D72" s="35" t="s">
        <v>140</v>
      </c>
      <c r="E72" s="26" t="s">
        <v>68</v>
      </c>
      <c r="F72" s="26" t="s">
        <v>130</v>
      </c>
      <c r="G72" s="26" t="s">
        <v>47</v>
      </c>
      <c r="H72" s="30">
        <v>1.19</v>
      </c>
      <c r="I72" s="83">
        <v>30</v>
      </c>
      <c r="J72" s="84">
        <f t="shared" si="2"/>
        <v>30</v>
      </c>
      <c r="K72" s="85" t="str">
        <f t="shared" si="3"/>
        <v>OK</v>
      </c>
      <c r="L72" s="19"/>
      <c r="M72" s="19"/>
      <c r="N72" s="19"/>
      <c r="O72" s="19"/>
      <c r="P72" s="19"/>
      <c r="Q72" s="113"/>
      <c r="R72" s="19"/>
      <c r="S72" s="114"/>
      <c r="T72" s="19"/>
      <c r="U72" s="19"/>
    </row>
    <row r="73" spans="1:21" ht="25.5" x14ac:dyDescent="0.25">
      <c r="A73" s="131"/>
      <c r="B73" s="132"/>
      <c r="C73" s="26">
        <v>70</v>
      </c>
      <c r="D73" s="35" t="s">
        <v>141</v>
      </c>
      <c r="E73" s="26" t="s">
        <v>68</v>
      </c>
      <c r="F73" s="26" t="s">
        <v>130</v>
      </c>
      <c r="G73" s="26" t="s">
        <v>47</v>
      </c>
      <c r="H73" s="30">
        <v>1.19</v>
      </c>
      <c r="I73" s="83"/>
      <c r="J73" s="84">
        <f t="shared" si="2"/>
        <v>0</v>
      </c>
      <c r="K73" s="85" t="str">
        <f t="shared" si="3"/>
        <v>OK</v>
      </c>
      <c r="L73" s="19"/>
      <c r="M73" s="19"/>
      <c r="N73" s="19"/>
      <c r="O73" s="19"/>
      <c r="P73" s="19"/>
      <c r="Q73" s="113"/>
      <c r="R73" s="19"/>
      <c r="S73" s="114"/>
      <c r="T73" s="19"/>
      <c r="U73" s="19"/>
    </row>
    <row r="74" spans="1:21" ht="38.25" x14ac:dyDescent="0.25">
      <c r="A74" s="131"/>
      <c r="B74" s="132"/>
      <c r="C74" s="26">
        <v>71</v>
      </c>
      <c r="D74" s="35" t="s">
        <v>142</v>
      </c>
      <c r="E74" s="26" t="s">
        <v>68</v>
      </c>
      <c r="F74" s="26" t="s">
        <v>143</v>
      </c>
      <c r="G74" s="26" t="s">
        <v>47</v>
      </c>
      <c r="H74" s="30">
        <v>1.34</v>
      </c>
      <c r="I74" s="83">
        <v>30</v>
      </c>
      <c r="J74" s="84">
        <f t="shared" si="2"/>
        <v>30</v>
      </c>
      <c r="K74" s="85" t="str">
        <f t="shared" si="3"/>
        <v>OK</v>
      </c>
      <c r="L74" s="19"/>
      <c r="M74" s="19"/>
      <c r="N74" s="19"/>
      <c r="O74" s="19"/>
      <c r="P74" s="19"/>
      <c r="Q74" s="113"/>
      <c r="R74" s="19"/>
      <c r="S74" s="114"/>
      <c r="T74" s="19"/>
      <c r="U74" s="19"/>
    </row>
    <row r="75" spans="1:21" ht="38.25" x14ac:dyDescent="0.25">
      <c r="A75" s="131"/>
      <c r="B75" s="132"/>
      <c r="C75" s="26">
        <v>72</v>
      </c>
      <c r="D75" s="35" t="s">
        <v>144</v>
      </c>
      <c r="E75" s="26" t="s">
        <v>68</v>
      </c>
      <c r="F75" s="26" t="s">
        <v>143</v>
      </c>
      <c r="G75" s="26" t="s">
        <v>47</v>
      </c>
      <c r="H75" s="30">
        <v>3.4</v>
      </c>
      <c r="I75" s="83">
        <v>30</v>
      </c>
      <c r="J75" s="84">
        <f t="shared" si="2"/>
        <v>30</v>
      </c>
      <c r="K75" s="85" t="str">
        <f t="shared" si="3"/>
        <v>OK</v>
      </c>
      <c r="L75" s="19"/>
      <c r="M75" s="19"/>
      <c r="N75" s="19"/>
      <c r="O75" s="19"/>
      <c r="P75" s="19"/>
      <c r="Q75" s="113"/>
      <c r="R75" s="19"/>
      <c r="S75" s="114"/>
      <c r="T75" s="19"/>
      <c r="U75" s="19"/>
    </row>
    <row r="76" spans="1:21" ht="25.5" x14ac:dyDescent="0.25">
      <c r="A76" s="131"/>
      <c r="B76" s="132"/>
      <c r="C76" s="26">
        <v>73</v>
      </c>
      <c r="D76" s="35" t="s">
        <v>145</v>
      </c>
      <c r="E76" s="26" t="s">
        <v>68</v>
      </c>
      <c r="F76" s="26" t="s">
        <v>143</v>
      </c>
      <c r="G76" s="26" t="s">
        <v>47</v>
      </c>
      <c r="H76" s="30">
        <v>8.5500000000000007</v>
      </c>
      <c r="I76" s="83"/>
      <c r="J76" s="84">
        <f t="shared" si="2"/>
        <v>0</v>
      </c>
      <c r="K76" s="85" t="str">
        <f t="shared" si="3"/>
        <v>OK</v>
      </c>
      <c r="L76" s="19"/>
      <c r="M76" s="19"/>
      <c r="N76" s="19"/>
      <c r="O76" s="19"/>
      <c r="P76" s="19"/>
      <c r="Q76" s="113"/>
      <c r="R76" s="19"/>
      <c r="S76" s="114"/>
      <c r="T76" s="19"/>
      <c r="U76" s="19"/>
    </row>
    <row r="77" spans="1:21" ht="25.5" x14ac:dyDescent="0.25">
      <c r="A77" s="131"/>
      <c r="B77" s="132"/>
      <c r="C77" s="26">
        <v>74</v>
      </c>
      <c r="D77" s="35" t="s">
        <v>146</v>
      </c>
      <c r="E77" s="26" t="s">
        <v>147</v>
      </c>
      <c r="F77" s="26" t="s">
        <v>148</v>
      </c>
      <c r="G77" s="26" t="s">
        <v>47</v>
      </c>
      <c r="H77" s="30">
        <v>0.76</v>
      </c>
      <c r="I77" s="83"/>
      <c r="J77" s="84">
        <f t="shared" si="2"/>
        <v>0</v>
      </c>
      <c r="K77" s="85" t="str">
        <f t="shared" si="3"/>
        <v>OK</v>
      </c>
      <c r="L77" s="19"/>
      <c r="M77" s="19"/>
      <c r="N77" s="19"/>
      <c r="O77" s="19"/>
      <c r="P77" s="19"/>
      <c r="Q77" s="113"/>
      <c r="R77" s="19"/>
      <c r="S77" s="114"/>
      <c r="T77" s="19"/>
      <c r="U77" s="19"/>
    </row>
    <row r="78" spans="1:21" ht="25.5" x14ac:dyDescent="0.25">
      <c r="A78" s="131"/>
      <c r="B78" s="132"/>
      <c r="C78" s="26">
        <v>75</v>
      </c>
      <c r="D78" s="35" t="s">
        <v>149</v>
      </c>
      <c r="E78" s="26" t="s">
        <v>40</v>
      </c>
      <c r="F78" s="26" t="s">
        <v>52</v>
      </c>
      <c r="G78" s="26" t="s">
        <v>47</v>
      </c>
      <c r="H78" s="30">
        <v>1.98</v>
      </c>
      <c r="I78" s="83"/>
      <c r="J78" s="84">
        <f t="shared" si="2"/>
        <v>0</v>
      </c>
      <c r="K78" s="85" t="str">
        <f t="shared" si="3"/>
        <v>OK</v>
      </c>
      <c r="L78" s="19"/>
      <c r="M78" s="19"/>
      <c r="N78" s="19"/>
      <c r="O78" s="19"/>
      <c r="P78" s="19"/>
      <c r="Q78" s="113"/>
      <c r="R78" s="19"/>
      <c r="S78" s="114"/>
      <c r="T78" s="19"/>
      <c r="U78" s="19"/>
    </row>
    <row r="79" spans="1:21" ht="26.25" x14ac:dyDescent="0.25">
      <c r="A79" s="131"/>
      <c r="B79" s="132"/>
      <c r="C79" s="26">
        <v>76</v>
      </c>
      <c r="D79" s="40" t="s">
        <v>150</v>
      </c>
      <c r="E79" s="26" t="s">
        <v>9</v>
      </c>
      <c r="F79" s="31" t="s">
        <v>128</v>
      </c>
      <c r="G79" s="26" t="s">
        <v>47</v>
      </c>
      <c r="H79" s="30">
        <v>4.54</v>
      </c>
      <c r="I79" s="83"/>
      <c r="J79" s="84">
        <f t="shared" si="2"/>
        <v>0</v>
      </c>
      <c r="K79" s="85" t="str">
        <f t="shared" si="3"/>
        <v>OK</v>
      </c>
      <c r="L79" s="19"/>
      <c r="M79" s="19"/>
      <c r="N79" s="19"/>
      <c r="O79" s="19"/>
      <c r="P79" s="19"/>
      <c r="Q79" s="113"/>
      <c r="R79" s="19"/>
      <c r="S79" s="114"/>
      <c r="T79" s="19"/>
      <c r="U79" s="19"/>
    </row>
    <row r="80" spans="1:21" ht="26.25" x14ac:dyDescent="0.25">
      <c r="A80" s="131"/>
      <c r="B80" s="132"/>
      <c r="C80" s="26">
        <v>77</v>
      </c>
      <c r="D80" s="40" t="s">
        <v>151</v>
      </c>
      <c r="E80" s="26" t="s">
        <v>9</v>
      </c>
      <c r="F80" s="31" t="s">
        <v>128</v>
      </c>
      <c r="G80" s="26" t="s">
        <v>47</v>
      </c>
      <c r="H80" s="30">
        <v>1.84</v>
      </c>
      <c r="I80" s="83"/>
      <c r="J80" s="84">
        <f t="shared" si="2"/>
        <v>0</v>
      </c>
      <c r="K80" s="85" t="str">
        <f t="shared" si="3"/>
        <v>OK</v>
      </c>
      <c r="L80" s="19"/>
      <c r="M80" s="19"/>
      <c r="N80" s="19"/>
      <c r="O80" s="19"/>
      <c r="P80" s="19"/>
      <c r="Q80" s="113"/>
      <c r="R80" s="19"/>
      <c r="S80" s="114"/>
      <c r="T80" s="19"/>
      <c r="U80" s="19"/>
    </row>
    <row r="81" spans="1:21" ht="25.5" x14ac:dyDescent="0.25">
      <c r="A81" s="131" t="s">
        <v>379</v>
      </c>
      <c r="B81" s="133">
        <v>10</v>
      </c>
      <c r="C81" s="23">
        <v>78</v>
      </c>
      <c r="D81" s="21" t="s">
        <v>152</v>
      </c>
      <c r="E81" s="23" t="s">
        <v>40</v>
      </c>
      <c r="F81" s="32" t="s">
        <v>153</v>
      </c>
      <c r="G81" s="23" t="s">
        <v>47</v>
      </c>
      <c r="H81" s="29">
        <v>0.75</v>
      </c>
      <c r="I81" s="86">
        <v>50</v>
      </c>
      <c r="J81" s="84">
        <f t="shared" si="2"/>
        <v>0</v>
      </c>
      <c r="K81" s="85" t="str">
        <f t="shared" si="3"/>
        <v>OK</v>
      </c>
      <c r="L81" s="19"/>
      <c r="M81" s="19"/>
      <c r="N81" s="19"/>
      <c r="O81" s="19"/>
      <c r="P81" s="19"/>
      <c r="Q81" s="113"/>
      <c r="R81" s="19">
        <v>50</v>
      </c>
      <c r="S81" s="114"/>
      <c r="T81" s="19"/>
      <c r="U81" s="19"/>
    </row>
    <row r="82" spans="1:21" ht="25.5" x14ac:dyDescent="0.25">
      <c r="A82" s="131"/>
      <c r="B82" s="133"/>
      <c r="C82" s="23">
        <v>79</v>
      </c>
      <c r="D82" s="21" t="s">
        <v>154</v>
      </c>
      <c r="E82" s="23" t="s">
        <v>40</v>
      </c>
      <c r="F82" s="32" t="s">
        <v>153</v>
      </c>
      <c r="G82" s="23" t="s">
        <v>47</v>
      </c>
      <c r="H82" s="29">
        <v>0.56999999999999995</v>
      </c>
      <c r="I82" s="86">
        <v>50</v>
      </c>
      <c r="J82" s="84">
        <f t="shared" si="2"/>
        <v>0</v>
      </c>
      <c r="K82" s="85" t="str">
        <f t="shared" si="3"/>
        <v>OK</v>
      </c>
      <c r="L82" s="19"/>
      <c r="M82" s="19"/>
      <c r="N82" s="19"/>
      <c r="O82" s="19"/>
      <c r="P82" s="19"/>
      <c r="Q82" s="113"/>
      <c r="R82" s="19">
        <v>50</v>
      </c>
      <c r="S82" s="114"/>
      <c r="T82" s="19"/>
      <c r="U82" s="19"/>
    </row>
    <row r="83" spans="1:21" ht="63.75" x14ac:dyDescent="0.25">
      <c r="A83" s="131" t="s">
        <v>381</v>
      </c>
      <c r="B83" s="132">
        <v>11</v>
      </c>
      <c r="C83" s="26">
        <v>80</v>
      </c>
      <c r="D83" s="35" t="s">
        <v>155</v>
      </c>
      <c r="E83" s="26" t="s">
        <v>40</v>
      </c>
      <c r="F83" s="27" t="s">
        <v>156</v>
      </c>
      <c r="G83" s="26" t="s">
        <v>47</v>
      </c>
      <c r="H83" s="28">
        <v>24.5</v>
      </c>
      <c r="I83" s="83">
        <v>50</v>
      </c>
      <c r="J83" s="84">
        <f t="shared" si="2"/>
        <v>0</v>
      </c>
      <c r="K83" s="85" t="str">
        <f t="shared" si="3"/>
        <v>OK</v>
      </c>
      <c r="L83" s="19"/>
      <c r="M83" s="19"/>
      <c r="N83" s="19">
        <v>50</v>
      </c>
      <c r="O83" s="19"/>
      <c r="P83" s="19"/>
      <c r="Q83" s="113"/>
      <c r="R83" s="19"/>
      <c r="S83" s="114"/>
      <c r="T83" s="19"/>
      <c r="U83" s="19"/>
    </row>
    <row r="84" spans="1:21" x14ac:dyDescent="0.25">
      <c r="A84" s="131"/>
      <c r="B84" s="132"/>
      <c r="C84" s="26">
        <v>81</v>
      </c>
      <c r="D84" s="35" t="s">
        <v>157</v>
      </c>
      <c r="E84" s="26" t="s">
        <v>40</v>
      </c>
      <c r="F84" s="27" t="s">
        <v>156</v>
      </c>
      <c r="G84" s="26" t="s">
        <v>47</v>
      </c>
      <c r="H84" s="28">
        <v>39</v>
      </c>
      <c r="I84" s="83"/>
      <c r="J84" s="84">
        <f t="shared" si="2"/>
        <v>0</v>
      </c>
      <c r="K84" s="85" t="str">
        <f t="shared" si="3"/>
        <v>OK</v>
      </c>
      <c r="L84" s="19"/>
      <c r="M84" s="19"/>
      <c r="N84" s="19"/>
      <c r="O84" s="19"/>
      <c r="P84" s="19"/>
      <c r="Q84" s="113"/>
      <c r="R84" s="19"/>
      <c r="S84" s="114"/>
      <c r="T84" s="19"/>
      <c r="U84" s="19"/>
    </row>
    <row r="85" spans="1:21" ht="38.25" x14ac:dyDescent="0.25">
      <c r="A85" s="130" t="s">
        <v>378</v>
      </c>
      <c r="B85" s="133">
        <v>12</v>
      </c>
      <c r="C85" s="23">
        <v>82</v>
      </c>
      <c r="D85" s="21" t="s">
        <v>158</v>
      </c>
      <c r="E85" s="23" t="s">
        <v>40</v>
      </c>
      <c r="F85" s="23" t="s">
        <v>52</v>
      </c>
      <c r="G85" s="23" t="s">
        <v>47</v>
      </c>
      <c r="H85" s="29">
        <v>0.81</v>
      </c>
      <c r="I85" s="86"/>
      <c r="J85" s="84">
        <f t="shared" si="2"/>
        <v>0</v>
      </c>
      <c r="K85" s="85" t="str">
        <f t="shared" si="3"/>
        <v>OK</v>
      </c>
      <c r="L85" s="19"/>
      <c r="M85" s="19"/>
      <c r="N85" s="19"/>
      <c r="O85" s="19"/>
      <c r="P85" s="19"/>
      <c r="Q85" s="113"/>
      <c r="R85" s="19"/>
      <c r="S85" s="114"/>
      <c r="T85" s="19"/>
      <c r="U85" s="19"/>
    </row>
    <row r="86" spans="1:21" x14ac:dyDescent="0.25">
      <c r="A86" s="130"/>
      <c r="B86" s="133"/>
      <c r="C86" s="23">
        <v>83</v>
      </c>
      <c r="D86" s="21" t="s">
        <v>159</v>
      </c>
      <c r="E86" s="23" t="s">
        <v>160</v>
      </c>
      <c r="F86" s="23" t="s">
        <v>161</v>
      </c>
      <c r="G86" s="23" t="s">
        <v>47</v>
      </c>
      <c r="H86" s="29">
        <v>0.39</v>
      </c>
      <c r="I86" s="86">
        <v>50</v>
      </c>
      <c r="J86" s="84">
        <f t="shared" si="2"/>
        <v>50</v>
      </c>
      <c r="K86" s="85" t="str">
        <f t="shared" si="3"/>
        <v>OK</v>
      </c>
      <c r="L86" s="19"/>
      <c r="M86" s="19"/>
      <c r="N86" s="19"/>
      <c r="O86" s="19"/>
      <c r="P86" s="19"/>
      <c r="Q86" s="113"/>
      <c r="R86" s="19"/>
      <c r="S86" s="114"/>
      <c r="T86" s="19"/>
      <c r="U86" s="19"/>
    </row>
    <row r="87" spans="1:21" ht="25.5" x14ac:dyDescent="0.25">
      <c r="A87" s="130"/>
      <c r="B87" s="133"/>
      <c r="C87" s="23">
        <v>84</v>
      </c>
      <c r="D87" s="21" t="s">
        <v>162</v>
      </c>
      <c r="E87" s="23" t="s">
        <v>160</v>
      </c>
      <c r="F87" s="23" t="s">
        <v>161</v>
      </c>
      <c r="G87" s="23" t="s">
        <v>47</v>
      </c>
      <c r="H87" s="29">
        <v>0.39</v>
      </c>
      <c r="I87" s="86">
        <v>50</v>
      </c>
      <c r="J87" s="84">
        <f t="shared" si="2"/>
        <v>50</v>
      </c>
      <c r="K87" s="85" t="str">
        <f t="shared" si="3"/>
        <v>OK</v>
      </c>
      <c r="L87" s="19"/>
      <c r="M87" s="19"/>
      <c r="N87" s="19"/>
      <c r="O87" s="19"/>
      <c r="P87" s="19"/>
      <c r="Q87" s="113"/>
      <c r="R87" s="19"/>
      <c r="S87" s="114"/>
      <c r="T87" s="19"/>
      <c r="U87" s="19"/>
    </row>
    <row r="88" spans="1:21" x14ac:dyDescent="0.25">
      <c r="A88" s="130"/>
      <c r="B88" s="133"/>
      <c r="C88" s="23">
        <v>85</v>
      </c>
      <c r="D88" s="21" t="s">
        <v>163</v>
      </c>
      <c r="E88" s="23" t="s">
        <v>160</v>
      </c>
      <c r="F88" s="23" t="s">
        <v>161</v>
      </c>
      <c r="G88" s="23" t="s">
        <v>47</v>
      </c>
      <c r="H88" s="29">
        <v>0.39</v>
      </c>
      <c r="I88" s="86">
        <v>50</v>
      </c>
      <c r="J88" s="84">
        <f t="shared" si="2"/>
        <v>50</v>
      </c>
      <c r="K88" s="85" t="str">
        <f t="shared" si="3"/>
        <v>OK</v>
      </c>
      <c r="L88" s="19"/>
      <c r="M88" s="19"/>
      <c r="N88" s="19"/>
      <c r="O88" s="19"/>
      <c r="P88" s="19"/>
      <c r="Q88" s="113"/>
      <c r="R88" s="19"/>
      <c r="S88" s="114"/>
      <c r="T88" s="19"/>
      <c r="U88" s="19"/>
    </row>
    <row r="89" spans="1:21" x14ac:dyDescent="0.25">
      <c r="A89" s="130"/>
      <c r="B89" s="133"/>
      <c r="C89" s="23">
        <v>86</v>
      </c>
      <c r="D89" s="21" t="s">
        <v>164</v>
      </c>
      <c r="E89" s="23" t="s">
        <v>160</v>
      </c>
      <c r="F89" s="23" t="s">
        <v>161</v>
      </c>
      <c r="G89" s="23" t="s">
        <v>47</v>
      </c>
      <c r="H89" s="29">
        <v>0.39</v>
      </c>
      <c r="I89" s="86">
        <v>50</v>
      </c>
      <c r="J89" s="84">
        <f t="shared" si="2"/>
        <v>50</v>
      </c>
      <c r="K89" s="85" t="str">
        <f t="shared" si="3"/>
        <v>OK</v>
      </c>
      <c r="L89" s="19"/>
      <c r="M89" s="19"/>
      <c r="N89" s="19"/>
      <c r="O89" s="19"/>
      <c r="P89" s="19"/>
      <c r="Q89" s="113"/>
      <c r="R89" s="19"/>
      <c r="S89" s="114"/>
      <c r="T89" s="19"/>
      <c r="U89" s="19"/>
    </row>
    <row r="90" spans="1:21" x14ac:dyDescent="0.25">
      <c r="A90" s="130"/>
      <c r="B90" s="133"/>
      <c r="C90" s="23">
        <v>87</v>
      </c>
      <c r="D90" s="21" t="s">
        <v>165</v>
      </c>
      <c r="E90" s="23" t="s">
        <v>160</v>
      </c>
      <c r="F90" s="23" t="s">
        <v>161</v>
      </c>
      <c r="G90" s="23" t="s">
        <v>47</v>
      </c>
      <c r="H90" s="29">
        <v>0.39</v>
      </c>
      <c r="I90" s="86">
        <v>50</v>
      </c>
      <c r="J90" s="84">
        <f t="shared" si="2"/>
        <v>50</v>
      </c>
      <c r="K90" s="85" t="str">
        <f t="shared" si="3"/>
        <v>OK</v>
      </c>
      <c r="L90" s="19"/>
      <c r="M90" s="19"/>
      <c r="N90" s="19"/>
      <c r="O90" s="19"/>
      <c r="P90" s="19"/>
      <c r="Q90" s="113"/>
      <c r="R90" s="19"/>
      <c r="S90" s="114"/>
      <c r="T90" s="19"/>
      <c r="U90" s="19"/>
    </row>
    <row r="91" spans="1:21" x14ac:dyDescent="0.25">
      <c r="A91" s="130"/>
      <c r="B91" s="133"/>
      <c r="C91" s="23">
        <v>88</v>
      </c>
      <c r="D91" s="21" t="s">
        <v>166</v>
      </c>
      <c r="E91" s="23" t="s">
        <v>160</v>
      </c>
      <c r="F91" s="23" t="s">
        <v>167</v>
      </c>
      <c r="G91" s="23" t="s">
        <v>47</v>
      </c>
      <c r="H91" s="29">
        <v>1</v>
      </c>
      <c r="I91" s="86">
        <v>50</v>
      </c>
      <c r="J91" s="84">
        <f t="shared" si="2"/>
        <v>50</v>
      </c>
      <c r="K91" s="85" t="str">
        <f t="shared" si="3"/>
        <v>OK</v>
      </c>
      <c r="L91" s="19"/>
      <c r="M91" s="19"/>
      <c r="N91" s="19"/>
      <c r="O91" s="19"/>
      <c r="P91" s="19"/>
      <c r="Q91" s="113"/>
      <c r="R91" s="19"/>
      <c r="S91" s="114"/>
      <c r="T91" s="19"/>
      <c r="U91" s="19"/>
    </row>
    <row r="92" spans="1:21" x14ac:dyDescent="0.25">
      <c r="A92" s="130"/>
      <c r="B92" s="133"/>
      <c r="C92" s="23">
        <v>89</v>
      </c>
      <c r="D92" s="21" t="s">
        <v>168</v>
      </c>
      <c r="E92" s="23" t="s">
        <v>160</v>
      </c>
      <c r="F92" s="23" t="s">
        <v>167</v>
      </c>
      <c r="G92" s="23" t="s">
        <v>47</v>
      </c>
      <c r="H92" s="29">
        <v>1</v>
      </c>
      <c r="I92" s="86">
        <v>50</v>
      </c>
      <c r="J92" s="84">
        <f t="shared" si="2"/>
        <v>50</v>
      </c>
      <c r="K92" s="85" t="str">
        <f t="shared" si="3"/>
        <v>OK</v>
      </c>
      <c r="L92" s="19"/>
      <c r="M92" s="19"/>
      <c r="N92" s="19"/>
      <c r="O92" s="19"/>
      <c r="P92" s="19"/>
      <c r="Q92" s="113"/>
      <c r="R92" s="19"/>
      <c r="S92" s="114"/>
      <c r="T92" s="19"/>
      <c r="U92" s="19"/>
    </row>
    <row r="93" spans="1:21" x14ac:dyDescent="0.25">
      <c r="A93" s="130"/>
      <c r="B93" s="133"/>
      <c r="C93" s="23">
        <v>90</v>
      </c>
      <c r="D93" s="21" t="s">
        <v>169</v>
      </c>
      <c r="E93" s="23" t="s">
        <v>160</v>
      </c>
      <c r="F93" s="23" t="s">
        <v>167</v>
      </c>
      <c r="G93" s="23" t="s">
        <v>47</v>
      </c>
      <c r="H93" s="29">
        <v>1</v>
      </c>
      <c r="I93" s="86">
        <v>50</v>
      </c>
      <c r="J93" s="84">
        <f t="shared" si="2"/>
        <v>50</v>
      </c>
      <c r="K93" s="85" t="str">
        <f t="shared" si="3"/>
        <v>OK</v>
      </c>
      <c r="L93" s="19"/>
      <c r="M93" s="19"/>
      <c r="N93" s="19"/>
      <c r="O93" s="19"/>
      <c r="P93" s="19"/>
      <c r="Q93" s="113"/>
      <c r="R93" s="19"/>
      <c r="S93" s="114"/>
      <c r="T93" s="19"/>
      <c r="U93" s="19"/>
    </row>
    <row r="94" spans="1:21" ht="25.5" x14ac:dyDescent="0.25">
      <c r="A94" s="130"/>
      <c r="B94" s="133"/>
      <c r="C94" s="23">
        <v>91</v>
      </c>
      <c r="D94" s="21" t="s">
        <v>170</v>
      </c>
      <c r="E94" s="23" t="s">
        <v>160</v>
      </c>
      <c r="F94" s="23" t="s">
        <v>167</v>
      </c>
      <c r="G94" s="23" t="s">
        <v>47</v>
      </c>
      <c r="H94" s="29">
        <v>1</v>
      </c>
      <c r="I94" s="86">
        <v>50</v>
      </c>
      <c r="J94" s="84">
        <f t="shared" si="2"/>
        <v>50</v>
      </c>
      <c r="K94" s="85" t="str">
        <f t="shared" si="3"/>
        <v>OK</v>
      </c>
      <c r="L94" s="19"/>
      <c r="M94" s="19"/>
      <c r="N94" s="19"/>
      <c r="O94" s="19"/>
      <c r="P94" s="19"/>
      <c r="Q94" s="113"/>
      <c r="R94" s="19"/>
      <c r="S94" s="114"/>
      <c r="T94" s="19"/>
      <c r="U94" s="19"/>
    </row>
    <row r="95" spans="1:21" ht="25.5" x14ac:dyDescent="0.25">
      <c r="A95" s="130"/>
      <c r="B95" s="133"/>
      <c r="C95" s="23">
        <v>92</v>
      </c>
      <c r="D95" s="21" t="s">
        <v>171</v>
      </c>
      <c r="E95" s="23" t="s">
        <v>160</v>
      </c>
      <c r="F95" s="23" t="s">
        <v>167</v>
      </c>
      <c r="G95" s="23" t="s">
        <v>47</v>
      </c>
      <c r="H95" s="29">
        <v>1</v>
      </c>
      <c r="I95" s="86">
        <v>50</v>
      </c>
      <c r="J95" s="84">
        <f t="shared" si="2"/>
        <v>50</v>
      </c>
      <c r="K95" s="85" t="str">
        <f t="shared" si="3"/>
        <v>OK</v>
      </c>
      <c r="L95" s="19"/>
      <c r="M95" s="19"/>
      <c r="N95" s="19"/>
      <c r="O95" s="19"/>
      <c r="P95" s="19"/>
      <c r="Q95" s="113"/>
      <c r="R95" s="19"/>
      <c r="S95" s="114"/>
      <c r="T95" s="19"/>
      <c r="U95" s="19"/>
    </row>
    <row r="96" spans="1:21" ht="25.5" x14ac:dyDescent="0.25">
      <c r="A96" s="130"/>
      <c r="B96" s="133"/>
      <c r="C96" s="23">
        <v>93</v>
      </c>
      <c r="D96" s="21" t="s">
        <v>172</v>
      </c>
      <c r="E96" s="23" t="s">
        <v>68</v>
      </c>
      <c r="F96" s="23" t="s">
        <v>173</v>
      </c>
      <c r="G96" s="23" t="s">
        <v>47</v>
      </c>
      <c r="H96" s="29">
        <v>5</v>
      </c>
      <c r="I96" s="86">
        <v>5</v>
      </c>
      <c r="J96" s="84">
        <f t="shared" si="2"/>
        <v>0</v>
      </c>
      <c r="K96" s="85" t="str">
        <f t="shared" si="3"/>
        <v>OK</v>
      </c>
      <c r="L96" s="19"/>
      <c r="M96" s="19"/>
      <c r="N96" s="19"/>
      <c r="O96" s="19"/>
      <c r="P96" s="19"/>
      <c r="Q96" s="113">
        <v>5</v>
      </c>
      <c r="R96" s="19"/>
      <c r="S96" s="114"/>
      <c r="T96" s="19"/>
      <c r="U96" s="19"/>
    </row>
    <row r="97" spans="1:21" ht="25.5" x14ac:dyDescent="0.25">
      <c r="A97" s="130"/>
      <c r="B97" s="133"/>
      <c r="C97" s="23">
        <v>94</v>
      </c>
      <c r="D97" s="21" t="s">
        <v>174</v>
      </c>
      <c r="E97" s="23" t="s">
        <v>68</v>
      </c>
      <c r="F97" s="23" t="s">
        <v>173</v>
      </c>
      <c r="G97" s="23" t="s">
        <v>47</v>
      </c>
      <c r="H97" s="29">
        <v>5</v>
      </c>
      <c r="I97" s="86"/>
      <c r="J97" s="84">
        <f t="shared" si="2"/>
        <v>0</v>
      </c>
      <c r="K97" s="85" t="str">
        <f t="shared" si="3"/>
        <v>OK</v>
      </c>
      <c r="L97" s="19"/>
      <c r="M97" s="19"/>
      <c r="N97" s="19"/>
      <c r="O97" s="19"/>
      <c r="P97" s="19"/>
      <c r="Q97" s="113"/>
      <c r="R97" s="19"/>
      <c r="S97" s="114"/>
      <c r="T97" s="19"/>
      <c r="U97" s="19"/>
    </row>
    <row r="98" spans="1:21" ht="25.5" x14ac:dyDescent="0.25">
      <c r="A98" s="130"/>
      <c r="B98" s="133"/>
      <c r="C98" s="23">
        <v>95</v>
      </c>
      <c r="D98" s="21" t="s">
        <v>175</v>
      </c>
      <c r="E98" s="23" t="s">
        <v>68</v>
      </c>
      <c r="F98" s="23" t="s">
        <v>173</v>
      </c>
      <c r="G98" s="23" t="s">
        <v>47</v>
      </c>
      <c r="H98" s="29">
        <v>5</v>
      </c>
      <c r="I98" s="86">
        <v>15</v>
      </c>
      <c r="J98" s="84">
        <f t="shared" si="2"/>
        <v>0</v>
      </c>
      <c r="K98" s="85" t="str">
        <f t="shared" si="3"/>
        <v>OK</v>
      </c>
      <c r="L98" s="19"/>
      <c r="M98" s="19"/>
      <c r="N98" s="19"/>
      <c r="O98" s="19"/>
      <c r="P98" s="19"/>
      <c r="Q98" s="113">
        <v>15</v>
      </c>
      <c r="R98" s="19"/>
      <c r="S98" s="114"/>
      <c r="T98" s="19"/>
      <c r="U98" s="19"/>
    </row>
    <row r="99" spans="1:21" ht="25.5" x14ac:dyDescent="0.25">
      <c r="A99" s="130"/>
      <c r="B99" s="133"/>
      <c r="C99" s="23">
        <v>96</v>
      </c>
      <c r="D99" s="21" t="s">
        <v>176</v>
      </c>
      <c r="E99" s="23" t="s">
        <v>68</v>
      </c>
      <c r="F99" s="23" t="s">
        <v>173</v>
      </c>
      <c r="G99" s="23" t="s">
        <v>47</v>
      </c>
      <c r="H99" s="29">
        <v>5</v>
      </c>
      <c r="I99" s="86"/>
      <c r="J99" s="84">
        <f t="shared" si="2"/>
        <v>0</v>
      </c>
      <c r="K99" s="85" t="str">
        <f t="shared" si="3"/>
        <v>OK</v>
      </c>
      <c r="L99" s="19"/>
      <c r="M99" s="19"/>
      <c r="N99" s="19"/>
      <c r="O99" s="19"/>
      <c r="P99" s="19"/>
      <c r="Q99" s="113"/>
      <c r="R99" s="19"/>
      <c r="S99" s="114"/>
      <c r="T99" s="19"/>
      <c r="U99" s="19"/>
    </row>
    <row r="100" spans="1:21" ht="25.5" x14ac:dyDescent="0.25">
      <c r="A100" s="130"/>
      <c r="B100" s="133"/>
      <c r="C100" s="23">
        <v>97</v>
      </c>
      <c r="D100" s="21" t="s">
        <v>177</v>
      </c>
      <c r="E100" s="23" t="s">
        <v>68</v>
      </c>
      <c r="F100" s="23" t="s">
        <v>178</v>
      </c>
      <c r="G100" s="23" t="s">
        <v>47</v>
      </c>
      <c r="H100" s="29">
        <v>3.52</v>
      </c>
      <c r="I100" s="86"/>
      <c r="J100" s="84">
        <f t="shared" si="2"/>
        <v>0</v>
      </c>
      <c r="K100" s="85" t="str">
        <f t="shared" si="3"/>
        <v>OK</v>
      </c>
      <c r="L100" s="19"/>
      <c r="M100" s="19"/>
      <c r="N100" s="19"/>
      <c r="O100" s="19"/>
      <c r="P100" s="19"/>
      <c r="Q100" s="113"/>
      <c r="R100" s="19"/>
      <c r="S100" s="114"/>
      <c r="T100" s="19"/>
      <c r="U100" s="19"/>
    </row>
    <row r="101" spans="1:21" ht="140.25" x14ac:dyDescent="0.25">
      <c r="A101" s="55" t="s">
        <v>382</v>
      </c>
      <c r="B101" s="53">
        <v>13</v>
      </c>
      <c r="C101" s="26">
        <v>98</v>
      </c>
      <c r="D101" s="35" t="s">
        <v>179</v>
      </c>
      <c r="E101" s="26" t="s">
        <v>40</v>
      </c>
      <c r="F101" s="27" t="s">
        <v>180</v>
      </c>
      <c r="G101" s="26" t="s">
        <v>47</v>
      </c>
      <c r="H101" s="28">
        <v>491.22</v>
      </c>
      <c r="I101" s="83">
        <v>5</v>
      </c>
      <c r="J101" s="84">
        <f t="shared" si="2"/>
        <v>2</v>
      </c>
      <c r="K101" s="85" t="str">
        <f t="shared" si="3"/>
        <v>OK</v>
      </c>
      <c r="L101" s="19"/>
      <c r="M101" s="19">
        <v>3</v>
      </c>
      <c r="N101" s="19"/>
      <c r="O101" s="19"/>
      <c r="P101" s="19"/>
      <c r="Q101" s="113"/>
      <c r="R101" s="19"/>
      <c r="S101" s="114"/>
      <c r="T101" s="19"/>
      <c r="U101" s="19"/>
    </row>
    <row r="102" spans="1:21" ht="25.5" x14ac:dyDescent="0.25">
      <c r="A102" s="130" t="s">
        <v>378</v>
      </c>
      <c r="B102" s="133">
        <v>14</v>
      </c>
      <c r="C102" s="23">
        <v>99</v>
      </c>
      <c r="D102" s="36" t="s">
        <v>181</v>
      </c>
      <c r="E102" s="23" t="s">
        <v>40</v>
      </c>
      <c r="F102" s="22" t="s">
        <v>182</v>
      </c>
      <c r="G102" s="23" t="s">
        <v>47</v>
      </c>
      <c r="H102" s="29">
        <v>5.3</v>
      </c>
      <c r="I102" s="49">
        <v>200</v>
      </c>
      <c r="J102" s="84">
        <f t="shared" si="2"/>
        <v>100</v>
      </c>
      <c r="K102" s="85" t="str">
        <f t="shared" si="3"/>
        <v>OK</v>
      </c>
      <c r="L102" s="19"/>
      <c r="M102" s="19"/>
      <c r="N102" s="19"/>
      <c r="O102" s="19"/>
      <c r="P102" s="19"/>
      <c r="Q102" s="113">
        <v>100</v>
      </c>
      <c r="R102" s="19"/>
      <c r="S102" s="114"/>
      <c r="T102" s="19"/>
      <c r="U102" s="19"/>
    </row>
    <row r="103" spans="1:21" ht="25.5" x14ac:dyDescent="0.25">
      <c r="A103" s="130"/>
      <c r="B103" s="133"/>
      <c r="C103" s="23">
        <v>100</v>
      </c>
      <c r="D103" s="36" t="s">
        <v>183</v>
      </c>
      <c r="E103" s="23" t="s">
        <v>40</v>
      </c>
      <c r="F103" s="22" t="s">
        <v>182</v>
      </c>
      <c r="G103" s="23" t="s">
        <v>47</v>
      </c>
      <c r="H103" s="29">
        <v>0.64</v>
      </c>
      <c r="I103" s="49">
        <v>200</v>
      </c>
      <c r="J103" s="84">
        <f t="shared" si="2"/>
        <v>100</v>
      </c>
      <c r="K103" s="85" t="str">
        <f t="shared" si="3"/>
        <v>OK</v>
      </c>
      <c r="L103" s="19"/>
      <c r="M103" s="19"/>
      <c r="N103" s="19"/>
      <c r="O103" s="19"/>
      <c r="P103" s="19"/>
      <c r="Q103" s="113">
        <v>100</v>
      </c>
      <c r="R103" s="19"/>
      <c r="S103" s="114"/>
      <c r="T103" s="19"/>
      <c r="U103" s="19"/>
    </row>
    <row r="104" spans="1:21" ht="25.5" x14ac:dyDescent="0.25">
      <c r="A104" s="130"/>
      <c r="B104" s="133"/>
      <c r="C104" s="23">
        <v>101</v>
      </c>
      <c r="D104" s="21" t="s">
        <v>184</v>
      </c>
      <c r="E104" s="23" t="s">
        <v>40</v>
      </c>
      <c r="F104" s="23" t="s">
        <v>83</v>
      </c>
      <c r="G104" s="23" t="s">
        <v>47</v>
      </c>
      <c r="H104" s="29">
        <v>0.92</v>
      </c>
      <c r="I104" s="86"/>
      <c r="J104" s="84">
        <f t="shared" si="2"/>
        <v>0</v>
      </c>
      <c r="K104" s="85" t="str">
        <f t="shared" si="3"/>
        <v>OK</v>
      </c>
      <c r="L104" s="19"/>
      <c r="M104" s="19"/>
      <c r="N104" s="19"/>
      <c r="O104" s="19"/>
      <c r="P104" s="19"/>
      <c r="Q104" s="113"/>
      <c r="R104" s="19"/>
      <c r="S104" s="114"/>
      <c r="T104" s="19"/>
      <c r="U104" s="19"/>
    </row>
    <row r="105" spans="1:21" ht="25.5" x14ac:dyDescent="0.25">
      <c r="A105" s="130"/>
      <c r="B105" s="133"/>
      <c r="C105" s="23">
        <v>102</v>
      </c>
      <c r="D105" s="21" t="s">
        <v>185</v>
      </c>
      <c r="E105" s="23" t="s">
        <v>186</v>
      </c>
      <c r="F105" s="23" t="s">
        <v>187</v>
      </c>
      <c r="G105" s="23" t="s">
        <v>47</v>
      </c>
      <c r="H105" s="29">
        <v>3.12</v>
      </c>
      <c r="I105" s="86">
        <v>100</v>
      </c>
      <c r="J105" s="84">
        <f t="shared" si="2"/>
        <v>50</v>
      </c>
      <c r="K105" s="85" t="str">
        <f t="shared" si="3"/>
        <v>OK</v>
      </c>
      <c r="L105" s="19"/>
      <c r="M105" s="19"/>
      <c r="N105" s="19"/>
      <c r="O105" s="19"/>
      <c r="P105" s="19"/>
      <c r="Q105" s="113">
        <v>50</v>
      </c>
      <c r="R105" s="19"/>
      <c r="S105" s="114"/>
      <c r="T105" s="19"/>
      <c r="U105" s="19"/>
    </row>
    <row r="106" spans="1:21" ht="25.5" x14ac:dyDescent="0.25">
      <c r="A106" s="130"/>
      <c r="B106" s="133"/>
      <c r="C106" s="23">
        <v>103</v>
      </c>
      <c r="D106" s="21" t="s">
        <v>188</v>
      </c>
      <c r="E106" s="23" t="s">
        <v>189</v>
      </c>
      <c r="F106" s="23" t="s">
        <v>187</v>
      </c>
      <c r="G106" s="23" t="s">
        <v>47</v>
      </c>
      <c r="H106" s="29">
        <v>3</v>
      </c>
      <c r="I106" s="86">
        <v>100</v>
      </c>
      <c r="J106" s="84">
        <f t="shared" si="2"/>
        <v>50</v>
      </c>
      <c r="K106" s="85" t="str">
        <f t="shared" si="3"/>
        <v>OK</v>
      </c>
      <c r="L106" s="19"/>
      <c r="M106" s="19"/>
      <c r="N106" s="19"/>
      <c r="O106" s="19"/>
      <c r="P106" s="19"/>
      <c r="Q106" s="113">
        <v>50</v>
      </c>
      <c r="R106" s="19"/>
      <c r="S106" s="114"/>
      <c r="T106" s="19"/>
      <c r="U106" s="19"/>
    </row>
    <row r="107" spans="1:21" x14ac:dyDescent="0.25">
      <c r="A107" s="130"/>
      <c r="B107" s="133"/>
      <c r="C107" s="23">
        <v>104</v>
      </c>
      <c r="D107" s="21" t="s">
        <v>190</v>
      </c>
      <c r="E107" s="23" t="s">
        <v>40</v>
      </c>
      <c r="F107" s="23" t="s">
        <v>182</v>
      </c>
      <c r="G107" s="23" t="s">
        <v>47</v>
      </c>
      <c r="H107" s="29">
        <v>0.49</v>
      </c>
      <c r="I107" s="86"/>
      <c r="J107" s="84">
        <f t="shared" si="2"/>
        <v>0</v>
      </c>
      <c r="K107" s="85" t="str">
        <f t="shared" si="3"/>
        <v>OK</v>
      </c>
      <c r="L107" s="19"/>
      <c r="M107" s="19"/>
      <c r="N107" s="19"/>
      <c r="O107" s="19"/>
      <c r="P107" s="19"/>
      <c r="Q107" s="113"/>
      <c r="R107" s="19"/>
      <c r="S107" s="114"/>
      <c r="T107" s="19"/>
      <c r="U107" s="19"/>
    </row>
    <row r="108" spans="1:21" ht="25.5" x14ac:dyDescent="0.25">
      <c r="A108" s="130"/>
      <c r="B108" s="133"/>
      <c r="C108" s="23">
        <v>105</v>
      </c>
      <c r="D108" s="21" t="s">
        <v>191</v>
      </c>
      <c r="E108" s="23" t="s">
        <v>186</v>
      </c>
      <c r="F108" s="23" t="s">
        <v>192</v>
      </c>
      <c r="G108" s="23" t="s">
        <v>47</v>
      </c>
      <c r="H108" s="29">
        <v>6.37</v>
      </c>
      <c r="I108" s="86">
        <v>50</v>
      </c>
      <c r="J108" s="84">
        <f t="shared" si="2"/>
        <v>0</v>
      </c>
      <c r="K108" s="85" t="str">
        <f t="shared" si="3"/>
        <v>OK</v>
      </c>
      <c r="L108" s="19"/>
      <c r="M108" s="19"/>
      <c r="N108" s="19"/>
      <c r="O108" s="19"/>
      <c r="P108" s="19"/>
      <c r="Q108" s="113">
        <v>50</v>
      </c>
      <c r="R108" s="19"/>
      <c r="S108" s="114"/>
      <c r="T108" s="19"/>
      <c r="U108" s="19"/>
    </row>
    <row r="109" spans="1:21" ht="26.25" x14ac:dyDescent="0.25">
      <c r="A109" s="130"/>
      <c r="B109" s="133"/>
      <c r="C109" s="23">
        <v>106</v>
      </c>
      <c r="D109" s="37" t="s">
        <v>193</v>
      </c>
      <c r="E109" s="23" t="s">
        <v>40</v>
      </c>
      <c r="F109" s="23" t="s">
        <v>194</v>
      </c>
      <c r="G109" s="23" t="s">
        <v>47</v>
      </c>
      <c r="H109" s="29">
        <v>1.78</v>
      </c>
      <c r="I109" s="86"/>
      <c r="J109" s="84">
        <f t="shared" si="2"/>
        <v>0</v>
      </c>
      <c r="K109" s="85" t="str">
        <f t="shared" si="3"/>
        <v>OK</v>
      </c>
      <c r="L109" s="19"/>
      <c r="M109" s="19"/>
      <c r="N109" s="19"/>
      <c r="O109" s="19"/>
      <c r="P109" s="19"/>
      <c r="Q109" s="113"/>
      <c r="R109" s="19"/>
      <c r="S109" s="114"/>
      <c r="T109" s="19"/>
      <c r="U109" s="19"/>
    </row>
    <row r="110" spans="1:21" x14ac:dyDescent="0.25">
      <c r="A110" s="130"/>
      <c r="B110" s="133"/>
      <c r="C110" s="23">
        <v>107</v>
      </c>
      <c r="D110" s="21" t="s">
        <v>195</v>
      </c>
      <c r="E110" s="23" t="s">
        <v>189</v>
      </c>
      <c r="F110" s="23" t="s">
        <v>194</v>
      </c>
      <c r="G110" s="23" t="s">
        <v>47</v>
      </c>
      <c r="H110" s="29">
        <v>2.7</v>
      </c>
      <c r="I110" s="86"/>
      <c r="J110" s="84">
        <f t="shared" si="2"/>
        <v>0</v>
      </c>
      <c r="K110" s="85" t="str">
        <f t="shared" si="3"/>
        <v>OK</v>
      </c>
      <c r="L110" s="19"/>
      <c r="M110" s="19"/>
      <c r="N110" s="19"/>
      <c r="O110" s="19"/>
      <c r="P110" s="19"/>
      <c r="Q110" s="113"/>
      <c r="R110" s="19"/>
      <c r="S110" s="114"/>
      <c r="T110" s="19"/>
      <c r="U110" s="19"/>
    </row>
    <row r="111" spans="1:21" ht="25.5" x14ac:dyDescent="0.25">
      <c r="A111" s="130"/>
      <c r="B111" s="133"/>
      <c r="C111" s="23">
        <v>108</v>
      </c>
      <c r="D111" s="21" t="s">
        <v>196</v>
      </c>
      <c r="E111" s="23" t="s">
        <v>40</v>
      </c>
      <c r="F111" s="23" t="s">
        <v>182</v>
      </c>
      <c r="G111" s="23" t="s">
        <v>47</v>
      </c>
      <c r="H111" s="29">
        <v>0.49</v>
      </c>
      <c r="I111" s="86"/>
      <c r="J111" s="84">
        <f t="shared" si="2"/>
        <v>0</v>
      </c>
      <c r="K111" s="85" t="str">
        <f t="shared" si="3"/>
        <v>OK</v>
      </c>
      <c r="L111" s="19"/>
      <c r="M111" s="19"/>
      <c r="N111" s="19"/>
      <c r="O111" s="19"/>
      <c r="P111" s="19"/>
      <c r="Q111" s="113"/>
      <c r="R111" s="19"/>
      <c r="S111" s="114"/>
      <c r="T111" s="19"/>
      <c r="U111" s="19"/>
    </row>
    <row r="112" spans="1:21" ht="25.5" x14ac:dyDescent="0.25">
      <c r="A112" s="130"/>
      <c r="B112" s="133"/>
      <c r="C112" s="23">
        <v>109</v>
      </c>
      <c r="D112" s="21" t="s">
        <v>197</v>
      </c>
      <c r="E112" s="23" t="s">
        <v>40</v>
      </c>
      <c r="F112" s="23" t="s">
        <v>198</v>
      </c>
      <c r="G112" s="23" t="s">
        <v>47</v>
      </c>
      <c r="H112" s="29">
        <v>20.13</v>
      </c>
      <c r="I112" s="86"/>
      <c r="J112" s="84">
        <f t="shared" si="2"/>
        <v>0</v>
      </c>
      <c r="K112" s="85" t="str">
        <f t="shared" si="3"/>
        <v>OK</v>
      </c>
      <c r="L112" s="19"/>
      <c r="M112" s="19"/>
      <c r="N112" s="19"/>
      <c r="O112" s="19"/>
      <c r="P112" s="19"/>
      <c r="Q112" s="113"/>
      <c r="R112" s="19"/>
      <c r="S112" s="114"/>
      <c r="T112" s="19"/>
      <c r="U112" s="19"/>
    </row>
    <row r="113" spans="1:21" ht="26.25" customHeight="1" x14ac:dyDescent="0.25">
      <c r="A113" s="55" t="s">
        <v>379</v>
      </c>
      <c r="B113" s="53">
        <v>15</v>
      </c>
      <c r="C113" s="26">
        <v>110</v>
      </c>
      <c r="D113" s="35" t="s">
        <v>199</v>
      </c>
      <c r="E113" s="26" t="s">
        <v>189</v>
      </c>
      <c r="F113" s="27" t="s">
        <v>200</v>
      </c>
      <c r="G113" s="26" t="s">
        <v>47</v>
      </c>
      <c r="H113" s="28">
        <v>44.15</v>
      </c>
      <c r="I113" s="83"/>
      <c r="J113" s="84">
        <f t="shared" si="2"/>
        <v>0</v>
      </c>
      <c r="K113" s="85" t="str">
        <f t="shared" si="3"/>
        <v>OK</v>
      </c>
      <c r="L113" s="19"/>
      <c r="M113" s="19"/>
      <c r="N113" s="19"/>
      <c r="O113" s="19"/>
      <c r="P113" s="19"/>
      <c r="Q113" s="113"/>
      <c r="R113" s="19"/>
      <c r="S113" s="114"/>
      <c r="T113" s="19"/>
      <c r="U113" s="19"/>
    </row>
    <row r="114" spans="1:21" ht="63.75" x14ac:dyDescent="0.25">
      <c r="A114" s="56" t="s">
        <v>383</v>
      </c>
      <c r="B114" s="54">
        <v>16</v>
      </c>
      <c r="C114" s="23">
        <v>111</v>
      </c>
      <c r="D114" s="21" t="s">
        <v>201</v>
      </c>
      <c r="E114" s="23" t="s">
        <v>40</v>
      </c>
      <c r="F114" s="32" t="s">
        <v>202</v>
      </c>
      <c r="G114" s="23" t="s">
        <v>47</v>
      </c>
      <c r="H114" s="29">
        <v>430</v>
      </c>
      <c r="I114" s="86">
        <v>6</v>
      </c>
      <c r="J114" s="84">
        <f t="shared" si="2"/>
        <v>4</v>
      </c>
      <c r="K114" s="85" t="str">
        <f t="shared" si="3"/>
        <v>OK</v>
      </c>
      <c r="L114" s="19"/>
      <c r="M114" s="19"/>
      <c r="N114" s="19"/>
      <c r="O114" s="19"/>
      <c r="P114" s="19"/>
      <c r="Q114" s="113"/>
      <c r="R114" s="19"/>
      <c r="S114" s="114"/>
      <c r="T114" s="19"/>
      <c r="U114" s="19">
        <v>2</v>
      </c>
    </row>
    <row r="115" spans="1:21" ht="25.5" x14ac:dyDescent="0.25">
      <c r="A115" s="131" t="s">
        <v>379</v>
      </c>
      <c r="B115" s="132">
        <v>17</v>
      </c>
      <c r="C115" s="26">
        <v>112</v>
      </c>
      <c r="D115" s="39" t="s">
        <v>493</v>
      </c>
      <c r="E115" s="26" t="s">
        <v>40</v>
      </c>
      <c r="F115" s="27" t="s">
        <v>203</v>
      </c>
      <c r="G115" s="26" t="s">
        <v>47</v>
      </c>
      <c r="H115" s="28">
        <v>0.52</v>
      </c>
      <c r="I115" s="51">
        <v>50</v>
      </c>
      <c r="J115" s="84">
        <f t="shared" si="2"/>
        <v>0</v>
      </c>
      <c r="K115" s="85" t="str">
        <f t="shared" si="3"/>
        <v>OK</v>
      </c>
      <c r="L115" s="19"/>
      <c r="M115" s="19"/>
      <c r="N115" s="19"/>
      <c r="O115" s="19"/>
      <c r="P115" s="19"/>
      <c r="Q115" s="113"/>
      <c r="R115" s="19">
        <v>50</v>
      </c>
      <c r="S115" s="114"/>
      <c r="T115" s="19"/>
      <c r="U115" s="19"/>
    </row>
    <row r="116" spans="1:21" ht="38.25" x14ac:dyDescent="0.25">
      <c r="A116" s="131"/>
      <c r="B116" s="132"/>
      <c r="C116" s="26">
        <v>113</v>
      </c>
      <c r="D116" s="35" t="s">
        <v>204</v>
      </c>
      <c r="E116" s="26" t="s">
        <v>68</v>
      </c>
      <c r="F116" s="27" t="s">
        <v>205</v>
      </c>
      <c r="G116" s="26" t="s">
        <v>47</v>
      </c>
      <c r="H116" s="28">
        <v>68.3</v>
      </c>
      <c r="I116" s="83"/>
      <c r="J116" s="84">
        <f t="shared" si="2"/>
        <v>0</v>
      </c>
      <c r="K116" s="85" t="str">
        <f t="shared" si="3"/>
        <v>OK</v>
      </c>
      <c r="L116" s="19"/>
      <c r="M116" s="19"/>
      <c r="N116" s="19"/>
      <c r="O116" s="19"/>
      <c r="P116" s="19"/>
      <c r="Q116" s="113"/>
      <c r="R116" s="19"/>
      <c r="S116" s="114"/>
      <c r="T116" s="19"/>
      <c r="U116" s="19"/>
    </row>
    <row r="117" spans="1:21" ht="26.25" x14ac:dyDescent="0.25">
      <c r="A117" s="131"/>
      <c r="B117" s="132"/>
      <c r="C117" s="26">
        <v>114</v>
      </c>
      <c r="D117" s="40" t="s">
        <v>206</v>
      </c>
      <c r="E117" s="33" t="s">
        <v>68</v>
      </c>
      <c r="F117" s="33" t="s">
        <v>205</v>
      </c>
      <c r="G117" s="33" t="s">
        <v>47</v>
      </c>
      <c r="H117" s="34">
        <v>107</v>
      </c>
      <c r="I117" s="87"/>
      <c r="J117" s="84">
        <f t="shared" si="2"/>
        <v>0</v>
      </c>
      <c r="K117" s="85" t="str">
        <f t="shared" si="3"/>
        <v>OK</v>
      </c>
      <c r="L117" s="19"/>
      <c r="M117" s="19"/>
      <c r="N117" s="19"/>
      <c r="O117" s="19"/>
      <c r="P117" s="19"/>
      <c r="Q117" s="113"/>
      <c r="R117" s="19"/>
      <c r="S117" s="114"/>
      <c r="T117" s="19"/>
      <c r="U117" s="19"/>
    </row>
    <row r="118" spans="1:21" ht="25.5" x14ac:dyDescent="0.25">
      <c r="A118" s="131"/>
      <c r="B118" s="132"/>
      <c r="C118" s="26">
        <v>115</v>
      </c>
      <c r="D118" s="35" t="s">
        <v>207</v>
      </c>
      <c r="E118" s="26" t="s">
        <v>68</v>
      </c>
      <c r="F118" s="27" t="s">
        <v>208</v>
      </c>
      <c r="G118" s="26" t="s">
        <v>47</v>
      </c>
      <c r="H118" s="28">
        <v>0.9</v>
      </c>
      <c r="I118" s="83"/>
      <c r="J118" s="84">
        <f t="shared" si="2"/>
        <v>0</v>
      </c>
      <c r="K118" s="85" t="str">
        <f t="shared" si="3"/>
        <v>OK</v>
      </c>
      <c r="L118" s="19"/>
      <c r="M118" s="19"/>
      <c r="N118" s="19"/>
      <c r="O118" s="19"/>
      <c r="P118" s="19"/>
      <c r="Q118" s="113"/>
      <c r="R118" s="19"/>
      <c r="S118" s="114"/>
      <c r="T118" s="19"/>
      <c r="U118" s="19"/>
    </row>
    <row r="119" spans="1:21" ht="38.25" x14ac:dyDescent="0.25">
      <c r="A119" s="131"/>
      <c r="B119" s="132"/>
      <c r="C119" s="26">
        <v>116</v>
      </c>
      <c r="D119" s="35" t="s">
        <v>209</v>
      </c>
      <c r="E119" s="26" t="s">
        <v>68</v>
      </c>
      <c r="F119" s="27" t="s">
        <v>210</v>
      </c>
      <c r="G119" s="26" t="s">
        <v>47</v>
      </c>
      <c r="H119" s="28">
        <v>1.65</v>
      </c>
      <c r="I119" s="83">
        <v>100</v>
      </c>
      <c r="J119" s="84">
        <f t="shared" si="2"/>
        <v>50</v>
      </c>
      <c r="K119" s="85" t="str">
        <f t="shared" si="3"/>
        <v>OK</v>
      </c>
      <c r="L119" s="19"/>
      <c r="M119" s="19"/>
      <c r="N119" s="19"/>
      <c r="O119" s="19"/>
      <c r="P119" s="19"/>
      <c r="Q119" s="113"/>
      <c r="R119" s="19">
        <v>50</v>
      </c>
      <c r="S119" s="114"/>
      <c r="T119" s="19"/>
      <c r="U119" s="19"/>
    </row>
    <row r="120" spans="1:21" ht="38.25" x14ac:dyDescent="0.25">
      <c r="A120" s="131"/>
      <c r="B120" s="132"/>
      <c r="C120" s="26">
        <v>117</v>
      </c>
      <c r="D120" s="35" t="s">
        <v>211</v>
      </c>
      <c r="E120" s="26" t="s">
        <v>68</v>
      </c>
      <c r="F120" s="27" t="s">
        <v>210</v>
      </c>
      <c r="G120" s="26" t="s">
        <v>47</v>
      </c>
      <c r="H120" s="28">
        <v>1.27</v>
      </c>
      <c r="I120" s="83">
        <v>100</v>
      </c>
      <c r="J120" s="84">
        <f t="shared" si="2"/>
        <v>50</v>
      </c>
      <c r="K120" s="85" t="str">
        <f t="shared" si="3"/>
        <v>OK</v>
      </c>
      <c r="L120" s="19"/>
      <c r="M120" s="19"/>
      <c r="N120" s="19"/>
      <c r="O120" s="19"/>
      <c r="P120" s="19"/>
      <c r="Q120" s="113"/>
      <c r="R120" s="19">
        <v>50</v>
      </c>
      <c r="S120" s="114"/>
      <c r="T120" s="19"/>
      <c r="U120" s="19"/>
    </row>
    <row r="121" spans="1:21" ht="25.5" x14ac:dyDescent="0.25">
      <c r="A121" s="131"/>
      <c r="B121" s="132"/>
      <c r="C121" s="26">
        <v>118</v>
      </c>
      <c r="D121" s="35" t="s">
        <v>494</v>
      </c>
      <c r="E121" s="26" t="s">
        <v>212</v>
      </c>
      <c r="F121" s="27" t="s">
        <v>203</v>
      </c>
      <c r="G121" s="26" t="s">
        <v>47</v>
      </c>
      <c r="H121" s="28">
        <v>0.5</v>
      </c>
      <c r="I121" s="83">
        <v>48</v>
      </c>
      <c r="J121" s="84">
        <f t="shared" si="2"/>
        <v>0</v>
      </c>
      <c r="K121" s="85" t="str">
        <f t="shared" si="3"/>
        <v>OK</v>
      </c>
      <c r="L121" s="19"/>
      <c r="M121" s="19"/>
      <c r="N121" s="19"/>
      <c r="O121" s="19"/>
      <c r="P121" s="19"/>
      <c r="Q121" s="113"/>
      <c r="R121" s="19">
        <v>48</v>
      </c>
      <c r="S121" s="114"/>
      <c r="T121" s="19"/>
      <c r="U121" s="19"/>
    </row>
    <row r="122" spans="1:21" ht="38.25" x14ac:dyDescent="0.25">
      <c r="A122" s="130" t="s">
        <v>378</v>
      </c>
      <c r="B122" s="133">
        <v>18</v>
      </c>
      <c r="C122" s="23">
        <v>119</v>
      </c>
      <c r="D122" s="21" t="s">
        <v>495</v>
      </c>
      <c r="E122" s="23" t="s">
        <v>40</v>
      </c>
      <c r="F122" s="23" t="s">
        <v>213</v>
      </c>
      <c r="G122" s="23" t="s">
        <v>47</v>
      </c>
      <c r="H122" s="29">
        <v>16.21</v>
      </c>
      <c r="I122" s="49">
        <v>50</v>
      </c>
      <c r="J122" s="84">
        <f t="shared" si="2"/>
        <v>20</v>
      </c>
      <c r="K122" s="85" t="str">
        <f t="shared" si="3"/>
        <v>OK</v>
      </c>
      <c r="L122" s="19"/>
      <c r="M122" s="19"/>
      <c r="N122" s="19"/>
      <c r="O122" s="19"/>
      <c r="P122" s="19"/>
      <c r="Q122" s="113">
        <v>30</v>
      </c>
      <c r="R122" s="19"/>
      <c r="S122" s="114"/>
      <c r="T122" s="19"/>
      <c r="U122" s="19"/>
    </row>
    <row r="123" spans="1:21" ht="63.75" x14ac:dyDescent="0.25">
      <c r="A123" s="130"/>
      <c r="B123" s="133"/>
      <c r="C123" s="23">
        <v>120</v>
      </c>
      <c r="D123" s="21" t="s">
        <v>496</v>
      </c>
      <c r="E123" s="23" t="s">
        <v>40</v>
      </c>
      <c r="F123" s="23" t="s">
        <v>110</v>
      </c>
      <c r="G123" s="23" t="s">
        <v>47</v>
      </c>
      <c r="H123" s="29">
        <v>31.88</v>
      </c>
      <c r="I123" s="49">
        <v>50</v>
      </c>
      <c r="J123" s="84">
        <f t="shared" si="2"/>
        <v>20</v>
      </c>
      <c r="K123" s="85" t="str">
        <f t="shared" si="3"/>
        <v>OK</v>
      </c>
      <c r="L123" s="19"/>
      <c r="M123" s="19"/>
      <c r="N123" s="19"/>
      <c r="O123" s="19"/>
      <c r="P123" s="19"/>
      <c r="Q123" s="113">
        <v>30</v>
      </c>
      <c r="R123" s="19"/>
      <c r="S123" s="114"/>
      <c r="T123" s="19"/>
      <c r="U123" s="19"/>
    </row>
    <row r="124" spans="1:21" ht="25.5" x14ac:dyDescent="0.25">
      <c r="A124" s="130"/>
      <c r="B124" s="133"/>
      <c r="C124" s="23">
        <v>121</v>
      </c>
      <c r="D124" s="36" t="s">
        <v>214</v>
      </c>
      <c r="E124" s="23" t="s">
        <v>68</v>
      </c>
      <c r="F124" s="22" t="s">
        <v>52</v>
      </c>
      <c r="G124" s="23" t="s">
        <v>47</v>
      </c>
      <c r="H124" s="29">
        <v>4.95</v>
      </c>
      <c r="I124" s="49">
        <v>50</v>
      </c>
      <c r="J124" s="84">
        <f t="shared" si="2"/>
        <v>50</v>
      </c>
      <c r="K124" s="85" t="str">
        <f t="shared" si="3"/>
        <v>OK</v>
      </c>
      <c r="L124" s="19"/>
      <c r="M124" s="19"/>
      <c r="N124" s="19"/>
      <c r="O124" s="19"/>
      <c r="P124" s="19"/>
      <c r="Q124" s="113"/>
      <c r="R124" s="19"/>
      <c r="S124" s="114"/>
      <c r="T124" s="19"/>
      <c r="U124" s="19"/>
    </row>
    <row r="125" spans="1:21" ht="25.5" x14ac:dyDescent="0.25">
      <c r="A125" s="130"/>
      <c r="B125" s="133"/>
      <c r="C125" s="23">
        <v>122</v>
      </c>
      <c r="D125" s="36" t="s">
        <v>215</v>
      </c>
      <c r="E125" s="23" t="s">
        <v>68</v>
      </c>
      <c r="F125" s="22" t="s">
        <v>52</v>
      </c>
      <c r="G125" s="23" t="s">
        <v>47</v>
      </c>
      <c r="H125" s="29">
        <v>0.7</v>
      </c>
      <c r="I125" s="49">
        <v>200</v>
      </c>
      <c r="J125" s="84">
        <f t="shared" si="2"/>
        <v>150</v>
      </c>
      <c r="K125" s="85" t="str">
        <f t="shared" si="3"/>
        <v>OK</v>
      </c>
      <c r="L125" s="19"/>
      <c r="M125" s="19"/>
      <c r="N125" s="19"/>
      <c r="O125" s="19"/>
      <c r="P125" s="19"/>
      <c r="Q125" s="113">
        <v>50</v>
      </c>
      <c r="R125" s="19"/>
      <c r="S125" s="114"/>
      <c r="T125" s="19"/>
      <c r="U125" s="19"/>
    </row>
    <row r="126" spans="1:21" ht="38.25" x14ac:dyDescent="0.25">
      <c r="A126" s="130"/>
      <c r="B126" s="133"/>
      <c r="C126" s="23">
        <v>123</v>
      </c>
      <c r="D126" s="21" t="s">
        <v>216</v>
      </c>
      <c r="E126" s="23" t="s">
        <v>40</v>
      </c>
      <c r="F126" s="23" t="s">
        <v>52</v>
      </c>
      <c r="G126" s="23" t="s">
        <v>47</v>
      </c>
      <c r="H126" s="29">
        <v>31.6</v>
      </c>
      <c r="I126" s="86">
        <v>20</v>
      </c>
      <c r="J126" s="84">
        <f t="shared" si="2"/>
        <v>10</v>
      </c>
      <c r="K126" s="85" t="str">
        <f t="shared" si="3"/>
        <v>OK</v>
      </c>
      <c r="L126" s="19"/>
      <c r="M126" s="19"/>
      <c r="N126" s="19"/>
      <c r="O126" s="19"/>
      <c r="P126" s="19"/>
      <c r="Q126" s="113">
        <v>10</v>
      </c>
      <c r="R126" s="19"/>
      <c r="S126" s="114"/>
      <c r="T126" s="19"/>
      <c r="U126" s="19"/>
    </row>
    <row r="127" spans="1:21" ht="63.75" x14ac:dyDescent="0.25">
      <c r="A127" s="130"/>
      <c r="B127" s="133"/>
      <c r="C127" s="23">
        <v>124</v>
      </c>
      <c r="D127" s="21" t="s">
        <v>217</v>
      </c>
      <c r="E127" s="23" t="s">
        <v>64</v>
      </c>
      <c r="F127" s="23" t="s">
        <v>218</v>
      </c>
      <c r="G127" s="23" t="s">
        <v>47</v>
      </c>
      <c r="H127" s="29">
        <v>12.42</v>
      </c>
      <c r="I127" s="86">
        <v>100</v>
      </c>
      <c r="J127" s="84">
        <f t="shared" si="2"/>
        <v>50</v>
      </c>
      <c r="K127" s="85" t="str">
        <f t="shared" si="3"/>
        <v>OK</v>
      </c>
      <c r="L127" s="19"/>
      <c r="M127" s="19"/>
      <c r="N127" s="19"/>
      <c r="O127" s="19"/>
      <c r="P127" s="19"/>
      <c r="Q127" s="113">
        <v>50</v>
      </c>
      <c r="R127" s="19"/>
      <c r="S127" s="114"/>
      <c r="T127" s="19"/>
      <c r="U127" s="19"/>
    </row>
    <row r="128" spans="1:21" ht="38.25" x14ac:dyDescent="0.25">
      <c r="A128" s="55" t="s">
        <v>380</v>
      </c>
      <c r="B128" s="53">
        <v>19</v>
      </c>
      <c r="C128" s="26">
        <v>125</v>
      </c>
      <c r="D128" s="35" t="s">
        <v>219</v>
      </c>
      <c r="E128" s="26" t="s">
        <v>64</v>
      </c>
      <c r="F128" s="27" t="s">
        <v>220</v>
      </c>
      <c r="G128" s="26" t="s">
        <v>47</v>
      </c>
      <c r="H128" s="28">
        <v>7.05</v>
      </c>
      <c r="I128" s="83">
        <v>2</v>
      </c>
      <c r="J128" s="84">
        <f t="shared" si="2"/>
        <v>2</v>
      </c>
      <c r="K128" s="85" t="str">
        <f t="shared" si="3"/>
        <v>OK</v>
      </c>
      <c r="L128" s="19"/>
      <c r="M128" s="19"/>
      <c r="N128" s="19"/>
      <c r="O128" s="19"/>
      <c r="P128" s="19"/>
      <c r="Q128" s="113"/>
      <c r="R128" s="19"/>
      <c r="S128" s="114"/>
      <c r="T128" s="19"/>
      <c r="U128" s="19"/>
    </row>
    <row r="129" spans="1:21" ht="25.5" x14ac:dyDescent="0.25">
      <c r="A129" s="130" t="s">
        <v>378</v>
      </c>
      <c r="B129" s="133">
        <v>20</v>
      </c>
      <c r="C129" s="23">
        <v>126</v>
      </c>
      <c r="D129" s="21" t="s">
        <v>497</v>
      </c>
      <c r="E129" s="23" t="s">
        <v>9</v>
      </c>
      <c r="F129" s="23" t="s">
        <v>221</v>
      </c>
      <c r="G129" s="23" t="s">
        <v>47</v>
      </c>
      <c r="H129" s="29">
        <v>0.38</v>
      </c>
      <c r="I129" s="49">
        <v>50</v>
      </c>
      <c r="J129" s="84">
        <f t="shared" si="2"/>
        <v>0</v>
      </c>
      <c r="K129" s="85" t="str">
        <f t="shared" si="3"/>
        <v>OK</v>
      </c>
      <c r="L129" s="19"/>
      <c r="M129" s="19"/>
      <c r="N129" s="19"/>
      <c r="O129" s="19"/>
      <c r="P129" s="19"/>
      <c r="Q129" s="113">
        <v>50</v>
      </c>
      <c r="R129" s="19"/>
      <c r="S129" s="114"/>
      <c r="T129" s="19"/>
      <c r="U129" s="19"/>
    </row>
    <row r="130" spans="1:21" ht="25.5" x14ac:dyDescent="0.25">
      <c r="A130" s="130"/>
      <c r="B130" s="133"/>
      <c r="C130" s="23">
        <v>127</v>
      </c>
      <c r="D130" s="21" t="s">
        <v>498</v>
      </c>
      <c r="E130" s="23" t="s">
        <v>9</v>
      </c>
      <c r="F130" s="23" t="s">
        <v>110</v>
      </c>
      <c r="G130" s="23" t="s">
        <v>47</v>
      </c>
      <c r="H130" s="29">
        <v>2.85</v>
      </c>
      <c r="I130" s="49">
        <v>50</v>
      </c>
      <c r="J130" s="84">
        <f t="shared" si="2"/>
        <v>0</v>
      </c>
      <c r="K130" s="85" t="str">
        <f t="shared" si="3"/>
        <v>OK</v>
      </c>
      <c r="L130" s="19"/>
      <c r="M130" s="19"/>
      <c r="N130" s="19"/>
      <c r="O130" s="19"/>
      <c r="P130" s="19"/>
      <c r="Q130" s="113">
        <v>50</v>
      </c>
      <c r="R130" s="19"/>
      <c r="S130" s="114"/>
      <c r="T130" s="19"/>
      <c r="U130" s="19"/>
    </row>
    <row r="131" spans="1:21" ht="25.5" x14ac:dyDescent="0.25">
      <c r="A131" s="130"/>
      <c r="B131" s="133"/>
      <c r="C131" s="23">
        <v>128</v>
      </c>
      <c r="D131" s="21" t="s">
        <v>222</v>
      </c>
      <c r="E131" s="23" t="s">
        <v>68</v>
      </c>
      <c r="F131" s="23" t="s">
        <v>223</v>
      </c>
      <c r="G131" s="23" t="s">
        <v>47</v>
      </c>
      <c r="H131" s="29">
        <v>40</v>
      </c>
      <c r="I131" s="86"/>
      <c r="J131" s="84">
        <f t="shared" si="2"/>
        <v>0</v>
      </c>
      <c r="K131" s="85" t="str">
        <f t="shared" si="3"/>
        <v>OK</v>
      </c>
      <c r="L131" s="19"/>
      <c r="M131" s="19"/>
      <c r="N131" s="19"/>
      <c r="O131" s="19"/>
      <c r="P131" s="19"/>
      <c r="Q131" s="113"/>
      <c r="R131" s="19"/>
      <c r="S131" s="114"/>
      <c r="T131" s="19"/>
      <c r="U131" s="19"/>
    </row>
    <row r="132" spans="1:21" ht="25.5" x14ac:dyDescent="0.25">
      <c r="A132" s="130"/>
      <c r="B132" s="133"/>
      <c r="C132" s="23">
        <v>129</v>
      </c>
      <c r="D132" s="21" t="s">
        <v>224</v>
      </c>
      <c r="E132" s="23" t="s">
        <v>68</v>
      </c>
      <c r="F132" s="23" t="s">
        <v>221</v>
      </c>
      <c r="G132" s="23" t="s">
        <v>47</v>
      </c>
      <c r="H132" s="29">
        <v>2.5</v>
      </c>
      <c r="I132" s="86"/>
      <c r="J132" s="84">
        <f t="shared" ref="J132:J195" si="4">I132-(SUM(L132:U132))</f>
        <v>0</v>
      </c>
      <c r="K132" s="85" t="str">
        <f t="shared" si="3"/>
        <v>OK</v>
      </c>
      <c r="L132" s="19"/>
      <c r="M132" s="19"/>
      <c r="N132" s="19"/>
      <c r="O132" s="19"/>
      <c r="P132" s="19"/>
      <c r="Q132" s="113"/>
      <c r="R132" s="19"/>
      <c r="S132" s="114"/>
      <c r="T132" s="19"/>
      <c r="U132" s="19"/>
    </row>
    <row r="133" spans="1:21" ht="39" x14ac:dyDescent="0.25">
      <c r="A133" s="130"/>
      <c r="B133" s="133"/>
      <c r="C133" s="23">
        <v>130</v>
      </c>
      <c r="D133" s="37" t="s">
        <v>225</v>
      </c>
      <c r="E133" s="23" t="s">
        <v>40</v>
      </c>
      <c r="F133" s="23" t="s">
        <v>110</v>
      </c>
      <c r="G133" s="23" t="s">
        <v>47</v>
      </c>
      <c r="H133" s="29">
        <v>2.88</v>
      </c>
      <c r="I133" s="86"/>
      <c r="J133" s="84">
        <f t="shared" si="4"/>
        <v>0</v>
      </c>
      <c r="K133" s="85" t="str">
        <f t="shared" ref="K133:K196" si="5">IF(J133&lt;0,"ATENÇÃO","OK")</f>
        <v>OK</v>
      </c>
      <c r="L133" s="19"/>
      <c r="M133" s="19"/>
      <c r="N133" s="19"/>
      <c r="O133" s="19"/>
      <c r="P133" s="19"/>
      <c r="Q133" s="113"/>
      <c r="R133" s="19"/>
      <c r="S133" s="114"/>
      <c r="T133" s="19"/>
      <c r="U133" s="19"/>
    </row>
    <row r="134" spans="1:21" ht="26.25" x14ac:dyDescent="0.25">
      <c r="A134" s="130"/>
      <c r="B134" s="133"/>
      <c r="C134" s="23">
        <v>131</v>
      </c>
      <c r="D134" s="37" t="s">
        <v>226</v>
      </c>
      <c r="E134" s="23" t="s">
        <v>101</v>
      </c>
      <c r="F134" s="23" t="s">
        <v>223</v>
      </c>
      <c r="G134" s="23" t="s">
        <v>47</v>
      </c>
      <c r="H134" s="29">
        <v>54</v>
      </c>
      <c r="I134" s="86"/>
      <c r="J134" s="84">
        <f t="shared" si="4"/>
        <v>0</v>
      </c>
      <c r="K134" s="85" t="str">
        <f t="shared" si="5"/>
        <v>OK</v>
      </c>
      <c r="L134" s="19"/>
      <c r="M134" s="19"/>
      <c r="N134" s="19"/>
      <c r="O134" s="19"/>
      <c r="P134" s="19"/>
      <c r="Q134" s="113"/>
      <c r="R134" s="19"/>
      <c r="S134" s="114"/>
      <c r="T134" s="19"/>
      <c r="U134" s="19"/>
    </row>
    <row r="135" spans="1:21" ht="38.25" x14ac:dyDescent="0.25">
      <c r="A135" s="130"/>
      <c r="B135" s="133"/>
      <c r="C135" s="23">
        <v>132</v>
      </c>
      <c r="D135" s="21" t="s">
        <v>227</v>
      </c>
      <c r="E135" s="23" t="s">
        <v>40</v>
      </c>
      <c r="F135" s="23" t="s">
        <v>110</v>
      </c>
      <c r="G135" s="23" t="s">
        <v>47</v>
      </c>
      <c r="H135" s="29">
        <v>3.7</v>
      </c>
      <c r="I135" s="86"/>
      <c r="J135" s="84">
        <f t="shared" si="4"/>
        <v>0</v>
      </c>
      <c r="K135" s="85" t="str">
        <f t="shared" si="5"/>
        <v>OK</v>
      </c>
      <c r="L135" s="19"/>
      <c r="M135" s="19"/>
      <c r="N135" s="19"/>
      <c r="O135" s="19"/>
      <c r="P135" s="19"/>
      <c r="Q135" s="113"/>
      <c r="R135" s="19"/>
      <c r="S135" s="114"/>
      <c r="T135" s="19"/>
      <c r="U135" s="19"/>
    </row>
    <row r="136" spans="1:21" ht="38.25" x14ac:dyDescent="0.25">
      <c r="A136" s="130"/>
      <c r="B136" s="133"/>
      <c r="C136" s="23">
        <v>133</v>
      </c>
      <c r="D136" s="21" t="s">
        <v>228</v>
      </c>
      <c r="E136" s="23" t="s">
        <v>9</v>
      </c>
      <c r="F136" s="23" t="s">
        <v>229</v>
      </c>
      <c r="G136" s="23" t="s">
        <v>47</v>
      </c>
      <c r="H136" s="29">
        <v>3.92</v>
      </c>
      <c r="I136" s="49">
        <v>30</v>
      </c>
      <c r="J136" s="84">
        <f t="shared" si="4"/>
        <v>0</v>
      </c>
      <c r="K136" s="85" t="str">
        <f t="shared" si="5"/>
        <v>OK</v>
      </c>
      <c r="L136" s="19"/>
      <c r="M136" s="19"/>
      <c r="N136" s="19"/>
      <c r="O136" s="19"/>
      <c r="P136" s="19"/>
      <c r="Q136" s="113">
        <v>30</v>
      </c>
      <c r="R136" s="19"/>
      <c r="S136" s="114"/>
      <c r="T136" s="19"/>
      <c r="U136" s="19"/>
    </row>
    <row r="137" spans="1:21" ht="38.25" x14ac:dyDescent="0.25">
      <c r="A137" s="130"/>
      <c r="B137" s="133"/>
      <c r="C137" s="23">
        <v>134</v>
      </c>
      <c r="D137" s="21" t="s">
        <v>230</v>
      </c>
      <c r="E137" s="23" t="s">
        <v>9</v>
      </c>
      <c r="F137" s="23" t="s">
        <v>231</v>
      </c>
      <c r="G137" s="23" t="s">
        <v>47</v>
      </c>
      <c r="H137" s="29">
        <v>3.61</v>
      </c>
      <c r="I137" s="49">
        <v>30</v>
      </c>
      <c r="J137" s="84">
        <f t="shared" si="4"/>
        <v>0</v>
      </c>
      <c r="K137" s="85" t="str">
        <f t="shared" si="5"/>
        <v>OK</v>
      </c>
      <c r="L137" s="19"/>
      <c r="M137" s="19"/>
      <c r="N137" s="19"/>
      <c r="O137" s="19"/>
      <c r="P137" s="19"/>
      <c r="Q137" s="113">
        <v>30</v>
      </c>
      <c r="R137" s="19"/>
      <c r="S137" s="114"/>
      <c r="T137" s="19"/>
      <c r="U137" s="19"/>
    </row>
    <row r="138" spans="1:21" ht="25.5" x14ac:dyDescent="0.25">
      <c r="A138" s="130"/>
      <c r="B138" s="133"/>
      <c r="C138" s="23">
        <v>135</v>
      </c>
      <c r="D138" s="21" t="s">
        <v>232</v>
      </c>
      <c r="E138" s="23" t="s">
        <v>40</v>
      </c>
      <c r="F138" s="23" t="s">
        <v>229</v>
      </c>
      <c r="G138" s="23" t="s">
        <v>47</v>
      </c>
      <c r="H138" s="29">
        <v>5.28</v>
      </c>
      <c r="I138" s="86">
        <v>10</v>
      </c>
      <c r="J138" s="84">
        <f t="shared" si="4"/>
        <v>0</v>
      </c>
      <c r="K138" s="85" t="str">
        <f t="shared" si="5"/>
        <v>OK</v>
      </c>
      <c r="L138" s="19"/>
      <c r="M138" s="19"/>
      <c r="N138" s="19"/>
      <c r="O138" s="19"/>
      <c r="P138" s="19"/>
      <c r="Q138" s="113">
        <v>10</v>
      </c>
      <c r="R138" s="19"/>
      <c r="S138" s="114"/>
      <c r="T138" s="19"/>
      <c r="U138" s="19"/>
    </row>
    <row r="139" spans="1:21" ht="102" x14ac:dyDescent="0.25">
      <c r="A139" s="55" t="s">
        <v>380</v>
      </c>
      <c r="B139" s="53">
        <v>21</v>
      </c>
      <c r="C139" s="26">
        <v>136</v>
      </c>
      <c r="D139" s="35" t="s">
        <v>233</v>
      </c>
      <c r="E139" s="26" t="s">
        <v>234</v>
      </c>
      <c r="F139" s="27" t="s">
        <v>235</v>
      </c>
      <c r="G139" s="26" t="s">
        <v>47</v>
      </c>
      <c r="H139" s="28">
        <v>10.49</v>
      </c>
      <c r="I139" s="83">
        <v>275</v>
      </c>
      <c r="J139" s="84">
        <f t="shared" si="4"/>
        <v>205</v>
      </c>
      <c r="K139" s="85" t="str">
        <f t="shared" si="5"/>
        <v>OK</v>
      </c>
      <c r="L139" s="19">
        <v>50</v>
      </c>
      <c r="M139" s="19"/>
      <c r="N139" s="19"/>
      <c r="O139" s="19"/>
      <c r="P139" s="19"/>
      <c r="Q139" s="113"/>
      <c r="R139" s="19"/>
      <c r="S139" s="114"/>
      <c r="T139" s="19">
        <v>20</v>
      </c>
      <c r="U139" s="19"/>
    </row>
    <row r="140" spans="1:21" ht="114.75" x14ac:dyDescent="0.25">
      <c r="A140" s="56" t="s">
        <v>380</v>
      </c>
      <c r="B140" s="54">
        <v>22</v>
      </c>
      <c r="C140" s="23">
        <v>137</v>
      </c>
      <c r="D140" s="21" t="s">
        <v>236</v>
      </c>
      <c r="E140" s="23" t="s">
        <v>234</v>
      </c>
      <c r="F140" s="32" t="s">
        <v>237</v>
      </c>
      <c r="G140" s="23" t="s">
        <v>47</v>
      </c>
      <c r="H140" s="29">
        <v>9.59</v>
      </c>
      <c r="I140" s="86">
        <v>550</v>
      </c>
      <c r="J140" s="84">
        <f t="shared" si="4"/>
        <v>270</v>
      </c>
      <c r="K140" s="85" t="str">
        <f t="shared" si="5"/>
        <v>OK</v>
      </c>
      <c r="L140" s="19">
        <v>100</v>
      </c>
      <c r="M140" s="19"/>
      <c r="N140" s="19"/>
      <c r="O140" s="19"/>
      <c r="P140" s="19">
        <v>100</v>
      </c>
      <c r="Q140" s="113"/>
      <c r="R140" s="19"/>
      <c r="S140" s="114"/>
      <c r="T140" s="19">
        <v>80</v>
      </c>
      <c r="U140" s="19"/>
    </row>
    <row r="141" spans="1:21" ht="25.5" x14ac:dyDescent="0.25">
      <c r="A141" s="131" t="s">
        <v>378</v>
      </c>
      <c r="B141" s="132">
        <v>23</v>
      </c>
      <c r="C141" s="26">
        <v>138</v>
      </c>
      <c r="D141" s="35" t="s">
        <v>238</v>
      </c>
      <c r="E141" s="26" t="s">
        <v>68</v>
      </c>
      <c r="F141" s="27" t="s">
        <v>239</v>
      </c>
      <c r="G141" s="26" t="s">
        <v>47</v>
      </c>
      <c r="H141" s="28">
        <v>9.64</v>
      </c>
      <c r="I141" s="83"/>
      <c r="J141" s="84">
        <f t="shared" si="4"/>
        <v>0</v>
      </c>
      <c r="K141" s="85" t="str">
        <f t="shared" si="5"/>
        <v>OK</v>
      </c>
      <c r="L141" s="19"/>
      <c r="M141" s="19"/>
      <c r="N141" s="19"/>
      <c r="O141" s="19"/>
      <c r="P141" s="19"/>
      <c r="Q141" s="113"/>
      <c r="R141" s="19"/>
      <c r="S141" s="114"/>
      <c r="T141" s="19"/>
      <c r="U141" s="19"/>
    </row>
    <row r="142" spans="1:21" ht="25.5" x14ac:dyDescent="0.25">
      <c r="A142" s="131"/>
      <c r="B142" s="132"/>
      <c r="C142" s="26">
        <v>139</v>
      </c>
      <c r="D142" s="35" t="s">
        <v>240</v>
      </c>
      <c r="E142" s="26" t="s">
        <v>68</v>
      </c>
      <c r="F142" s="27" t="s">
        <v>239</v>
      </c>
      <c r="G142" s="26" t="s">
        <v>47</v>
      </c>
      <c r="H142" s="28">
        <v>9.64</v>
      </c>
      <c r="I142" s="83"/>
      <c r="J142" s="84">
        <f t="shared" si="4"/>
        <v>0</v>
      </c>
      <c r="K142" s="85" t="str">
        <f t="shared" si="5"/>
        <v>OK</v>
      </c>
      <c r="L142" s="19"/>
      <c r="M142" s="19"/>
      <c r="N142" s="19"/>
      <c r="O142" s="19"/>
      <c r="P142" s="19"/>
      <c r="Q142" s="113"/>
      <c r="R142" s="19"/>
      <c r="S142" s="114"/>
      <c r="T142" s="19"/>
      <c r="U142" s="19"/>
    </row>
    <row r="143" spans="1:21" ht="25.5" x14ac:dyDescent="0.25">
      <c r="A143" s="131"/>
      <c r="B143" s="132"/>
      <c r="C143" s="26">
        <v>140</v>
      </c>
      <c r="D143" s="35" t="s">
        <v>241</v>
      </c>
      <c r="E143" s="26" t="s">
        <v>186</v>
      </c>
      <c r="F143" s="27" t="s">
        <v>242</v>
      </c>
      <c r="G143" s="26" t="s">
        <v>47</v>
      </c>
      <c r="H143" s="34">
        <v>25.18</v>
      </c>
      <c r="I143" s="83">
        <v>30</v>
      </c>
      <c r="J143" s="84">
        <f t="shared" si="4"/>
        <v>30</v>
      </c>
      <c r="K143" s="85" t="str">
        <f t="shared" si="5"/>
        <v>OK</v>
      </c>
      <c r="L143" s="19"/>
      <c r="M143" s="19"/>
      <c r="N143" s="19"/>
      <c r="O143" s="19"/>
      <c r="P143" s="19"/>
      <c r="Q143" s="113"/>
      <c r="R143" s="19"/>
      <c r="S143" s="114"/>
      <c r="T143" s="19"/>
      <c r="U143" s="19"/>
    </row>
    <row r="144" spans="1:21" ht="25.5" x14ac:dyDescent="0.25">
      <c r="A144" s="131"/>
      <c r="B144" s="132"/>
      <c r="C144" s="26">
        <v>141</v>
      </c>
      <c r="D144" s="35" t="s">
        <v>243</v>
      </c>
      <c r="E144" s="26" t="s">
        <v>244</v>
      </c>
      <c r="F144" s="27" t="s">
        <v>245</v>
      </c>
      <c r="G144" s="26" t="s">
        <v>47</v>
      </c>
      <c r="H144" s="34">
        <v>22.45</v>
      </c>
      <c r="I144" s="83"/>
      <c r="J144" s="84">
        <f t="shared" si="4"/>
        <v>0</v>
      </c>
      <c r="K144" s="85" t="str">
        <f t="shared" si="5"/>
        <v>OK</v>
      </c>
      <c r="L144" s="19"/>
      <c r="M144" s="19"/>
      <c r="N144" s="19"/>
      <c r="O144" s="19"/>
      <c r="P144" s="19"/>
      <c r="Q144" s="113"/>
      <c r="R144" s="19"/>
      <c r="S144" s="114"/>
      <c r="T144" s="19"/>
      <c r="U144" s="19"/>
    </row>
    <row r="145" spans="1:21" x14ac:dyDescent="0.25">
      <c r="A145" s="131"/>
      <c r="B145" s="132"/>
      <c r="C145" s="26">
        <v>142</v>
      </c>
      <c r="D145" s="35" t="s">
        <v>246</v>
      </c>
      <c r="E145" s="26" t="s">
        <v>247</v>
      </c>
      <c r="F145" s="27" t="s">
        <v>245</v>
      </c>
      <c r="G145" s="26" t="s">
        <v>47</v>
      </c>
      <c r="H145" s="34">
        <v>3.44</v>
      </c>
      <c r="I145" s="83"/>
      <c r="J145" s="84">
        <f t="shared" si="4"/>
        <v>0</v>
      </c>
      <c r="K145" s="85" t="str">
        <f t="shared" si="5"/>
        <v>OK</v>
      </c>
      <c r="L145" s="19"/>
      <c r="M145" s="19"/>
      <c r="N145" s="19"/>
      <c r="O145" s="19"/>
      <c r="P145" s="19"/>
      <c r="Q145" s="113"/>
      <c r="R145" s="19"/>
      <c r="S145" s="114"/>
      <c r="T145" s="19"/>
      <c r="U145" s="19"/>
    </row>
    <row r="146" spans="1:21" ht="26.25" x14ac:dyDescent="0.25">
      <c r="A146" s="131"/>
      <c r="B146" s="132"/>
      <c r="C146" s="26">
        <v>143</v>
      </c>
      <c r="D146" s="40" t="s">
        <v>248</v>
      </c>
      <c r="E146" s="33" t="s">
        <v>64</v>
      </c>
      <c r="F146" s="33" t="s">
        <v>239</v>
      </c>
      <c r="G146" s="31" t="s">
        <v>47</v>
      </c>
      <c r="H146" s="34">
        <v>7.37</v>
      </c>
      <c r="I146" s="87"/>
      <c r="J146" s="84">
        <f t="shared" si="4"/>
        <v>0</v>
      </c>
      <c r="K146" s="85" t="str">
        <f t="shared" si="5"/>
        <v>OK</v>
      </c>
      <c r="L146" s="19"/>
      <c r="M146" s="19"/>
      <c r="N146" s="19"/>
      <c r="O146" s="19"/>
      <c r="P146" s="19"/>
      <c r="Q146" s="113"/>
      <c r="R146" s="19"/>
      <c r="S146" s="114"/>
      <c r="T146" s="19"/>
      <c r="U146" s="19"/>
    </row>
    <row r="147" spans="1:21" ht="25.5" x14ac:dyDescent="0.25">
      <c r="A147" s="131"/>
      <c r="B147" s="132"/>
      <c r="C147" s="26">
        <v>144</v>
      </c>
      <c r="D147" s="35" t="s">
        <v>249</v>
      </c>
      <c r="E147" s="26" t="s">
        <v>68</v>
      </c>
      <c r="F147" s="27" t="s">
        <v>239</v>
      </c>
      <c r="G147" s="26" t="s">
        <v>47</v>
      </c>
      <c r="H147" s="34">
        <v>12.83</v>
      </c>
      <c r="I147" s="83">
        <v>2</v>
      </c>
      <c r="J147" s="84">
        <f t="shared" si="4"/>
        <v>2</v>
      </c>
      <c r="K147" s="85" t="str">
        <f t="shared" si="5"/>
        <v>OK</v>
      </c>
      <c r="L147" s="19"/>
      <c r="M147" s="19"/>
      <c r="N147" s="19"/>
      <c r="O147" s="19"/>
      <c r="P147" s="19"/>
      <c r="Q147" s="113"/>
      <c r="R147" s="19"/>
      <c r="S147" s="114"/>
      <c r="T147" s="19"/>
      <c r="U147" s="19"/>
    </row>
    <row r="148" spans="1:21" ht="25.5" x14ac:dyDescent="0.25">
      <c r="A148" s="131"/>
      <c r="B148" s="132"/>
      <c r="C148" s="26">
        <v>145</v>
      </c>
      <c r="D148" s="35" t="s">
        <v>250</v>
      </c>
      <c r="E148" s="26" t="s">
        <v>68</v>
      </c>
      <c r="F148" s="27" t="s">
        <v>239</v>
      </c>
      <c r="G148" s="26" t="s">
        <v>47</v>
      </c>
      <c r="H148" s="34">
        <v>12.09</v>
      </c>
      <c r="I148" s="83"/>
      <c r="J148" s="84">
        <f t="shared" si="4"/>
        <v>0</v>
      </c>
      <c r="K148" s="85" t="str">
        <f t="shared" si="5"/>
        <v>OK</v>
      </c>
      <c r="L148" s="19"/>
      <c r="M148" s="19"/>
      <c r="N148" s="19"/>
      <c r="O148" s="19"/>
      <c r="P148" s="19"/>
      <c r="Q148" s="113"/>
      <c r="R148" s="19"/>
      <c r="S148" s="114"/>
      <c r="T148" s="19"/>
      <c r="U148" s="19"/>
    </row>
    <row r="149" spans="1:21" ht="25.5" x14ac:dyDescent="0.25">
      <c r="A149" s="131"/>
      <c r="B149" s="132"/>
      <c r="C149" s="26">
        <v>146</v>
      </c>
      <c r="D149" s="35" t="s">
        <v>251</v>
      </c>
      <c r="E149" s="26" t="s">
        <v>68</v>
      </c>
      <c r="F149" s="27" t="s">
        <v>239</v>
      </c>
      <c r="G149" s="26" t="s">
        <v>47</v>
      </c>
      <c r="H149" s="34">
        <v>11.92</v>
      </c>
      <c r="I149" s="83"/>
      <c r="J149" s="84">
        <f t="shared" si="4"/>
        <v>0</v>
      </c>
      <c r="K149" s="85" t="str">
        <f t="shared" si="5"/>
        <v>OK</v>
      </c>
      <c r="L149" s="19"/>
      <c r="M149" s="19"/>
      <c r="N149" s="19"/>
      <c r="O149" s="19"/>
      <c r="P149" s="19"/>
      <c r="Q149" s="113"/>
      <c r="R149" s="19"/>
      <c r="S149" s="114"/>
      <c r="T149" s="19"/>
      <c r="U149" s="19"/>
    </row>
    <row r="150" spans="1:21" ht="25.5" x14ac:dyDescent="0.25">
      <c r="A150" s="131"/>
      <c r="B150" s="132"/>
      <c r="C150" s="26">
        <v>147</v>
      </c>
      <c r="D150" s="35" t="s">
        <v>252</v>
      </c>
      <c r="E150" s="26" t="s">
        <v>253</v>
      </c>
      <c r="F150" s="27" t="s">
        <v>239</v>
      </c>
      <c r="G150" s="26" t="s">
        <v>47</v>
      </c>
      <c r="H150" s="34">
        <v>12.21</v>
      </c>
      <c r="I150" s="83"/>
      <c r="J150" s="84">
        <f t="shared" si="4"/>
        <v>0</v>
      </c>
      <c r="K150" s="85" t="str">
        <f t="shared" si="5"/>
        <v>OK</v>
      </c>
      <c r="L150" s="19"/>
      <c r="M150" s="19"/>
      <c r="N150" s="19"/>
      <c r="O150" s="19"/>
      <c r="P150" s="19"/>
      <c r="Q150" s="113"/>
      <c r="R150" s="19"/>
      <c r="S150" s="114"/>
      <c r="T150" s="19"/>
      <c r="U150" s="19"/>
    </row>
    <row r="151" spans="1:21" ht="25.5" x14ac:dyDescent="0.25">
      <c r="A151" s="131"/>
      <c r="B151" s="132"/>
      <c r="C151" s="26">
        <v>148</v>
      </c>
      <c r="D151" s="35" t="s">
        <v>254</v>
      </c>
      <c r="E151" s="26" t="s">
        <v>186</v>
      </c>
      <c r="F151" s="27" t="s">
        <v>255</v>
      </c>
      <c r="G151" s="26" t="s">
        <v>47</v>
      </c>
      <c r="H151" s="34">
        <v>34.450000000000003</v>
      </c>
      <c r="I151" s="83"/>
      <c r="J151" s="84">
        <f t="shared" si="4"/>
        <v>0</v>
      </c>
      <c r="K151" s="85" t="str">
        <f t="shared" si="5"/>
        <v>OK</v>
      </c>
      <c r="L151" s="19"/>
      <c r="M151" s="19"/>
      <c r="N151" s="19"/>
      <c r="O151" s="19"/>
      <c r="P151" s="19"/>
      <c r="Q151" s="113"/>
      <c r="R151" s="19"/>
      <c r="S151" s="114"/>
      <c r="T151" s="19"/>
      <c r="U151" s="19"/>
    </row>
    <row r="152" spans="1:21" ht="25.5" x14ac:dyDescent="0.25">
      <c r="A152" s="131"/>
      <c r="B152" s="132"/>
      <c r="C152" s="26">
        <v>149</v>
      </c>
      <c r="D152" s="35" t="s">
        <v>256</v>
      </c>
      <c r="E152" s="26" t="s">
        <v>186</v>
      </c>
      <c r="F152" s="27" t="s">
        <v>257</v>
      </c>
      <c r="G152" s="26" t="s">
        <v>47</v>
      </c>
      <c r="H152" s="34">
        <v>39.4</v>
      </c>
      <c r="I152" s="83"/>
      <c r="J152" s="84">
        <f t="shared" si="4"/>
        <v>0</v>
      </c>
      <c r="K152" s="85" t="str">
        <f t="shared" si="5"/>
        <v>OK</v>
      </c>
      <c r="L152" s="19"/>
      <c r="M152" s="19"/>
      <c r="N152" s="19"/>
      <c r="O152" s="19"/>
      <c r="P152" s="19"/>
      <c r="Q152" s="113"/>
      <c r="R152" s="19"/>
      <c r="S152" s="114"/>
      <c r="T152" s="19"/>
      <c r="U152" s="19"/>
    </row>
    <row r="153" spans="1:21" ht="38.25" x14ac:dyDescent="0.25">
      <c r="A153" s="131"/>
      <c r="B153" s="132"/>
      <c r="C153" s="26">
        <v>150</v>
      </c>
      <c r="D153" s="35" t="s">
        <v>258</v>
      </c>
      <c r="E153" s="26" t="s">
        <v>40</v>
      </c>
      <c r="F153" s="27" t="s">
        <v>259</v>
      </c>
      <c r="G153" s="26" t="s">
        <v>47</v>
      </c>
      <c r="H153" s="34">
        <v>3.24</v>
      </c>
      <c r="I153" s="83">
        <v>20</v>
      </c>
      <c r="J153" s="84">
        <f t="shared" si="4"/>
        <v>0</v>
      </c>
      <c r="K153" s="85" t="str">
        <f t="shared" si="5"/>
        <v>OK</v>
      </c>
      <c r="L153" s="19"/>
      <c r="M153" s="19"/>
      <c r="N153" s="19"/>
      <c r="O153" s="19"/>
      <c r="P153" s="19"/>
      <c r="Q153" s="113">
        <v>20</v>
      </c>
      <c r="R153" s="19"/>
      <c r="S153" s="114"/>
      <c r="T153" s="19"/>
      <c r="U153" s="19"/>
    </row>
    <row r="154" spans="1:21" ht="25.5" x14ac:dyDescent="0.25">
      <c r="A154" s="131"/>
      <c r="B154" s="132"/>
      <c r="C154" s="26">
        <v>151</v>
      </c>
      <c r="D154" s="35" t="s">
        <v>260</v>
      </c>
      <c r="E154" s="26" t="s">
        <v>253</v>
      </c>
      <c r="F154" s="27" t="s">
        <v>261</v>
      </c>
      <c r="G154" s="26" t="s">
        <v>47</v>
      </c>
      <c r="H154" s="34">
        <v>2.7</v>
      </c>
      <c r="I154" s="83">
        <v>5</v>
      </c>
      <c r="J154" s="84">
        <f t="shared" si="4"/>
        <v>5</v>
      </c>
      <c r="K154" s="85" t="str">
        <f t="shared" si="5"/>
        <v>OK</v>
      </c>
      <c r="L154" s="19"/>
      <c r="M154" s="19"/>
      <c r="N154" s="19"/>
      <c r="O154" s="19"/>
      <c r="P154" s="19"/>
      <c r="Q154" s="113"/>
      <c r="R154" s="19"/>
      <c r="S154" s="114"/>
      <c r="T154" s="19"/>
      <c r="U154" s="19"/>
    </row>
    <row r="155" spans="1:21" ht="25.5" x14ac:dyDescent="0.25">
      <c r="A155" s="131"/>
      <c r="B155" s="132"/>
      <c r="C155" s="26">
        <v>152</v>
      </c>
      <c r="D155" s="35" t="s">
        <v>262</v>
      </c>
      <c r="E155" s="26" t="s">
        <v>253</v>
      </c>
      <c r="F155" s="27" t="s">
        <v>261</v>
      </c>
      <c r="G155" s="26" t="s">
        <v>47</v>
      </c>
      <c r="H155" s="28">
        <v>2.7</v>
      </c>
      <c r="I155" s="83">
        <v>5</v>
      </c>
      <c r="J155" s="84">
        <f t="shared" si="4"/>
        <v>5</v>
      </c>
      <c r="K155" s="85" t="str">
        <f t="shared" si="5"/>
        <v>OK</v>
      </c>
      <c r="L155" s="19"/>
      <c r="M155" s="19"/>
      <c r="N155" s="19"/>
      <c r="O155" s="19"/>
      <c r="P155" s="19"/>
      <c r="Q155" s="113"/>
      <c r="R155" s="19"/>
      <c r="S155" s="114"/>
      <c r="T155" s="19"/>
      <c r="U155" s="19"/>
    </row>
    <row r="156" spans="1:21" ht="25.5" x14ac:dyDescent="0.25">
      <c r="A156" s="131"/>
      <c r="B156" s="132"/>
      <c r="C156" s="26">
        <v>153</v>
      </c>
      <c r="D156" s="35" t="s">
        <v>263</v>
      </c>
      <c r="E156" s="26" t="s">
        <v>253</v>
      </c>
      <c r="F156" s="27" t="s">
        <v>261</v>
      </c>
      <c r="G156" s="26" t="s">
        <v>47</v>
      </c>
      <c r="H156" s="28">
        <v>2.7</v>
      </c>
      <c r="I156" s="83">
        <v>5</v>
      </c>
      <c r="J156" s="84">
        <f t="shared" si="4"/>
        <v>5</v>
      </c>
      <c r="K156" s="85" t="str">
        <f t="shared" si="5"/>
        <v>OK</v>
      </c>
      <c r="L156" s="19"/>
      <c r="M156" s="19"/>
      <c r="N156" s="19"/>
      <c r="O156" s="19"/>
      <c r="P156" s="19"/>
      <c r="Q156" s="113"/>
      <c r="R156" s="19"/>
      <c r="S156" s="114"/>
      <c r="T156" s="19"/>
      <c r="U156" s="19"/>
    </row>
    <row r="157" spans="1:21" ht="25.5" x14ac:dyDescent="0.25">
      <c r="A157" s="131"/>
      <c r="B157" s="132"/>
      <c r="C157" s="26">
        <v>154</v>
      </c>
      <c r="D157" s="35" t="s">
        <v>264</v>
      </c>
      <c r="E157" s="26" t="s">
        <v>253</v>
      </c>
      <c r="F157" s="27" t="s">
        <v>261</v>
      </c>
      <c r="G157" s="26" t="s">
        <v>47</v>
      </c>
      <c r="H157" s="28">
        <v>2.7</v>
      </c>
      <c r="I157" s="83">
        <v>5</v>
      </c>
      <c r="J157" s="84">
        <f t="shared" si="4"/>
        <v>5</v>
      </c>
      <c r="K157" s="85" t="str">
        <f t="shared" si="5"/>
        <v>OK</v>
      </c>
      <c r="L157" s="19"/>
      <c r="M157" s="19"/>
      <c r="N157" s="19"/>
      <c r="O157" s="19"/>
      <c r="P157" s="19"/>
      <c r="Q157" s="113"/>
      <c r="R157" s="19"/>
      <c r="S157" s="114"/>
      <c r="T157" s="19"/>
      <c r="U157" s="19"/>
    </row>
    <row r="158" spans="1:21" x14ac:dyDescent="0.25">
      <c r="A158" s="131"/>
      <c r="B158" s="132"/>
      <c r="C158" s="26">
        <v>155</v>
      </c>
      <c r="D158" s="35" t="s">
        <v>265</v>
      </c>
      <c r="E158" s="26" t="s">
        <v>253</v>
      </c>
      <c r="F158" s="27" t="s">
        <v>239</v>
      </c>
      <c r="G158" s="26" t="s">
        <v>47</v>
      </c>
      <c r="H158" s="28">
        <v>5.0599999999999996</v>
      </c>
      <c r="I158" s="83">
        <v>5</v>
      </c>
      <c r="J158" s="84">
        <f t="shared" si="4"/>
        <v>0</v>
      </c>
      <c r="K158" s="85" t="str">
        <f t="shared" si="5"/>
        <v>OK</v>
      </c>
      <c r="L158" s="19"/>
      <c r="M158" s="19"/>
      <c r="N158" s="19"/>
      <c r="O158" s="19"/>
      <c r="P158" s="19"/>
      <c r="Q158" s="113">
        <v>5</v>
      </c>
      <c r="R158" s="19"/>
      <c r="S158" s="114"/>
      <c r="T158" s="19"/>
      <c r="U158" s="19"/>
    </row>
    <row r="159" spans="1:21" ht="25.5" x14ac:dyDescent="0.25">
      <c r="A159" s="131"/>
      <c r="B159" s="132"/>
      <c r="C159" s="26">
        <v>156</v>
      </c>
      <c r="D159" s="35" t="s">
        <v>266</v>
      </c>
      <c r="E159" s="26" t="s">
        <v>267</v>
      </c>
      <c r="F159" s="27" t="s">
        <v>268</v>
      </c>
      <c r="G159" s="26" t="s">
        <v>47</v>
      </c>
      <c r="H159" s="28">
        <v>9.0500000000000007</v>
      </c>
      <c r="I159" s="83"/>
      <c r="J159" s="84">
        <f t="shared" si="4"/>
        <v>0</v>
      </c>
      <c r="K159" s="85" t="str">
        <f t="shared" si="5"/>
        <v>OK</v>
      </c>
      <c r="L159" s="19"/>
      <c r="M159" s="19"/>
      <c r="N159" s="19"/>
      <c r="O159" s="19"/>
      <c r="P159" s="19"/>
      <c r="Q159" s="113"/>
      <c r="R159" s="19"/>
      <c r="S159" s="114"/>
      <c r="T159" s="19"/>
      <c r="U159" s="19"/>
    </row>
    <row r="160" spans="1:21" ht="26.25" x14ac:dyDescent="0.25">
      <c r="A160" s="131"/>
      <c r="B160" s="132"/>
      <c r="C160" s="26">
        <v>157</v>
      </c>
      <c r="D160" s="40" t="s">
        <v>269</v>
      </c>
      <c r="E160" s="31" t="s">
        <v>270</v>
      </c>
      <c r="F160" s="33" t="s">
        <v>259</v>
      </c>
      <c r="G160" s="31" t="s">
        <v>47</v>
      </c>
      <c r="H160" s="28">
        <v>17.73</v>
      </c>
      <c r="I160" s="88"/>
      <c r="J160" s="84">
        <f t="shared" si="4"/>
        <v>0</v>
      </c>
      <c r="K160" s="85" t="str">
        <f t="shared" si="5"/>
        <v>OK</v>
      </c>
      <c r="L160" s="19"/>
      <c r="M160" s="19"/>
      <c r="N160" s="19"/>
      <c r="O160" s="19"/>
      <c r="P160" s="19"/>
      <c r="Q160" s="113"/>
      <c r="R160" s="19"/>
      <c r="S160" s="114"/>
      <c r="T160" s="19"/>
      <c r="U160" s="19"/>
    </row>
    <row r="161" spans="1:21" ht="26.25" x14ac:dyDescent="0.25">
      <c r="A161" s="131"/>
      <c r="B161" s="132"/>
      <c r="C161" s="26">
        <v>158</v>
      </c>
      <c r="D161" s="40" t="s">
        <v>271</v>
      </c>
      <c r="E161" s="31" t="s">
        <v>160</v>
      </c>
      <c r="F161" s="33" t="s">
        <v>272</v>
      </c>
      <c r="G161" s="31" t="s">
        <v>47</v>
      </c>
      <c r="H161" s="34">
        <v>1.88</v>
      </c>
      <c r="I161" s="88"/>
      <c r="J161" s="84">
        <f t="shared" si="4"/>
        <v>0</v>
      </c>
      <c r="K161" s="85" t="str">
        <f t="shared" si="5"/>
        <v>OK</v>
      </c>
      <c r="L161" s="19"/>
      <c r="M161" s="19"/>
      <c r="N161" s="19"/>
      <c r="O161" s="19"/>
      <c r="P161" s="19"/>
      <c r="Q161" s="113"/>
      <c r="R161" s="19"/>
      <c r="S161" s="114"/>
      <c r="T161" s="19"/>
      <c r="U161" s="19"/>
    </row>
    <row r="162" spans="1:21" ht="25.5" x14ac:dyDescent="0.25">
      <c r="A162" s="131"/>
      <c r="B162" s="132"/>
      <c r="C162" s="26">
        <v>159</v>
      </c>
      <c r="D162" s="35" t="s">
        <v>273</v>
      </c>
      <c r="E162" s="26" t="s">
        <v>68</v>
      </c>
      <c r="F162" s="27" t="s">
        <v>239</v>
      </c>
      <c r="G162" s="26" t="s">
        <v>47</v>
      </c>
      <c r="H162" s="28">
        <v>9.64</v>
      </c>
      <c r="I162" s="83"/>
      <c r="J162" s="84">
        <f t="shared" si="4"/>
        <v>0</v>
      </c>
      <c r="K162" s="85" t="str">
        <f t="shared" si="5"/>
        <v>OK</v>
      </c>
      <c r="L162" s="19"/>
      <c r="M162" s="19"/>
      <c r="N162" s="19"/>
      <c r="O162" s="19"/>
      <c r="P162" s="19"/>
      <c r="Q162" s="113"/>
      <c r="R162" s="19"/>
      <c r="S162" s="114"/>
      <c r="T162" s="19"/>
      <c r="U162" s="19"/>
    </row>
    <row r="163" spans="1:21" ht="25.5" x14ac:dyDescent="0.25">
      <c r="A163" s="131"/>
      <c r="B163" s="132"/>
      <c r="C163" s="26">
        <v>160</v>
      </c>
      <c r="D163" s="35" t="s">
        <v>274</v>
      </c>
      <c r="E163" s="26" t="s">
        <v>68</v>
      </c>
      <c r="F163" s="27" t="s">
        <v>239</v>
      </c>
      <c r="G163" s="26" t="s">
        <v>47</v>
      </c>
      <c r="H163" s="28">
        <v>9.64</v>
      </c>
      <c r="I163" s="83"/>
      <c r="J163" s="84">
        <f t="shared" si="4"/>
        <v>0</v>
      </c>
      <c r="K163" s="85" t="str">
        <f t="shared" si="5"/>
        <v>OK</v>
      </c>
      <c r="L163" s="19"/>
      <c r="M163" s="19"/>
      <c r="N163" s="19"/>
      <c r="O163" s="19"/>
      <c r="P163" s="19"/>
      <c r="Q163" s="113"/>
      <c r="R163" s="19"/>
      <c r="S163" s="114"/>
      <c r="T163" s="19"/>
      <c r="U163" s="19"/>
    </row>
    <row r="164" spans="1:21" ht="38.25" x14ac:dyDescent="0.25">
      <c r="A164" s="56" t="s">
        <v>384</v>
      </c>
      <c r="B164" s="54">
        <v>24</v>
      </c>
      <c r="C164" s="23">
        <v>162</v>
      </c>
      <c r="D164" s="21" t="s">
        <v>275</v>
      </c>
      <c r="E164" s="23" t="s">
        <v>40</v>
      </c>
      <c r="F164" s="32" t="s">
        <v>276</v>
      </c>
      <c r="G164" s="23" t="s">
        <v>47</v>
      </c>
      <c r="H164" s="29">
        <v>192.5</v>
      </c>
      <c r="I164" s="86">
        <v>2</v>
      </c>
      <c r="J164" s="84">
        <f t="shared" si="4"/>
        <v>2</v>
      </c>
      <c r="K164" s="85" t="str">
        <f t="shared" si="5"/>
        <v>OK</v>
      </c>
      <c r="L164" s="19"/>
      <c r="M164" s="19"/>
      <c r="N164" s="19"/>
      <c r="O164" s="19"/>
      <c r="P164" s="19"/>
      <c r="Q164" s="113"/>
      <c r="R164" s="19"/>
      <c r="S164" s="114"/>
      <c r="T164" s="19"/>
      <c r="U164" s="19"/>
    </row>
    <row r="165" spans="1:21" ht="25.5" customHeight="1" x14ac:dyDescent="0.25">
      <c r="A165" s="131" t="s">
        <v>377</v>
      </c>
      <c r="B165" s="132">
        <v>25</v>
      </c>
      <c r="C165" s="26">
        <v>163</v>
      </c>
      <c r="D165" s="35" t="s">
        <v>277</v>
      </c>
      <c r="E165" s="26" t="s">
        <v>64</v>
      </c>
      <c r="F165" s="27" t="s">
        <v>278</v>
      </c>
      <c r="G165" s="26" t="s">
        <v>47</v>
      </c>
      <c r="H165" s="28">
        <v>18.64</v>
      </c>
      <c r="I165" s="83"/>
      <c r="J165" s="84">
        <f t="shared" si="4"/>
        <v>0</v>
      </c>
      <c r="K165" s="85" t="str">
        <f t="shared" si="5"/>
        <v>OK</v>
      </c>
      <c r="L165" s="19"/>
      <c r="M165" s="19"/>
      <c r="N165" s="19"/>
      <c r="O165" s="19"/>
      <c r="P165" s="19"/>
      <c r="Q165" s="113"/>
      <c r="R165" s="19"/>
      <c r="S165" s="114"/>
      <c r="T165" s="19"/>
      <c r="U165" s="19"/>
    </row>
    <row r="166" spans="1:21" ht="25.5" customHeight="1" x14ac:dyDescent="0.25">
      <c r="A166" s="131"/>
      <c r="B166" s="132"/>
      <c r="C166" s="26">
        <v>164</v>
      </c>
      <c r="D166" s="35" t="s">
        <v>279</v>
      </c>
      <c r="E166" s="26" t="s">
        <v>64</v>
      </c>
      <c r="F166" s="27" t="s">
        <v>278</v>
      </c>
      <c r="G166" s="26" t="s">
        <v>47</v>
      </c>
      <c r="H166" s="28">
        <v>25</v>
      </c>
      <c r="I166" s="83"/>
      <c r="J166" s="84">
        <f t="shared" si="4"/>
        <v>0</v>
      </c>
      <c r="K166" s="85" t="str">
        <f t="shared" si="5"/>
        <v>OK</v>
      </c>
      <c r="L166" s="19"/>
      <c r="M166" s="19"/>
      <c r="N166" s="19"/>
      <c r="O166" s="19"/>
      <c r="P166" s="19"/>
      <c r="Q166" s="113"/>
      <c r="R166" s="19"/>
      <c r="S166" s="114"/>
      <c r="T166" s="19"/>
      <c r="U166" s="19"/>
    </row>
    <row r="167" spans="1:21" ht="165.75" x14ac:dyDescent="0.25">
      <c r="A167" s="130" t="s">
        <v>379</v>
      </c>
      <c r="B167" s="133">
        <v>26</v>
      </c>
      <c r="C167" s="23">
        <v>165</v>
      </c>
      <c r="D167" s="21" t="s">
        <v>280</v>
      </c>
      <c r="E167" s="23" t="s">
        <v>9</v>
      </c>
      <c r="F167" s="32" t="s">
        <v>281</v>
      </c>
      <c r="G167" s="23" t="s">
        <v>47</v>
      </c>
      <c r="H167" s="29">
        <v>2.54</v>
      </c>
      <c r="I167" s="50">
        <v>100</v>
      </c>
      <c r="J167" s="84">
        <f t="shared" si="4"/>
        <v>50</v>
      </c>
      <c r="K167" s="85" t="str">
        <f t="shared" si="5"/>
        <v>OK</v>
      </c>
      <c r="L167" s="19"/>
      <c r="M167" s="19"/>
      <c r="N167" s="19"/>
      <c r="O167" s="19"/>
      <c r="P167" s="19"/>
      <c r="Q167" s="113"/>
      <c r="R167" s="19"/>
      <c r="S167" s="114">
        <v>50</v>
      </c>
      <c r="T167" s="19"/>
      <c r="U167" s="19"/>
    </row>
    <row r="168" spans="1:21" ht="63.75" x14ac:dyDescent="0.25">
      <c r="A168" s="130"/>
      <c r="B168" s="133"/>
      <c r="C168" s="23">
        <v>166</v>
      </c>
      <c r="D168" s="21" t="s">
        <v>282</v>
      </c>
      <c r="E168" s="23" t="s">
        <v>9</v>
      </c>
      <c r="F168" s="32" t="s">
        <v>283</v>
      </c>
      <c r="G168" s="23" t="s">
        <v>47</v>
      </c>
      <c r="H168" s="29">
        <v>1.2</v>
      </c>
      <c r="I168" s="50">
        <v>100</v>
      </c>
      <c r="J168" s="84">
        <f t="shared" si="4"/>
        <v>100</v>
      </c>
      <c r="K168" s="85" t="str">
        <f t="shared" si="5"/>
        <v>OK</v>
      </c>
      <c r="L168" s="19"/>
      <c r="M168" s="19"/>
      <c r="N168" s="19"/>
      <c r="O168" s="19"/>
      <c r="P168" s="19"/>
      <c r="Q168" s="113"/>
      <c r="R168" s="19"/>
      <c r="S168" s="114"/>
      <c r="T168" s="19"/>
      <c r="U168" s="19"/>
    </row>
    <row r="169" spans="1:21" ht="25.5" x14ac:dyDescent="0.25">
      <c r="A169" s="130"/>
      <c r="B169" s="133"/>
      <c r="C169" s="23">
        <v>167</v>
      </c>
      <c r="D169" s="21" t="s">
        <v>284</v>
      </c>
      <c r="E169" s="23" t="s">
        <v>40</v>
      </c>
      <c r="F169" s="32" t="s">
        <v>285</v>
      </c>
      <c r="G169" s="23" t="s">
        <v>47</v>
      </c>
      <c r="H169" s="29">
        <v>1.71</v>
      </c>
      <c r="I169" s="86">
        <v>500</v>
      </c>
      <c r="J169" s="84">
        <f t="shared" si="4"/>
        <v>250</v>
      </c>
      <c r="K169" s="85" t="str">
        <f t="shared" si="5"/>
        <v>OK</v>
      </c>
      <c r="L169" s="19"/>
      <c r="M169" s="19"/>
      <c r="N169" s="19"/>
      <c r="O169" s="19"/>
      <c r="P169" s="19"/>
      <c r="Q169" s="113"/>
      <c r="R169" s="19">
        <v>250</v>
      </c>
      <c r="S169" s="114"/>
      <c r="T169" s="19"/>
      <c r="U169" s="19"/>
    </row>
    <row r="170" spans="1:21" ht="38.25" x14ac:dyDescent="0.25">
      <c r="A170" s="130"/>
      <c r="B170" s="133"/>
      <c r="C170" s="23">
        <v>168</v>
      </c>
      <c r="D170" s="21" t="s">
        <v>286</v>
      </c>
      <c r="E170" s="23" t="s">
        <v>40</v>
      </c>
      <c r="F170" s="32" t="s">
        <v>287</v>
      </c>
      <c r="G170" s="23" t="s">
        <v>47</v>
      </c>
      <c r="H170" s="29">
        <v>3.43</v>
      </c>
      <c r="I170" s="49">
        <v>150</v>
      </c>
      <c r="J170" s="84">
        <f t="shared" si="4"/>
        <v>150</v>
      </c>
      <c r="K170" s="85" t="str">
        <f t="shared" si="5"/>
        <v>OK</v>
      </c>
      <c r="L170" s="19"/>
      <c r="M170" s="19"/>
      <c r="N170" s="19"/>
      <c r="O170" s="19"/>
      <c r="P170" s="19"/>
      <c r="Q170" s="113"/>
      <c r="R170" s="19"/>
      <c r="S170" s="114"/>
      <c r="T170" s="19"/>
      <c r="U170" s="19"/>
    </row>
    <row r="171" spans="1:21" ht="38.25" x14ac:dyDescent="0.25">
      <c r="A171" s="130"/>
      <c r="B171" s="133"/>
      <c r="C171" s="23">
        <v>169</v>
      </c>
      <c r="D171" s="21" t="s">
        <v>288</v>
      </c>
      <c r="E171" s="23" t="s">
        <v>40</v>
      </c>
      <c r="F171" s="32" t="s">
        <v>287</v>
      </c>
      <c r="G171" s="23" t="s">
        <v>47</v>
      </c>
      <c r="H171" s="29">
        <v>2</v>
      </c>
      <c r="I171" s="49">
        <v>100</v>
      </c>
      <c r="J171" s="84">
        <f t="shared" si="4"/>
        <v>100</v>
      </c>
      <c r="K171" s="85" t="str">
        <f t="shared" si="5"/>
        <v>OK</v>
      </c>
      <c r="L171" s="19"/>
      <c r="M171" s="19"/>
      <c r="N171" s="19"/>
      <c r="O171" s="19"/>
      <c r="P171" s="19"/>
      <c r="Q171" s="113"/>
      <c r="R171" s="19"/>
      <c r="S171" s="114"/>
      <c r="T171" s="19"/>
      <c r="U171" s="19"/>
    </row>
    <row r="172" spans="1:21" ht="63.75" x14ac:dyDescent="0.25">
      <c r="A172" s="130"/>
      <c r="B172" s="133"/>
      <c r="C172" s="23">
        <v>170</v>
      </c>
      <c r="D172" s="21" t="s">
        <v>289</v>
      </c>
      <c r="E172" s="23" t="s">
        <v>40</v>
      </c>
      <c r="F172" s="32" t="s">
        <v>287</v>
      </c>
      <c r="G172" s="23" t="s">
        <v>47</v>
      </c>
      <c r="H172" s="29">
        <v>1.29</v>
      </c>
      <c r="I172" s="49">
        <v>500</v>
      </c>
      <c r="J172" s="84">
        <f t="shared" si="4"/>
        <v>0</v>
      </c>
      <c r="K172" s="85" t="str">
        <f t="shared" si="5"/>
        <v>OK</v>
      </c>
      <c r="L172" s="19"/>
      <c r="M172" s="19"/>
      <c r="N172" s="19"/>
      <c r="O172" s="19"/>
      <c r="P172" s="19"/>
      <c r="Q172" s="113"/>
      <c r="R172" s="19">
        <v>500</v>
      </c>
      <c r="S172" s="114"/>
      <c r="T172" s="19"/>
      <c r="U172" s="19"/>
    </row>
    <row r="173" spans="1:21" ht="25.5" x14ac:dyDescent="0.25">
      <c r="A173" s="130"/>
      <c r="B173" s="133"/>
      <c r="C173" s="23">
        <v>171</v>
      </c>
      <c r="D173" s="36" t="s">
        <v>290</v>
      </c>
      <c r="E173" s="23" t="s">
        <v>40</v>
      </c>
      <c r="F173" s="32" t="s">
        <v>281</v>
      </c>
      <c r="G173" s="23" t="s">
        <v>47</v>
      </c>
      <c r="H173" s="29">
        <v>2.5099999999999998</v>
      </c>
      <c r="I173" s="49">
        <v>100</v>
      </c>
      <c r="J173" s="84">
        <f t="shared" si="4"/>
        <v>100</v>
      </c>
      <c r="K173" s="85" t="str">
        <f t="shared" si="5"/>
        <v>OK</v>
      </c>
      <c r="L173" s="19"/>
      <c r="M173" s="19"/>
      <c r="N173" s="19"/>
      <c r="O173" s="19"/>
      <c r="P173" s="19"/>
      <c r="Q173" s="113"/>
      <c r="R173" s="19"/>
      <c r="S173" s="114"/>
      <c r="T173" s="19"/>
      <c r="U173" s="19"/>
    </row>
    <row r="174" spans="1:21" ht="25.5" x14ac:dyDescent="0.25">
      <c r="A174" s="130"/>
      <c r="B174" s="133"/>
      <c r="C174" s="23">
        <v>172</v>
      </c>
      <c r="D174" s="36" t="s">
        <v>291</v>
      </c>
      <c r="E174" s="23" t="s">
        <v>40</v>
      </c>
      <c r="F174" s="32" t="s">
        <v>292</v>
      </c>
      <c r="G174" s="23" t="s">
        <v>47</v>
      </c>
      <c r="H174" s="29">
        <v>6.56</v>
      </c>
      <c r="I174" s="49">
        <v>50</v>
      </c>
      <c r="J174" s="84">
        <f t="shared" si="4"/>
        <v>50</v>
      </c>
      <c r="K174" s="85" t="str">
        <f t="shared" si="5"/>
        <v>OK</v>
      </c>
      <c r="L174" s="19"/>
      <c r="M174" s="19"/>
      <c r="N174" s="19"/>
      <c r="O174" s="19"/>
      <c r="P174" s="19"/>
      <c r="Q174" s="113"/>
      <c r="R174" s="19"/>
      <c r="S174" s="114"/>
      <c r="T174" s="19"/>
      <c r="U174" s="19"/>
    </row>
    <row r="175" spans="1:21" ht="25.5" x14ac:dyDescent="0.25">
      <c r="A175" s="130"/>
      <c r="B175" s="133"/>
      <c r="C175" s="23">
        <v>173</v>
      </c>
      <c r="D175" s="36" t="s">
        <v>293</v>
      </c>
      <c r="E175" s="23" t="s">
        <v>40</v>
      </c>
      <c r="F175" s="32" t="s">
        <v>52</v>
      </c>
      <c r="G175" s="23" t="s">
        <v>47</v>
      </c>
      <c r="H175" s="29">
        <v>5</v>
      </c>
      <c r="I175" s="49">
        <v>50</v>
      </c>
      <c r="J175" s="84">
        <f t="shared" si="4"/>
        <v>50</v>
      </c>
      <c r="K175" s="85" t="str">
        <f t="shared" si="5"/>
        <v>OK</v>
      </c>
      <c r="L175" s="19"/>
      <c r="M175" s="19"/>
      <c r="N175" s="19"/>
      <c r="O175" s="19"/>
      <c r="P175" s="19"/>
      <c r="Q175" s="113"/>
      <c r="R175" s="19"/>
      <c r="S175" s="114"/>
      <c r="T175" s="19"/>
      <c r="U175" s="19"/>
    </row>
    <row r="176" spans="1:21" ht="38.25" x14ac:dyDescent="0.25">
      <c r="A176" s="130"/>
      <c r="B176" s="133"/>
      <c r="C176" s="23">
        <v>174</v>
      </c>
      <c r="D176" s="21" t="s">
        <v>294</v>
      </c>
      <c r="E176" s="23" t="s">
        <v>40</v>
      </c>
      <c r="F176" s="32" t="s">
        <v>295</v>
      </c>
      <c r="G176" s="23" t="s">
        <v>47</v>
      </c>
      <c r="H176" s="29">
        <v>25.49</v>
      </c>
      <c r="I176" s="86">
        <v>20</v>
      </c>
      <c r="J176" s="84">
        <f t="shared" si="4"/>
        <v>20</v>
      </c>
      <c r="K176" s="85" t="str">
        <f t="shared" si="5"/>
        <v>OK</v>
      </c>
      <c r="L176" s="19"/>
      <c r="M176" s="19"/>
      <c r="N176" s="19"/>
      <c r="O176" s="19"/>
      <c r="P176" s="19"/>
      <c r="Q176" s="113"/>
      <c r="R176" s="19"/>
      <c r="S176" s="114"/>
      <c r="T176" s="19"/>
      <c r="U176" s="19"/>
    </row>
    <row r="177" spans="1:21" ht="38.25" x14ac:dyDescent="0.25">
      <c r="A177" s="131" t="s">
        <v>379</v>
      </c>
      <c r="B177" s="132">
        <v>27</v>
      </c>
      <c r="C177" s="26">
        <v>175</v>
      </c>
      <c r="D177" s="39" t="s">
        <v>296</v>
      </c>
      <c r="E177" s="26" t="s">
        <v>40</v>
      </c>
      <c r="F177" s="27" t="s">
        <v>153</v>
      </c>
      <c r="G177" s="26" t="s">
        <v>47</v>
      </c>
      <c r="H177" s="30">
        <v>4.21</v>
      </c>
      <c r="I177" s="51">
        <v>100</v>
      </c>
      <c r="J177" s="84">
        <f t="shared" si="4"/>
        <v>50</v>
      </c>
      <c r="K177" s="85" t="str">
        <f t="shared" si="5"/>
        <v>OK</v>
      </c>
      <c r="L177" s="19"/>
      <c r="M177" s="19"/>
      <c r="N177" s="19"/>
      <c r="O177" s="19"/>
      <c r="P177" s="19"/>
      <c r="Q177" s="113"/>
      <c r="R177" s="19">
        <v>50</v>
      </c>
      <c r="S177" s="114"/>
      <c r="T177" s="19"/>
      <c r="U177" s="19"/>
    </row>
    <row r="178" spans="1:21" ht="25.5" x14ac:dyDescent="0.25">
      <c r="A178" s="131"/>
      <c r="B178" s="132"/>
      <c r="C178" s="26">
        <v>176</v>
      </c>
      <c r="D178" s="39" t="s">
        <v>297</v>
      </c>
      <c r="E178" s="26" t="s">
        <v>40</v>
      </c>
      <c r="F178" s="27" t="s">
        <v>298</v>
      </c>
      <c r="G178" s="26" t="s">
        <v>47</v>
      </c>
      <c r="H178" s="30">
        <v>0.79</v>
      </c>
      <c r="I178" s="51">
        <v>100</v>
      </c>
      <c r="J178" s="84">
        <f t="shared" si="4"/>
        <v>50</v>
      </c>
      <c r="K178" s="85" t="str">
        <f t="shared" si="5"/>
        <v>OK</v>
      </c>
      <c r="L178" s="19"/>
      <c r="M178" s="19"/>
      <c r="N178" s="19"/>
      <c r="O178" s="19"/>
      <c r="P178" s="19"/>
      <c r="Q178" s="113"/>
      <c r="R178" s="19">
        <v>50</v>
      </c>
      <c r="S178" s="114"/>
      <c r="T178" s="19"/>
      <c r="U178" s="19"/>
    </row>
    <row r="179" spans="1:21" ht="25.5" x14ac:dyDescent="0.25">
      <c r="A179" s="131"/>
      <c r="B179" s="132"/>
      <c r="C179" s="26">
        <v>177</v>
      </c>
      <c r="D179" s="39" t="s">
        <v>299</v>
      </c>
      <c r="E179" s="26" t="s">
        <v>40</v>
      </c>
      <c r="F179" s="27" t="s">
        <v>300</v>
      </c>
      <c r="G179" s="26" t="s">
        <v>47</v>
      </c>
      <c r="H179" s="30">
        <v>0.09</v>
      </c>
      <c r="I179" s="52"/>
      <c r="J179" s="84">
        <f t="shared" si="4"/>
        <v>0</v>
      </c>
      <c r="K179" s="85" t="str">
        <f t="shared" si="5"/>
        <v>OK</v>
      </c>
      <c r="L179" s="19"/>
      <c r="M179" s="19"/>
      <c r="N179" s="19"/>
      <c r="O179" s="19"/>
      <c r="P179" s="19"/>
      <c r="Q179" s="113"/>
      <c r="R179" s="19"/>
      <c r="S179" s="114"/>
      <c r="T179" s="19"/>
      <c r="U179" s="19"/>
    </row>
    <row r="180" spans="1:21" ht="25.5" x14ac:dyDescent="0.25">
      <c r="A180" s="131"/>
      <c r="B180" s="132"/>
      <c r="C180" s="26">
        <v>178</v>
      </c>
      <c r="D180" s="39" t="s">
        <v>301</v>
      </c>
      <c r="E180" s="26" t="s">
        <v>40</v>
      </c>
      <c r="F180" s="27" t="s">
        <v>300</v>
      </c>
      <c r="G180" s="26" t="s">
        <v>47</v>
      </c>
      <c r="H180" s="30">
        <v>0.2</v>
      </c>
      <c r="I180" s="52"/>
      <c r="J180" s="84">
        <f t="shared" si="4"/>
        <v>0</v>
      </c>
      <c r="K180" s="85" t="str">
        <f t="shared" si="5"/>
        <v>OK</v>
      </c>
      <c r="L180" s="19"/>
      <c r="M180" s="19"/>
      <c r="N180" s="19"/>
      <c r="O180" s="19"/>
      <c r="P180" s="19"/>
      <c r="Q180" s="113"/>
      <c r="R180" s="19"/>
      <c r="S180" s="114"/>
      <c r="T180" s="19"/>
      <c r="U180" s="19"/>
    </row>
    <row r="181" spans="1:21" ht="25.5" x14ac:dyDescent="0.25">
      <c r="A181" s="131"/>
      <c r="B181" s="132"/>
      <c r="C181" s="26">
        <v>179</v>
      </c>
      <c r="D181" s="39" t="s">
        <v>302</v>
      </c>
      <c r="E181" s="26" t="s">
        <v>40</v>
      </c>
      <c r="F181" s="27" t="s">
        <v>300</v>
      </c>
      <c r="G181" s="26" t="s">
        <v>47</v>
      </c>
      <c r="H181" s="30">
        <v>0.1</v>
      </c>
      <c r="I181" s="52"/>
      <c r="J181" s="84">
        <f t="shared" si="4"/>
        <v>0</v>
      </c>
      <c r="K181" s="85" t="str">
        <f t="shared" si="5"/>
        <v>OK</v>
      </c>
      <c r="L181" s="19"/>
      <c r="M181" s="19"/>
      <c r="N181" s="19"/>
      <c r="O181" s="19"/>
      <c r="P181" s="19"/>
      <c r="Q181" s="113"/>
      <c r="R181" s="19"/>
      <c r="S181" s="114"/>
      <c r="T181" s="19"/>
      <c r="U181" s="19"/>
    </row>
    <row r="182" spans="1:21" ht="25.5" x14ac:dyDescent="0.25">
      <c r="A182" s="131"/>
      <c r="B182" s="132"/>
      <c r="C182" s="26">
        <v>180</v>
      </c>
      <c r="D182" s="39" t="s">
        <v>303</v>
      </c>
      <c r="E182" s="26" t="s">
        <v>40</v>
      </c>
      <c r="F182" s="27" t="s">
        <v>300</v>
      </c>
      <c r="G182" s="26" t="s">
        <v>47</v>
      </c>
      <c r="H182" s="30">
        <v>0.13</v>
      </c>
      <c r="I182" s="52"/>
      <c r="J182" s="84">
        <f t="shared" si="4"/>
        <v>0</v>
      </c>
      <c r="K182" s="85" t="str">
        <f t="shared" si="5"/>
        <v>OK</v>
      </c>
      <c r="L182" s="19"/>
      <c r="M182" s="19"/>
      <c r="N182" s="19"/>
      <c r="O182" s="19"/>
      <c r="P182" s="19"/>
      <c r="Q182" s="113"/>
      <c r="R182" s="19"/>
      <c r="S182" s="114"/>
      <c r="T182" s="19"/>
      <c r="U182" s="19"/>
    </row>
    <row r="183" spans="1:21" ht="25.5" x14ac:dyDescent="0.25">
      <c r="A183" s="131"/>
      <c r="B183" s="132"/>
      <c r="C183" s="26">
        <v>181</v>
      </c>
      <c r="D183" s="39" t="s">
        <v>304</v>
      </c>
      <c r="E183" s="26" t="s">
        <v>40</v>
      </c>
      <c r="F183" s="27" t="s">
        <v>300</v>
      </c>
      <c r="G183" s="26" t="s">
        <v>47</v>
      </c>
      <c r="H183" s="30">
        <v>0.16</v>
      </c>
      <c r="I183" s="52"/>
      <c r="J183" s="84">
        <f t="shared" si="4"/>
        <v>0</v>
      </c>
      <c r="K183" s="85" t="str">
        <f t="shared" si="5"/>
        <v>OK</v>
      </c>
      <c r="L183" s="19"/>
      <c r="M183" s="19"/>
      <c r="N183" s="19"/>
      <c r="O183" s="19"/>
      <c r="P183" s="19"/>
      <c r="Q183" s="113"/>
      <c r="R183" s="19"/>
      <c r="S183" s="114"/>
      <c r="T183" s="19"/>
      <c r="U183" s="19"/>
    </row>
    <row r="184" spans="1:21" ht="25.5" x14ac:dyDescent="0.25">
      <c r="A184" s="131"/>
      <c r="B184" s="132"/>
      <c r="C184" s="26">
        <v>182</v>
      </c>
      <c r="D184" s="39" t="s">
        <v>305</v>
      </c>
      <c r="E184" s="26" t="s">
        <v>40</v>
      </c>
      <c r="F184" s="27" t="s">
        <v>300</v>
      </c>
      <c r="G184" s="26" t="s">
        <v>47</v>
      </c>
      <c r="H184" s="30">
        <v>0.34</v>
      </c>
      <c r="I184" s="52"/>
      <c r="J184" s="84">
        <f t="shared" si="4"/>
        <v>0</v>
      </c>
      <c r="K184" s="85" t="str">
        <f t="shared" si="5"/>
        <v>OK</v>
      </c>
      <c r="L184" s="19"/>
      <c r="M184" s="19"/>
      <c r="N184" s="19"/>
      <c r="O184" s="19"/>
      <c r="P184" s="19"/>
      <c r="Q184" s="113"/>
      <c r="R184" s="19"/>
      <c r="S184" s="114"/>
      <c r="T184" s="19"/>
      <c r="U184" s="19"/>
    </row>
    <row r="185" spans="1:21" x14ac:dyDescent="0.25">
      <c r="A185" s="131"/>
      <c r="B185" s="132"/>
      <c r="C185" s="26">
        <v>183</v>
      </c>
      <c r="D185" s="39" t="s">
        <v>306</v>
      </c>
      <c r="E185" s="26" t="s">
        <v>40</v>
      </c>
      <c r="F185" s="27" t="s">
        <v>300</v>
      </c>
      <c r="G185" s="26" t="s">
        <v>47</v>
      </c>
      <c r="H185" s="30">
        <v>0.04</v>
      </c>
      <c r="I185" s="51"/>
      <c r="J185" s="84">
        <f t="shared" si="4"/>
        <v>0</v>
      </c>
      <c r="K185" s="85" t="str">
        <f t="shared" si="5"/>
        <v>OK</v>
      </c>
      <c r="L185" s="19"/>
      <c r="M185" s="19"/>
      <c r="N185" s="19"/>
      <c r="O185" s="19"/>
      <c r="P185" s="19"/>
      <c r="Q185" s="113"/>
      <c r="R185" s="19"/>
      <c r="S185" s="114"/>
      <c r="T185" s="19"/>
      <c r="U185" s="19"/>
    </row>
    <row r="186" spans="1:21" x14ac:dyDescent="0.25">
      <c r="A186" s="131"/>
      <c r="B186" s="132"/>
      <c r="C186" s="26">
        <v>184</v>
      </c>
      <c r="D186" s="39" t="s">
        <v>307</v>
      </c>
      <c r="E186" s="26" t="s">
        <v>40</v>
      </c>
      <c r="F186" s="27" t="s">
        <v>281</v>
      </c>
      <c r="G186" s="26" t="s">
        <v>47</v>
      </c>
      <c r="H186" s="30">
        <v>0.19</v>
      </c>
      <c r="I186" s="52"/>
      <c r="J186" s="84">
        <f t="shared" si="4"/>
        <v>0</v>
      </c>
      <c r="K186" s="85" t="str">
        <f t="shared" si="5"/>
        <v>OK</v>
      </c>
      <c r="L186" s="19"/>
      <c r="M186" s="19"/>
      <c r="N186" s="19"/>
      <c r="O186" s="19"/>
      <c r="P186" s="19"/>
      <c r="Q186" s="113"/>
      <c r="R186" s="19"/>
      <c r="S186" s="114"/>
      <c r="T186" s="19"/>
      <c r="U186" s="19"/>
    </row>
    <row r="187" spans="1:21" ht="25.5" x14ac:dyDescent="0.25">
      <c r="A187" s="131"/>
      <c r="B187" s="132"/>
      <c r="C187" s="26">
        <v>185</v>
      </c>
      <c r="D187" s="39" t="s">
        <v>308</v>
      </c>
      <c r="E187" s="26" t="s">
        <v>40</v>
      </c>
      <c r="F187" s="27" t="s">
        <v>281</v>
      </c>
      <c r="G187" s="26" t="s">
        <v>47</v>
      </c>
      <c r="H187" s="30">
        <v>0.24</v>
      </c>
      <c r="I187" s="52"/>
      <c r="J187" s="84">
        <f t="shared" si="4"/>
        <v>0</v>
      </c>
      <c r="K187" s="85" t="str">
        <f t="shared" si="5"/>
        <v>OK</v>
      </c>
      <c r="L187" s="19"/>
      <c r="M187" s="19"/>
      <c r="N187" s="19"/>
      <c r="O187" s="19"/>
      <c r="P187" s="19"/>
      <c r="Q187" s="113"/>
      <c r="R187" s="19"/>
      <c r="S187" s="114"/>
      <c r="T187" s="19"/>
      <c r="U187" s="19"/>
    </row>
    <row r="188" spans="1:21" ht="38.25" x14ac:dyDescent="0.25">
      <c r="A188" s="131"/>
      <c r="B188" s="132"/>
      <c r="C188" s="26">
        <v>186</v>
      </c>
      <c r="D188" s="35" t="s">
        <v>309</v>
      </c>
      <c r="E188" s="26" t="s">
        <v>40</v>
      </c>
      <c r="F188" s="27" t="s">
        <v>153</v>
      </c>
      <c r="G188" s="26" t="s">
        <v>47</v>
      </c>
      <c r="H188" s="30">
        <v>6.9</v>
      </c>
      <c r="I188" s="83"/>
      <c r="J188" s="84">
        <f t="shared" si="4"/>
        <v>0</v>
      </c>
      <c r="K188" s="85" t="str">
        <f t="shared" si="5"/>
        <v>OK</v>
      </c>
      <c r="L188" s="19"/>
      <c r="M188" s="19"/>
      <c r="N188" s="19"/>
      <c r="O188" s="19"/>
      <c r="P188" s="19"/>
      <c r="Q188" s="113"/>
      <c r="R188" s="19"/>
      <c r="S188" s="114"/>
      <c r="T188" s="19"/>
      <c r="U188" s="19"/>
    </row>
    <row r="189" spans="1:21" ht="25.5" x14ac:dyDescent="0.25">
      <c r="A189" s="131"/>
      <c r="B189" s="132"/>
      <c r="C189" s="26">
        <v>187</v>
      </c>
      <c r="D189" s="35" t="s">
        <v>310</v>
      </c>
      <c r="E189" s="26" t="s">
        <v>40</v>
      </c>
      <c r="F189" s="27" t="s">
        <v>281</v>
      </c>
      <c r="G189" s="26" t="s">
        <v>47</v>
      </c>
      <c r="H189" s="30">
        <v>1.71</v>
      </c>
      <c r="I189" s="83">
        <v>60</v>
      </c>
      <c r="J189" s="84">
        <f t="shared" si="4"/>
        <v>30</v>
      </c>
      <c r="K189" s="85" t="str">
        <f t="shared" si="5"/>
        <v>OK</v>
      </c>
      <c r="L189" s="19"/>
      <c r="M189" s="19"/>
      <c r="N189" s="19"/>
      <c r="O189" s="19"/>
      <c r="P189" s="19"/>
      <c r="Q189" s="113"/>
      <c r="R189" s="19"/>
      <c r="S189" s="114">
        <v>30</v>
      </c>
      <c r="T189" s="19"/>
      <c r="U189" s="19"/>
    </row>
    <row r="190" spans="1:21" ht="25.5" x14ac:dyDescent="0.25">
      <c r="A190" s="131"/>
      <c r="B190" s="132"/>
      <c r="C190" s="26">
        <v>188</v>
      </c>
      <c r="D190" s="35" t="s">
        <v>311</v>
      </c>
      <c r="E190" s="26" t="s">
        <v>40</v>
      </c>
      <c r="F190" s="27" t="s">
        <v>281</v>
      </c>
      <c r="G190" s="26" t="s">
        <v>47</v>
      </c>
      <c r="H190" s="30">
        <v>1.97</v>
      </c>
      <c r="I190" s="83">
        <v>60</v>
      </c>
      <c r="J190" s="84">
        <f t="shared" si="4"/>
        <v>30</v>
      </c>
      <c r="K190" s="85" t="str">
        <f t="shared" si="5"/>
        <v>OK</v>
      </c>
      <c r="L190" s="19"/>
      <c r="M190" s="19"/>
      <c r="N190" s="19"/>
      <c r="O190" s="19"/>
      <c r="P190" s="19"/>
      <c r="Q190" s="113"/>
      <c r="R190" s="19"/>
      <c r="S190" s="114">
        <v>30</v>
      </c>
      <c r="T190" s="19"/>
      <c r="U190" s="19"/>
    </row>
    <row r="191" spans="1:21" ht="25.5" x14ac:dyDescent="0.25">
      <c r="A191" s="131"/>
      <c r="B191" s="132"/>
      <c r="C191" s="26">
        <v>189</v>
      </c>
      <c r="D191" s="35" t="s">
        <v>312</v>
      </c>
      <c r="E191" s="26" t="s">
        <v>40</v>
      </c>
      <c r="F191" s="27" t="s">
        <v>153</v>
      </c>
      <c r="G191" s="26" t="s">
        <v>47</v>
      </c>
      <c r="H191" s="30">
        <v>23.79</v>
      </c>
      <c r="I191" s="83">
        <v>20</v>
      </c>
      <c r="J191" s="84">
        <f t="shared" si="4"/>
        <v>20</v>
      </c>
      <c r="K191" s="85" t="str">
        <f t="shared" si="5"/>
        <v>OK</v>
      </c>
      <c r="L191" s="19"/>
      <c r="M191" s="19"/>
      <c r="N191" s="19"/>
      <c r="O191" s="19"/>
      <c r="P191" s="19"/>
      <c r="Q191" s="113"/>
      <c r="R191" s="19"/>
      <c r="S191" s="114"/>
      <c r="T191" s="19"/>
      <c r="U191" s="19"/>
    </row>
    <row r="192" spans="1:21" ht="76.5" x14ac:dyDescent="0.25">
      <c r="A192" s="131"/>
      <c r="B192" s="132"/>
      <c r="C192" s="26">
        <v>190</v>
      </c>
      <c r="D192" s="35" t="s">
        <v>313</v>
      </c>
      <c r="E192" s="26" t="s">
        <v>40</v>
      </c>
      <c r="F192" s="27" t="s">
        <v>218</v>
      </c>
      <c r="G192" s="26" t="s">
        <v>47</v>
      </c>
      <c r="H192" s="30">
        <v>2.14</v>
      </c>
      <c r="I192" s="83">
        <v>500</v>
      </c>
      <c r="J192" s="84">
        <f t="shared" si="4"/>
        <v>500</v>
      </c>
      <c r="K192" s="85" t="str">
        <f t="shared" si="5"/>
        <v>OK</v>
      </c>
      <c r="L192" s="19"/>
      <c r="M192" s="19"/>
      <c r="N192" s="19"/>
      <c r="O192" s="19"/>
      <c r="P192" s="19"/>
      <c r="Q192" s="113"/>
      <c r="R192" s="19"/>
      <c r="S192" s="114"/>
      <c r="T192" s="19"/>
      <c r="U192" s="19"/>
    </row>
    <row r="193" spans="1:21" ht="25.5" x14ac:dyDescent="0.25">
      <c r="A193" s="131"/>
      <c r="B193" s="132"/>
      <c r="C193" s="26">
        <v>191</v>
      </c>
      <c r="D193" s="35" t="s">
        <v>314</v>
      </c>
      <c r="E193" s="26" t="s">
        <v>40</v>
      </c>
      <c r="F193" s="27" t="s">
        <v>281</v>
      </c>
      <c r="G193" s="26" t="s">
        <v>47</v>
      </c>
      <c r="H193" s="30">
        <v>1.1000000000000001</v>
      </c>
      <c r="I193" s="83">
        <v>30</v>
      </c>
      <c r="J193" s="84">
        <f t="shared" si="4"/>
        <v>30</v>
      </c>
      <c r="K193" s="85" t="str">
        <f t="shared" si="5"/>
        <v>OK</v>
      </c>
      <c r="L193" s="19"/>
      <c r="M193" s="19"/>
      <c r="N193" s="19"/>
      <c r="O193" s="19"/>
      <c r="P193" s="19"/>
      <c r="Q193" s="113"/>
      <c r="R193" s="19"/>
      <c r="S193" s="114"/>
      <c r="T193" s="19"/>
      <c r="U193" s="19"/>
    </row>
    <row r="194" spans="1:21" x14ac:dyDescent="0.25">
      <c r="A194" s="130" t="s">
        <v>378</v>
      </c>
      <c r="B194" s="133">
        <v>28</v>
      </c>
      <c r="C194" s="23">
        <v>192</v>
      </c>
      <c r="D194" s="21" t="s">
        <v>315</v>
      </c>
      <c r="E194" s="23" t="s">
        <v>68</v>
      </c>
      <c r="F194" s="23" t="s">
        <v>316</v>
      </c>
      <c r="G194" s="23" t="s">
        <v>47</v>
      </c>
      <c r="H194" s="29">
        <v>2.68</v>
      </c>
      <c r="I194" s="86">
        <v>20</v>
      </c>
      <c r="J194" s="84">
        <f t="shared" si="4"/>
        <v>0</v>
      </c>
      <c r="K194" s="85" t="str">
        <f t="shared" si="5"/>
        <v>OK</v>
      </c>
      <c r="L194" s="19"/>
      <c r="M194" s="19"/>
      <c r="N194" s="19"/>
      <c r="O194" s="19"/>
      <c r="P194" s="19"/>
      <c r="Q194" s="113">
        <v>20</v>
      </c>
      <c r="R194" s="19"/>
      <c r="S194" s="114"/>
      <c r="T194" s="19"/>
      <c r="U194" s="19"/>
    </row>
    <row r="195" spans="1:21" ht="26.25" x14ac:dyDescent="0.25">
      <c r="A195" s="130"/>
      <c r="B195" s="133"/>
      <c r="C195" s="23">
        <v>193</v>
      </c>
      <c r="D195" s="37" t="s">
        <v>317</v>
      </c>
      <c r="E195" s="23" t="s">
        <v>68</v>
      </c>
      <c r="F195" s="23" t="s">
        <v>52</v>
      </c>
      <c r="G195" s="23" t="s">
        <v>47</v>
      </c>
      <c r="H195" s="29">
        <v>1.1100000000000001</v>
      </c>
      <c r="I195" s="86">
        <v>20</v>
      </c>
      <c r="J195" s="84">
        <f t="shared" si="4"/>
        <v>0</v>
      </c>
      <c r="K195" s="85" t="str">
        <f t="shared" si="5"/>
        <v>OK</v>
      </c>
      <c r="L195" s="19"/>
      <c r="M195" s="19"/>
      <c r="N195" s="19"/>
      <c r="O195" s="19"/>
      <c r="P195" s="19"/>
      <c r="Q195" s="113">
        <v>20</v>
      </c>
      <c r="R195" s="19"/>
      <c r="S195" s="114"/>
      <c r="T195" s="19"/>
      <c r="U195" s="19"/>
    </row>
    <row r="196" spans="1:21" ht="38.25" x14ac:dyDescent="0.25">
      <c r="A196" s="130"/>
      <c r="B196" s="133"/>
      <c r="C196" s="23">
        <v>194</v>
      </c>
      <c r="D196" s="21" t="s">
        <v>318</v>
      </c>
      <c r="E196" s="23" t="s">
        <v>40</v>
      </c>
      <c r="F196" s="23" t="s">
        <v>319</v>
      </c>
      <c r="G196" s="23" t="s">
        <v>47</v>
      </c>
      <c r="H196" s="29">
        <v>10.09</v>
      </c>
      <c r="I196" s="86"/>
      <c r="J196" s="84">
        <f t="shared" ref="J196:J233" si="6">I196-(SUM(L196:U196))</f>
        <v>0</v>
      </c>
      <c r="K196" s="85" t="str">
        <f t="shared" si="5"/>
        <v>OK</v>
      </c>
      <c r="L196" s="19"/>
      <c r="M196" s="19"/>
      <c r="N196" s="19"/>
      <c r="O196" s="19"/>
      <c r="P196" s="19"/>
      <c r="Q196" s="113"/>
      <c r="R196" s="19"/>
      <c r="S196" s="114"/>
      <c r="T196" s="19"/>
      <c r="U196" s="19"/>
    </row>
    <row r="197" spans="1:21" ht="38.25" x14ac:dyDescent="0.25">
      <c r="A197" s="130"/>
      <c r="B197" s="133"/>
      <c r="C197" s="23">
        <v>195</v>
      </c>
      <c r="D197" s="21" t="s">
        <v>320</v>
      </c>
      <c r="E197" s="23" t="s">
        <v>40</v>
      </c>
      <c r="F197" s="23" t="s">
        <v>321</v>
      </c>
      <c r="G197" s="23" t="s">
        <v>47</v>
      </c>
      <c r="H197" s="29">
        <v>27.37</v>
      </c>
      <c r="I197" s="86"/>
      <c r="J197" s="84">
        <f t="shared" si="6"/>
        <v>0</v>
      </c>
      <c r="K197" s="85" t="str">
        <f t="shared" ref="K197:K240" si="7">IF(J197&lt;0,"ATENÇÃO","OK")</f>
        <v>OK</v>
      </c>
      <c r="L197" s="19"/>
      <c r="M197" s="19"/>
      <c r="N197" s="19"/>
      <c r="O197" s="19"/>
      <c r="P197" s="19"/>
      <c r="Q197" s="113"/>
      <c r="R197" s="19"/>
      <c r="S197" s="114"/>
      <c r="T197" s="19"/>
      <c r="U197" s="19"/>
    </row>
    <row r="198" spans="1:21" ht="38.25" x14ac:dyDescent="0.25">
      <c r="A198" s="130"/>
      <c r="B198" s="133"/>
      <c r="C198" s="23">
        <v>196</v>
      </c>
      <c r="D198" s="21" t="s">
        <v>322</v>
      </c>
      <c r="E198" s="23" t="s">
        <v>40</v>
      </c>
      <c r="F198" s="23" t="s">
        <v>319</v>
      </c>
      <c r="G198" s="23" t="s">
        <v>47</v>
      </c>
      <c r="H198" s="29">
        <v>8.91</v>
      </c>
      <c r="I198" s="86"/>
      <c r="J198" s="84">
        <f t="shared" si="6"/>
        <v>0</v>
      </c>
      <c r="K198" s="85" t="str">
        <f t="shared" si="7"/>
        <v>OK</v>
      </c>
      <c r="L198" s="19"/>
      <c r="M198" s="19"/>
      <c r="N198" s="19"/>
      <c r="O198" s="19"/>
      <c r="P198" s="19"/>
      <c r="Q198" s="113"/>
      <c r="R198" s="19"/>
      <c r="S198" s="114"/>
      <c r="T198" s="19"/>
      <c r="U198" s="19"/>
    </row>
    <row r="199" spans="1:21" x14ac:dyDescent="0.25">
      <c r="A199" s="130"/>
      <c r="B199" s="133"/>
      <c r="C199" s="23">
        <v>197</v>
      </c>
      <c r="D199" s="21" t="s">
        <v>323</v>
      </c>
      <c r="E199" s="23" t="s">
        <v>40</v>
      </c>
      <c r="F199" s="23" t="s">
        <v>319</v>
      </c>
      <c r="G199" s="23" t="s">
        <v>47</v>
      </c>
      <c r="H199" s="29">
        <v>1.32</v>
      </c>
      <c r="I199" s="86"/>
      <c r="J199" s="84">
        <f t="shared" si="6"/>
        <v>0</v>
      </c>
      <c r="K199" s="85" t="str">
        <f t="shared" si="7"/>
        <v>OK</v>
      </c>
      <c r="L199" s="19"/>
      <c r="M199" s="19"/>
      <c r="N199" s="19"/>
      <c r="O199" s="19"/>
      <c r="P199" s="19"/>
      <c r="Q199" s="113"/>
      <c r="R199" s="19"/>
      <c r="S199" s="114"/>
      <c r="T199" s="19"/>
      <c r="U199" s="19"/>
    </row>
    <row r="200" spans="1:21" ht="25.5" x14ac:dyDescent="0.25">
      <c r="A200" s="130"/>
      <c r="B200" s="133"/>
      <c r="C200" s="23">
        <v>198</v>
      </c>
      <c r="D200" s="21" t="s">
        <v>324</v>
      </c>
      <c r="E200" s="23" t="s">
        <v>40</v>
      </c>
      <c r="F200" s="23" t="s">
        <v>325</v>
      </c>
      <c r="G200" s="23" t="s">
        <v>47</v>
      </c>
      <c r="H200" s="29">
        <v>4.8600000000000003</v>
      </c>
      <c r="I200" s="86">
        <v>10</v>
      </c>
      <c r="J200" s="84">
        <f t="shared" si="6"/>
        <v>10</v>
      </c>
      <c r="K200" s="85" t="str">
        <f t="shared" si="7"/>
        <v>OK</v>
      </c>
      <c r="L200" s="19"/>
      <c r="M200" s="19"/>
      <c r="N200" s="19"/>
      <c r="O200" s="19"/>
      <c r="P200" s="19"/>
      <c r="Q200" s="113"/>
      <c r="R200" s="19"/>
      <c r="S200" s="114"/>
      <c r="T200" s="19"/>
      <c r="U200" s="19"/>
    </row>
    <row r="201" spans="1:21" ht="51" x14ac:dyDescent="0.25">
      <c r="A201" s="130"/>
      <c r="B201" s="133"/>
      <c r="C201" s="23">
        <v>199</v>
      </c>
      <c r="D201" s="21" t="s">
        <v>326</v>
      </c>
      <c r="E201" s="23" t="s">
        <v>40</v>
      </c>
      <c r="F201" s="23" t="s">
        <v>327</v>
      </c>
      <c r="G201" s="23" t="s">
        <v>47</v>
      </c>
      <c r="H201" s="29">
        <v>32</v>
      </c>
      <c r="I201" s="86"/>
      <c r="J201" s="84">
        <f t="shared" si="6"/>
        <v>0</v>
      </c>
      <c r="K201" s="85" t="str">
        <f t="shared" si="7"/>
        <v>OK</v>
      </c>
      <c r="L201" s="19"/>
      <c r="M201" s="19"/>
      <c r="N201" s="19"/>
      <c r="O201" s="19"/>
      <c r="P201" s="19"/>
      <c r="Q201" s="113"/>
      <c r="R201" s="19"/>
      <c r="S201" s="114"/>
      <c r="T201" s="19"/>
      <c r="U201" s="19"/>
    </row>
    <row r="202" spans="1:21" ht="25.5" x14ac:dyDescent="0.25">
      <c r="A202" s="130"/>
      <c r="B202" s="133"/>
      <c r="C202" s="23">
        <v>200</v>
      </c>
      <c r="D202" s="21" t="s">
        <v>328</v>
      </c>
      <c r="E202" s="23" t="s">
        <v>40</v>
      </c>
      <c r="F202" s="23" t="s">
        <v>325</v>
      </c>
      <c r="G202" s="23" t="s">
        <v>47</v>
      </c>
      <c r="H202" s="29">
        <v>12.57</v>
      </c>
      <c r="I202" s="86"/>
      <c r="J202" s="84">
        <f t="shared" si="6"/>
        <v>0</v>
      </c>
      <c r="K202" s="85" t="str">
        <f t="shared" si="7"/>
        <v>OK</v>
      </c>
      <c r="L202" s="19"/>
      <c r="M202" s="19"/>
      <c r="N202" s="19"/>
      <c r="O202" s="19"/>
      <c r="P202" s="19"/>
      <c r="Q202" s="113"/>
      <c r="R202" s="19"/>
      <c r="S202" s="114"/>
      <c r="T202" s="19"/>
      <c r="U202" s="19"/>
    </row>
    <row r="203" spans="1:21" ht="25.5" x14ac:dyDescent="0.25">
      <c r="A203" s="130"/>
      <c r="B203" s="133"/>
      <c r="C203" s="23">
        <v>201</v>
      </c>
      <c r="D203" s="21" t="s">
        <v>329</v>
      </c>
      <c r="E203" s="23" t="s">
        <v>40</v>
      </c>
      <c r="F203" s="23" t="s">
        <v>60</v>
      </c>
      <c r="G203" s="23" t="s">
        <v>47</v>
      </c>
      <c r="H203" s="29">
        <v>5.94</v>
      </c>
      <c r="I203" s="86">
        <v>25</v>
      </c>
      <c r="J203" s="84">
        <f t="shared" si="6"/>
        <v>0</v>
      </c>
      <c r="K203" s="85" t="str">
        <f t="shared" si="7"/>
        <v>OK</v>
      </c>
      <c r="L203" s="19"/>
      <c r="M203" s="19"/>
      <c r="N203" s="19"/>
      <c r="O203" s="19"/>
      <c r="P203" s="19"/>
      <c r="Q203" s="113">
        <v>25</v>
      </c>
      <c r="R203" s="19"/>
      <c r="S203" s="114"/>
      <c r="T203" s="19"/>
      <c r="U203" s="19"/>
    </row>
    <row r="204" spans="1:21" ht="25.5" x14ac:dyDescent="0.25">
      <c r="A204" s="131" t="s">
        <v>378</v>
      </c>
      <c r="B204" s="132">
        <v>29</v>
      </c>
      <c r="C204" s="26">
        <v>202</v>
      </c>
      <c r="D204" s="35" t="s">
        <v>330</v>
      </c>
      <c r="E204" s="26" t="s">
        <v>40</v>
      </c>
      <c r="F204" s="26" t="s">
        <v>331</v>
      </c>
      <c r="G204" s="26" t="s">
        <v>47</v>
      </c>
      <c r="H204" s="28">
        <v>68.31</v>
      </c>
      <c r="I204" s="83">
        <v>10</v>
      </c>
      <c r="J204" s="84">
        <f t="shared" si="6"/>
        <v>10</v>
      </c>
      <c r="K204" s="85" t="str">
        <f t="shared" si="7"/>
        <v>OK</v>
      </c>
      <c r="L204" s="19"/>
      <c r="M204" s="19"/>
      <c r="N204" s="19"/>
      <c r="O204" s="19"/>
      <c r="P204" s="19"/>
      <c r="Q204" s="113"/>
      <c r="R204" s="19"/>
      <c r="S204" s="114"/>
      <c r="T204" s="19"/>
      <c r="U204" s="19"/>
    </row>
    <row r="205" spans="1:21" ht="25.5" x14ac:dyDescent="0.25">
      <c r="A205" s="131"/>
      <c r="B205" s="132"/>
      <c r="C205" s="26">
        <v>203</v>
      </c>
      <c r="D205" s="35" t="s">
        <v>332</v>
      </c>
      <c r="E205" s="26" t="s">
        <v>40</v>
      </c>
      <c r="F205" s="26" t="s">
        <v>331</v>
      </c>
      <c r="G205" s="26" t="s">
        <v>47</v>
      </c>
      <c r="H205" s="28">
        <v>43.07</v>
      </c>
      <c r="I205" s="83">
        <v>10</v>
      </c>
      <c r="J205" s="84">
        <f t="shared" si="6"/>
        <v>10</v>
      </c>
      <c r="K205" s="85" t="str">
        <f t="shared" si="7"/>
        <v>OK</v>
      </c>
      <c r="L205" s="19"/>
      <c r="M205" s="19"/>
      <c r="N205" s="19"/>
      <c r="O205" s="19"/>
      <c r="P205" s="19"/>
      <c r="Q205" s="113"/>
      <c r="R205" s="19"/>
      <c r="S205" s="114"/>
      <c r="T205" s="19"/>
      <c r="U205" s="19"/>
    </row>
    <row r="206" spans="1:21" ht="38.25" x14ac:dyDescent="0.25">
      <c r="A206" s="130" t="s">
        <v>377</v>
      </c>
      <c r="B206" s="133">
        <v>30</v>
      </c>
      <c r="C206" s="23">
        <v>204</v>
      </c>
      <c r="D206" s="21" t="s">
        <v>333</v>
      </c>
      <c r="E206" s="23" t="s">
        <v>9</v>
      </c>
      <c r="F206" s="32" t="s">
        <v>334</v>
      </c>
      <c r="G206" s="23" t="s">
        <v>47</v>
      </c>
      <c r="H206" s="29">
        <v>1.04</v>
      </c>
      <c r="I206" s="49">
        <v>50</v>
      </c>
      <c r="J206" s="84">
        <f t="shared" si="6"/>
        <v>0</v>
      </c>
      <c r="K206" s="85" t="str">
        <f t="shared" si="7"/>
        <v>OK</v>
      </c>
      <c r="L206" s="19"/>
      <c r="M206" s="19"/>
      <c r="N206" s="19"/>
      <c r="O206" s="19">
        <v>50</v>
      </c>
      <c r="P206" s="19"/>
      <c r="Q206" s="113"/>
      <c r="R206" s="19"/>
      <c r="S206" s="114"/>
      <c r="T206" s="19"/>
      <c r="U206" s="19"/>
    </row>
    <row r="207" spans="1:21" ht="38.25" x14ac:dyDescent="0.25">
      <c r="A207" s="130"/>
      <c r="B207" s="133"/>
      <c r="C207" s="23">
        <v>205</v>
      </c>
      <c r="D207" s="21" t="s">
        <v>335</v>
      </c>
      <c r="E207" s="23" t="s">
        <v>40</v>
      </c>
      <c r="F207" s="32" t="s">
        <v>334</v>
      </c>
      <c r="G207" s="23" t="s">
        <v>47</v>
      </c>
      <c r="H207" s="29">
        <v>0.73</v>
      </c>
      <c r="I207" s="86">
        <v>20</v>
      </c>
      <c r="J207" s="84">
        <f t="shared" si="6"/>
        <v>0</v>
      </c>
      <c r="K207" s="85" t="str">
        <f t="shared" si="7"/>
        <v>OK</v>
      </c>
      <c r="L207" s="19"/>
      <c r="M207" s="19"/>
      <c r="N207" s="19"/>
      <c r="O207" s="19">
        <v>20</v>
      </c>
      <c r="P207" s="19"/>
      <c r="Q207" s="113"/>
      <c r="R207" s="19"/>
      <c r="S207" s="114"/>
      <c r="T207" s="19"/>
      <c r="U207" s="19"/>
    </row>
    <row r="208" spans="1:21" ht="38.25" x14ac:dyDescent="0.25">
      <c r="A208" s="130"/>
      <c r="B208" s="133"/>
      <c r="C208" s="23">
        <v>206</v>
      </c>
      <c r="D208" s="21" t="s">
        <v>336</v>
      </c>
      <c r="E208" s="23" t="s">
        <v>40</v>
      </c>
      <c r="F208" s="32" t="s">
        <v>334</v>
      </c>
      <c r="G208" s="23" t="s">
        <v>47</v>
      </c>
      <c r="H208" s="29">
        <v>1.75</v>
      </c>
      <c r="I208" s="86"/>
      <c r="J208" s="84">
        <f t="shared" si="6"/>
        <v>0</v>
      </c>
      <c r="K208" s="85" t="str">
        <f t="shared" si="7"/>
        <v>OK</v>
      </c>
      <c r="L208" s="19"/>
      <c r="M208" s="19"/>
      <c r="N208" s="19"/>
      <c r="O208" s="19"/>
      <c r="P208" s="19"/>
      <c r="Q208" s="113"/>
      <c r="R208" s="19"/>
      <c r="S208" s="114"/>
      <c r="T208" s="19"/>
      <c r="U208" s="19"/>
    </row>
    <row r="209" spans="1:21" ht="25.5" x14ac:dyDescent="0.25">
      <c r="A209" s="130"/>
      <c r="B209" s="133"/>
      <c r="C209" s="23">
        <v>207</v>
      </c>
      <c r="D209" s="21" t="s">
        <v>337</v>
      </c>
      <c r="E209" s="23" t="s">
        <v>40</v>
      </c>
      <c r="F209" s="32" t="s">
        <v>338</v>
      </c>
      <c r="G209" s="23" t="s">
        <v>47</v>
      </c>
      <c r="H209" s="29">
        <v>9</v>
      </c>
      <c r="I209" s="86">
        <v>7</v>
      </c>
      <c r="J209" s="84">
        <f t="shared" si="6"/>
        <v>0</v>
      </c>
      <c r="K209" s="85" t="str">
        <f t="shared" si="7"/>
        <v>OK</v>
      </c>
      <c r="L209" s="19"/>
      <c r="M209" s="19"/>
      <c r="N209" s="19"/>
      <c r="O209" s="19">
        <v>7</v>
      </c>
      <c r="P209" s="19"/>
      <c r="Q209" s="113"/>
      <c r="R209" s="19"/>
      <c r="S209" s="114"/>
      <c r="T209" s="19"/>
      <c r="U209" s="19"/>
    </row>
    <row r="210" spans="1:21" ht="63.75" x14ac:dyDescent="0.25">
      <c r="A210" s="130"/>
      <c r="B210" s="133"/>
      <c r="C210" s="23">
        <v>208</v>
      </c>
      <c r="D210" s="21" t="s">
        <v>339</v>
      </c>
      <c r="E210" s="23" t="s">
        <v>51</v>
      </c>
      <c r="F210" s="32" t="s">
        <v>340</v>
      </c>
      <c r="G210" s="23" t="s">
        <v>47</v>
      </c>
      <c r="H210" s="29">
        <v>8.01</v>
      </c>
      <c r="I210" s="86">
        <v>120</v>
      </c>
      <c r="J210" s="84">
        <f t="shared" si="6"/>
        <v>0</v>
      </c>
      <c r="K210" s="85" t="str">
        <f t="shared" si="7"/>
        <v>OK</v>
      </c>
      <c r="L210" s="19"/>
      <c r="M210" s="19"/>
      <c r="N210" s="19"/>
      <c r="O210" s="19">
        <v>120</v>
      </c>
      <c r="P210" s="19"/>
      <c r="Q210" s="113"/>
      <c r="R210" s="19"/>
      <c r="S210" s="114"/>
      <c r="T210" s="19"/>
      <c r="U210" s="19"/>
    </row>
    <row r="211" spans="1:21" ht="25.5" x14ac:dyDescent="0.25">
      <c r="A211" s="130"/>
      <c r="B211" s="133"/>
      <c r="C211" s="23">
        <v>209</v>
      </c>
      <c r="D211" s="21" t="s">
        <v>341</v>
      </c>
      <c r="E211" s="23" t="s">
        <v>40</v>
      </c>
      <c r="F211" s="32" t="s">
        <v>52</v>
      </c>
      <c r="G211" s="23" t="s">
        <v>47</v>
      </c>
      <c r="H211" s="29">
        <v>1.48</v>
      </c>
      <c r="I211" s="86">
        <v>20</v>
      </c>
      <c r="J211" s="84">
        <f t="shared" si="6"/>
        <v>0</v>
      </c>
      <c r="K211" s="85" t="str">
        <f t="shared" si="7"/>
        <v>OK</v>
      </c>
      <c r="L211" s="19"/>
      <c r="M211" s="19"/>
      <c r="N211" s="19"/>
      <c r="O211" s="19">
        <v>20</v>
      </c>
      <c r="P211" s="19"/>
      <c r="Q211" s="113"/>
      <c r="R211" s="19"/>
      <c r="S211" s="114"/>
      <c r="T211" s="19"/>
      <c r="U211" s="19"/>
    </row>
    <row r="212" spans="1:21" ht="25.5" x14ac:dyDescent="0.25">
      <c r="A212" s="130"/>
      <c r="B212" s="133"/>
      <c r="C212" s="23">
        <v>210</v>
      </c>
      <c r="D212" s="21" t="s">
        <v>342</v>
      </c>
      <c r="E212" s="23" t="s">
        <v>40</v>
      </c>
      <c r="F212" s="32" t="s">
        <v>52</v>
      </c>
      <c r="G212" s="23" t="s">
        <v>47</v>
      </c>
      <c r="H212" s="29">
        <v>3.6</v>
      </c>
      <c r="I212" s="86">
        <v>20</v>
      </c>
      <c r="J212" s="84">
        <f t="shared" si="6"/>
        <v>0</v>
      </c>
      <c r="K212" s="85" t="str">
        <f t="shared" si="7"/>
        <v>OK</v>
      </c>
      <c r="L212" s="19"/>
      <c r="M212" s="19"/>
      <c r="N212" s="19"/>
      <c r="O212" s="19">
        <v>20</v>
      </c>
      <c r="P212" s="19"/>
      <c r="Q212" s="113"/>
      <c r="R212" s="19"/>
      <c r="S212" s="114"/>
      <c r="T212" s="19"/>
      <c r="U212" s="19"/>
    </row>
    <row r="213" spans="1:21" ht="51.75" x14ac:dyDescent="0.25">
      <c r="A213" s="130"/>
      <c r="B213" s="133"/>
      <c r="C213" s="23">
        <v>211</v>
      </c>
      <c r="D213" s="37" t="s">
        <v>343</v>
      </c>
      <c r="E213" s="23" t="s">
        <v>40</v>
      </c>
      <c r="F213" s="32" t="s">
        <v>344</v>
      </c>
      <c r="G213" s="23" t="s">
        <v>47</v>
      </c>
      <c r="H213" s="29">
        <v>54.78</v>
      </c>
      <c r="I213" s="86"/>
      <c r="J213" s="84">
        <f t="shared" si="6"/>
        <v>0</v>
      </c>
      <c r="K213" s="85" t="str">
        <f t="shared" si="7"/>
        <v>OK</v>
      </c>
      <c r="L213" s="19"/>
      <c r="M213" s="19"/>
      <c r="N213" s="19"/>
      <c r="O213" s="19"/>
      <c r="P213" s="19"/>
      <c r="Q213" s="113"/>
      <c r="R213" s="19"/>
      <c r="S213" s="114"/>
      <c r="T213" s="19"/>
      <c r="U213" s="19"/>
    </row>
    <row r="214" spans="1:21" ht="25.5" x14ac:dyDescent="0.25">
      <c r="A214" s="131" t="s">
        <v>379</v>
      </c>
      <c r="B214" s="132">
        <v>31</v>
      </c>
      <c r="C214" s="26">
        <v>212</v>
      </c>
      <c r="D214" s="35" t="s">
        <v>345</v>
      </c>
      <c r="E214" s="26" t="s">
        <v>40</v>
      </c>
      <c r="F214" s="27" t="s">
        <v>128</v>
      </c>
      <c r="G214" s="26" t="s">
        <v>47</v>
      </c>
      <c r="H214" s="28">
        <v>0.28999999999999998</v>
      </c>
      <c r="I214" s="83"/>
      <c r="J214" s="84">
        <f t="shared" si="6"/>
        <v>0</v>
      </c>
      <c r="K214" s="85" t="str">
        <f t="shared" si="7"/>
        <v>OK</v>
      </c>
      <c r="L214" s="19"/>
      <c r="M214" s="19"/>
      <c r="N214" s="19"/>
      <c r="O214" s="19"/>
      <c r="P214" s="19"/>
      <c r="Q214" s="113"/>
      <c r="R214" s="19"/>
      <c r="S214" s="114"/>
      <c r="T214" s="19"/>
      <c r="U214" s="19"/>
    </row>
    <row r="215" spans="1:21" ht="25.5" x14ac:dyDescent="0.25">
      <c r="A215" s="131"/>
      <c r="B215" s="132"/>
      <c r="C215" s="26">
        <v>213</v>
      </c>
      <c r="D215" s="35" t="s">
        <v>346</v>
      </c>
      <c r="E215" s="26" t="s">
        <v>40</v>
      </c>
      <c r="F215" s="27" t="s">
        <v>128</v>
      </c>
      <c r="G215" s="26" t="s">
        <v>47</v>
      </c>
      <c r="H215" s="28">
        <v>0.28999999999999998</v>
      </c>
      <c r="I215" s="83"/>
      <c r="J215" s="84">
        <f t="shared" si="6"/>
        <v>0</v>
      </c>
      <c r="K215" s="85" t="str">
        <f t="shared" si="7"/>
        <v>OK</v>
      </c>
      <c r="L215" s="19"/>
      <c r="M215" s="19"/>
      <c r="N215" s="19"/>
      <c r="O215" s="19"/>
      <c r="P215" s="19"/>
      <c r="Q215" s="113"/>
      <c r="R215" s="19"/>
      <c r="S215" s="114"/>
      <c r="T215" s="19"/>
      <c r="U215" s="19"/>
    </row>
    <row r="216" spans="1:21" ht="25.5" x14ac:dyDescent="0.25">
      <c r="A216" s="131"/>
      <c r="B216" s="132"/>
      <c r="C216" s="26">
        <v>214</v>
      </c>
      <c r="D216" s="35" t="s">
        <v>347</v>
      </c>
      <c r="E216" s="26" t="s">
        <v>40</v>
      </c>
      <c r="F216" s="27" t="s">
        <v>128</v>
      </c>
      <c r="G216" s="26" t="s">
        <v>47</v>
      </c>
      <c r="H216" s="28">
        <v>0.28999999999999998</v>
      </c>
      <c r="I216" s="83"/>
      <c r="J216" s="84">
        <f t="shared" si="6"/>
        <v>0</v>
      </c>
      <c r="K216" s="85" t="str">
        <f t="shared" si="7"/>
        <v>OK</v>
      </c>
      <c r="L216" s="19"/>
      <c r="M216" s="19"/>
      <c r="N216" s="19"/>
      <c r="O216" s="19"/>
      <c r="P216" s="19"/>
      <c r="Q216" s="113"/>
      <c r="R216" s="19"/>
      <c r="S216" s="114"/>
      <c r="T216" s="19"/>
      <c r="U216" s="19"/>
    </row>
    <row r="217" spans="1:21" ht="25.5" x14ac:dyDescent="0.25">
      <c r="A217" s="131"/>
      <c r="B217" s="132"/>
      <c r="C217" s="26">
        <v>215</v>
      </c>
      <c r="D217" s="35" t="s">
        <v>348</v>
      </c>
      <c r="E217" s="26" t="s">
        <v>40</v>
      </c>
      <c r="F217" s="27" t="s">
        <v>128</v>
      </c>
      <c r="G217" s="26" t="s">
        <v>47</v>
      </c>
      <c r="H217" s="28">
        <v>0.28999999999999998</v>
      </c>
      <c r="I217" s="83"/>
      <c r="J217" s="84">
        <f t="shared" si="6"/>
        <v>0</v>
      </c>
      <c r="K217" s="85" t="str">
        <f t="shared" si="7"/>
        <v>OK</v>
      </c>
      <c r="L217" s="19"/>
      <c r="M217" s="19"/>
      <c r="N217" s="19"/>
      <c r="O217" s="19"/>
      <c r="P217" s="19"/>
      <c r="Q217" s="113"/>
      <c r="R217" s="19"/>
      <c r="S217" s="114"/>
      <c r="T217" s="19"/>
      <c r="U217" s="19"/>
    </row>
    <row r="218" spans="1:21" ht="25.5" x14ac:dyDescent="0.25">
      <c r="A218" s="131"/>
      <c r="B218" s="132"/>
      <c r="C218" s="26">
        <v>216</v>
      </c>
      <c r="D218" s="35" t="s">
        <v>349</v>
      </c>
      <c r="E218" s="26" t="s">
        <v>40</v>
      </c>
      <c r="F218" s="27" t="s">
        <v>128</v>
      </c>
      <c r="G218" s="26" t="s">
        <v>47</v>
      </c>
      <c r="H218" s="28">
        <v>0.28999999999999998</v>
      </c>
      <c r="I218" s="83"/>
      <c r="J218" s="84">
        <f t="shared" si="6"/>
        <v>0</v>
      </c>
      <c r="K218" s="85" t="str">
        <f t="shared" si="7"/>
        <v>OK</v>
      </c>
      <c r="L218" s="19"/>
      <c r="M218" s="19"/>
      <c r="N218" s="19"/>
      <c r="O218" s="19"/>
      <c r="P218" s="19"/>
      <c r="Q218" s="113"/>
      <c r="R218" s="19"/>
      <c r="S218" s="114"/>
      <c r="T218" s="19"/>
      <c r="U218" s="19"/>
    </row>
    <row r="219" spans="1:21" ht="25.5" x14ac:dyDescent="0.25">
      <c r="A219" s="131"/>
      <c r="B219" s="132"/>
      <c r="C219" s="26">
        <v>217</v>
      </c>
      <c r="D219" s="35" t="s">
        <v>350</v>
      </c>
      <c r="E219" s="26" t="s">
        <v>40</v>
      </c>
      <c r="F219" s="27" t="s">
        <v>128</v>
      </c>
      <c r="G219" s="26" t="s">
        <v>47</v>
      </c>
      <c r="H219" s="28">
        <v>0.28999999999999998</v>
      </c>
      <c r="I219" s="83"/>
      <c r="J219" s="84">
        <f t="shared" si="6"/>
        <v>0</v>
      </c>
      <c r="K219" s="85" t="str">
        <f t="shared" si="7"/>
        <v>OK</v>
      </c>
      <c r="L219" s="19"/>
      <c r="M219" s="19"/>
      <c r="N219" s="19"/>
      <c r="O219" s="19"/>
      <c r="P219" s="19"/>
      <c r="Q219" s="113"/>
      <c r="R219" s="19"/>
      <c r="S219" s="114"/>
      <c r="T219" s="19"/>
      <c r="U219" s="19"/>
    </row>
    <row r="220" spans="1:21" x14ac:dyDescent="0.25">
      <c r="A220" s="131"/>
      <c r="B220" s="132"/>
      <c r="C220" s="26">
        <v>218</v>
      </c>
      <c r="D220" s="35" t="s">
        <v>351</v>
      </c>
      <c r="E220" s="26" t="s">
        <v>40</v>
      </c>
      <c r="F220" s="27" t="s">
        <v>118</v>
      </c>
      <c r="G220" s="26" t="s">
        <v>47</v>
      </c>
      <c r="H220" s="28">
        <v>2.2000000000000002</v>
      </c>
      <c r="I220" s="83">
        <v>10</v>
      </c>
      <c r="J220" s="84">
        <f t="shared" si="6"/>
        <v>7</v>
      </c>
      <c r="K220" s="85" t="str">
        <f t="shared" si="7"/>
        <v>OK</v>
      </c>
      <c r="L220" s="19"/>
      <c r="M220" s="19"/>
      <c r="N220" s="19"/>
      <c r="O220" s="19"/>
      <c r="P220" s="19"/>
      <c r="Q220" s="113"/>
      <c r="R220" s="19"/>
      <c r="S220" s="114">
        <v>3</v>
      </c>
      <c r="T220" s="19"/>
      <c r="U220" s="19"/>
    </row>
    <row r="221" spans="1:21" x14ac:dyDescent="0.25">
      <c r="A221" s="131"/>
      <c r="B221" s="132"/>
      <c r="C221" s="26">
        <v>219</v>
      </c>
      <c r="D221" s="35" t="s">
        <v>352</v>
      </c>
      <c r="E221" s="26" t="s">
        <v>147</v>
      </c>
      <c r="F221" s="27" t="s">
        <v>118</v>
      </c>
      <c r="G221" s="26" t="s">
        <v>47</v>
      </c>
      <c r="H221" s="28">
        <v>2.2000000000000002</v>
      </c>
      <c r="I221" s="83">
        <v>10</v>
      </c>
      <c r="J221" s="84">
        <f t="shared" si="6"/>
        <v>7</v>
      </c>
      <c r="K221" s="85" t="str">
        <f t="shared" si="7"/>
        <v>OK</v>
      </c>
      <c r="L221" s="19"/>
      <c r="M221" s="19"/>
      <c r="N221" s="19"/>
      <c r="O221" s="19"/>
      <c r="P221" s="19"/>
      <c r="Q221" s="113"/>
      <c r="R221" s="19"/>
      <c r="S221" s="114">
        <v>3</v>
      </c>
      <c r="T221" s="19"/>
      <c r="U221" s="19"/>
    </row>
    <row r="222" spans="1:21" ht="38.25" x14ac:dyDescent="0.25">
      <c r="A222" s="131"/>
      <c r="B222" s="132"/>
      <c r="C222" s="26">
        <v>220</v>
      </c>
      <c r="D222" s="35" t="s">
        <v>353</v>
      </c>
      <c r="E222" s="26" t="s">
        <v>40</v>
      </c>
      <c r="F222" s="27" t="s">
        <v>354</v>
      </c>
      <c r="G222" s="26" t="s">
        <v>47</v>
      </c>
      <c r="H222" s="28">
        <v>1.57</v>
      </c>
      <c r="I222" s="83">
        <v>12</v>
      </c>
      <c r="J222" s="84">
        <f t="shared" si="6"/>
        <v>12</v>
      </c>
      <c r="K222" s="85" t="str">
        <f t="shared" si="7"/>
        <v>OK</v>
      </c>
      <c r="L222" s="19"/>
      <c r="M222" s="19"/>
      <c r="N222" s="19"/>
      <c r="O222" s="19"/>
      <c r="P222" s="19"/>
      <c r="Q222" s="113"/>
      <c r="R222" s="19"/>
      <c r="S222" s="114"/>
      <c r="T222" s="19"/>
      <c r="U222" s="19"/>
    </row>
    <row r="223" spans="1:21" ht="25.5" x14ac:dyDescent="0.25">
      <c r="A223" s="131"/>
      <c r="B223" s="132"/>
      <c r="C223" s="26">
        <v>221</v>
      </c>
      <c r="D223" s="35" t="s">
        <v>355</v>
      </c>
      <c r="E223" s="26" t="s">
        <v>68</v>
      </c>
      <c r="F223" s="27" t="s">
        <v>218</v>
      </c>
      <c r="G223" s="26" t="s">
        <v>47</v>
      </c>
      <c r="H223" s="28">
        <v>5.71</v>
      </c>
      <c r="I223" s="83">
        <v>10</v>
      </c>
      <c r="J223" s="84">
        <f t="shared" si="6"/>
        <v>7</v>
      </c>
      <c r="K223" s="85" t="str">
        <f t="shared" si="7"/>
        <v>OK</v>
      </c>
      <c r="L223" s="19"/>
      <c r="M223" s="19"/>
      <c r="N223" s="19"/>
      <c r="O223" s="19"/>
      <c r="P223" s="19"/>
      <c r="Q223" s="113"/>
      <c r="R223" s="19"/>
      <c r="S223" s="114">
        <v>3</v>
      </c>
      <c r="T223" s="19"/>
      <c r="U223" s="19"/>
    </row>
    <row r="224" spans="1:21" ht="25.5" x14ac:dyDescent="0.25">
      <c r="A224" s="131"/>
      <c r="B224" s="132"/>
      <c r="C224" s="26">
        <v>222</v>
      </c>
      <c r="D224" s="35" t="s">
        <v>356</v>
      </c>
      <c r="E224" s="26" t="s">
        <v>40</v>
      </c>
      <c r="F224" s="27" t="s">
        <v>153</v>
      </c>
      <c r="G224" s="26" t="s">
        <v>47</v>
      </c>
      <c r="H224" s="28">
        <v>0.26</v>
      </c>
      <c r="I224" s="83">
        <v>100</v>
      </c>
      <c r="J224" s="84">
        <f t="shared" si="6"/>
        <v>0</v>
      </c>
      <c r="K224" s="85" t="str">
        <f t="shared" si="7"/>
        <v>OK</v>
      </c>
      <c r="L224" s="19"/>
      <c r="M224" s="19"/>
      <c r="N224" s="19"/>
      <c r="O224" s="19"/>
      <c r="P224" s="19"/>
      <c r="Q224" s="113"/>
      <c r="R224" s="19"/>
      <c r="S224" s="114">
        <v>100</v>
      </c>
      <c r="T224" s="19"/>
      <c r="U224" s="19"/>
    </row>
    <row r="225" spans="1:21" x14ac:dyDescent="0.25">
      <c r="A225" s="131"/>
      <c r="B225" s="132"/>
      <c r="C225" s="26">
        <v>223</v>
      </c>
      <c r="D225" s="35" t="s">
        <v>357</v>
      </c>
      <c r="E225" s="26" t="s">
        <v>40</v>
      </c>
      <c r="F225" s="27" t="s">
        <v>325</v>
      </c>
      <c r="G225" s="26" t="s">
        <v>47</v>
      </c>
      <c r="H225" s="28">
        <v>0.43</v>
      </c>
      <c r="I225" s="83">
        <v>50</v>
      </c>
      <c r="J225" s="84">
        <f t="shared" si="6"/>
        <v>0</v>
      </c>
      <c r="K225" s="85" t="str">
        <f t="shared" si="7"/>
        <v>OK</v>
      </c>
      <c r="L225" s="19"/>
      <c r="M225" s="19"/>
      <c r="N225" s="19"/>
      <c r="O225" s="19"/>
      <c r="P225" s="19"/>
      <c r="Q225" s="113"/>
      <c r="R225" s="19"/>
      <c r="S225" s="114">
        <v>50</v>
      </c>
      <c r="T225" s="19"/>
      <c r="U225" s="19"/>
    </row>
    <row r="226" spans="1:21" x14ac:dyDescent="0.25">
      <c r="A226" s="131"/>
      <c r="B226" s="132"/>
      <c r="C226" s="26">
        <v>224</v>
      </c>
      <c r="D226" s="40" t="s">
        <v>358</v>
      </c>
      <c r="E226" s="31" t="s">
        <v>40</v>
      </c>
      <c r="F226" s="33" t="s">
        <v>359</v>
      </c>
      <c r="G226" s="31" t="s">
        <v>47</v>
      </c>
      <c r="H226" s="28">
        <v>0.21</v>
      </c>
      <c r="I226" s="88"/>
      <c r="J226" s="84">
        <f t="shared" si="6"/>
        <v>0</v>
      </c>
      <c r="K226" s="85" t="str">
        <f t="shared" si="7"/>
        <v>OK</v>
      </c>
      <c r="L226" s="19"/>
      <c r="M226" s="19"/>
      <c r="N226" s="19"/>
      <c r="O226" s="19"/>
      <c r="P226" s="19"/>
      <c r="Q226" s="113"/>
      <c r="R226" s="19"/>
      <c r="S226" s="114"/>
      <c r="T226" s="19"/>
      <c r="U226" s="19"/>
    </row>
    <row r="227" spans="1:21" x14ac:dyDescent="0.25">
      <c r="A227" s="131"/>
      <c r="B227" s="132"/>
      <c r="C227" s="26">
        <v>225</v>
      </c>
      <c r="D227" s="40" t="s">
        <v>360</v>
      </c>
      <c r="E227" s="31" t="s">
        <v>40</v>
      </c>
      <c r="F227" s="33" t="s">
        <v>359</v>
      </c>
      <c r="G227" s="31" t="s">
        <v>47</v>
      </c>
      <c r="H227" s="28">
        <v>0.14000000000000001</v>
      </c>
      <c r="I227" s="88"/>
      <c r="J227" s="84">
        <f t="shared" si="6"/>
        <v>0</v>
      </c>
      <c r="K227" s="85" t="str">
        <f t="shared" si="7"/>
        <v>OK</v>
      </c>
      <c r="L227" s="19"/>
      <c r="M227" s="19"/>
      <c r="N227" s="19"/>
      <c r="O227" s="19"/>
      <c r="P227" s="19"/>
      <c r="Q227" s="113"/>
      <c r="R227" s="19"/>
      <c r="S227" s="114"/>
      <c r="T227" s="19"/>
      <c r="U227" s="19"/>
    </row>
    <row r="228" spans="1:21" x14ac:dyDescent="0.25">
      <c r="A228" s="131"/>
      <c r="B228" s="132"/>
      <c r="C228" s="26">
        <v>226</v>
      </c>
      <c r="D228" s="40" t="s">
        <v>361</v>
      </c>
      <c r="E228" s="31" t="s">
        <v>40</v>
      </c>
      <c r="F228" s="33" t="s">
        <v>359</v>
      </c>
      <c r="G228" s="31" t="s">
        <v>47</v>
      </c>
      <c r="H228" s="28">
        <v>0.1</v>
      </c>
      <c r="I228" s="88"/>
      <c r="J228" s="84">
        <f t="shared" si="6"/>
        <v>0</v>
      </c>
      <c r="K228" s="85" t="str">
        <f t="shared" si="7"/>
        <v>OK</v>
      </c>
      <c r="L228" s="19"/>
      <c r="M228" s="19"/>
      <c r="N228" s="19"/>
      <c r="O228" s="19"/>
      <c r="P228" s="19"/>
      <c r="Q228" s="113"/>
      <c r="R228" s="19"/>
      <c r="S228" s="114"/>
      <c r="T228" s="19"/>
      <c r="U228" s="19"/>
    </row>
    <row r="229" spans="1:21" x14ac:dyDescent="0.25">
      <c r="A229" s="131"/>
      <c r="B229" s="132"/>
      <c r="C229" s="26">
        <v>227</v>
      </c>
      <c r="D229" s="41" t="s">
        <v>362</v>
      </c>
      <c r="E229" s="31" t="s">
        <v>40</v>
      </c>
      <c r="F229" s="33" t="s">
        <v>359</v>
      </c>
      <c r="G229" s="31" t="s">
        <v>47</v>
      </c>
      <c r="H229" s="28">
        <v>0.33</v>
      </c>
      <c r="I229" s="88"/>
      <c r="J229" s="84">
        <f t="shared" si="6"/>
        <v>0</v>
      </c>
      <c r="K229" s="85" t="str">
        <f t="shared" si="7"/>
        <v>OK</v>
      </c>
      <c r="L229" s="19"/>
      <c r="M229" s="19"/>
      <c r="N229" s="19"/>
      <c r="O229" s="19"/>
      <c r="P229" s="19"/>
      <c r="Q229" s="113"/>
      <c r="R229" s="19"/>
      <c r="S229" s="114"/>
      <c r="T229" s="19"/>
      <c r="U229" s="19"/>
    </row>
    <row r="230" spans="1:21" x14ac:dyDescent="0.25">
      <c r="A230" s="131"/>
      <c r="B230" s="132"/>
      <c r="C230" s="26">
        <v>228</v>
      </c>
      <c r="D230" s="40" t="s">
        <v>363</v>
      </c>
      <c r="E230" s="31" t="s">
        <v>40</v>
      </c>
      <c r="F230" s="33" t="s">
        <v>359</v>
      </c>
      <c r="G230" s="31" t="s">
        <v>47</v>
      </c>
      <c r="H230" s="28">
        <v>0.21</v>
      </c>
      <c r="I230" s="88"/>
      <c r="J230" s="84">
        <f t="shared" si="6"/>
        <v>0</v>
      </c>
      <c r="K230" s="85" t="str">
        <f t="shared" si="7"/>
        <v>OK</v>
      </c>
      <c r="L230" s="19"/>
      <c r="M230" s="19"/>
      <c r="N230" s="19"/>
      <c r="O230" s="19"/>
      <c r="P230" s="19"/>
      <c r="Q230" s="113"/>
      <c r="R230" s="19"/>
      <c r="S230" s="114"/>
      <c r="T230" s="19"/>
      <c r="U230" s="19"/>
    </row>
    <row r="231" spans="1:21" x14ac:dyDescent="0.25">
      <c r="A231" s="131"/>
      <c r="B231" s="132"/>
      <c r="C231" s="26">
        <v>229</v>
      </c>
      <c r="D231" s="40" t="s">
        <v>364</v>
      </c>
      <c r="E231" s="31" t="s">
        <v>40</v>
      </c>
      <c r="F231" s="33" t="s">
        <v>359</v>
      </c>
      <c r="G231" s="31" t="s">
        <v>47</v>
      </c>
      <c r="H231" s="28">
        <v>0.16</v>
      </c>
      <c r="I231" s="88"/>
      <c r="J231" s="84">
        <f t="shared" si="6"/>
        <v>0</v>
      </c>
      <c r="K231" s="85" t="str">
        <f t="shared" si="7"/>
        <v>OK</v>
      </c>
      <c r="L231" s="19"/>
      <c r="M231" s="19"/>
      <c r="N231" s="19"/>
      <c r="O231" s="19"/>
      <c r="P231" s="19"/>
      <c r="Q231" s="113"/>
      <c r="R231" s="19"/>
      <c r="S231" s="114"/>
      <c r="T231" s="19"/>
      <c r="U231" s="19"/>
    </row>
    <row r="232" spans="1:21" x14ac:dyDescent="0.25">
      <c r="A232" s="131"/>
      <c r="B232" s="132"/>
      <c r="C232" s="26">
        <v>230</v>
      </c>
      <c r="D232" s="40" t="s">
        <v>365</v>
      </c>
      <c r="E232" s="31" t="s">
        <v>40</v>
      </c>
      <c r="F232" s="33" t="s">
        <v>359</v>
      </c>
      <c r="G232" s="31" t="s">
        <v>47</v>
      </c>
      <c r="H232" s="28">
        <v>7.0000000000000007E-2</v>
      </c>
      <c r="I232" s="88"/>
      <c r="J232" s="84">
        <f t="shared" si="6"/>
        <v>0</v>
      </c>
      <c r="K232" s="85" t="str">
        <f t="shared" si="7"/>
        <v>OK</v>
      </c>
      <c r="L232" s="19"/>
      <c r="M232" s="19"/>
      <c r="N232" s="19"/>
      <c r="O232" s="19"/>
      <c r="P232" s="19"/>
      <c r="Q232" s="113"/>
      <c r="R232" s="19"/>
      <c r="S232" s="114"/>
      <c r="T232" s="19"/>
      <c r="U232" s="19"/>
    </row>
    <row r="233" spans="1:21" ht="76.5" x14ac:dyDescent="0.25">
      <c r="A233" s="56" t="s">
        <v>382</v>
      </c>
      <c r="B233" s="54">
        <v>32</v>
      </c>
      <c r="C233" s="23">
        <v>231</v>
      </c>
      <c r="D233" s="21" t="s">
        <v>366</v>
      </c>
      <c r="E233" s="23" t="s">
        <v>68</v>
      </c>
      <c r="F233" s="32" t="s">
        <v>180</v>
      </c>
      <c r="G233" s="23" t="s">
        <v>47</v>
      </c>
      <c r="H233" s="29">
        <v>260</v>
      </c>
      <c r="I233" s="86"/>
      <c r="J233" s="84">
        <f t="shared" si="6"/>
        <v>0</v>
      </c>
      <c r="K233" s="85" t="str">
        <f t="shared" si="7"/>
        <v>OK</v>
      </c>
      <c r="L233" s="19"/>
      <c r="M233" s="19"/>
      <c r="N233" s="19"/>
      <c r="O233" s="19"/>
      <c r="P233" s="19"/>
      <c r="Q233" s="113"/>
      <c r="R233" s="19"/>
      <c r="S233" s="114"/>
      <c r="T233" s="19"/>
      <c r="U233" s="19"/>
    </row>
    <row r="234" spans="1:21" ht="37.5" customHeight="1" x14ac:dyDescent="0.25">
      <c r="A234" s="47" t="s">
        <v>387</v>
      </c>
      <c r="B234" s="54">
        <v>33</v>
      </c>
      <c r="C234" s="23"/>
      <c r="D234" s="21" t="s">
        <v>388</v>
      </c>
      <c r="E234" s="23" t="s">
        <v>389</v>
      </c>
      <c r="F234" s="32"/>
      <c r="G234" s="23" t="s">
        <v>47</v>
      </c>
      <c r="H234" s="29"/>
      <c r="I234" s="83"/>
      <c r="J234" s="84"/>
      <c r="K234" s="85"/>
      <c r="L234" s="19"/>
      <c r="M234" s="19"/>
      <c r="N234" s="19"/>
      <c r="O234" s="19"/>
      <c r="P234" s="19"/>
      <c r="Q234" s="113"/>
      <c r="R234" s="19"/>
      <c r="S234" s="114"/>
      <c r="T234" s="19"/>
      <c r="U234" s="19"/>
    </row>
    <row r="235" spans="1:21" ht="38.25" x14ac:dyDescent="0.25">
      <c r="A235" s="56" t="s">
        <v>380</v>
      </c>
      <c r="B235" s="54">
        <v>34</v>
      </c>
      <c r="C235" s="23">
        <v>161</v>
      </c>
      <c r="D235" s="21" t="s">
        <v>367</v>
      </c>
      <c r="E235" s="23" t="s">
        <v>9</v>
      </c>
      <c r="F235" s="32" t="s">
        <v>77</v>
      </c>
      <c r="G235" s="23" t="s">
        <v>47</v>
      </c>
      <c r="H235" s="29">
        <v>0.05</v>
      </c>
      <c r="I235" s="49">
        <v>16000</v>
      </c>
      <c r="J235" s="84">
        <f t="shared" ref="J235:J240" si="8">I235-(SUM(L235:U235))</f>
        <v>6000</v>
      </c>
      <c r="K235" s="85" t="str">
        <f t="shared" si="7"/>
        <v>OK</v>
      </c>
      <c r="L235" s="19">
        <v>4000</v>
      </c>
      <c r="M235" s="19"/>
      <c r="N235" s="19"/>
      <c r="O235" s="19"/>
      <c r="P235" s="19"/>
      <c r="Q235" s="113"/>
      <c r="R235" s="19"/>
      <c r="S235" s="114"/>
      <c r="T235" s="19">
        <v>6000</v>
      </c>
      <c r="U235" s="19"/>
    </row>
    <row r="236" spans="1:21" ht="63.75" x14ac:dyDescent="0.25">
      <c r="A236" s="55" t="s">
        <v>382</v>
      </c>
      <c r="B236" s="53">
        <v>35</v>
      </c>
      <c r="C236" s="26">
        <v>233</v>
      </c>
      <c r="D236" s="35" t="s">
        <v>368</v>
      </c>
      <c r="E236" s="26" t="s">
        <v>40</v>
      </c>
      <c r="F236" s="27" t="s">
        <v>369</v>
      </c>
      <c r="G236" s="26" t="s">
        <v>370</v>
      </c>
      <c r="H236" s="30">
        <v>2200</v>
      </c>
      <c r="I236" s="83"/>
      <c r="J236" s="84">
        <f t="shared" si="8"/>
        <v>0</v>
      </c>
      <c r="K236" s="85" t="str">
        <f t="shared" si="7"/>
        <v>OK</v>
      </c>
      <c r="L236" s="19"/>
      <c r="M236" s="19"/>
      <c r="N236" s="19"/>
      <c r="O236" s="19"/>
      <c r="P236" s="19"/>
      <c r="Q236" s="113"/>
      <c r="R236" s="19"/>
      <c r="S236" s="114"/>
      <c r="T236" s="19"/>
      <c r="U236" s="19"/>
    </row>
    <row r="237" spans="1:21" ht="102" x14ac:dyDescent="0.25">
      <c r="A237" s="130" t="s">
        <v>382</v>
      </c>
      <c r="B237" s="133">
        <v>36</v>
      </c>
      <c r="C237" s="23">
        <v>234</v>
      </c>
      <c r="D237" s="21" t="s">
        <v>371</v>
      </c>
      <c r="E237" s="23" t="s">
        <v>40</v>
      </c>
      <c r="F237" s="32" t="s">
        <v>372</v>
      </c>
      <c r="G237" s="23" t="s">
        <v>47</v>
      </c>
      <c r="H237" s="29">
        <v>132.5</v>
      </c>
      <c r="I237" s="86"/>
      <c r="J237" s="84">
        <f t="shared" si="8"/>
        <v>0</v>
      </c>
      <c r="K237" s="85" t="str">
        <f t="shared" si="7"/>
        <v>OK</v>
      </c>
      <c r="L237" s="19"/>
      <c r="M237" s="19"/>
      <c r="N237" s="19"/>
      <c r="O237" s="19"/>
      <c r="P237" s="19"/>
      <c r="Q237" s="113"/>
      <c r="R237" s="19"/>
      <c r="S237" s="114"/>
      <c r="T237" s="19"/>
      <c r="U237" s="19"/>
    </row>
    <row r="238" spans="1:21" ht="102" x14ac:dyDescent="0.25">
      <c r="A238" s="130"/>
      <c r="B238" s="133"/>
      <c r="C238" s="23">
        <v>235</v>
      </c>
      <c r="D238" s="21" t="s">
        <v>373</v>
      </c>
      <c r="E238" s="23" t="s">
        <v>40</v>
      </c>
      <c r="F238" s="32" t="s">
        <v>372</v>
      </c>
      <c r="G238" s="23" t="s">
        <v>47</v>
      </c>
      <c r="H238" s="29">
        <v>92</v>
      </c>
      <c r="I238" s="86"/>
      <c r="J238" s="84">
        <f t="shared" si="8"/>
        <v>0</v>
      </c>
      <c r="K238" s="85" t="str">
        <f t="shared" si="7"/>
        <v>OK</v>
      </c>
      <c r="L238" s="19"/>
      <c r="M238" s="19"/>
      <c r="N238" s="19"/>
      <c r="O238" s="19"/>
      <c r="P238" s="19"/>
      <c r="Q238" s="113"/>
      <c r="R238" s="19"/>
      <c r="S238" s="114"/>
      <c r="T238" s="19"/>
      <c r="U238" s="19"/>
    </row>
    <row r="239" spans="1:21" ht="25.5" x14ac:dyDescent="0.25">
      <c r="A239" s="130"/>
      <c r="B239" s="133"/>
      <c r="C239" s="23">
        <v>236</v>
      </c>
      <c r="D239" s="21" t="s">
        <v>374</v>
      </c>
      <c r="E239" s="23" t="s">
        <v>375</v>
      </c>
      <c r="F239" s="32" t="s">
        <v>372</v>
      </c>
      <c r="G239" s="23" t="s">
        <v>47</v>
      </c>
      <c r="H239" s="29">
        <v>34.799999999999997</v>
      </c>
      <c r="I239" s="86"/>
      <c r="J239" s="84">
        <f t="shared" si="8"/>
        <v>0</v>
      </c>
      <c r="K239" s="85" t="str">
        <f t="shared" si="7"/>
        <v>OK</v>
      </c>
      <c r="L239" s="19"/>
      <c r="M239" s="19"/>
      <c r="N239" s="19"/>
      <c r="O239" s="19"/>
      <c r="P239" s="19"/>
      <c r="Q239" s="113"/>
      <c r="R239" s="19"/>
      <c r="S239" s="114"/>
      <c r="T239" s="19"/>
      <c r="U239" s="19"/>
    </row>
    <row r="240" spans="1:21" ht="63.75" x14ac:dyDescent="0.25">
      <c r="A240" s="130"/>
      <c r="B240" s="133"/>
      <c r="C240" s="23">
        <v>237</v>
      </c>
      <c r="D240" s="21" t="s">
        <v>376</v>
      </c>
      <c r="E240" s="23" t="s">
        <v>40</v>
      </c>
      <c r="F240" s="32" t="s">
        <v>372</v>
      </c>
      <c r="G240" s="23" t="s">
        <v>47</v>
      </c>
      <c r="H240" s="29">
        <v>202</v>
      </c>
      <c r="I240" s="86"/>
      <c r="J240" s="84">
        <f t="shared" si="8"/>
        <v>0</v>
      </c>
      <c r="K240" s="85" t="str">
        <f t="shared" si="7"/>
        <v>OK</v>
      </c>
      <c r="L240" s="19"/>
      <c r="M240" s="19"/>
      <c r="N240" s="19"/>
      <c r="O240" s="19"/>
      <c r="P240" s="19"/>
      <c r="Q240" s="113"/>
      <c r="R240" s="19"/>
      <c r="S240" s="114"/>
      <c r="T240" s="19"/>
      <c r="U240" s="19"/>
    </row>
    <row r="241" spans="18:18" x14ac:dyDescent="0.25">
      <c r="R241" s="115"/>
    </row>
    <row r="242" spans="18:18" x14ac:dyDescent="0.25">
      <c r="R242" s="115"/>
    </row>
    <row r="243" spans="18:18" x14ac:dyDescent="0.25">
      <c r="R243" s="115"/>
    </row>
    <row r="244" spans="18:18" x14ac:dyDescent="0.25">
      <c r="R244" s="115"/>
    </row>
    <row r="245" spans="18:18" x14ac:dyDescent="0.25">
      <c r="R245" s="115"/>
    </row>
    <row r="246" spans="18:18" x14ac:dyDescent="0.25">
      <c r="R246" s="115"/>
    </row>
    <row r="247" spans="18:18" x14ac:dyDescent="0.25">
      <c r="R247" s="115"/>
    </row>
    <row r="248" spans="18:18" x14ac:dyDescent="0.25">
      <c r="R248" s="115"/>
    </row>
    <row r="249" spans="18:18" x14ac:dyDescent="0.25">
      <c r="R249" s="115"/>
    </row>
    <row r="250" spans="18:18" x14ac:dyDescent="0.25">
      <c r="R250" s="115"/>
    </row>
    <row r="251" spans="18:18" x14ac:dyDescent="0.25">
      <c r="R251" s="115"/>
    </row>
    <row r="252" spans="18:18" x14ac:dyDescent="0.25">
      <c r="R252" s="115"/>
    </row>
    <row r="253" spans="18:18" x14ac:dyDescent="0.25">
      <c r="R253" s="115"/>
    </row>
    <row r="254" spans="18:18" x14ac:dyDescent="0.25">
      <c r="R254" s="115"/>
    </row>
    <row r="255" spans="18:18" x14ac:dyDescent="0.25">
      <c r="R255" s="115"/>
    </row>
    <row r="256" spans="18:18" x14ac:dyDescent="0.25">
      <c r="R256" s="115"/>
    </row>
    <row r="257" spans="18:18" x14ac:dyDescent="0.25">
      <c r="R257" s="115"/>
    </row>
    <row r="258" spans="18:18" x14ac:dyDescent="0.25">
      <c r="R258" s="115"/>
    </row>
    <row r="259" spans="18:18" x14ac:dyDescent="0.25">
      <c r="R259" s="115"/>
    </row>
    <row r="260" spans="18:18" x14ac:dyDescent="0.25">
      <c r="R260" s="115"/>
    </row>
    <row r="261" spans="18:18" x14ac:dyDescent="0.25">
      <c r="R261" s="115"/>
    </row>
    <row r="262" spans="18:18" x14ac:dyDescent="0.25">
      <c r="R262" s="115"/>
    </row>
    <row r="263" spans="18:18" x14ac:dyDescent="0.25">
      <c r="R263" s="115"/>
    </row>
    <row r="264" spans="18:18" x14ac:dyDescent="0.25">
      <c r="R264" s="115"/>
    </row>
    <row r="265" spans="18:18" x14ac:dyDescent="0.25">
      <c r="R265" s="115"/>
    </row>
    <row r="266" spans="18:18" x14ac:dyDescent="0.25">
      <c r="R266" s="115"/>
    </row>
    <row r="267" spans="18:18" x14ac:dyDescent="0.25">
      <c r="R267" s="115"/>
    </row>
    <row r="268" spans="18:18" x14ac:dyDescent="0.25">
      <c r="R268" s="115"/>
    </row>
    <row r="269" spans="18:18" x14ac:dyDescent="0.25">
      <c r="R269" s="115"/>
    </row>
    <row r="270" spans="18:18" x14ac:dyDescent="0.25">
      <c r="R270" s="115"/>
    </row>
    <row r="271" spans="18:18" x14ac:dyDescent="0.25">
      <c r="R271" s="115"/>
    </row>
    <row r="272" spans="18:18" x14ac:dyDescent="0.25">
      <c r="R272" s="115"/>
    </row>
    <row r="273" spans="18:18" x14ac:dyDescent="0.25">
      <c r="R273" s="115"/>
    </row>
    <row r="274" spans="18:18" x14ac:dyDescent="0.25">
      <c r="R274" s="115"/>
    </row>
    <row r="275" spans="18:18" x14ac:dyDescent="0.25">
      <c r="R275" s="115"/>
    </row>
    <row r="276" spans="18:18" x14ac:dyDescent="0.25">
      <c r="R276" s="115"/>
    </row>
    <row r="277" spans="18:18" x14ac:dyDescent="0.25">
      <c r="R277" s="115"/>
    </row>
    <row r="278" spans="18:18" x14ac:dyDescent="0.25">
      <c r="R278" s="115"/>
    </row>
    <row r="279" spans="18:18" x14ac:dyDescent="0.25">
      <c r="R279" s="115"/>
    </row>
    <row r="280" spans="18:18" x14ac:dyDescent="0.25">
      <c r="R280" s="115"/>
    </row>
    <row r="281" spans="18:18" x14ac:dyDescent="0.25">
      <c r="R281" s="115"/>
    </row>
    <row r="282" spans="18:18" x14ac:dyDescent="0.25">
      <c r="R282" s="115"/>
    </row>
    <row r="283" spans="18:18" x14ac:dyDescent="0.25">
      <c r="R283" s="115"/>
    </row>
    <row r="284" spans="18:18" x14ac:dyDescent="0.25">
      <c r="R284" s="115"/>
    </row>
    <row r="285" spans="18:18" x14ac:dyDescent="0.25">
      <c r="R285" s="115"/>
    </row>
    <row r="286" spans="18:18" x14ac:dyDescent="0.25">
      <c r="R286" s="115"/>
    </row>
    <row r="287" spans="18:18" x14ac:dyDescent="0.25">
      <c r="R287" s="115"/>
    </row>
    <row r="288" spans="18:18" x14ac:dyDescent="0.25">
      <c r="R288" s="115"/>
    </row>
    <row r="289" spans="18:18" x14ac:dyDescent="0.25">
      <c r="R289" s="115"/>
    </row>
    <row r="290" spans="18:18" x14ac:dyDescent="0.25">
      <c r="R290" s="115"/>
    </row>
    <row r="291" spans="18:18" x14ac:dyDescent="0.25">
      <c r="R291" s="115"/>
    </row>
    <row r="292" spans="18:18" x14ac:dyDescent="0.25">
      <c r="R292" s="115"/>
    </row>
    <row r="293" spans="18:18" x14ac:dyDescent="0.25">
      <c r="R293" s="115"/>
    </row>
    <row r="294" spans="18:18" x14ac:dyDescent="0.25">
      <c r="R294" s="115"/>
    </row>
    <row r="295" spans="18:18" x14ac:dyDescent="0.25">
      <c r="R295" s="115"/>
    </row>
    <row r="296" spans="18:18" x14ac:dyDescent="0.25">
      <c r="R296" s="115"/>
    </row>
    <row r="297" spans="18:18" x14ac:dyDescent="0.25">
      <c r="R297" s="115"/>
    </row>
    <row r="298" spans="18:18" x14ac:dyDescent="0.25">
      <c r="R298" s="115"/>
    </row>
    <row r="299" spans="18:18" x14ac:dyDescent="0.25">
      <c r="R299" s="115"/>
    </row>
    <row r="300" spans="18:18" x14ac:dyDescent="0.25">
      <c r="R300" s="115"/>
    </row>
    <row r="301" spans="18:18" x14ac:dyDescent="0.25">
      <c r="R301" s="115"/>
    </row>
    <row r="302" spans="18:18" x14ac:dyDescent="0.25">
      <c r="R302" s="115"/>
    </row>
    <row r="303" spans="18:18" x14ac:dyDescent="0.25">
      <c r="R303" s="115"/>
    </row>
    <row r="304" spans="18:18" x14ac:dyDescent="0.25">
      <c r="R304" s="115"/>
    </row>
    <row r="305" spans="18:18" x14ac:dyDescent="0.25">
      <c r="R305" s="115"/>
    </row>
    <row r="306" spans="18:18" x14ac:dyDescent="0.25">
      <c r="R306" s="115"/>
    </row>
    <row r="307" spans="18:18" x14ac:dyDescent="0.25">
      <c r="R307" s="115"/>
    </row>
    <row r="308" spans="18:18" x14ac:dyDescent="0.25">
      <c r="R308" s="115"/>
    </row>
    <row r="309" spans="18:18" x14ac:dyDescent="0.25">
      <c r="R309" s="115"/>
    </row>
    <row r="310" spans="18:18" x14ac:dyDescent="0.25">
      <c r="R310" s="115"/>
    </row>
    <row r="311" spans="18:18" x14ac:dyDescent="0.25">
      <c r="R311" s="115"/>
    </row>
    <row r="312" spans="18:18" x14ac:dyDescent="0.25">
      <c r="R312" s="115"/>
    </row>
    <row r="313" spans="18:18" x14ac:dyDescent="0.25">
      <c r="R313" s="115"/>
    </row>
    <row r="314" spans="18:18" x14ac:dyDescent="0.25">
      <c r="R314" s="115"/>
    </row>
    <row r="315" spans="18:18" x14ac:dyDescent="0.25">
      <c r="R315" s="115"/>
    </row>
    <row r="316" spans="18:18" x14ac:dyDescent="0.25">
      <c r="R316" s="115"/>
    </row>
    <row r="317" spans="18:18" x14ac:dyDescent="0.25">
      <c r="R317" s="115"/>
    </row>
    <row r="318" spans="18:18" x14ac:dyDescent="0.25">
      <c r="R318" s="115"/>
    </row>
    <row r="319" spans="18:18" x14ac:dyDescent="0.25">
      <c r="R319" s="115"/>
    </row>
    <row r="320" spans="18:18" x14ac:dyDescent="0.25">
      <c r="R320" s="115"/>
    </row>
    <row r="321" spans="18:18" x14ac:dyDescent="0.25">
      <c r="R321" s="115"/>
    </row>
    <row r="322" spans="18:18" x14ac:dyDescent="0.25">
      <c r="R322" s="115"/>
    </row>
    <row r="323" spans="18:18" x14ac:dyDescent="0.25">
      <c r="R323" s="115"/>
    </row>
  </sheetData>
  <mergeCells count="64">
    <mergeCell ref="U1:U2"/>
    <mergeCell ref="Q1:Q2"/>
    <mergeCell ref="R1:R2"/>
    <mergeCell ref="S1:S2"/>
    <mergeCell ref="T1:T2"/>
    <mergeCell ref="A2:K2"/>
    <mergeCell ref="A4:A5"/>
    <mergeCell ref="B4:B5"/>
    <mergeCell ref="O1:O2"/>
    <mergeCell ref="P1:P2"/>
    <mergeCell ref="A1:C1"/>
    <mergeCell ref="D1:H1"/>
    <mergeCell ref="I1:K1"/>
    <mergeCell ref="L1:L2"/>
    <mergeCell ref="M1:M2"/>
    <mergeCell ref="N1:N2"/>
    <mergeCell ref="A6:A13"/>
    <mergeCell ref="B6:B13"/>
    <mergeCell ref="A14:A15"/>
    <mergeCell ref="B14:B15"/>
    <mergeCell ref="A16:A23"/>
    <mergeCell ref="B16:B23"/>
    <mergeCell ref="A24:A27"/>
    <mergeCell ref="B24:B27"/>
    <mergeCell ref="A28:A49"/>
    <mergeCell ref="B28:B49"/>
    <mergeCell ref="A50:A54"/>
    <mergeCell ref="B50:B54"/>
    <mergeCell ref="A55:A60"/>
    <mergeCell ref="B55:B60"/>
    <mergeCell ref="A61:A80"/>
    <mergeCell ref="B61:B80"/>
    <mergeCell ref="A81:A82"/>
    <mergeCell ref="B81:B82"/>
    <mergeCell ref="A83:A84"/>
    <mergeCell ref="B83:B84"/>
    <mergeCell ref="A85:A100"/>
    <mergeCell ref="B85:B100"/>
    <mergeCell ref="A102:A112"/>
    <mergeCell ref="B102:B112"/>
    <mergeCell ref="A115:A121"/>
    <mergeCell ref="B115:B121"/>
    <mergeCell ref="A122:A127"/>
    <mergeCell ref="B122:B127"/>
    <mergeCell ref="A129:A138"/>
    <mergeCell ref="B129:B138"/>
    <mergeCell ref="A141:A163"/>
    <mergeCell ref="B141:B163"/>
    <mergeCell ref="A165:A166"/>
    <mergeCell ref="B165:B166"/>
    <mergeCell ref="A167:A176"/>
    <mergeCell ref="B167:B176"/>
    <mergeCell ref="A177:A193"/>
    <mergeCell ref="B177:B193"/>
    <mergeCell ref="A194:A203"/>
    <mergeCell ref="B194:B203"/>
    <mergeCell ref="A204:A205"/>
    <mergeCell ref="B204:B205"/>
    <mergeCell ref="A206:A213"/>
    <mergeCell ref="B206:B213"/>
    <mergeCell ref="A214:A232"/>
    <mergeCell ref="B214:B232"/>
    <mergeCell ref="A237:A240"/>
    <mergeCell ref="B237:B240"/>
  </mergeCells>
  <conditionalFormatting sqref="L4:O240 S4:U240">
    <cfRule type="cellIs" dxfId="23" priority="10" stopIfTrue="1" operator="greaterThan">
      <formula>0</formula>
    </cfRule>
    <cfRule type="cellIs" dxfId="22" priority="11" stopIfTrue="1" operator="greaterThan">
      <formula>0</formula>
    </cfRule>
    <cfRule type="cellIs" dxfId="21" priority="12" stopIfTrue="1" operator="greaterThan">
      <formula>0</formula>
    </cfRule>
  </conditionalFormatting>
  <conditionalFormatting sqref="Q4:Q240">
    <cfRule type="cellIs" dxfId="20" priority="7" stopIfTrue="1" operator="greaterThan">
      <formula>0</formula>
    </cfRule>
    <cfRule type="cellIs" dxfId="19" priority="8" stopIfTrue="1" operator="greaterThan">
      <formula>0</formula>
    </cfRule>
    <cfRule type="cellIs" dxfId="18" priority="9" stopIfTrue="1" operator="greaterThan">
      <formula>0</formula>
    </cfRule>
  </conditionalFormatting>
  <conditionalFormatting sqref="P4:P240">
    <cfRule type="cellIs" dxfId="17" priority="4" stopIfTrue="1" operator="greaterThan">
      <formula>0</formula>
    </cfRule>
    <cfRule type="cellIs" dxfId="16" priority="5" stopIfTrue="1" operator="greaterThan">
      <formula>0</formula>
    </cfRule>
    <cfRule type="cellIs" dxfId="15" priority="6" stopIfTrue="1" operator="greaterThan">
      <formula>0</formula>
    </cfRule>
  </conditionalFormatting>
  <conditionalFormatting sqref="R4:R240">
    <cfRule type="cellIs" dxfId="14" priority="1" stopIfTrue="1" operator="greaterThan">
      <formula>0</formula>
    </cfRule>
    <cfRule type="cellIs" dxfId="13" priority="2" stopIfTrue="1" operator="greaterThan">
      <formula>0</formula>
    </cfRule>
    <cfRule type="cellIs" dxfId="12"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240"/>
  <sheetViews>
    <sheetView zoomScale="80" zoomScaleNormal="80" workbookViewId="0">
      <selection activeCell="I235" sqref="I235"/>
    </sheetView>
  </sheetViews>
  <sheetFormatPr defaultColWidth="9.7109375" defaultRowHeight="15" x14ac:dyDescent="0.25"/>
  <cols>
    <col min="1" max="1" width="14.5703125" style="1" customWidth="1"/>
    <col min="2" max="2" width="5.5703125" style="1" bestFit="1" customWidth="1"/>
    <col min="3" max="3" width="6" style="89" bestFit="1" customWidth="1"/>
    <col min="4" max="4" width="53.85546875" style="1" bestFit="1" customWidth="1"/>
    <col min="5" max="5" width="9.85546875" style="1" bestFit="1" customWidth="1"/>
    <col min="6" max="6" width="13.140625" style="1" customWidth="1"/>
    <col min="7" max="7" width="11.28515625" style="1" customWidth="1"/>
    <col min="8" max="8" width="12.7109375" style="1" bestFit="1" customWidth="1"/>
    <col min="9" max="9" width="11.28515625" style="46" customWidth="1"/>
    <col min="10" max="10" width="13.28515625" style="90" customWidth="1"/>
    <col min="11" max="11" width="12.5703125" style="17" customWidth="1"/>
    <col min="12" max="25" width="12" style="18" customWidth="1"/>
    <col min="26" max="16384" width="9.7109375" style="15"/>
  </cols>
  <sheetData>
    <row r="1" spans="1:25" ht="33" customHeight="1" x14ac:dyDescent="0.25">
      <c r="A1" s="134" t="s">
        <v>42</v>
      </c>
      <c r="B1" s="134"/>
      <c r="C1" s="134"/>
      <c r="D1" s="134" t="s">
        <v>43</v>
      </c>
      <c r="E1" s="134"/>
      <c r="F1" s="134"/>
      <c r="G1" s="134"/>
      <c r="H1" s="134"/>
      <c r="I1" s="134" t="s">
        <v>44</v>
      </c>
      <c r="J1" s="134"/>
      <c r="K1" s="134"/>
      <c r="L1" s="129" t="s">
        <v>416</v>
      </c>
      <c r="M1" s="129" t="s">
        <v>417</v>
      </c>
      <c r="N1" s="129" t="s">
        <v>418</v>
      </c>
      <c r="O1" s="97" t="s">
        <v>419</v>
      </c>
      <c r="P1" s="129" t="s">
        <v>420</v>
      </c>
      <c r="Q1" s="129" t="s">
        <v>421</v>
      </c>
      <c r="R1" s="129" t="s">
        <v>422</v>
      </c>
      <c r="S1" s="129" t="s">
        <v>423</v>
      </c>
      <c r="T1" s="129" t="s">
        <v>424</v>
      </c>
      <c r="U1" s="129" t="s">
        <v>425</v>
      </c>
      <c r="V1" s="129" t="s">
        <v>426</v>
      </c>
      <c r="W1" s="129" t="s">
        <v>547</v>
      </c>
      <c r="X1" s="129" t="s">
        <v>548</v>
      </c>
      <c r="Y1" s="129" t="s">
        <v>549</v>
      </c>
    </row>
    <row r="2" spans="1:25" ht="21.75" customHeight="1" x14ac:dyDescent="0.25">
      <c r="A2" s="134" t="s">
        <v>36</v>
      </c>
      <c r="B2" s="134"/>
      <c r="C2" s="134"/>
      <c r="D2" s="134"/>
      <c r="E2" s="134"/>
      <c r="F2" s="134"/>
      <c r="G2" s="134"/>
      <c r="H2" s="134"/>
      <c r="I2" s="134"/>
      <c r="J2" s="134"/>
      <c r="K2" s="134"/>
      <c r="L2" s="129"/>
      <c r="M2" s="129"/>
      <c r="N2" s="129"/>
      <c r="O2" s="97" t="s">
        <v>427</v>
      </c>
      <c r="P2" s="129"/>
      <c r="Q2" s="129"/>
      <c r="R2" s="129"/>
      <c r="S2" s="129"/>
      <c r="T2" s="129"/>
      <c r="U2" s="129"/>
      <c r="V2" s="129"/>
      <c r="W2" s="129"/>
      <c r="X2" s="129"/>
      <c r="Y2" s="129"/>
    </row>
    <row r="3" spans="1:25" s="16" customFormat="1" ht="45" x14ac:dyDescent="0.2">
      <c r="A3" s="76" t="s">
        <v>3</v>
      </c>
      <c r="B3" s="76" t="s">
        <v>1</v>
      </c>
      <c r="C3" s="77" t="s">
        <v>4</v>
      </c>
      <c r="D3" s="77" t="s">
        <v>6</v>
      </c>
      <c r="E3" s="77" t="s">
        <v>37</v>
      </c>
      <c r="F3" s="77" t="s">
        <v>38</v>
      </c>
      <c r="G3" s="77" t="s">
        <v>386</v>
      </c>
      <c r="H3" s="78" t="s">
        <v>5</v>
      </c>
      <c r="I3" s="79" t="s">
        <v>28</v>
      </c>
      <c r="J3" s="80" t="s">
        <v>0</v>
      </c>
      <c r="K3" s="76" t="s">
        <v>7</v>
      </c>
      <c r="L3" s="81">
        <v>42142</v>
      </c>
      <c r="M3" s="81">
        <v>42142</v>
      </c>
      <c r="N3" s="81">
        <v>42142</v>
      </c>
      <c r="O3" s="81">
        <v>42142</v>
      </c>
      <c r="P3" s="81">
        <v>42145</v>
      </c>
      <c r="Q3" s="81">
        <v>42142</v>
      </c>
      <c r="R3" s="81">
        <v>42142</v>
      </c>
      <c r="S3" s="81">
        <v>42177</v>
      </c>
      <c r="T3" s="81">
        <v>42248</v>
      </c>
      <c r="U3" s="81">
        <v>42248</v>
      </c>
      <c r="V3" s="82" t="s">
        <v>2</v>
      </c>
      <c r="W3" s="82" t="s">
        <v>2</v>
      </c>
      <c r="X3" s="82" t="s">
        <v>2</v>
      </c>
      <c r="Y3" s="81">
        <v>42474</v>
      </c>
    </row>
    <row r="4" spans="1:25" ht="38.25" x14ac:dyDescent="0.25">
      <c r="A4" s="131" t="s">
        <v>377</v>
      </c>
      <c r="B4" s="132">
        <v>1</v>
      </c>
      <c r="C4" s="26">
        <v>1</v>
      </c>
      <c r="D4" s="35" t="s">
        <v>45</v>
      </c>
      <c r="E4" s="26" t="s">
        <v>40</v>
      </c>
      <c r="F4" s="27" t="s">
        <v>46</v>
      </c>
      <c r="G4" s="26" t="s">
        <v>47</v>
      </c>
      <c r="H4" s="28">
        <v>18.920000000000002</v>
      </c>
      <c r="I4" s="83">
        <v>30</v>
      </c>
      <c r="J4" s="84">
        <f>I4-(SUM(L4:Y4))</f>
        <v>30</v>
      </c>
      <c r="K4" s="85" t="str">
        <f>IF(J4&lt;0,"ATENÇÃO","OK")</f>
        <v>OK</v>
      </c>
      <c r="L4" s="19"/>
      <c r="M4" s="19">
        <v>0</v>
      </c>
      <c r="N4" s="19"/>
      <c r="O4" s="19"/>
      <c r="P4" s="19">
        <v>0</v>
      </c>
      <c r="Q4" s="19">
        <v>0</v>
      </c>
      <c r="R4" s="19">
        <v>0</v>
      </c>
      <c r="S4" s="19">
        <v>0</v>
      </c>
      <c r="T4" s="19">
        <v>0</v>
      </c>
      <c r="U4" s="19">
        <v>0</v>
      </c>
      <c r="V4" s="19">
        <v>0</v>
      </c>
      <c r="W4" s="19">
        <v>0</v>
      </c>
      <c r="X4" s="19">
        <v>0</v>
      </c>
      <c r="Y4" s="19">
        <v>0</v>
      </c>
    </row>
    <row r="5" spans="1:25" ht="63.75" x14ac:dyDescent="0.25">
      <c r="A5" s="131"/>
      <c r="B5" s="132"/>
      <c r="C5" s="26">
        <v>2</v>
      </c>
      <c r="D5" s="35" t="s">
        <v>48</v>
      </c>
      <c r="E5" s="26" t="s">
        <v>40</v>
      </c>
      <c r="F5" s="27" t="s">
        <v>49</v>
      </c>
      <c r="G5" s="26" t="s">
        <v>47</v>
      </c>
      <c r="H5" s="28">
        <v>5.3</v>
      </c>
      <c r="I5" s="83">
        <v>400</v>
      </c>
      <c r="J5" s="84">
        <f t="shared" ref="J5:J68" si="0">I5-(SUM(L5:Y5))</f>
        <v>400</v>
      </c>
      <c r="K5" s="85" t="str">
        <f t="shared" ref="K5:K68" si="1">IF(J5&lt;0,"ATENÇÃO","OK")</f>
        <v>OK</v>
      </c>
      <c r="L5" s="19"/>
      <c r="M5" s="19">
        <v>0</v>
      </c>
      <c r="N5" s="19"/>
      <c r="O5" s="19"/>
      <c r="P5" s="19">
        <v>0</v>
      </c>
      <c r="Q5" s="19">
        <v>0</v>
      </c>
      <c r="R5" s="19">
        <v>0</v>
      </c>
      <c r="S5" s="19">
        <v>0</v>
      </c>
      <c r="T5" s="19">
        <v>0</v>
      </c>
      <c r="U5" s="19">
        <v>0</v>
      </c>
      <c r="V5" s="19">
        <v>0</v>
      </c>
      <c r="W5" s="19">
        <v>0</v>
      </c>
      <c r="X5" s="19">
        <v>0</v>
      </c>
      <c r="Y5" s="19">
        <v>0</v>
      </c>
    </row>
    <row r="6" spans="1:25" ht="25.5" customHeight="1" x14ac:dyDescent="0.25">
      <c r="A6" s="130" t="s">
        <v>378</v>
      </c>
      <c r="B6" s="133">
        <v>2</v>
      </c>
      <c r="C6" s="23">
        <v>3</v>
      </c>
      <c r="D6" s="21" t="s">
        <v>50</v>
      </c>
      <c r="E6" s="23" t="s">
        <v>51</v>
      </c>
      <c r="F6" s="23" t="s">
        <v>52</v>
      </c>
      <c r="G6" s="23" t="s">
        <v>47</v>
      </c>
      <c r="H6" s="29">
        <v>13.68</v>
      </c>
      <c r="I6" s="86">
        <v>30</v>
      </c>
      <c r="J6" s="84">
        <f t="shared" si="0"/>
        <v>30</v>
      </c>
      <c r="K6" s="85" t="str">
        <f t="shared" si="1"/>
        <v>OK</v>
      </c>
      <c r="L6" s="19"/>
      <c r="M6" s="19">
        <v>0</v>
      </c>
      <c r="N6" s="19"/>
      <c r="O6" s="19"/>
      <c r="P6" s="19">
        <v>0</v>
      </c>
      <c r="Q6" s="19">
        <v>0</v>
      </c>
      <c r="R6" s="19">
        <v>0</v>
      </c>
      <c r="S6" s="19">
        <v>0</v>
      </c>
      <c r="T6" s="19">
        <v>0</v>
      </c>
      <c r="U6" s="19">
        <v>0</v>
      </c>
      <c r="V6" s="19">
        <v>0</v>
      </c>
      <c r="W6" s="19">
        <v>0</v>
      </c>
      <c r="X6" s="19">
        <v>0</v>
      </c>
      <c r="Y6" s="19">
        <v>0</v>
      </c>
    </row>
    <row r="7" spans="1:25" ht="25.5" x14ac:dyDescent="0.25">
      <c r="A7" s="130"/>
      <c r="B7" s="133"/>
      <c r="C7" s="23">
        <v>4</v>
      </c>
      <c r="D7" s="36" t="s">
        <v>53</v>
      </c>
      <c r="E7" s="23" t="s">
        <v>51</v>
      </c>
      <c r="F7" s="22" t="s">
        <v>54</v>
      </c>
      <c r="G7" s="23" t="s">
        <v>47</v>
      </c>
      <c r="H7" s="29">
        <v>7.0000000000000007E-2</v>
      </c>
      <c r="I7" s="86">
        <v>20</v>
      </c>
      <c r="J7" s="84">
        <f t="shared" si="0"/>
        <v>20</v>
      </c>
      <c r="K7" s="85" t="str">
        <f t="shared" si="1"/>
        <v>OK</v>
      </c>
      <c r="L7" s="19">
        <v>0</v>
      </c>
      <c r="M7" s="19">
        <v>0</v>
      </c>
      <c r="N7" s="19"/>
      <c r="O7" s="19"/>
      <c r="P7" s="19">
        <v>0</v>
      </c>
      <c r="Q7" s="19">
        <v>0</v>
      </c>
      <c r="R7" s="19">
        <v>0</v>
      </c>
      <c r="S7" s="19">
        <v>0</v>
      </c>
      <c r="T7" s="19">
        <v>0</v>
      </c>
      <c r="U7" s="19">
        <v>0</v>
      </c>
      <c r="V7" s="19">
        <v>0</v>
      </c>
      <c r="W7" s="19">
        <v>0</v>
      </c>
      <c r="X7" s="19">
        <v>0</v>
      </c>
      <c r="Y7" s="19">
        <v>0</v>
      </c>
    </row>
    <row r="8" spans="1:25" ht="22.5" customHeight="1" x14ac:dyDescent="0.25">
      <c r="A8" s="130"/>
      <c r="B8" s="133"/>
      <c r="C8" s="23">
        <v>5</v>
      </c>
      <c r="D8" s="36" t="s">
        <v>55</v>
      </c>
      <c r="E8" s="23" t="s">
        <v>51</v>
      </c>
      <c r="F8" s="22" t="s">
        <v>54</v>
      </c>
      <c r="G8" s="23" t="s">
        <v>47</v>
      </c>
      <c r="H8" s="29">
        <v>0.7</v>
      </c>
      <c r="I8" s="86">
        <v>20</v>
      </c>
      <c r="J8" s="84">
        <f t="shared" si="0"/>
        <v>10</v>
      </c>
      <c r="K8" s="85" t="str">
        <f t="shared" si="1"/>
        <v>OK</v>
      </c>
      <c r="L8" s="19">
        <v>0</v>
      </c>
      <c r="M8" s="19">
        <v>0</v>
      </c>
      <c r="N8" s="19"/>
      <c r="O8" s="19"/>
      <c r="P8" s="19">
        <v>0</v>
      </c>
      <c r="Q8" s="19">
        <v>0</v>
      </c>
      <c r="R8" s="19">
        <v>0</v>
      </c>
      <c r="S8" s="19">
        <v>0</v>
      </c>
      <c r="T8" s="19">
        <v>0</v>
      </c>
      <c r="U8" s="19">
        <v>0</v>
      </c>
      <c r="V8" s="19">
        <v>10</v>
      </c>
      <c r="W8" s="19">
        <v>0</v>
      </c>
      <c r="X8" s="19">
        <v>0</v>
      </c>
      <c r="Y8" s="19">
        <v>0</v>
      </c>
    </row>
    <row r="9" spans="1:25" ht="25.5" customHeight="1" x14ac:dyDescent="0.25">
      <c r="A9" s="130"/>
      <c r="B9" s="133"/>
      <c r="C9" s="23">
        <v>6</v>
      </c>
      <c r="D9" s="36" t="s">
        <v>56</v>
      </c>
      <c r="E9" s="23" t="s">
        <v>51</v>
      </c>
      <c r="F9" s="22" t="s">
        <v>57</v>
      </c>
      <c r="G9" s="23" t="s">
        <v>47</v>
      </c>
      <c r="H9" s="29">
        <v>5.74</v>
      </c>
      <c r="I9" s="49">
        <v>20</v>
      </c>
      <c r="J9" s="84">
        <f t="shared" si="0"/>
        <v>18</v>
      </c>
      <c r="K9" s="85" t="str">
        <f t="shared" si="1"/>
        <v>OK</v>
      </c>
      <c r="L9" s="19">
        <v>0</v>
      </c>
      <c r="M9" s="19">
        <v>0</v>
      </c>
      <c r="N9" s="19"/>
      <c r="O9" s="19"/>
      <c r="P9" s="19">
        <v>0</v>
      </c>
      <c r="Q9" s="19">
        <v>0</v>
      </c>
      <c r="R9" s="19">
        <v>0</v>
      </c>
      <c r="S9" s="19">
        <v>0</v>
      </c>
      <c r="T9" s="19">
        <v>0</v>
      </c>
      <c r="U9" s="19">
        <v>0</v>
      </c>
      <c r="V9" s="19">
        <v>2</v>
      </c>
      <c r="W9" s="19">
        <v>0</v>
      </c>
      <c r="X9" s="19">
        <v>0</v>
      </c>
      <c r="Y9" s="19">
        <v>0</v>
      </c>
    </row>
    <row r="10" spans="1:25" ht="38.25" x14ac:dyDescent="0.25">
      <c r="A10" s="130"/>
      <c r="B10" s="133"/>
      <c r="C10" s="23">
        <v>7</v>
      </c>
      <c r="D10" s="21" t="s">
        <v>58</v>
      </c>
      <c r="E10" s="23" t="s">
        <v>40</v>
      </c>
      <c r="F10" s="23" t="s">
        <v>54</v>
      </c>
      <c r="G10" s="23" t="s">
        <v>47</v>
      </c>
      <c r="H10" s="29">
        <v>0.45</v>
      </c>
      <c r="I10" s="86">
        <v>50</v>
      </c>
      <c r="J10" s="84">
        <f t="shared" si="0"/>
        <v>35</v>
      </c>
      <c r="K10" s="85" t="str">
        <f t="shared" si="1"/>
        <v>OK</v>
      </c>
      <c r="L10" s="19">
        <v>0</v>
      </c>
      <c r="M10" s="19">
        <v>0</v>
      </c>
      <c r="N10" s="19"/>
      <c r="O10" s="19"/>
      <c r="P10" s="19">
        <v>0</v>
      </c>
      <c r="Q10" s="19">
        <v>0</v>
      </c>
      <c r="R10" s="19">
        <v>0</v>
      </c>
      <c r="S10" s="19">
        <v>0</v>
      </c>
      <c r="T10" s="19">
        <v>0</v>
      </c>
      <c r="U10" s="19">
        <v>0</v>
      </c>
      <c r="V10" s="19">
        <v>15</v>
      </c>
      <c r="W10" s="19">
        <v>0</v>
      </c>
      <c r="X10" s="19">
        <v>0</v>
      </c>
      <c r="Y10" s="19">
        <v>0</v>
      </c>
    </row>
    <row r="11" spans="1:25" ht="25.5" customHeight="1" x14ac:dyDescent="0.25">
      <c r="A11" s="130"/>
      <c r="B11" s="133"/>
      <c r="C11" s="23">
        <v>8</v>
      </c>
      <c r="D11" s="21" t="s">
        <v>59</v>
      </c>
      <c r="E11" s="23" t="s">
        <v>40</v>
      </c>
      <c r="F11" s="23" t="s">
        <v>60</v>
      </c>
      <c r="G11" s="23" t="s">
        <v>47</v>
      </c>
      <c r="H11" s="29">
        <v>9.32</v>
      </c>
      <c r="I11" s="86">
        <v>50</v>
      </c>
      <c r="J11" s="84">
        <f t="shared" si="0"/>
        <v>50</v>
      </c>
      <c r="K11" s="85" t="str">
        <f t="shared" si="1"/>
        <v>OK</v>
      </c>
      <c r="L11" s="19">
        <v>0</v>
      </c>
      <c r="M11" s="19">
        <v>0</v>
      </c>
      <c r="N11" s="19"/>
      <c r="O11" s="19"/>
      <c r="P11" s="19">
        <v>0</v>
      </c>
      <c r="Q11" s="19">
        <v>0</v>
      </c>
      <c r="R11" s="19">
        <v>0</v>
      </c>
      <c r="S11" s="19">
        <v>0</v>
      </c>
      <c r="T11" s="19">
        <v>0</v>
      </c>
      <c r="U11" s="19">
        <v>0</v>
      </c>
      <c r="V11" s="19">
        <v>0</v>
      </c>
      <c r="W11" s="19">
        <v>0</v>
      </c>
      <c r="X11" s="19">
        <v>0</v>
      </c>
      <c r="Y11" s="19">
        <v>0</v>
      </c>
    </row>
    <row r="12" spans="1:25" ht="25.5" customHeight="1" x14ac:dyDescent="0.25">
      <c r="A12" s="130"/>
      <c r="B12" s="133"/>
      <c r="C12" s="23">
        <v>9</v>
      </c>
      <c r="D12" s="21" t="s">
        <v>61</v>
      </c>
      <c r="E12" s="23" t="s">
        <v>40</v>
      </c>
      <c r="F12" s="23" t="s">
        <v>60</v>
      </c>
      <c r="G12" s="23" t="s">
        <v>47</v>
      </c>
      <c r="H12" s="29">
        <v>18.23</v>
      </c>
      <c r="I12" s="86">
        <v>50</v>
      </c>
      <c r="J12" s="84">
        <f t="shared" si="0"/>
        <v>50</v>
      </c>
      <c r="K12" s="85" t="str">
        <f t="shared" si="1"/>
        <v>OK</v>
      </c>
      <c r="L12" s="19">
        <v>0</v>
      </c>
      <c r="M12" s="19">
        <v>0</v>
      </c>
      <c r="N12" s="19"/>
      <c r="O12" s="19"/>
      <c r="P12" s="19">
        <v>0</v>
      </c>
      <c r="Q12" s="19">
        <v>0</v>
      </c>
      <c r="R12" s="19">
        <v>0</v>
      </c>
      <c r="S12" s="19">
        <v>0</v>
      </c>
      <c r="T12" s="19">
        <v>0</v>
      </c>
      <c r="U12" s="19">
        <v>0</v>
      </c>
      <c r="V12" s="19">
        <v>0</v>
      </c>
      <c r="W12" s="19">
        <v>0</v>
      </c>
      <c r="X12" s="19">
        <v>0</v>
      </c>
      <c r="Y12" s="19">
        <v>0</v>
      </c>
    </row>
    <row r="13" spans="1:25" ht="25.5" customHeight="1" x14ac:dyDescent="0.25">
      <c r="A13" s="130"/>
      <c r="B13" s="133"/>
      <c r="C13" s="23">
        <v>10</v>
      </c>
      <c r="D13" s="21" t="s">
        <v>62</v>
      </c>
      <c r="E13" s="23" t="s">
        <v>40</v>
      </c>
      <c r="F13" s="23" t="s">
        <v>60</v>
      </c>
      <c r="G13" s="23" t="s">
        <v>47</v>
      </c>
      <c r="H13" s="29">
        <v>28.08</v>
      </c>
      <c r="I13" s="86">
        <v>50</v>
      </c>
      <c r="J13" s="84">
        <f t="shared" si="0"/>
        <v>50</v>
      </c>
      <c r="K13" s="85" t="str">
        <f t="shared" si="1"/>
        <v>OK</v>
      </c>
      <c r="L13" s="19">
        <v>0</v>
      </c>
      <c r="M13" s="19">
        <v>0</v>
      </c>
      <c r="N13" s="19"/>
      <c r="O13" s="19"/>
      <c r="P13" s="19">
        <v>0</v>
      </c>
      <c r="Q13" s="19">
        <v>0</v>
      </c>
      <c r="R13" s="19">
        <v>0</v>
      </c>
      <c r="S13" s="19">
        <v>0</v>
      </c>
      <c r="T13" s="19">
        <v>0</v>
      </c>
      <c r="U13" s="19">
        <v>0</v>
      </c>
      <c r="V13" s="19">
        <v>0</v>
      </c>
      <c r="W13" s="19">
        <v>0</v>
      </c>
      <c r="X13" s="19">
        <v>0</v>
      </c>
      <c r="Y13" s="19">
        <v>0</v>
      </c>
    </row>
    <row r="14" spans="1:25" ht="38.25" x14ac:dyDescent="0.25">
      <c r="A14" s="131" t="s">
        <v>379</v>
      </c>
      <c r="B14" s="132">
        <v>3</v>
      </c>
      <c r="C14" s="26">
        <v>11</v>
      </c>
      <c r="D14" s="35" t="s">
        <v>63</v>
      </c>
      <c r="E14" s="26" t="s">
        <v>64</v>
      </c>
      <c r="F14" s="27" t="s">
        <v>65</v>
      </c>
      <c r="G14" s="26" t="s">
        <v>47</v>
      </c>
      <c r="H14" s="28">
        <v>2.06</v>
      </c>
      <c r="I14" s="83">
        <v>50</v>
      </c>
      <c r="J14" s="84">
        <f t="shared" si="0"/>
        <v>50</v>
      </c>
      <c r="K14" s="85" t="str">
        <f t="shared" si="1"/>
        <v>OK</v>
      </c>
      <c r="L14" s="19">
        <v>0</v>
      </c>
      <c r="M14" s="19">
        <v>0</v>
      </c>
      <c r="N14" s="19"/>
      <c r="O14" s="19"/>
      <c r="P14" s="19">
        <v>0</v>
      </c>
      <c r="Q14" s="19">
        <v>0</v>
      </c>
      <c r="R14" s="19">
        <v>0</v>
      </c>
      <c r="S14" s="19">
        <v>0</v>
      </c>
      <c r="T14" s="19">
        <v>0</v>
      </c>
      <c r="U14" s="19">
        <v>0</v>
      </c>
      <c r="V14" s="19">
        <v>0</v>
      </c>
      <c r="W14" s="19">
        <v>0</v>
      </c>
      <c r="X14" s="19">
        <v>0</v>
      </c>
      <c r="Y14" s="19">
        <v>0</v>
      </c>
    </row>
    <row r="15" spans="1:25" ht="38.25" x14ac:dyDescent="0.25">
      <c r="A15" s="131"/>
      <c r="B15" s="132"/>
      <c r="C15" s="26">
        <v>12</v>
      </c>
      <c r="D15" s="35" t="s">
        <v>66</v>
      </c>
      <c r="E15" s="26" t="s">
        <v>40</v>
      </c>
      <c r="F15" s="27" t="s">
        <v>52</v>
      </c>
      <c r="G15" s="26" t="s">
        <v>47</v>
      </c>
      <c r="H15" s="28">
        <v>1.1399999999999999</v>
      </c>
      <c r="I15" s="83">
        <v>60</v>
      </c>
      <c r="J15" s="84">
        <f t="shared" si="0"/>
        <v>60</v>
      </c>
      <c r="K15" s="85" t="str">
        <f t="shared" si="1"/>
        <v>OK</v>
      </c>
      <c r="L15" s="19">
        <v>0</v>
      </c>
      <c r="M15" s="19">
        <v>0</v>
      </c>
      <c r="N15" s="19"/>
      <c r="O15" s="19"/>
      <c r="P15" s="19">
        <v>0</v>
      </c>
      <c r="Q15" s="19">
        <v>0</v>
      </c>
      <c r="R15" s="19">
        <v>0</v>
      </c>
      <c r="S15" s="19">
        <v>0</v>
      </c>
      <c r="T15" s="19">
        <v>0</v>
      </c>
      <c r="U15" s="19">
        <v>0</v>
      </c>
      <c r="V15" s="19">
        <v>0</v>
      </c>
      <c r="W15" s="19">
        <v>0</v>
      </c>
      <c r="X15" s="19">
        <v>0</v>
      </c>
      <c r="Y15" s="19">
        <v>0</v>
      </c>
    </row>
    <row r="16" spans="1:25" ht="25.5" customHeight="1" x14ac:dyDescent="0.25">
      <c r="A16" s="130" t="s">
        <v>378</v>
      </c>
      <c r="B16" s="133">
        <v>4</v>
      </c>
      <c r="C16" s="23">
        <v>13</v>
      </c>
      <c r="D16" s="21" t="s">
        <v>67</v>
      </c>
      <c r="E16" s="23" t="s">
        <v>68</v>
      </c>
      <c r="F16" s="23" t="s">
        <v>52</v>
      </c>
      <c r="G16" s="23" t="s">
        <v>47</v>
      </c>
      <c r="H16" s="29">
        <v>1.46</v>
      </c>
      <c r="I16" s="86">
        <v>30</v>
      </c>
      <c r="J16" s="84">
        <f t="shared" si="0"/>
        <v>25</v>
      </c>
      <c r="K16" s="85" t="str">
        <f t="shared" si="1"/>
        <v>OK</v>
      </c>
      <c r="L16" s="19">
        <v>5</v>
      </c>
      <c r="M16" s="19">
        <v>0</v>
      </c>
      <c r="N16" s="19"/>
      <c r="O16" s="19"/>
      <c r="P16" s="19">
        <v>0</v>
      </c>
      <c r="Q16" s="19">
        <v>0</v>
      </c>
      <c r="R16" s="19">
        <v>0</v>
      </c>
      <c r="S16" s="19">
        <v>0</v>
      </c>
      <c r="T16" s="19">
        <v>0</v>
      </c>
      <c r="U16" s="19">
        <v>0</v>
      </c>
      <c r="V16" s="19">
        <v>0</v>
      </c>
      <c r="W16" s="19">
        <v>0</v>
      </c>
      <c r="X16" s="19">
        <v>0</v>
      </c>
      <c r="Y16" s="19">
        <v>0</v>
      </c>
    </row>
    <row r="17" spans="1:25" ht="25.5" customHeight="1" x14ac:dyDescent="0.25">
      <c r="A17" s="130"/>
      <c r="B17" s="133"/>
      <c r="C17" s="23">
        <v>14</v>
      </c>
      <c r="D17" s="21" t="s">
        <v>69</v>
      </c>
      <c r="E17" s="23" t="s">
        <v>40</v>
      </c>
      <c r="F17" s="23" t="s">
        <v>70</v>
      </c>
      <c r="G17" s="23" t="s">
        <v>47</v>
      </c>
      <c r="H17" s="29">
        <v>1.59</v>
      </c>
      <c r="I17" s="86"/>
      <c r="J17" s="84">
        <f t="shared" si="0"/>
        <v>0</v>
      </c>
      <c r="K17" s="85" t="str">
        <f t="shared" si="1"/>
        <v>OK</v>
      </c>
      <c r="L17" s="19">
        <v>0</v>
      </c>
      <c r="M17" s="19">
        <v>0</v>
      </c>
      <c r="N17" s="19"/>
      <c r="O17" s="19"/>
      <c r="P17" s="19">
        <v>0</v>
      </c>
      <c r="Q17" s="19">
        <v>0</v>
      </c>
      <c r="R17" s="19">
        <v>0</v>
      </c>
      <c r="S17" s="19">
        <v>0</v>
      </c>
      <c r="T17" s="19">
        <v>0</v>
      </c>
      <c r="U17" s="19">
        <v>0</v>
      </c>
      <c r="V17" s="19">
        <v>0</v>
      </c>
      <c r="W17" s="19">
        <v>0</v>
      </c>
      <c r="X17" s="19">
        <v>0</v>
      </c>
      <c r="Y17" s="19">
        <v>0</v>
      </c>
    </row>
    <row r="18" spans="1:25" ht="25.5" customHeight="1" x14ac:dyDescent="0.25">
      <c r="A18" s="130"/>
      <c r="B18" s="133"/>
      <c r="C18" s="23">
        <v>15</v>
      </c>
      <c r="D18" s="21" t="s">
        <v>71</v>
      </c>
      <c r="E18" s="23" t="s">
        <v>68</v>
      </c>
      <c r="F18" s="23" t="s">
        <v>72</v>
      </c>
      <c r="G18" s="23" t="s">
        <v>47</v>
      </c>
      <c r="H18" s="29">
        <v>19.98</v>
      </c>
      <c r="I18" s="86">
        <v>15</v>
      </c>
      <c r="J18" s="84">
        <f t="shared" si="0"/>
        <v>15</v>
      </c>
      <c r="K18" s="85" t="str">
        <f t="shared" si="1"/>
        <v>OK</v>
      </c>
      <c r="L18" s="19">
        <v>0</v>
      </c>
      <c r="M18" s="19">
        <v>0</v>
      </c>
      <c r="N18" s="19"/>
      <c r="O18" s="19"/>
      <c r="P18" s="19">
        <v>0</v>
      </c>
      <c r="Q18" s="19">
        <v>0</v>
      </c>
      <c r="R18" s="19">
        <v>0</v>
      </c>
      <c r="S18" s="19">
        <v>0</v>
      </c>
      <c r="T18" s="19">
        <v>0</v>
      </c>
      <c r="U18" s="19">
        <v>0</v>
      </c>
      <c r="V18" s="19">
        <v>0</v>
      </c>
      <c r="W18" s="19">
        <v>0</v>
      </c>
      <c r="X18" s="19">
        <v>0</v>
      </c>
      <c r="Y18" s="19">
        <v>0</v>
      </c>
    </row>
    <row r="19" spans="1:25" ht="25.5" customHeight="1" x14ac:dyDescent="0.25">
      <c r="A19" s="130"/>
      <c r="B19" s="133"/>
      <c r="C19" s="23">
        <v>16</v>
      </c>
      <c r="D19" s="21" t="s">
        <v>73</v>
      </c>
      <c r="E19" s="23" t="s">
        <v>40</v>
      </c>
      <c r="F19" s="23" t="s">
        <v>74</v>
      </c>
      <c r="G19" s="23" t="s">
        <v>47</v>
      </c>
      <c r="H19" s="29">
        <v>14.85</v>
      </c>
      <c r="I19" s="86">
        <v>40</v>
      </c>
      <c r="J19" s="84">
        <f t="shared" si="0"/>
        <v>40</v>
      </c>
      <c r="K19" s="85" t="str">
        <f t="shared" si="1"/>
        <v>OK</v>
      </c>
      <c r="L19" s="19">
        <v>0</v>
      </c>
      <c r="M19" s="19">
        <v>0</v>
      </c>
      <c r="N19" s="19"/>
      <c r="O19" s="19"/>
      <c r="P19" s="19">
        <v>0</v>
      </c>
      <c r="Q19" s="19">
        <v>0</v>
      </c>
      <c r="R19" s="19">
        <v>0</v>
      </c>
      <c r="S19" s="19">
        <v>0</v>
      </c>
      <c r="T19" s="19">
        <v>0</v>
      </c>
      <c r="U19" s="19">
        <v>0</v>
      </c>
      <c r="V19" s="19">
        <v>0</v>
      </c>
      <c r="W19" s="19">
        <v>0</v>
      </c>
      <c r="X19" s="19">
        <v>0</v>
      </c>
      <c r="Y19" s="19">
        <v>0</v>
      </c>
    </row>
    <row r="20" spans="1:25" ht="25.5" customHeight="1" x14ac:dyDescent="0.25">
      <c r="A20" s="130"/>
      <c r="B20" s="133"/>
      <c r="C20" s="23">
        <v>17</v>
      </c>
      <c r="D20" s="21" t="s">
        <v>75</v>
      </c>
      <c r="E20" s="23" t="s">
        <v>40</v>
      </c>
      <c r="F20" s="23" t="s">
        <v>72</v>
      </c>
      <c r="G20" s="23" t="s">
        <v>47</v>
      </c>
      <c r="H20" s="29">
        <v>3.11</v>
      </c>
      <c r="I20" s="86"/>
      <c r="J20" s="84">
        <f t="shared" si="0"/>
        <v>0</v>
      </c>
      <c r="K20" s="85" t="str">
        <f t="shared" si="1"/>
        <v>OK</v>
      </c>
      <c r="L20" s="19">
        <v>0</v>
      </c>
      <c r="M20" s="19">
        <v>0</v>
      </c>
      <c r="N20" s="19"/>
      <c r="O20" s="19"/>
      <c r="P20" s="19">
        <v>0</v>
      </c>
      <c r="Q20" s="19">
        <v>0</v>
      </c>
      <c r="R20" s="19">
        <v>0</v>
      </c>
      <c r="S20" s="19">
        <v>0</v>
      </c>
      <c r="T20" s="19">
        <v>0</v>
      </c>
      <c r="U20" s="19">
        <v>0</v>
      </c>
      <c r="V20" s="19">
        <v>0</v>
      </c>
      <c r="W20" s="19">
        <v>0</v>
      </c>
      <c r="X20" s="19">
        <v>0</v>
      </c>
      <c r="Y20" s="19">
        <v>0</v>
      </c>
    </row>
    <row r="21" spans="1:25" ht="25.5" customHeight="1" x14ac:dyDescent="0.25">
      <c r="A21" s="130"/>
      <c r="B21" s="133"/>
      <c r="C21" s="23">
        <v>18</v>
      </c>
      <c r="D21" s="21" t="s">
        <v>76</v>
      </c>
      <c r="E21" s="23" t="s">
        <v>40</v>
      </c>
      <c r="F21" s="23" t="s">
        <v>77</v>
      </c>
      <c r="G21" s="23" t="s">
        <v>47</v>
      </c>
      <c r="H21" s="29">
        <v>4.58</v>
      </c>
      <c r="I21" s="86"/>
      <c r="J21" s="84">
        <f t="shared" si="0"/>
        <v>0</v>
      </c>
      <c r="K21" s="85" t="str">
        <f t="shared" si="1"/>
        <v>OK</v>
      </c>
      <c r="L21" s="19">
        <v>0</v>
      </c>
      <c r="M21" s="19">
        <v>0</v>
      </c>
      <c r="N21" s="19"/>
      <c r="O21" s="19"/>
      <c r="P21" s="19">
        <v>0</v>
      </c>
      <c r="Q21" s="19">
        <v>0</v>
      </c>
      <c r="R21" s="19">
        <v>0</v>
      </c>
      <c r="S21" s="19">
        <v>0</v>
      </c>
      <c r="T21" s="19">
        <v>0</v>
      </c>
      <c r="U21" s="19">
        <v>0</v>
      </c>
      <c r="V21" s="19">
        <v>0</v>
      </c>
      <c r="W21" s="19">
        <v>0</v>
      </c>
      <c r="X21" s="19">
        <v>0</v>
      </c>
      <c r="Y21" s="19">
        <v>0</v>
      </c>
    </row>
    <row r="22" spans="1:25" ht="25.5" customHeight="1" x14ac:dyDescent="0.25">
      <c r="A22" s="130"/>
      <c r="B22" s="133"/>
      <c r="C22" s="23">
        <v>19</v>
      </c>
      <c r="D22" s="21" t="s">
        <v>78</v>
      </c>
      <c r="E22" s="23" t="s">
        <v>40</v>
      </c>
      <c r="F22" s="23" t="s">
        <v>77</v>
      </c>
      <c r="G22" s="23" t="s">
        <v>47</v>
      </c>
      <c r="H22" s="29">
        <v>1.47</v>
      </c>
      <c r="I22" s="86">
        <v>100</v>
      </c>
      <c r="J22" s="84">
        <f t="shared" si="0"/>
        <v>100</v>
      </c>
      <c r="K22" s="85" t="str">
        <f t="shared" si="1"/>
        <v>OK</v>
      </c>
      <c r="L22" s="19">
        <v>0</v>
      </c>
      <c r="M22" s="19">
        <v>0</v>
      </c>
      <c r="N22" s="19"/>
      <c r="O22" s="19"/>
      <c r="P22" s="19">
        <v>0</v>
      </c>
      <c r="Q22" s="19">
        <v>0</v>
      </c>
      <c r="R22" s="19">
        <v>0</v>
      </c>
      <c r="S22" s="19">
        <v>0</v>
      </c>
      <c r="T22" s="19">
        <v>0</v>
      </c>
      <c r="U22" s="19">
        <v>0</v>
      </c>
      <c r="V22" s="19">
        <v>0</v>
      </c>
      <c r="W22" s="19">
        <v>0</v>
      </c>
      <c r="X22" s="19">
        <v>0</v>
      </c>
      <c r="Y22" s="19">
        <v>0</v>
      </c>
    </row>
    <row r="23" spans="1:25" ht="51" x14ac:dyDescent="0.25">
      <c r="A23" s="130"/>
      <c r="B23" s="133"/>
      <c r="C23" s="23">
        <v>20</v>
      </c>
      <c r="D23" s="21" t="s">
        <v>79</v>
      </c>
      <c r="E23" s="23" t="s">
        <v>40</v>
      </c>
      <c r="F23" s="23" t="s">
        <v>80</v>
      </c>
      <c r="G23" s="23" t="s">
        <v>47</v>
      </c>
      <c r="H23" s="29">
        <v>10.130000000000001</v>
      </c>
      <c r="I23" s="86">
        <v>50</v>
      </c>
      <c r="J23" s="84">
        <f t="shared" si="0"/>
        <v>40</v>
      </c>
      <c r="K23" s="85" t="str">
        <f t="shared" si="1"/>
        <v>OK</v>
      </c>
      <c r="L23" s="19">
        <v>0</v>
      </c>
      <c r="M23" s="19">
        <v>0</v>
      </c>
      <c r="N23" s="19"/>
      <c r="O23" s="19"/>
      <c r="P23" s="19">
        <v>0</v>
      </c>
      <c r="Q23" s="19">
        <v>0</v>
      </c>
      <c r="R23" s="19">
        <v>0</v>
      </c>
      <c r="S23" s="19">
        <v>0</v>
      </c>
      <c r="T23" s="19">
        <v>0</v>
      </c>
      <c r="U23" s="19">
        <v>0</v>
      </c>
      <c r="V23" s="19">
        <v>10</v>
      </c>
      <c r="W23" s="19">
        <v>0</v>
      </c>
      <c r="X23" s="19">
        <v>0</v>
      </c>
      <c r="Y23" s="19">
        <v>0</v>
      </c>
    </row>
    <row r="24" spans="1:25" ht="89.25" x14ac:dyDescent="0.25">
      <c r="A24" s="131" t="s">
        <v>379</v>
      </c>
      <c r="B24" s="132">
        <v>5</v>
      </c>
      <c r="C24" s="26">
        <v>21</v>
      </c>
      <c r="D24" s="35" t="s">
        <v>487</v>
      </c>
      <c r="E24" s="26" t="s">
        <v>40</v>
      </c>
      <c r="F24" s="27" t="s">
        <v>81</v>
      </c>
      <c r="G24" s="26" t="s">
        <v>47</v>
      </c>
      <c r="H24" s="28">
        <v>0.39</v>
      </c>
      <c r="I24" s="83">
        <v>600</v>
      </c>
      <c r="J24" s="84">
        <f t="shared" si="0"/>
        <v>500</v>
      </c>
      <c r="K24" s="85" t="str">
        <f t="shared" si="1"/>
        <v>OK</v>
      </c>
      <c r="L24" s="19">
        <v>0</v>
      </c>
      <c r="M24" s="19">
        <v>0</v>
      </c>
      <c r="N24" s="19"/>
      <c r="O24" s="19"/>
      <c r="P24" s="19">
        <v>0</v>
      </c>
      <c r="Q24" s="19">
        <v>0</v>
      </c>
      <c r="R24" s="19">
        <v>0</v>
      </c>
      <c r="S24" s="19">
        <v>0</v>
      </c>
      <c r="T24" s="19">
        <v>0</v>
      </c>
      <c r="U24" s="19">
        <v>0</v>
      </c>
      <c r="V24" s="19">
        <v>0</v>
      </c>
      <c r="W24" s="19">
        <v>0</v>
      </c>
      <c r="X24" s="19">
        <v>100</v>
      </c>
      <c r="Y24" s="19">
        <v>0</v>
      </c>
    </row>
    <row r="25" spans="1:25" ht="76.5" x14ac:dyDescent="0.25">
      <c r="A25" s="131"/>
      <c r="B25" s="132"/>
      <c r="C25" s="26">
        <v>22</v>
      </c>
      <c r="D25" s="35" t="s">
        <v>488</v>
      </c>
      <c r="E25" s="26" t="s">
        <v>40</v>
      </c>
      <c r="F25" s="27" t="s">
        <v>81</v>
      </c>
      <c r="G25" s="26" t="s">
        <v>47</v>
      </c>
      <c r="H25" s="28">
        <v>0.39</v>
      </c>
      <c r="I25" s="83">
        <v>600</v>
      </c>
      <c r="J25" s="84">
        <f t="shared" si="0"/>
        <v>600</v>
      </c>
      <c r="K25" s="85" t="str">
        <f t="shared" si="1"/>
        <v>OK</v>
      </c>
      <c r="L25" s="19">
        <v>0</v>
      </c>
      <c r="M25" s="19">
        <v>0</v>
      </c>
      <c r="N25" s="19"/>
      <c r="O25" s="19"/>
      <c r="P25" s="19">
        <v>0</v>
      </c>
      <c r="Q25" s="19">
        <v>0</v>
      </c>
      <c r="R25" s="19">
        <v>0</v>
      </c>
      <c r="S25" s="19">
        <v>0</v>
      </c>
      <c r="T25" s="19">
        <v>0</v>
      </c>
      <c r="U25" s="19">
        <v>0</v>
      </c>
      <c r="V25" s="19">
        <v>0</v>
      </c>
      <c r="W25" s="19">
        <v>0</v>
      </c>
      <c r="X25" s="19">
        <v>0</v>
      </c>
      <c r="Y25" s="19">
        <v>0</v>
      </c>
    </row>
    <row r="26" spans="1:25" ht="89.25" x14ac:dyDescent="0.25">
      <c r="A26" s="131"/>
      <c r="B26" s="132"/>
      <c r="C26" s="26">
        <v>23</v>
      </c>
      <c r="D26" s="35" t="s">
        <v>489</v>
      </c>
      <c r="E26" s="26" t="s">
        <v>40</v>
      </c>
      <c r="F26" s="27" t="s">
        <v>81</v>
      </c>
      <c r="G26" s="26" t="s">
        <v>47</v>
      </c>
      <c r="H26" s="28">
        <v>0.33</v>
      </c>
      <c r="I26" s="83">
        <v>200</v>
      </c>
      <c r="J26" s="84">
        <f t="shared" si="0"/>
        <v>200</v>
      </c>
      <c r="K26" s="85" t="str">
        <f t="shared" si="1"/>
        <v>OK</v>
      </c>
      <c r="L26" s="19">
        <v>0</v>
      </c>
      <c r="M26" s="19">
        <v>0</v>
      </c>
      <c r="N26" s="19"/>
      <c r="O26" s="19"/>
      <c r="P26" s="19">
        <v>0</v>
      </c>
      <c r="Q26" s="19">
        <v>0</v>
      </c>
      <c r="R26" s="19">
        <v>0</v>
      </c>
      <c r="S26" s="19">
        <v>0</v>
      </c>
      <c r="T26" s="19">
        <v>0</v>
      </c>
      <c r="U26" s="19">
        <v>0</v>
      </c>
      <c r="V26" s="19">
        <v>0</v>
      </c>
      <c r="W26" s="19">
        <v>0</v>
      </c>
      <c r="X26" s="19">
        <v>0</v>
      </c>
      <c r="Y26" s="19">
        <v>0</v>
      </c>
    </row>
    <row r="27" spans="1:25" ht="89.25" x14ac:dyDescent="0.25">
      <c r="A27" s="131"/>
      <c r="B27" s="132"/>
      <c r="C27" s="26">
        <v>24</v>
      </c>
      <c r="D27" s="35" t="s">
        <v>490</v>
      </c>
      <c r="E27" s="26" t="s">
        <v>40</v>
      </c>
      <c r="F27" s="27" t="s">
        <v>81</v>
      </c>
      <c r="G27" s="26" t="s">
        <v>47</v>
      </c>
      <c r="H27" s="28">
        <v>0.33</v>
      </c>
      <c r="I27" s="83">
        <v>400</v>
      </c>
      <c r="J27" s="84">
        <f t="shared" si="0"/>
        <v>200</v>
      </c>
      <c r="K27" s="85" t="str">
        <f t="shared" si="1"/>
        <v>OK</v>
      </c>
      <c r="L27" s="19">
        <v>0</v>
      </c>
      <c r="M27" s="19">
        <v>0</v>
      </c>
      <c r="N27" s="19"/>
      <c r="O27" s="19"/>
      <c r="P27" s="19">
        <v>0</v>
      </c>
      <c r="Q27" s="19">
        <v>0</v>
      </c>
      <c r="R27" s="19">
        <v>0</v>
      </c>
      <c r="S27" s="19">
        <v>0</v>
      </c>
      <c r="T27" s="19">
        <v>100</v>
      </c>
      <c r="U27" s="19">
        <v>0</v>
      </c>
      <c r="V27" s="19">
        <v>0</v>
      </c>
      <c r="W27" s="19">
        <v>0</v>
      </c>
      <c r="X27" s="19">
        <v>100</v>
      </c>
      <c r="Y27" s="19">
        <v>0</v>
      </c>
    </row>
    <row r="28" spans="1:25" ht="25.5" customHeight="1" x14ac:dyDescent="0.25">
      <c r="A28" s="130" t="s">
        <v>378</v>
      </c>
      <c r="B28" s="133">
        <v>6</v>
      </c>
      <c r="C28" s="23">
        <v>25</v>
      </c>
      <c r="D28" s="21" t="s">
        <v>82</v>
      </c>
      <c r="E28" s="23" t="s">
        <v>40</v>
      </c>
      <c r="F28" s="23" t="s">
        <v>83</v>
      </c>
      <c r="G28" s="23" t="s">
        <v>47</v>
      </c>
      <c r="H28" s="29">
        <v>0.82</v>
      </c>
      <c r="I28" s="49">
        <v>24</v>
      </c>
      <c r="J28" s="84">
        <f t="shared" si="0"/>
        <v>24</v>
      </c>
      <c r="K28" s="85" t="str">
        <f t="shared" si="1"/>
        <v>OK</v>
      </c>
      <c r="L28" s="19">
        <v>0</v>
      </c>
      <c r="M28" s="19">
        <v>0</v>
      </c>
      <c r="N28" s="19"/>
      <c r="O28" s="19"/>
      <c r="P28" s="19">
        <v>0</v>
      </c>
      <c r="Q28" s="19">
        <v>0</v>
      </c>
      <c r="R28" s="19">
        <v>0</v>
      </c>
      <c r="S28" s="19">
        <v>0</v>
      </c>
      <c r="T28" s="19">
        <v>0</v>
      </c>
      <c r="U28" s="19">
        <v>0</v>
      </c>
      <c r="V28" s="19">
        <v>0</v>
      </c>
      <c r="W28" s="19">
        <v>0</v>
      </c>
      <c r="X28" s="19">
        <v>0</v>
      </c>
      <c r="Y28" s="19">
        <v>0</v>
      </c>
    </row>
    <row r="29" spans="1:25" ht="25.5" x14ac:dyDescent="0.25">
      <c r="A29" s="130"/>
      <c r="B29" s="133"/>
      <c r="C29" s="23">
        <v>26</v>
      </c>
      <c r="D29" s="21" t="s">
        <v>84</v>
      </c>
      <c r="E29" s="23" t="s">
        <v>40</v>
      </c>
      <c r="F29" s="23" t="s">
        <v>83</v>
      </c>
      <c r="G29" s="23" t="s">
        <v>47</v>
      </c>
      <c r="H29" s="29">
        <v>0.82</v>
      </c>
      <c r="I29" s="49">
        <v>24</v>
      </c>
      <c r="J29" s="84">
        <f t="shared" si="0"/>
        <v>24</v>
      </c>
      <c r="K29" s="85" t="str">
        <f t="shared" si="1"/>
        <v>OK</v>
      </c>
      <c r="L29" s="48"/>
      <c r="M29" s="48"/>
      <c r="N29" s="48"/>
      <c r="O29" s="48"/>
      <c r="P29" s="48"/>
      <c r="Q29" s="48"/>
      <c r="R29" s="48"/>
      <c r="S29" s="48"/>
      <c r="T29" s="48"/>
      <c r="U29" s="48"/>
      <c r="V29" s="48"/>
      <c r="W29" s="48"/>
      <c r="X29" s="48"/>
      <c r="Y29" s="48"/>
    </row>
    <row r="30" spans="1:25" ht="25.5" x14ac:dyDescent="0.25">
      <c r="A30" s="130"/>
      <c r="B30" s="133"/>
      <c r="C30" s="23">
        <v>27</v>
      </c>
      <c r="D30" s="21" t="s">
        <v>85</v>
      </c>
      <c r="E30" s="23" t="s">
        <v>40</v>
      </c>
      <c r="F30" s="23" t="s">
        <v>83</v>
      </c>
      <c r="G30" s="23" t="s">
        <v>47</v>
      </c>
      <c r="H30" s="29">
        <v>0.82</v>
      </c>
      <c r="I30" s="49">
        <v>24</v>
      </c>
      <c r="J30" s="84">
        <f t="shared" si="0"/>
        <v>24</v>
      </c>
      <c r="K30" s="85" t="str">
        <f t="shared" si="1"/>
        <v>OK</v>
      </c>
      <c r="L30" s="48"/>
      <c r="M30" s="48"/>
      <c r="N30" s="48"/>
      <c r="O30" s="48"/>
      <c r="P30" s="48"/>
      <c r="Q30" s="48"/>
      <c r="R30" s="48"/>
      <c r="S30" s="48"/>
      <c r="T30" s="48"/>
      <c r="U30" s="48"/>
      <c r="V30" s="48"/>
      <c r="W30" s="48"/>
      <c r="X30" s="48"/>
      <c r="Y30" s="48"/>
    </row>
    <row r="31" spans="1:25" ht="25.5" x14ac:dyDescent="0.25">
      <c r="A31" s="130"/>
      <c r="B31" s="133"/>
      <c r="C31" s="23">
        <v>28</v>
      </c>
      <c r="D31" s="21" t="s">
        <v>86</v>
      </c>
      <c r="E31" s="23" t="s">
        <v>40</v>
      </c>
      <c r="F31" s="23" t="s">
        <v>83</v>
      </c>
      <c r="G31" s="23" t="s">
        <v>47</v>
      </c>
      <c r="H31" s="29">
        <v>0.82</v>
      </c>
      <c r="I31" s="49">
        <v>24</v>
      </c>
      <c r="J31" s="84">
        <f t="shared" si="0"/>
        <v>24</v>
      </c>
      <c r="K31" s="85" t="str">
        <f t="shared" si="1"/>
        <v>OK</v>
      </c>
      <c r="L31" s="48"/>
      <c r="M31" s="48"/>
      <c r="N31" s="48"/>
      <c r="O31" s="48"/>
      <c r="P31" s="48"/>
      <c r="Q31" s="48"/>
      <c r="R31" s="48"/>
      <c r="S31" s="48"/>
      <c r="T31" s="48"/>
      <c r="U31" s="48"/>
      <c r="V31" s="48"/>
      <c r="W31" s="48"/>
      <c r="X31" s="48"/>
      <c r="Y31" s="48"/>
    </row>
    <row r="32" spans="1:25" ht="38.25" x14ac:dyDescent="0.25">
      <c r="A32" s="130"/>
      <c r="B32" s="133"/>
      <c r="C32" s="23">
        <v>29</v>
      </c>
      <c r="D32" s="21" t="s">
        <v>87</v>
      </c>
      <c r="E32" s="23" t="s">
        <v>40</v>
      </c>
      <c r="F32" s="23" t="s">
        <v>52</v>
      </c>
      <c r="G32" s="23" t="s">
        <v>47</v>
      </c>
      <c r="H32" s="29">
        <v>0.63</v>
      </c>
      <c r="I32" s="50">
        <v>30</v>
      </c>
      <c r="J32" s="84">
        <f t="shared" si="0"/>
        <v>18</v>
      </c>
      <c r="K32" s="85" t="str">
        <f t="shared" si="1"/>
        <v>OK</v>
      </c>
      <c r="L32" s="48"/>
      <c r="M32" s="48"/>
      <c r="N32" s="48"/>
      <c r="O32" s="48"/>
      <c r="P32" s="48"/>
      <c r="Q32" s="48"/>
      <c r="R32" s="48"/>
      <c r="S32" s="48"/>
      <c r="T32" s="48"/>
      <c r="U32" s="48"/>
      <c r="V32" s="59">
        <v>12</v>
      </c>
      <c r="W32" s="48"/>
      <c r="X32" s="48"/>
      <c r="Y32" s="48"/>
    </row>
    <row r="33" spans="1:25" ht="38.25" x14ac:dyDescent="0.25">
      <c r="A33" s="130"/>
      <c r="B33" s="133"/>
      <c r="C33" s="23">
        <v>30</v>
      </c>
      <c r="D33" s="21" t="s">
        <v>88</v>
      </c>
      <c r="E33" s="23" t="s">
        <v>40</v>
      </c>
      <c r="F33" s="23" t="s">
        <v>52</v>
      </c>
      <c r="G33" s="23" t="s">
        <v>47</v>
      </c>
      <c r="H33" s="29">
        <v>0.63</v>
      </c>
      <c r="I33" s="50">
        <v>30</v>
      </c>
      <c r="J33" s="84">
        <f t="shared" si="0"/>
        <v>30</v>
      </c>
      <c r="K33" s="85" t="str">
        <f t="shared" si="1"/>
        <v>OK</v>
      </c>
      <c r="L33" s="48"/>
      <c r="M33" s="48"/>
      <c r="N33" s="48"/>
      <c r="O33" s="48"/>
      <c r="P33" s="48"/>
      <c r="Q33" s="48"/>
      <c r="R33" s="48"/>
      <c r="S33" s="48"/>
      <c r="T33" s="48"/>
      <c r="U33" s="48"/>
      <c r="V33" s="48"/>
      <c r="W33" s="48"/>
      <c r="X33" s="48"/>
      <c r="Y33" s="48"/>
    </row>
    <row r="34" spans="1:25" ht="63.75" x14ac:dyDescent="0.25">
      <c r="A34" s="130"/>
      <c r="B34" s="133"/>
      <c r="C34" s="23">
        <v>31</v>
      </c>
      <c r="D34" s="21" t="s">
        <v>89</v>
      </c>
      <c r="E34" s="23" t="s">
        <v>40</v>
      </c>
      <c r="F34" s="23" t="s">
        <v>90</v>
      </c>
      <c r="G34" s="23" t="s">
        <v>47</v>
      </c>
      <c r="H34" s="29">
        <v>5.51</v>
      </c>
      <c r="I34" s="86"/>
      <c r="J34" s="84">
        <f t="shared" si="0"/>
        <v>0</v>
      </c>
      <c r="K34" s="85" t="str">
        <f t="shared" si="1"/>
        <v>OK</v>
      </c>
      <c r="L34" s="48"/>
      <c r="M34" s="48"/>
      <c r="N34" s="48"/>
      <c r="O34" s="48"/>
      <c r="P34" s="48"/>
      <c r="Q34" s="48"/>
      <c r="R34" s="48"/>
      <c r="S34" s="48"/>
      <c r="T34" s="48"/>
      <c r="U34" s="48"/>
      <c r="V34" s="48"/>
      <c r="W34" s="48"/>
      <c r="X34" s="48"/>
      <c r="Y34" s="48"/>
    </row>
    <row r="35" spans="1:25" x14ac:dyDescent="0.25">
      <c r="A35" s="130"/>
      <c r="B35" s="133"/>
      <c r="C35" s="23">
        <v>32</v>
      </c>
      <c r="D35" s="21" t="s">
        <v>91</v>
      </c>
      <c r="E35" s="23" t="s">
        <v>40</v>
      </c>
      <c r="F35" s="23" t="s">
        <v>92</v>
      </c>
      <c r="G35" s="23" t="s">
        <v>47</v>
      </c>
      <c r="H35" s="29">
        <v>0.56999999999999995</v>
      </c>
      <c r="I35" s="86">
        <v>100</v>
      </c>
      <c r="J35" s="84">
        <f t="shared" si="0"/>
        <v>100</v>
      </c>
      <c r="K35" s="85" t="str">
        <f t="shared" si="1"/>
        <v>OK</v>
      </c>
      <c r="L35" s="48"/>
      <c r="M35" s="48"/>
      <c r="N35" s="48"/>
      <c r="O35" s="48"/>
      <c r="P35" s="48"/>
      <c r="Q35" s="48"/>
      <c r="R35" s="48"/>
      <c r="S35" s="48"/>
      <c r="T35" s="48"/>
      <c r="U35" s="48"/>
      <c r="V35" s="48"/>
      <c r="W35" s="48"/>
      <c r="X35" s="48"/>
      <c r="Y35" s="48"/>
    </row>
    <row r="36" spans="1:25" x14ac:dyDescent="0.25">
      <c r="A36" s="130"/>
      <c r="B36" s="133"/>
      <c r="C36" s="23">
        <v>33</v>
      </c>
      <c r="D36" s="21" t="s">
        <v>93</v>
      </c>
      <c r="E36" s="23" t="s">
        <v>40</v>
      </c>
      <c r="F36" s="23" t="s">
        <v>92</v>
      </c>
      <c r="G36" s="23" t="s">
        <v>47</v>
      </c>
      <c r="H36" s="29">
        <v>0.56999999999999995</v>
      </c>
      <c r="I36" s="86">
        <v>100</v>
      </c>
      <c r="J36" s="84">
        <f t="shared" si="0"/>
        <v>100</v>
      </c>
      <c r="K36" s="85" t="str">
        <f t="shared" si="1"/>
        <v>OK</v>
      </c>
      <c r="L36" s="48"/>
      <c r="M36" s="48"/>
      <c r="N36" s="48"/>
      <c r="O36" s="48"/>
      <c r="P36" s="48"/>
      <c r="Q36" s="48"/>
      <c r="R36" s="48"/>
      <c r="S36" s="48"/>
      <c r="T36" s="48"/>
      <c r="U36" s="48"/>
      <c r="V36" s="48"/>
      <c r="W36" s="48"/>
      <c r="X36" s="48"/>
      <c r="Y36" s="48"/>
    </row>
    <row r="37" spans="1:25" x14ac:dyDescent="0.25">
      <c r="A37" s="130"/>
      <c r="B37" s="133"/>
      <c r="C37" s="23">
        <v>34</v>
      </c>
      <c r="D37" s="21" t="s">
        <v>94</v>
      </c>
      <c r="E37" s="23" t="s">
        <v>40</v>
      </c>
      <c r="F37" s="23" t="s">
        <v>92</v>
      </c>
      <c r="G37" s="23" t="s">
        <v>47</v>
      </c>
      <c r="H37" s="29">
        <v>0.56999999999999995</v>
      </c>
      <c r="I37" s="86">
        <v>100</v>
      </c>
      <c r="J37" s="84">
        <f t="shared" si="0"/>
        <v>100</v>
      </c>
      <c r="K37" s="85" t="str">
        <f t="shared" si="1"/>
        <v>OK</v>
      </c>
      <c r="L37" s="48"/>
      <c r="M37" s="48"/>
      <c r="N37" s="48"/>
      <c r="O37" s="48"/>
      <c r="P37" s="48"/>
      <c r="Q37" s="48"/>
      <c r="R37" s="48"/>
      <c r="S37" s="48"/>
      <c r="T37" s="48"/>
      <c r="U37" s="48"/>
      <c r="V37" s="48"/>
      <c r="W37" s="48"/>
      <c r="X37" s="48"/>
      <c r="Y37" s="48"/>
    </row>
    <row r="38" spans="1:25" x14ac:dyDescent="0.25">
      <c r="A38" s="130"/>
      <c r="B38" s="133"/>
      <c r="C38" s="23">
        <v>35</v>
      </c>
      <c r="D38" s="21" t="s">
        <v>95</v>
      </c>
      <c r="E38" s="23" t="s">
        <v>40</v>
      </c>
      <c r="F38" s="23" t="s">
        <v>92</v>
      </c>
      <c r="G38" s="23" t="s">
        <v>47</v>
      </c>
      <c r="H38" s="29">
        <v>0.56999999999999995</v>
      </c>
      <c r="I38" s="86">
        <v>100</v>
      </c>
      <c r="J38" s="84">
        <f t="shared" si="0"/>
        <v>100</v>
      </c>
      <c r="K38" s="85" t="str">
        <f t="shared" si="1"/>
        <v>OK</v>
      </c>
      <c r="L38" s="48"/>
      <c r="M38" s="48"/>
      <c r="N38" s="48"/>
      <c r="O38" s="48"/>
      <c r="P38" s="48"/>
      <c r="Q38" s="48"/>
      <c r="R38" s="48"/>
      <c r="S38" s="48"/>
      <c r="T38" s="48"/>
      <c r="U38" s="48"/>
      <c r="V38" s="48"/>
      <c r="W38" s="48"/>
      <c r="X38" s="48"/>
      <c r="Y38" s="48"/>
    </row>
    <row r="39" spans="1:25" x14ac:dyDescent="0.25">
      <c r="A39" s="130"/>
      <c r="B39" s="133"/>
      <c r="C39" s="23">
        <v>36</v>
      </c>
      <c r="D39" s="21" t="s">
        <v>96</v>
      </c>
      <c r="E39" s="23" t="s">
        <v>40</v>
      </c>
      <c r="F39" s="23" t="s">
        <v>92</v>
      </c>
      <c r="G39" s="23" t="s">
        <v>47</v>
      </c>
      <c r="H39" s="29">
        <v>0.56999999999999995</v>
      </c>
      <c r="I39" s="86">
        <v>100</v>
      </c>
      <c r="J39" s="84">
        <f t="shared" si="0"/>
        <v>100</v>
      </c>
      <c r="K39" s="85" t="str">
        <f t="shared" si="1"/>
        <v>OK</v>
      </c>
      <c r="L39" s="48"/>
      <c r="M39" s="48"/>
      <c r="N39" s="48"/>
      <c r="O39" s="48"/>
      <c r="P39" s="48"/>
      <c r="Q39" s="48"/>
      <c r="R39" s="48"/>
      <c r="S39" s="48"/>
      <c r="T39" s="48"/>
      <c r="U39" s="48"/>
      <c r="V39" s="48"/>
      <c r="W39" s="48"/>
      <c r="X39" s="48"/>
      <c r="Y39" s="48"/>
    </row>
    <row r="40" spans="1:25" ht="25.5" x14ac:dyDescent="0.25">
      <c r="A40" s="130"/>
      <c r="B40" s="133"/>
      <c r="C40" s="23">
        <v>37</v>
      </c>
      <c r="D40" s="21" t="s">
        <v>97</v>
      </c>
      <c r="E40" s="23" t="s">
        <v>98</v>
      </c>
      <c r="F40" s="23" t="s">
        <v>54</v>
      </c>
      <c r="G40" s="23" t="s">
        <v>47</v>
      </c>
      <c r="H40" s="29">
        <v>2.21</v>
      </c>
      <c r="I40" s="86">
        <v>100</v>
      </c>
      <c r="J40" s="84">
        <f t="shared" si="0"/>
        <v>100</v>
      </c>
      <c r="K40" s="85" t="str">
        <f t="shared" si="1"/>
        <v>OK</v>
      </c>
      <c r="L40" s="48"/>
      <c r="M40" s="48"/>
      <c r="N40" s="48"/>
      <c r="O40" s="48"/>
      <c r="P40" s="48"/>
      <c r="Q40" s="48"/>
      <c r="R40" s="48"/>
      <c r="S40" s="48"/>
      <c r="T40" s="48"/>
      <c r="U40" s="48"/>
      <c r="V40" s="48"/>
      <c r="W40" s="48"/>
      <c r="X40" s="48"/>
      <c r="Y40" s="48"/>
    </row>
    <row r="41" spans="1:25" ht="39" x14ac:dyDescent="0.25">
      <c r="A41" s="130"/>
      <c r="B41" s="133"/>
      <c r="C41" s="23">
        <v>38</v>
      </c>
      <c r="D41" s="37" t="s">
        <v>99</v>
      </c>
      <c r="E41" s="23" t="s">
        <v>9</v>
      </c>
      <c r="F41" s="23" t="s">
        <v>90</v>
      </c>
      <c r="G41" s="23" t="s">
        <v>47</v>
      </c>
      <c r="H41" s="29">
        <v>7.03</v>
      </c>
      <c r="I41" s="86"/>
      <c r="J41" s="84">
        <f t="shared" si="0"/>
        <v>0</v>
      </c>
      <c r="K41" s="85" t="str">
        <f t="shared" si="1"/>
        <v>OK</v>
      </c>
      <c r="L41" s="48"/>
      <c r="M41" s="48"/>
      <c r="N41" s="48"/>
      <c r="O41" s="48"/>
      <c r="P41" s="48"/>
      <c r="Q41" s="48"/>
      <c r="R41" s="48"/>
      <c r="S41" s="48"/>
      <c r="T41" s="48"/>
      <c r="U41" s="48"/>
      <c r="V41" s="48"/>
      <c r="W41" s="48"/>
      <c r="X41" s="48"/>
      <c r="Y41" s="48"/>
    </row>
    <row r="42" spans="1:25" ht="26.25" x14ac:dyDescent="0.25">
      <c r="A42" s="130"/>
      <c r="B42" s="133"/>
      <c r="C42" s="23">
        <v>39</v>
      </c>
      <c r="D42" s="37" t="s">
        <v>100</v>
      </c>
      <c r="E42" s="23" t="s">
        <v>101</v>
      </c>
      <c r="F42" s="23" t="s">
        <v>102</v>
      </c>
      <c r="G42" s="23" t="s">
        <v>47</v>
      </c>
      <c r="H42" s="29">
        <v>183.5</v>
      </c>
      <c r="I42" s="86"/>
      <c r="J42" s="84">
        <f t="shared" si="0"/>
        <v>0</v>
      </c>
      <c r="K42" s="85" t="str">
        <f t="shared" si="1"/>
        <v>OK</v>
      </c>
      <c r="L42" s="48"/>
      <c r="M42" s="48"/>
      <c r="N42" s="48"/>
      <c r="O42" s="48"/>
      <c r="P42" s="48"/>
      <c r="Q42" s="48"/>
      <c r="R42" s="48"/>
      <c r="S42" s="48"/>
      <c r="T42" s="48"/>
      <c r="U42" s="48"/>
      <c r="V42" s="48"/>
      <c r="W42" s="48"/>
      <c r="X42" s="48"/>
      <c r="Y42" s="48"/>
    </row>
    <row r="43" spans="1:25" ht="25.5" x14ac:dyDescent="0.25">
      <c r="A43" s="130"/>
      <c r="B43" s="133"/>
      <c r="C43" s="23">
        <v>40</v>
      </c>
      <c r="D43" s="21" t="s">
        <v>103</v>
      </c>
      <c r="E43" s="23" t="s">
        <v>40</v>
      </c>
      <c r="F43" s="23" t="s">
        <v>52</v>
      </c>
      <c r="G43" s="23" t="s">
        <v>47</v>
      </c>
      <c r="H43" s="29">
        <v>0.63</v>
      </c>
      <c r="I43" s="86">
        <v>50</v>
      </c>
      <c r="J43" s="84">
        <f t="shared" si="0"/>
        <v>38</v>
      </c>
      <c r="K43" s="85" t="str">
        <f t="shared" si="1"/>
        <v>OK</v>
      </c>
      <c r="L43" s="60">
        <v>12</v>
      </c>
      <c r="M43" s="48"/>
      <c r="N43" s="48"/>
      <c r="O43" s="48"/>
      <c r="P43" s="48"/>
      <c r="Q43" s="48"/>
      <c r="R43" s="48"/>
      <c r="S43" s="48"/>
      <c r="T43" s="48"/>
      <c r="U43" s="48"/>
      <c r="V43" s="48"/>
      <c r="W43" s="48"/>
      <c r="X43" s="48"/>
      <c r="Y43" s="48"/>
    </row>
    <row r="44" spans="1:25" ht="25.5" x14ac:dyDescent="0.25">
      <c r="A44" s="130"/>
      <c r="B44" s="133"/>
      <c r="C44" s="23">
        <v>41</v>
      </c>
      <c r="D44" s="21" t="s">
        <v>104</v>
      </c>
      <c r="E44" s="23" t="s">
        <v>40</v>
      </c>
      <c r="F44" s="23" t="s">
        <v>52</v>
      </c>
      <c r="G44" s="23" t="s">
        <v>47</v>
      </c>
      <c r="H44" s="29">
        <v>0.63</v>
      </c>
      <c r="I44" s="86">
        <v>50</v>
      </c>
      <c r="J44" s="84">
        <f t="shared" si="0"/>
        <v>38</v>
      </c>
      <c r="K44" s="85" t="str">
        <f t="shared" si="1"/>
        <v>OK</v>
      </c>
      <c r="L44" s="60">
        <v>12</v>
      </c>
      <c r="M44" s="48"/>
      <c r="N44" s="48"/>
      <c r="O44" s="48"/>
      <c r="P44" s="48"/>
      <c r="Q44" s="48"/>
      <c r="R44" s="48"/>
      <c r="S44" s="48"/>
      <c r="T44" s="48"/>
      <c r="U44" s="48"/>
      <c r="V44" s="48"/>
      <c r="W44" s="48"/>
      <c r="X44" s="48"/>
      <c r="Y44" s="48"/>
    </row>
    <row r="45" spans="1:25" ht="25.5" x14ac:dyDescent="0.25">
      <c r="A45" s="130"/>
      <c r="B45" s="133"/>
      <c r="C45" s="23">
        <v>42</v>
      </c>
      <c r="D45" s="21" t="s">
        <v>105</v>
      </c>
      <c r="E45" s="23" t="s">
        <v>40</v>
      </c>
      <c r="F45" s="23" t="s">
        <v>52</v>
      </c>
      <c r="G45" s="23" t="s">
        <v>47</v>
      </c>
      <c r="H45" s="29">
        <v>0.63</v>
      </c>
      <c r="I45" s="86">
        <v>50</v>
      </c>
      <c r="J45" s="84">
        <f t="shared" si="0"/>
        <v>38</v>
      </c>
      <c r="K45" s="85" t="str">
        <f t="shared" si="1"/>
        <v>OK</v>
      </c>
      <c r="L45" s="60">
        <v>12</v>
      </c>
      <c r="M45" s="48"/>
      <c r="N45" s="48"/>
      <c r="O45" s="48"/>
      <c r="P45" s="48"/>
      <c r="Q45" s="48"/>
      <c r="R45" s="48"/>
      <c r="S45" s="48"/>
      <c r="T45" s="48"/>
      <c r="U45" s="48"/>
      <c r="V45" s="48"/>
      <c r="W45" s="48"/>
      <c r="X45" s="48"/>
      <c r="Y45" s="48"/>
    </row>
    <row r="46" spans="1:25" ht="25.5" x14ac:dyDescent="0.25">
      <c r="A46" s="130"/>
      <c r="B46" s="133"/>
      <c r="C46" s="23">
        <v>43</v>
      </c>
      <c r="D46" s="21" t="s">
        <v>106</v>
      </c>
      <c r="E46" s="23" t="s">
        <v>40</v>
      </c>
      <c r="F46" s="23" t="s">
        <v>52</v>
      </c>
      <c r="G46" s="23" t="s">
        <v>47</v>
      </c>
      <c r="H46" s="29">
        <v>0.93</v>
      </c>
      <c r="I46" s="86">
        <v>40</v>
      </c>
      <c r="J46" s="84">
        <f t="shared" si="0"/>
        <v>40</v>
      </c>
      <c r="K46" s="85" t="str">
        <f t="shared" si="1"/>
        <v>OK</v>
      </c>
      <c r="L46" s="48"/>
      <c r="M46" s="48"/>
      <c r="N46" s="48"/>
      <c r="O46" s="48"/>
      <c r="P46" s="48"/>
      <c r="Q46" s="48"/>
      <c r="R46" s="48"/>
      <c r="S46" s="48"/>
      <c r="T46" s="48"/>
      <c r="U46" s="48"/>
      <c r="V46" s="48"/>
      <c r="W46" s="48"/>
      <c r="X46" s="48"/>
      <c r="Y46" s="48"/>
    </row>
    <row r="47" spans="1:25" ht="25.5" x14ac:dyDescent="0.25">
      <c r="A47" s="130"/>
      <c r="B47" s="133"/>
      <c r="C47" s="23">
        <v>44</v>
      </c>
      <c r="D47" s="21" t="s">
        <v>107</v>
      </c>
      <c r="E47" s="23" t="s">
        <v>40</v>
      </c>
      <c r="F47" s="23" t="s">
        <v>52</v>
      </c>
      <c r="G47" s="23" t="s">
        <v>108</v>
      </c>
      <c r="H47" s="29">
        <v>0.93</v>
      </c>
      <c r="I47" s="86">
        <v>40</v>
      </c>
      <c r="J47" s="84">
        <f t="shared" si="0"/>
        <v>40</v>
      </c>
      <c r="K47" s="85" t="str">
        <f t="shared" si="1"/>
        <v>OK</v>
      </c>
      <c r="L47" s="48"/>
      <c r="M47" s="48"/>
      <c r="N47" s="48"/>
      <c r="O47" s="48"/>
      <c r="P47" s="48"/>
      <c r="Q47" s="48"/>
      <c r="R47" s="48"/>
      <c r="S47" s="48"/>
      <c r="T47" s="48"/>
      <c r="U47" s="48"/>
      <c r="V47" s="48"/>
      <c r="W47" s="48"/>
      <c r="X47" s="48"/>
      <c r="Y47" s="48"/>
    </row>
    <row r="48" spans="1:25" ht="25.5" x14ac:dyDescent="0.25">
      <c r="A48" s="130"/>
      <c r="B48" s="133"/>
      <c r="C48" s="23">
        <v>45</v>
      </c>
      <c r="D48" s="21" t="s">
        <v>109</v>
      </c>
      <c r="E48" s="23" t="s">
        <v>40</v>
      </c>
      <c r="F48" s="23" t="s">
        <v>110</v>
      </c>
      <c r="G48" s="23" t="s">
        <v>47</v>
      </c>
      <c r="H48" s="29">
        <v>1.23</v>
      </c>
      <c r="I48" s="86">
        <v>40</v>
      </c>
      <c r="J48" s="84">
        <f t="shared" si="0"/>
        <v>40</v>
      </c>
      <c r="K48" s="85" t="str">
        <f t="shared" si="1"/>
        <v>OK</v>
      </c>
      <c r="L48" s="48"/>
      <c r="M48" s="48"/>
      <c r="N48" s="48"/>
      <c r="O48" s="48"/>
      <c r="P48" s="48"/>
      <c r="Q48" s="48"/>
      <c r="R48" s="48"/>
      <c r="S48" s="48"/>
      <c r="T48" s="48"/>
      <c r="U48" s="48"/>
      <c r="V48" s="48"/>
      <c r="W48" s="48"/>
      <c r="X48" s="48"/>
      <c r="Y48" s="48"/>
    </row>
    <row r="49" spans="1:25" ht="25.5" x14ac:dyDescent="0.25">
      <c r="A49" s="130"/>
      <c r="B49" s="133"/>
      <c r="C49" s="23">
        <v>46</v>
      </c>
      <c r="D49" s="21" t="s">
        <v>111</v>
      </c>
      <c r="E49" s="23" t="s">
        <v>40</v>
      </c>
      <c r="F49" s="23" t="s">
        <v>52</v>
      </c>
      <c r="G49" s="23" t="s">
        <v>47</v>
      </c>
      <c r="H49" s="29">
        <v>0.93</v>
      </c>
      <c r="I49" s="86">
        <v>40</v>
      </c>
      <c r="J49" s="84">
        <f t="shared" si="0"/>
        <v>40</v>
      </c>
      <c r="K49" s="85" t="str">
        <f t="shared" si="1"/>
        <v>OK</v>
      </c>
      <c r="L49" s="48"/>
      <c r="M49" s="48"/>
      <c r="N49" s="48"/>
      <c r="O49" s="48"/>
      <c r="P49" s="48"/>
      <c r="Q49" s="48"/>
      <c r="R49" s="48"/>
      <c r="S49" s="48"/>
      <c r="T49" s="48"/>
      <c r="U49" s="48"/>
      <c r="V49" s="48"/>
      <c r="W49" s="48"/>
      <c r="X49" s="48"/>
      <c r="Y49" s="48"/>
    </row>
    <row r="50" spans="1:25" ht="38.25" x14ac:dyDescent="0.25">
      <c r="A50" s="131" t="s">
        <v>380</v>
      </c>
      <c r="B50" s="132">
        <v>7</v>
      </c>
      <c r="C50" s="26">
        <v>47</v>
      </c>
      <c r="D50" s="35" t="s">
        <v>112</v>
      </c>
      <c r="E50" s="26" t="s">
        <v>40</v>
      </c>
      <c r="F50" s="27" t="s">
        <v>113</v>
      </c>
      <c r="G50" s="26" t="s">
        <v>47</v>
      </c>
      <c r="H50" s="28">
        <v>1.97</v>
      </c>
      <c r="I50" s="83">
        <v>1000</v>
      </c>
      <c r="J50" s="84">
        <f t="shared" si="0"/>
        <v>520</v>
      </c>
      <c r="K50" s="85" t="str">
        <f t="shared" si="1"/>
        <v>OK</v>
      </c>
      <c r="L50" s="48"/>
      <c r="M50" s="60">
        <v>480</v>
      </c>
      <c r="N50" s="61"/>
      <c r="O50" s="61"/>
      <c r="P50" s="48"/>
      <c r="Q50" s="48"/>
      <c r="R50" s="48"/>
      <c r="S50" s="48"/>
      <c r="T50" s="48"/>
      <c r="U50" s="48"/>
      <c r="V50" s="48"/>
      <c r="W50" s="48"/>
      <c r="X50" s="48"/>
      <c r="Y50" s="48"/>
    </row>
    <row r="51" spans="1:25" ht="38.25" x14ac:dyDescent="0.25">
      <c r="A51" s="131"/>
      <c r="B51" s="132"/>
      <c r="C51" s="26">
        <v>48</v>
      </c>
      <c r="D51" s="35" t="s">
        <v>114</v>
      </c>
      <c r="E51" s="26" t="s">
        <v>40</v>
      </c>
      <c r="F51" s="27" t="s">
        <v>113</v>
      </c>
      <c r="G51" s="26" t="s">
        <v>47</v>
      </c>
      <c r="H51" s="28">
        <v>1.97</v>
      </c>
      <c r="I51" s="83">
        <v>1000</v>
      </c>
      <c r="J51" s="84">
        <f t="shared" si="0"/>
        <v>520</v>
      </c>
      <c r="K51" s="85" t="str">
        <f t="shared" si="1"/>
        <v>OK</v>
      </c>
      <c r="L51" s="48"/>
      <c r="M51" s="60">
        <v>480</v>
      </c>
      <c r="N51" s="61"/>
      <c r="O51" s="61"/>
      <c r="P51" s="48"/>
      <c r="Q51" s="48"/>
      <c r="R51" s="48"/>
      <c r="S51" s="48"/>
      <c r="T51" s="48"/>
      <c r="U51" s="48"/>
      <c r="V51" s="48"/>
      <c r="W51" s="48"/>
      <c r="X51" s="48"/>
      <c r="Y51" s="48"/>
    </row>
    <row r="52" spans="1:25" ht="38.25" x14ac:dyDescent="0.25">
      <c r="A52" s="131"/>
      <c r="B52" s="132"/>
      <c r="C52" s="26">
        <v>49</v>
      </c>
      <c r="D52" s="35" t="s">
        <v>115</v>
      </c>
      <c r="E52" s="26" t="s">
        <v>40</v>
      </c>
      <c r="F52" s="27" t="s">
        <v>113</v>
      </c>
      <c r="G52" s="26" t="s">
        <v>47</v>
      </c>
      <c r="H52" s="28">
        <v>1.97</v>
      </c>
      <c r="I52" s="83">
        <v>500</v>
      </c>
      <c r="J52" s="84">
        <f t="shared" si="0"/>
        <v>500</v>
      </c>
      <c r="K52" s="85" t="str">
        <f t="shared" si="1"/>
        <v>OK</v>
      </c>
      <c r="L52" s="48"/>
      <c r="M52" s="48"/>
      <c r="N52" s="48"/>
      <c r="O52" s="48"/>
      <c r="P52" s="48"/>
      <c r="Q52" s="48"/>
      <c r="R52" s="48"/>
      <c r="S52" s="48"/>
      <c r="T52" s="48"/>
      <c r="U52" s="48"/>
      <c r="V52" s="48"/>
      <c r="W52" s="48"/>
      <c r="X52" s="48"/>
      <c r="Y52" s="48"/>
    </row>
    <row r="53" spans="1:25" ht="38.25" x14ac:dyDescent="0.25">
      <c r="A53" s="131"/>
      <c r="B53" s="132"/>
      <c r="C53" s="26">
        <v>50</v>
      </c>
      <c r="D53" s="35" t="s">
        <v>116</v>
      </c>
      <c r="E53" s="26" t="s">
        <v>40</v>
      </c>
      <c r="F53" s="27" t="s">
        <v>113</v>
      </c>
      <c r="G53" s="26" t="s">
        <v>47</v>
      </c>
      <c r="H53" s="28">
        <v>1.97</v>
      </c>
      <c r="I53" s="83">
        <v>500</v>
      </c>
      <c r="J53" s="84">
        <f t="shared" si="0"/>
        <v>500</v>
      </c>
      <c r="K53" s="85" t="str">
        <f t="shared" si="1"/>
        <v>OK</v>
      </c>
      <c r="L53" s="48"/>
      <c r="M53" s="48"/>
      <c r="N53" s="48"/>
      <c r="O53" s="48"/>
      <c r="P53" s="48"/>
      <c r="Q53" s="48"/>
      <c r="R53" s="48"/>
      <c r="S53" s="48"/>
      <c r="T53" s="48"/>
      <c r="U53" s="48"/>
      <c r="V53" s="48"/>
      <c r="W53" s="48"/>
      <c r="X53" s="48"/>
      <c r="Y53" s="48"/>
    </row>
    <row r="54" spans="1:25" ht="39" x14ac:dyDescent="0.25">
      <c r="A54" s="131"/>
      <c r="B54" s="132"/>
      <c r="C54" s="26">
        <v>51</v>
      </c>
      <c r="D54" s="38" t="s">
        <v>117</v>
      </c>
      <c r="E54" s="26" t="s">
        <v>40</v>
      </c>
      <c r="F54" s="27" t="s">
        <v>118</v>
      </c>
      <c r="G54" s="26" t="s">
        <v>47</v>
      </c>
      <c r="H54" s="28">
        <v>6.47</v>
      </c>
      <c r="I54" s="83">
        <v>30</v>
      </c>
      <c r="J54" s="84">
        <f t="shared" si="0"/>
        <v>30</v>
      </c>
      <c r="K54" s="85" t="str">
        <f t="shared" si="1"/>
        <v>OK</v>
      </c>
      <c r="L54" s="48"/>
      <c r="M54" s="48"/>
      <c r="N54" s="48"/>
      <c r="O54" s="48"/>
      <c r="P54" s="48"/>
      <c r="Q54" s="48"/>
      <c r="R54" s="48"/>
      <c r="S54" s="48"/>
      <c r="T54" s="48"/>
      <c r="U54" s="48"/>
      <c r="V54" s="48"/>
      <c r="W54" s="48"/>
      <c r="X54" s="48"/>
      <c r="Y54" s="48"/>
    </row>
    <row r="55" spans="1:25" ht="25.5" x14ac:dyDescent="0.25">
      <c r="A55" s="130" t="s">
        <v>378</v>
      </c>
      <c r="B55" s="133">
        <v>8</v>
      </c>
      <c r="C55" s="23">
        <v>52</v>
      </c>
      <c r="D55" s="21" t="s">
        <v>119</v>
      </c>
      <c r="E55" s="23" t="s">
        <v>40</v>
      </c>
      <c r="F55" s="23" t="s">
        <v>120</v>
      </c>
      <c r="G55" s="23" t="s">
        <v>121</v>
      </c>
      <c r="H55" s="29">
        <v>1.44</v>
      </c>
      <c r="I55" s="86">
        <v>200</v>
      </c>
      <c r="J55" s="84">
        <f t="shared" si="0"/>
        <v>100</v>
      </c>
      <c r="K55" s="85" t="str">
        <f t="shared" si="1"/>
        <v>OK</v>
      </c>
      <c r="L55" s="60">
        <v>100</v>
      </c>
      <c r="M55" s="48"/>
      <c r="N55" s="48"/>
      <c r="O55" s="48"/>
      <c r="P55" s="48"/>
      <c r="Q55" s="48"/>
      <c r="R55" s="48"/>
      <c r="S55" s="48"/>
      <c r="T55" s="48"/>
      <c r="U55" s="48"/>
      <c r="V55" s="48"/>
      <c r="W55" s="48"/>
      <c r="X55" s="48"/>
      <c r="Y55" s="48"/>
    </row>
    <row r="56" spans="1:25" x14ac:dyDescent="0.25">
      <c r="A56" s="130"/>
      <c r="B56" s="133"/>
      <c r="C56" s="23">
        <v>53</v>
      </c>
      <c r="D56" s="21" t="s">
        <v>122</v>
      </c>
      <c r="E56" s="23" t="s">
        <v>40</v>
      </c>
      <c r="F56" s="23" t="s">
        <v>123</v>
      </c>
      <c r="G56" s="23" t="s">
        <v>121</v>
      </c>
      <c r="H56" s="29">
        <v>0.51</v>
      </c>
      <c r="I56" s="86">
        <v>300</v>
      </c>
      <c r="J56" s="84">
        <f t="shared" si="0"/>
        <v>300</v>
      </c>
      <c r="K56" s="85" t="str">
        <f t="shared" si="1"/>
        <v>OK</v>
      </c>
      <c r="L56" s="48"/>
      <c r="M56" s="48"/>
      <c r="N56" s="48"/>
      <c r="O56" s="48"/>
      <c r="P56" s="48"/>
      <c r="Q56" s="48"/>
      <c r="R56" s="48"/>
      <c r="S56" s="48"/>
      <c r="T56" s="48"/>
      <c r="U56" s="48"/>
      <c r="V56" s="48"/>
      <c r="W56" s="48"/>
      <c r="X56" s="48"/>
      <c r="Y56" s="48"/>
    </row>
    <row r="57" spans="1:25" x14ac:dyDescent="0.25">
      <c r="A57" s="130"/>
      <c r="B57" s="133"/>
      <c r="C57" s="23">
        <v>54</v>
      </c>
      <c r="D57" s="21" t="s">
        <v>124</v>
      </c>
      <c r="E57" s="23" t="s">
        <v>40</v>
      </c>
      <c r="F57" s="23" t="s">
        <v>123</v>
      </c>
      <c r="G57" s="23" t="s">
        <v>121</v>
      </c>
      <c r="H57" s="29">
        <v>1.94</v>
      </c>
      <c r="I57" s="86">
        <v>50</v>
      </c>
      <c r="J57" s="84">
        <f t="shared" si="0"/>
        <v>50</v>
      </c>
      <c r="K57" s="85" t="str">
        <f t="shared" si="1"/>
        <v>OK</v>
      </c>
      <c r="L57" s="48"/>
      <c r="M57" s="48"/>
      <c r="N57" s="48"/>
      <c r="O57" s="48"/>
      <c r="P57" s="48"/>
      <c r="Q57" s="48"/>
      <c r="R57" s="48"/>
      <c r="S57" s="48"/>
      <c r="T57" s="48"/>
      <c r="U57" s="48"/>
      <c r="V57" s="48"/>
      <c r="W57" s="48"/>
      <c r="X57" s="48"/>
      <c r="Y57" s="48"/>
    </row>
    <row r="58" spans="1:25" x14ac:dyDescent="0.25">
      <c r="A58" s="130"/>
      <c r="B58" s="133"/>
      <c r="C58" s="23">
        <v>55</v>
      </c>
      <c r="D58" s="21" t="s">
        <v>125</v>
      </c>
      <c r="E58" s="23" t="s">
        <v>40</v>
      </c>
      <c r="F58" s="23" t="s">
        <v>123</v>
      </c>
      <c r="G58" s="23" t="s">
        <v>121</v>
      </c>
      <c r="H58" s="29">
        <v>2.3199999999999998</v>
      </c>
      <c r="I58" s="86">
        <v>300</v>
      </c>
      <c r="J58" s="84">
        <f t="shared" si="0"/>
        <v>300</v>
      </c>
      <c r="K58" s="85" t="str">
        <f t="shared" si="1"/>
        <v>OK</v>
      </c>
      <c r="L58" s="48"/>
      <c r="M58" s="48"/>
      <c r="N58" s="48"/>
      <c r="O58" s="48"/>
      <c r="P58" s="48"/>
      <c r="Q58" s="48"/>
      <c r="R58" s="48"/>
      <c r="S58" s="48"/>
      <c r="T58" s="48"/>
      <c r="U58" s="48"/>
      <c r="V58" s="48"/>
      <c r="W58" s="48"/>
      <c r="X58" s="48"/>
      <c r="Y58" s="48"/>
    </row>
    <row r="59" spans="1:25" x14ac:dyDescent="0.25">
      <c r="A59" s="130"/>
      <c r="B59" s="133"/>
      <c r="C59" s="23">
        <v>56</v>
      </c>
      <c r="D59" s="21" t="s">
        <v>126</v>
      </c>
      <c r="E59" s="23" t="s">
        <v>40</v>
      </c>
      <c r="F59" s="23" t="s">
        <v>123</v>
      </c>
      <c r="G59" s="23" t="s">
        <v>121</v>
      </c>
      <c r="H59" s="29">
        <v>0.56999999999999995</v>
      </c>
      <c r="I59" s="86">
        <v>50</v>
      </c>
      <c r="J59" s="84">
        <f t="shared" si="0"/>
        <v>50</v>
      </c>
      <c r="K59" s="85" t="str">
        <f t="shared" si="1"/>
        <v>OK</v>
      </c>
      <c r="L59" s="48"/>
      <c r="M59" s="48"/>
      <c r="N59" s="48"/>
      <c r="O59" s="48"/>
      <c r="P59" s="48"/>
      <c r="Q59" s="48"/>
      <c r="R59" s="48"/>
      <c r="S59" s="48"/>
      <c r="T59" s="48"/>
      <c r="U59" s="48"/>
      <c r="V59" s="48"/>
      <c r="W59" s="48"/>
      <c r="X59" s="48"/>
      <c r="Y59" s="48"/>
    </row>
    <row r="60" spans="1:25" ht="26.25" x14ac:dyDescent="0.25">
      <c r="A60" s="130"/>
      <c r="B60" s="133"/>
      <c r="C60" s="23">
        <v>57</v>
      </c>
      <c r="D60" s="37" t="s">
        <v>127</v>
      </c>
      <c r="E60" s="23" t="s">
        <v>40</v>
      </c>
      <c r="F60" s="23" t="s">
        <v>120</v>
      </c>
      <c r="G60" s="23" t="s">
        <v>47</v>
      </c>
      <c r="H60" s="29">
        <v>2.25</v>
      </c>
      <c r="I60" s="86"/>
      <c r="J60" s="84">
        <f t="shared" si="0"/>
        <v>0</v>
      </c>
      <c r="K60" s="85" t="str">
        <f t="shared" si="1"/>
        <v>OK</v>
      </c>
      <c r="L60" s="48"/>
      <c r="M60" s="48"/>
      <c r="N60" s="48"/>
      <c r="O60" s="48"/>
      <c r="P60" s="48"/>
      <c r="Q60" s="48"/>
      <c r="R60" s="48"/>
      <c r="S60" s="48"/>
      <c r="T60" s="48"/>
      <c r="U60" s="48"/>
      <c r="V60" s="48"/>
      <c r="W60" s="48"/>
      <c r="X60" s="48"/>
      <c r="Y60" s="48"/>
    </row>
    <row r="61" spans="1:25" ht="25.5" x14ac:dyDescent="0.25">
      <c r="A61" s="131" t="s">
        <v>378</v>
      </c>
      <c r="B61" s="132">
        <v>9</v>
      </c>
      <c r="C61" s="26">
        <v>58</v>
      </c>
      <c r="D61" s="20" t="s">
        <v>491</v>
      </c>
      <c r="E61" s="26" t="s">
        <v>40</v>
      </c>
      <c r="F61" s="24" t="s">
        <v>128</v>
      </c>
      <c r="G61" s="26" t="s">
        <v>47</v>
      </c>
      <c r="H61" s="30">
        <v>0.66</v>
      </c>
      <c r="I61" s="51">
        <v>30</v>
      </c>
      <c r="J61" s="84">
        <f t="shared" si="0"/>
        <v>15</v>
      </c>
      <c r="K61" s="85" t="str">
        <f t="shared" si="1"/>
        <v>OK</v>
      </c>
      <c r="L61" s="48"/>
      <c r="M61" s="48"/>
      <c r="N61" s="48"/>
      <c r="O61" s="48"/>
      <c r="P61" s="48"/>
      <c r="Q61" s="48"/>
      <c r="R61" s="48"/>
      <c r="S61" s="48"/>
      <c r="T61" s="48"/>
      <c r="U61" s="48"/>
      <c r="V61" s="60">
        <v>15</v>
      </c>
      <c r="W61" s="48"/>
      <c r="X61" s="48"/>
      <c r="Y61" s="48"/>
    </row>
    <row r="62" spans="1:25" ht="38.25" x14ac:dyDescent="0.25">
      <c r="A62" s="131"/>
      <c r="B62" s="132"/>
      <c r="C62" s="26">
        <v>59</v>
      </c>
      <c r="D62" s="39" t="s">
        <v>492</v>
      </c>
      <c r="E62" s="26" t="s">
        <v>40</v>
      </c>
      <c r="F62" s="25" t="s">
        <v>54</v>
      </c>
      <c r="G62" s="26" t="s">
        <v>47</v>
      </c>
      <c r="H62" s="30">
        <v>0.42</v>
      </c>
      <c r="I62" s="51">
        <v>30</v>
      </c>
      <c r="J62" s="84">
        <f t="shared" si="0"/>
        <v>30</v>
      </c>
      <c r="K62" s="85" t="str">
        <f t="shared" si="1"/>
        <v>OK</v>
      </c>
      <c r="L62" s="48"/>
      <c r="M62" s="48"/>
      <c r="N62" s="48"/>
      <c r="O62" s="48"/>
      <c r="P62" s="48"/>
      <c r="Q62" s="48"/>
      <c r="R62" s="48"/>
      <c r="S62" s="48"/>
      <c r="T62" s="48"/>
      <c r="U62" s="48"/>
      <c r="V62" s="48"/>
      <c r="W62" s="48"/>
      <c r="X62" s="48"/>
      <c r="Y62" s="48"/>
    </row>
    <row r="63" spans="1:25" ht="25.5" x14ac:dyDescent="0.25">
      <c r="A63" s="131"/>
      <c r="B63" s="132"/>
      <c r="C63" s="26">
        <v>60</v>
      </c>
      <c r="D63" s="39" t="s">
        <v>129</v>
      </c>
      <c r="E63" s="26" t="s">
        <v>40</v>
      </c>
      <c r="F63" s="25" t="s">
        <v>130</v>
      </c>
      <c r="G63" s="26" t="s">
        <v>47</v>
      </c>
      <c r="H63" s="30">
        <v>1.19</v>
      </c>
      <c r="I63" s="52">
        <v>20</v>
      </c>
      <c r="J63" s="84">
        <f t="shared" si="0"/>
        <v>20</v>
      </c>
      <c r="K63" s="85" t="str">
        <f t="shared" si="1"/>
        <v>OK</v>
      </c>
      <c r="L63" s="48"/>
      <c r="M63" s="48"/>
      <c r="N63" s="48"/>
      <c r="O63" s="48"/>
      <c r="P63" s="48"/>
      <c r="Q63" s="48"/>
      <c r="R63" s="48"/>
      <c r="S63" s="48"/>
      <c r="T63" s="48"/>
      <c r="U63" s="48"/>
      <c r="V63" s="48"/>
      <c r="W63" s="48"/>
      <c r="X63" s="48"/>
      <c r="Y63" s="48"/>
    </row>
    <row r="64" spans="1:25" ht="25.5" x14ac:dyDescent="0.25">
      <c r="A64" s="131"/>
      <c r="B64" s="132"/>
      <c r="C64" s="26">
        <v>61</v>
      </c>
      <c r="D64" s="39" t="s">
        <v>385</v>
      </c>
      <c r="E64" s="26" t="s">
        <v>40</v>
      </c>
      <c r="F64" s="25" t="s">
        <v>130</v>
      </c>
      <c r="G64" s="26" t="s">
        <v>47</v>
      </c>
      <c r="H64" s="30">
        <v>1.36</v>
      </c>
      <c r="I64" s="52"/>
      <c r="J64" s="84">
        <f t="shared" si="0"/>
        <v>0</v>
      </c>
      <c r="K64" s="85" t="str">
        <f t="shared" si="1"/>
        <v>OK</v>
      </c>
      <c r="L64" s="48"/>
      <c r="M64" s="48"/>
      <c r="N64" s="48"/>
      <c r="O64" s="48"/>
      <c r="P64" s="48"/>
      <c r="Q64" s="48"/>
      <c r="R64" s="48"/>
      <c r="S64" s="48"/>
      <c r="T64" s="48"/>
      <c r="U64" s="48"/>
      <c r="V64" s="48"/>
      <c r="W64" s="48"/>
      <c r="X64" s="48"/>
      <c r="Y64" s="48"/>
    </row>
    <row r="65" spans="1:25" ht="25.5" x14ac:dyDescent="0.25">
      <c r="A65" s="131"/>
      <c r="B65" s="132"/>
      <c r="C65" s="26">
        <v>62</v>
      </c>
      <c r="D65" s="39" t="s">
        <v>131</v>
      </c>
      <c r="E65" s="26" t="s">
        <v>40</v>
      </c>
      <c r="F65" s="25" t="s">
        <v>130</v>
      </c>
      <c r="G65" s="26" t="s">
        <v>47</v>
      </c>
      <c r="H65" s="30">
        <v>1.19</v>
      </c>
      <c r="I65" s="52">
        <v>50</v>
      </c>
      <c r="J65" s="84">
        <f t="shared" si="0"/>
        <v>50</v>
      </c>
      <c r="K65" s="85" t="str">
        <f t="shared" si="1"/>
        <v>OK</v>
      </c>
      <c r="L65" s="48"/>
      <c r="M65" s="48"/>
      <c r="N65" s="62"/>
      <c r="O65" s="48"/>
      <c r="P65" s="48"/>
      <c r="Q65" s="48"/>
      <c r="R65" s="48"/>
      <c r="S65" s="48"/>
      <c r="T65" s="48"/>
      <c r="U65" s="48"/>
      <c r="V65" s="48"/>
      <c r="W65" s="48"/>
      <c r="X65" s="48"/>
      <c r="Y65" s="48"/>
    </row>
    <row r="66" spans="1:25" ht="25.5" x14ac:dyDescent="0.25">
      <c r="A66" s="131"/>
      <c r="B66" s="132"/>
      <c r="C66" s="26">
        <v>63</v>
      </c>
      <c r="D66" s="39" t="s">
        <v>132</v>
      </c>
      <c r="E66" s="26" t="s">
        <v>40</v>
      </c>
      <c r="F66" s="25" t="s">
        <v>130</v>
      </c>
      <c r="G66" s="26" t="s">
        <v>47</v>
      </c>
      <c r="H66" s="30">
        <v>1.74</v>
      </c>
      <c r="I66" s="52"/>
      <c r="J66" s="84">
        <f t="shared" si="0"/>
        <v>0</v>
      </c>
      <c r="K66" s="85" t="str">
        <f t="shared" si="1"/>
        <v>OK</v>
      </c>
      <c r="L66" s="48"/>
      <c r="M66" s="48"/>
      <c r="N66" s="48"/>
      <c r="O66" s="48"/>
      <c r="P66" s="48"/>
      <c r="Q66" s="48"/>
      <c r="R66" s="48"/>
      <c r="S66" s="48"/>
      <c r="T66" s="48"/>
      <c r="U66" s="48"/>
      <c r="V66" s="48"/>
      <c r="W66" s="48"/>
      <c r="X66" s="48"/>
      <c r="Y66" s="48"/>
    </row>
    <row r="67" spans="1:25" ht="25.5" x14ac:dyDescent="0.25">
      <c r="A67" s="131"/>
      <c r="B67" s="132"/>
      <c r="C67" s="26">
        <v>64</v>
      </c>
      <c r="D67" s="39" t="s">
        <v>133</v>
      </c>
      <c r="E67" s="26" t="s">
        <v>40</v>
      </c>
      <c r="F67" s="25" t="s">
        <v>130</v>
      </c>
      <c r="G67" s="26" t="s">
        <v>47</v>
      </c>
      <c r="H67" s="30">
        <v>2.5499999999999998</v>
      </c>
      <c r="I67" s="52"/>
      <c r="J67" s="84">
        <f t="shared" si="0"/>
        <v>0</v>
      </c>
      <c r="K67" s="85" t="str">
        <f t="shared" si="1"/>
        <v>OK</v>
      </c>
      <c r="L67" s="48"/>
      <c r="M67" s="48"/>
      <c r="N67" s="48"/>
      <c r="O67" s="48"/>
      <c r="P67" s="48"/>
      <c r="Q67" s="48"/>
      <c r="R67" s="48"/>
      <c r="S67" s="48"/>
      <c r="T67" s="48"/>
      <c r="U67" s="48"/>
      <c r="V67" s="48"/>
      <c r="W67" s="48"/>
      <c r="X67" s="48"/>
      <c r="Y67" s="48"/>
    </row>
    <row r="68" spans="1:25" x14ac:dyDescent="0.25">
      <c r="A68" s="131"/>
      <c r="B68" s="132"/>
      <c r="C68" s="26">
        <v>65</v>
      </c>
      <c r="D68" s="39" t="s">
        <v>134</v>
      </c>
      <c r="E68" s="26" t="s">
        <v>40</v>
      </c>
      <c r="F68" s="25" t="s">
        <v>135</v>
      </c>
      <c r="G68" s="26" t="s">
        <v>47</v>
      </c>
      <c r="H68" s="30">
        <v>1.82</v>
      </c>
      <c r="I68" s="52">
        <v>20</v>
      </c>
      <c r="J68" s="84">
        <f t="shared" si="0"/>
        <v>20</v>
      </c>
      <c r="K68" s="85" t="str">
        <f t="shared" si="1"/>
        <v>OK</v>
      </c>
      <c r="L68" s="48"/>
      <c r="M68" s="48"/>
      <c r="N68" s="48"/>
      <c r="O68" s="48"/>
      <c r="P68" s="48"/>
      <c r="Q68" s="48"/>
      <c r="R68" s="48"/>
      <c r="S68" s="48"/>
      <c r="T68" s="48"/>
      <c r="U68" s="48"/>
      <c r="V68" s="48"/>
      <c r="W68" s="48"/>
      <c r="X68" s="48"/>
      <c r="Y68" s="48"/>
    </row>
    <row r="69" spans="1:25" ht="25.5" x14ac:dyDescent="0.25">
      <c r="A69" s="131"/>
      <c r="B69" s="132"/>
      <c r="C69" s="26">
        <v>66</v>
      </c>
      <c r="D69" s="20" t="s">
        <v>136</v>
      </c>
      <c r="E69" s="26" t="s">
        <v>40</v>
      </c>
      <c r="F69" s="24" t="s">
        <v>137</v>
      </c>
      <c r="G69" s="26" t="s">
        <v>47</v>
      </c>
      <c r="H69" s="30">
        <v>0.88</v>
      </c>
      <c r="I69" s="83">
        <v>100</v>
      </c>
      <c r="J69" s="84">
        <f t="shared" ref="J69:J132" si="2">I69-(SUM(L69:Y69))</f>
        <v>100</v>
      </c>
      <c r="K69" s="85" t="str">
        <f t="shared" ref="K69:K132" si="3">IF(J69&lt;0,"ATENÇÃO","OK")</f>
        <v>OK</v>
      </c>
      <c r="L69" s="48"/>
      <c r="M69" s="48"/>
      <c r="N69" s="48"/>
      <c r="O69" s="48"/>
      <c r="P69" s="48"/>
      <c r="Q69" s="48"/>
      <c r="R69" s="48"/>
      <c r="S69" s="48"/>
      <c r="T69" s="48"/>
      <c r="U69" s="48"/>
      <c r="V69" s="48"/>
      <c r="W69" s="48"/>
      <c r="X69" s="48"/>
      <c r="Y69" s="48"/>
    </row>
    <row r="70" spans="1:25" ht="25.5" x14ac:dyDescent="0.25">
      <c r="A70" s="131"/>
      <c r="B70" s="132"/>
      <c r="C70" s="26">
        <v>67</v>
      </c>
      <c r="D70" s="35" t="s">
        <v>138</v>
      </c>
      <c r="E70" s="26" t="s">
        <v>68</v>
      </c>
      <c r="F70" s="26" t="s">
        <v>130</v>
      </c>
      <c r="G70" s="26" t="s">
        <v>47</v>
      </c>
      <c r="H70" s="30">
        <v>1.1499999999999999</v>
      </c>
      <c r="I70" s="83">
        <v>100</v>
      </c>
      <c r="J70" s="84">
        <f t="shared" si="2"/>
        <v>100</v>
      </c>
      <c r="K70" s="85" t="str">
        <f t="shared" si="3"/>
        <v>OK</v>
      </c>
      <c r="L70" s="48"/>
      <c r="M70" s="48"/>
      <c r="N70" s="48"/>
      <c r="O70" s="48"/>
      <c r="P70" s="48"/>
      <c r="Q70" s="48"/>
      <c r="R70" s="48"/>
      <c r="S70" s="48"/>
      <c r="T70" s="48"/>
      <c r="U70" s="48"/>
      <c r="V70" s="48"/>
      <c r="W70" s="48"/>
      <c r="X70" s="48"/>
      <c r="Y70" s="48"/>
    </row>
    <row r="71" spans="1:25" ht="25.5" x14ac:dyDescent="0.25">
      <c r="A71" s="131"/>
      <c r="B71" s="132"/>
      <c r="C71" s="26">
        <v>68</v>
      </c>
      <c r="D71" s="35" t="s">
        <v>139</v>
      </c>
      <c r="E71" s="26" t="s">
        <v>40</v>
      </c>
      <c r="F71" s="26" t="s">
        <v>130</v>
      </c>
      <c r="G71" s="26" t="s">
        <v>47</v>
      </c>
      <c r="H71" s="30">
        <v>1.19</v>
      </c>
      <c r="I71" s="83">
        <v>100</v>
      </c>
      <c r="J71" s="84">
        <f t="shared" si="2"/>
        <v>100</v>
      </c>
      <c r="K71" s="85" t="str">
        <f t="shared" si="3"/>
        <v>OK</v>
      </c>
      <c r="L71" s="48"/>
      <c r="M71" s="48"/>
      <c r="N71" s="48"/>
      <c r="O71" s="48"/>
      <c r="P71" s="48"/>
      <c r="Q71" s="48"/>
      <c r="R71" s="48"/>
      <c r="S71" s="48"/>
      <c r="T71" s="48"/>
      <c r="U71" s="48"/>
      <c r="V71" s="48"/>
      <c r="W71" s="48"/>
      <c r="X71" s="48"/>
      <c r="Y71" s="48"/>
    </row>
    <row r="72" spans="1:25" ht="25.5" x14ac:dyDescent="0.25">
      <c r="A72" s="131"/>
      <c r="B72" s="132"/>
      <c r="C72" s="26">
        <v>69</v>
      </c>
      <c r="D72" s="35" t="s">
        <v>140</v>
      </c>
      <c r="E72" s="26" t="s">
        <v>68</v>
      </c>
      <c r="F72" s="26" t="s">
        <v>130</v>
      </c>
      <c r="G72" s="26" t="s">
        <v>47</v>
      </c>
      <c r="H72" s="30">
        <v>1.19</v>
      </c>
      <c r="I72" s="83">
        <v>100</v>
      </c>
      <c r="J72" s="84">
        <f t="shared" si="2"/>
        <v>90</v>
      </c>
      <c r="K72" s="85" t="str">
        <f t="shared" si="3"/>
        <v>OK</v>
      </c>
      <c r="L72" s="60">
        <v>10</v>
      </c>
      <c r="M72" s="48"/>
      <c r="N72" s="48"/>
      <c r="O72" s="48"/>
      <c r="P72" s="48"/>
      <c r="Q72" s="48"/>
      <c r="R72" s="48"/>
      <c r="S72" s="48"/>
      <c r="T72" s="48"/>
      <c r="U72" s="48"/>
      <c r="V72" s="48"/>
      <c r="W72" s="48"/>
      <c r="X72" s="48"/>
      <c r="Y72" s="48"/>
    </row>
    <row r="73" spans="1:25" ht="25.5" x14ac:dyDescent="0.25">
      <c r="A73" s="131"/>
      <c r="B73" s="132"/>
      <c r="C73" s="26">
        <v>70</v>
      </c>
      <c r="D73" s="35" t="s">
        <v>141</v>
      </c>
      <c r="E73" s="26" t="s">
        <v>68</v>
      </c>
      <c r="F73" s="26" t="s">
        <v>130</v>
      </c>
      <c r="G73" s="26" t="s">
        <v>47</v>
      </c>
      <c r="H73" s="30">
        <v>1.19</v>
      </c>
      <c r="I73" s="83">
        <v>100</v>
      </c>
      <c r="J73" s="84">
        <f t="shared" si="2"/>
        <v>90</v>
      </c>
      <c r="K73" s="85" t="str">
        <f t="shared" si="3"/>
        <v>OK</v>
      </c>
      <c r="L73" s="60">
        <v>10</v>
      </c>
      <c r="M73" s="48"/>
      <c r="N73" s="48"/>
      <c r="O73" s="48"/>
      <c r="P73" s="48"/>
      <c r="Q73" s="48"/>
      <c r="R73" s="48"/>
      <c r="S73" s="48"/>
      <c r="T73" s="48"/>
      <c r="U73" s="48"/>
      <c r="V73" s="48"/>
      <c r="W73" s="48"/>
      <c r="X73" s="48"/>
      <c r="Y73" s="48"/>
    </row>
    <row r="74" spans="1:25" ht="38.25" x14ac:dyDescent="0.25">
      <c r="A74" s="131"/>
      <c r="B74" s="132"/>
      <c r="C74" s="26">
        <v>71</v>
      </c>
      <c r="D74" s="35" t="s">
        <v>142</v>
      </c>
      <c r="E74" s="26" t="s">
        <v>68</v>
      </c>
      <c r="F74" s="26" t="s">
        <v>143</v>
      </c>
      <c r="G74" s="26" t="s">
        <v>47</v>
      </c>
      <c r="H74" s="30">
        <v>1.34</v>
      </c>
      <c r="I74" s="83">
        <v>10</v>
      </c>
      <c r="J74" s="84">
        <f t="shared" si="2"/>
        <v>10</v>
      </c>
      <c r="K74" s="85" t="str">
        <f t="shared" si="3"/>
        <v>OK</v>
      </c>
      <c r="L74" s="48"/>
      <c r="M74" s="48"/>
      <c r="N74" s="48"/>
      <c r="O74" s="48"/>
      <c r="P74" s="48"/>
      <c r="Q74" s="48"/>
      <c r="R74" s="48"/>
      <c r="S74" s="48"/>
      <c r="T74" s="48"/>
      <c r="U74" s="48"/>
      <c r="V74" s="48"/>
      <c r="W74" s="48"/>
      <c r="X74" s="48"/>
      <c r="Y74" s="48"/>
    </row>
    <row r="75" spans="1:25" ht="38.25" x14ac:dyDescent="0.25">
      <c r="A75" s="131"/>
      <c r="B75" s="132"/>
      <c r="C75" s="26">
        <v>72</v>
      </c>
      <c r="D75" s="35" t="s">
        <v>144</v>
      </c>
      <c r="E75" s="26" t="s">
        <v>68</v>
      </c>
      <c r="F75" s="26" t="s">
        <v>143</v>
      </c>
      <c r="G75" s="26" t="s">
        <v>47</v>
      </c>
      <c r="H75" s="30">
        <v>3.4</v>
      </c>
      <c r="I75" s="83">
        <v>10</v>
      </c>
      <c r="J75" s="84">
        <f t="shared" si="2"/>
        <v>10</v>
      </c>
      <c r="K75" s="85" t="str">
        <f t="shared" si="3"/>
        <v>OK</v>
      </c>
      <c r="L75" s="48"/>
      <c r="M75" s="48"/>
      <c r="N75" s="48"/>
      <c r="O75" s="48"/>
      <c r="P75" s="48"/>
      <c r="Q75" s="48"/>
      <c r="R75" s="48"/>
      <c r="S75" s="48"/>
      <c r="T75" s="48"/>
      <c r="U75" s="48"/>
      <c r="V75" s="48"/>
      <c r="W75" s="48"/>
      <c r="X75" s="48"/>
      <c r="Y75" s="48"/>
    </row>
    <row r="76" spans="1:25" ht="25.5" x14ac:dyDescent="0.25">
      <c r="A76" s="131"/>
      <c r="B76" s="132"/>
      <c r="C76" s="26">
        <v>73</v>
      </c>
      <c r="D76" s="35" t="s">
        <v>145</v>
      </c>
      <c r="E76" s="26" t="s">
        <v>68</v>
      </c>
      <c r="F76" s="26" t="s">
        <v>143</v>
      </c>
      <c r="G76" s="26" t="s">
        <v>47</v>
      </c>
      <c r="H76" s="30">
        <v>8.5500000000000007</v>
      </c>
      <c r="I76" s="83">
        <v>10</v>
      </c>
      <c r="J76" s="84">
        <f t="shared" si="2"/>
        <v>10</v>
      </c>
      <c r="K76" s="85" t="str">
        <f t="shared" si="3"/>
        <v>OK</v>
      </c>
      <c r="L76" s="48"/>
      <c r="M76" s="48"/>
      <c r="N76" s="48"/>
      <c r="O76" s="48"/>
      <c r="P76" s="48"/>
      <c r="Q76" s="48"/>
      <c r="R76" s="48"/>
      <c r="S76" s="48"/>
      <c r="T76" s="48"/>
      <c r="U76" s="48"/>
      <c r="V76" s="48"/>
      <c r="W76" s="48"/>
      <c r="X76" s="48"/>
      <c r="Y76" s="48"/>
    </row>
    <row r="77" spans="1:25" ht="25.5" x14ac:dyDescent="0.25">
      <c r="A77" s="131"/>
      <c r="B77" s="132"/>
      <c r="C77" s="26">
        <v>74</v>
      </c>
      <c r="D77" s="35" t="s">
        <v>146</v>
      </c>
      <c r="E77" s="26" t="s">
        <v>147</v>
      </c>
      <c r="F77" s="26" t="s">
        <v>148</v>
      </c>
      <c r="G77" s="26" t="s">
        <v>47</v>
      </c>
      <c r="H77" s="30">
        <v>0.76</v>
      </c>
      <c r="I77" s="83">
        <v>50</v>
      </c>
      <c r="J77" s="84">
        <f t="shared" si="2"/>
        <v>50</v>
      </c>
      <c r="K77" s="85" t="str">
        <f t="shared" si="3"/>
        <v>OK</v>
      </c>
      <c r="L77" s="48"/>
      <c r="M77" s="48"/>
      <c r="N77" s="48"/>
      <c r="O77" s="48"/>
      <c r="P77" s="48"/>
      <c r="Q77" s="48"/>
      <c r="R77" s="48"/>
      <c r="S77" s="48"/>
      <c r="T77" s="48"/>
      <c r="U77" s="48"/>
      <c r="V77" s="48"/>
      <c r="W77" s="48"/>
      <c r="X77" s="48"/>
      <c r="Y77" s="48"/>
    </row>
    <row r="78" spans="1:25" ht="25.5" x14ac:dyDescent="0.25">
      <c r="A78" s="131"/>
      <c r="B78" s="132"/>
      <c r="C78" s="26">
        <v>75</v>
      </c>
      <c r="D78" s="35" t="s">
        <v>149</v>
      </c>
      <c r="E78" s="26" t="s">
        <v>40</v>
      </c>
      <c r="F78" s="26" t="s">
        <v>52</v>
      </c>
      <c r="G78" s="26" t="s">
        <v>47</v>
      </c>
      <c r="H78" s="30">
        <v>1.98</v>
      </c>
      <c r="I78" s="83">
        <v>50</v>
      </c>
      <c r="J78" s="84">
        <f t="shared" si="2"/>
        <v>50</v>
      </c>
      <c r="K78" s="85" t="str">
        <f t="shared" si="3"/>
        <v>OK</v>
      </c>
      <c r="L78" s="48"/>
      <c r="M78" s="48"/>
      <c r="N78" s="48"/>
      <c r="O78" s="48"/>
      <c r="P78" s="48"/>
      <c r="Q78" s="48"/>
      <c r="R78" s="48"/>
      <c r="S78" s="48"/>
      <c r="T78" s="48"/>
      <c r="U78" s="48"/>
      <c r="V78" s="48"/>
      <c r="W78" s="48"/>
      <c r="X78" s="48"/>
      <c r="Y78" s="48"/>
    </row>
    <row r="79" spans="1:25" ht="26.25" x14ac:dyDescent="0.25">
      <c r="A79" s="131"/>
      <c r="B79" s="132"/>
      <c r="C79" s="26">
        <v>76</v>
      </c>
      <c r="D79" s="40" t="s">
        <v>150</v>
      </c>
      <c r="E79" s="26" t="s">
        <v>9</v>
      </c>
      <c r="F79" s="31" t="s">
        <v>128</v>
      </c>
      <c r="G79" s="26" t="s">
        <v>47</v>
      </c>
      <c r="H79" s="30">
        <v>4.54</v>
      </c>
      <c r="I79" s="83"/>
      <c r="J79" s="84">
        <f t="shared" si="2"/>
        <v>0</v>
      </c>
      <c r="K79" s="85" t="str">
        <f t="shared" si="3"/>
        <v>OK</v>
      </c>
      <c r="L79" s="48"/>
      <c r="M79" s="48"/>
      <c r="N79" s="48"/>
      <c r="O79" s="48"/>
      <c r="P79" s="48"/>
      <c r="Q79" s="48"/>
      <c r="R79" s="48"/>
      <c r="S79" s="48"/>
      <c r="T79" s="48"/>
      <c r="U79" s="48"/>
      <c r="V79" s="48"/>
      <c r="W79" s="48"/>
      <c r="X79" s="48"/>
      <c r="Y79" s="48"/>
    </row>
    <row r="80" spans="1:25" ht="26.25" x14ac:dyDescent="0.25">
      <c r="A80" s="131"/>
      <c r="B80" s="132"/>
      <c r="C80" s="26">
        <v>77</v>
      </c>
      <c r="D80" s="40" t="s">
        <v>151</v>
      </c>
      <c r="E80" s="26" t="s">
        <v>9</v>
      </c>
      <c r="F80" s="31" t="s">
        <v>128</v>
      </c>
      <c r="G80" s="26" t="s">
        <v>47</v>
      </c>
      <c r="H80" s="30">
        <v>1.84</v>
      </c>
      <c r="I80" s="83"/>
      <c r="J80" s="84">
        <f t="shared" si="2"/>
        <v>0</v>
      </c>
      <c r="K80" s="85" t="str">
        <f t="shared" si="3"/>
        <v>OK</v>
      </c>
      <c r="L80" s="48"/>
      <c r="M80" s="48"/>
      <c r="N80" s="48"/>
      <c r="O80" s="48"/>
      <c r="P80" s="48"/>
      <c r="Q80" s="48"/>
      <c r="R80" s="48"/>
      <c r="S80" s="48"/>
      <c r="T80" s="48"/>
      <c r="U80" s="48"/>
      <c r="V80" s="48"/>
      <c r="W80" s="48"/>
      <c r="X80" s="48"/>
      <c r="Y80" s="48"/>
    </row>
    <row r="81" spans="1:25" ht="25.5" x14ac:dyDescent="0.25">
      <c r="A81" s="131" t="s">
        <v>379</v>
      </c>
      <c r="B81" s="133">
        <v>10</v>
      </c>
      <c r="C81" s="23">
        <v>78</v>
      </c>
      <c r="D81" s="21" t="s">
        <v>152</v>
      </c>
      <c r="E81" s="23" t="s">
        <v>40</v>
      </c>
      <c r="F81" s="32" t="s">
        <v>153</v>
      </c>
      <c r="G81" s="23" t="s">
        <v>47</v>
      </c>
      <c r="H81" s="29">
        <v>0.75</v>
      </c>
      <c r="I81" s="86">
        <v>1000</v>
      </c>
      <c r="J81" s="84">
        <f t="shared" si="2"/>
        <v>1000</v>
      </c>
      <c r="K81" s="85" t="str">
        <f t="shared" si="3"/>
        <v>OK</v>
      </c>
      <c r="L81" s="48"/>
      <c r="M81" s="48"/>
      <c r="N81" s="48"/>
      <c r="O81" s="48"/>
      <c r="P81" s="48"/>
      <c r="Q81" s="48"/>
      <c r="R81" s="48"/>
      <c r="S81" s="48"/>
      <c r="T81" s="48"/>
      <c r="U81" s="48"/>
      <c r="V81" s="48"/>
      <c r="W81" s="48"/>
      <c r="X81" s="48"/>
      <c r="Y81" s="48"/>
    </row>
    <row r="82" spans="1:25" ht="25.5" x14ac:dyDescent="0.25">
      <c r="A82" s="131"/>
      <c r="B82" s="133"/>
      <c r="C82" s="23">
        <v>79</v>
      </c>
      <c r="D82" s="21" t="s">
        <v>154</v>
      </c>
      <c r="E82" s="23" t="s">
        <v>40</v>
      </c>
      <c r="F82" s="32" t="s">
        <v>153</v>
      </c>
      <c r="G82" s="23" t="s">
        <v>47</v>
      </c>
      <c r="H82" s="29">
        <v>0.56999999999999995</v>
      </c>
      <c r="I82" s="86">
        <v>1000</v>
      </c>
      <c r="J82" s="84">
        <f t="shared" si="2"/>
        <v>1000</v>
      </c>
      <c r="K82" s="85" t="str">
        <f t="shared" si="3"/>
        <v>OK</v>
      </c>
      <c r="L82" s="48"/>
      <c r="M82" s="48"/>
      <c r="N82" s="48"/>
      <c r="O82" s="48"/>
      <c r="P82" s="48"/>
      <c r="Q82" s="48"/>
      <c r="R82" s="48"/>
      <c r="S82" s="48"/>
      <c r="T82" s="48"/>
      <c r="U82" s="48"/>
      <c r="V82" s="48"/>
      <c r="W82" s="48"/>
      <c r="X82" s="48"/>
      <c r="Y82" s="48"/>
    </row>
    <row r="83" spans="1:25" ht="63.75" x14ac:dyDescent="0.25">
      <c r="A83" s="131" t="s">
        <v>381</v>
      </c>
      <c r="B83" s="132">
        <v>11</v>
      </c>
      <c r="C83" s="26">
        <v>80</v>
      </c>
      <c r="D83" s="35" t="s">
        <v>155</v>
      </c>
      <c r="E83" s="26" t="s">
        <v>40</v>
      </c>
      <c r="F83" s="27" t="s">
        <v>156</v>
      </c>
      <c r="G83" s="26" t="s">
        <v>47</v>
      </c>
      <c r="H83" s="28">
        <v>24.5</v>
      </c>
      <c r="I83" s="83">
        <v>100</v>
      </c>
      <c r="J83" s="84">
        <f t="shared" si="2"/>
        <v>65</v>
      </c>
      <c r="K83" s="85" t="str">
        <f t="shared" si="3"/>
        <v>OK</v>
      </c>
      <c r="L83" s="48"/>
      <c r="M83" s="48"/>
      <c r="N83" s="48"/>
      <c r="O83" s="48"/>
      <c r="P83" s="48"/>
      <c r="Q83" s="60">
        <v>10</v>
      </c>
      <c r="R83" s="48"/>
      <c r="S83" s="48"/>
      <c r="T83" s="48"/>
      <c r="U83" s="48"/>
      <c r="V83" s="48"/>
      <c r="W83" s="48"/>
      <c r="X83" s="48"/>
      <c r="Y83" s="60">
        <v>25</v>
      </c>
    </row>
    <row r="84" spans="1:25" x14ac:dyDescent="0.25">
      <c r="A84" s="131"/>
      <c r="B84" s="132"/>
      <c r="C84" s="26">
        <v>81</v>
      </c>
      <c r="D84" s="35" t="s">
        <v>157</v>
      </c>
      <c r="E84" s="26" t="s">
        <v>40</v>
      </c>
      <c r="F84" s="27" t="s">
        <v>156</v>
      </c>
      <c r="G84" s="26" t="s">
        <v>47</v>
      </c>
      <c r="H84" s="28">
        <v>39</v>
      </c>
      <c r="I84" s="83">
        <v>50</v>
      </c>
      <c r="J84" s="84">
        <f t="shared" si="2"/>
        <v>11</v>
      </c>
      <c r="K84" s="85" t="str">
        <f t="shared" si="3"/>
        <v>OK</v>
      </c>
      <c r="L84" s="48"/>
      <c r="M84" s="48"/>
      <c r="N84" s="48"/>
      <c r="O84" s="48"/>
      <c r="P84" s="48"/>
      <c r="Q84" s="48"/>
      <c r="R84" s="48"/>
      <c r="S84" s="48"/>
      <c r="T84" s="48"/>
      <c r="U84" s="48"/>
      <c r="V84" s="48"/>
      <c r="W84" s="48"/>
      <c r="X84" s="48"/>
      <c r="Y84" s="60">
        <v>39</v>
      </c>
    </row>
    <row r="85" spans="1:25" ht="38.25" x14ac:dyDescent="0.25">
      <c r="A85" s="130" t="s">
        <v>378</v>
      </c>
      <c r="B85" s="133">
        <v>12</v>
      </c>
      <c r="C85" s="23">
        <v>82</v>
      </c>
      <c r="D85" s="21" t="s">
        <v>158</v>
      </c>
      <c r="E85" s="23" t="s">
        <v>40</v>
      </c>
      <c r="F85" s="23" t="s">
        <v>52</v>
      </c>
      <c r="G85" s="23" t="s">
        <v>47</v>
      </c>
      <c r="H85" s="29">
        <v>0.81</v>
      </c>
      <c r="I85" s="86">
        <v>50</v>
      </c>
      <c r="J85" s="84">
        <f t="shared" si="2"/>
        <v>50</v>
      </c>
      <c r="K85" s="85" t="str">
        <f t="shared" si="3"/>
        <v>OK</v>
      </c>
      <c r="L85" s="48"/>
      <c r="M85" s="48"/>
      <c r="N85" s="48"/>
      <c r="O85" s="48"/>
      <c r="P85" s="48"/>
      <c r="Q85" s="48"/>
      <c r="R85" s="48"/>
      <c r="S85" s="48"/>
      <c r="T85" s="48"/>
      <c r="U85" s="48"/>
      <c r="V85" s="48"/>
      <c r="W85" s="48"/>
      <c r="X85" s="48"/>
      <c r="Y85" s="48"/>
    </row>
    <row r="86" spans="1:25" x14ac:dyDescent="0.25">
      <c r="A86" s="130"/>
      <c r="B86" s="133"/>
      <c r="C86" s="23">
        <v>83</v>
      </c>
      <c r="D86" s="21" t="s">
        <v>159</v>
      </c>
      <c r="E86" s="23" t="s">
        <v>160</v>
      </c>
      <c r="F86" s="23" t="s">
        <v>161</v>
      </c>
      <c r="G86" s="23" t="s">
        <v>47</v>
      </c>
      <c r="H86" s="29">
        <v>0.39</v>
      </c>
      <c r="I86" s="86">
        <v>100</v>
      </c>
      <c r="J86" s="84">
        <f t="shared" si="2"/>
        <v>100</v>
      </c>
      <c r="K86" s="85" t="str">
        <f t="shared" si="3"/>
        <v>OK</v>
      </c>
      <c r="L86" s="48"/>
      <c r="M86" s="48"/>
      <c r="N86" s="48"/>
      <c r="O86" s="48"/>
      <c r="P86" s="48"/>
      <c r="Q86" s="48"/>
      <c r="R86" s="48"/>
      <c r="S86" s="48"/>
      <c r="T86" s="48"/>
      <c r="U86" s="48"/>
      <c r="V86" s="48"/>
      <c r="W86" s="48"/>
      <c r="X86" s="48"/>
      <c r="Y86" s="48"/>
    </row>
    <row r="87" spans="1:25" ht="25.5" x14ac:dyDescent="0.25">
      <c r="A87" s="130"/>
      <c r="B87" s="133"/>
      <c r="C87" s="23">
        <v>84</v>
      </c>
      <c r="D87" s="21" t="s">
        <v>162</v>
      </c>
      <c r="E87" s="23" t="s">
        <v>160</v>
      </c>
      <c r="F87" s="23" t="s">
        <v>161</v>
      </c>
      <c r="G87" s="23" t="s">
        <v>47</v>
      </c>
      <c r="H87" s="29">
        <v>0.39</v>
      </c>
      <c r="I87" s="86">
        <v>100</v>
      </c>
      <c r="J87" s="84">
        <f t="shared" si="2"/>
        <v>100</v>
      </c>
      <c r="K87" s="85" t="str">
        <f t="shared" si="3"/>
        <v>OK</v>
      </c>
      <c r="L87" s="48"/>
      <c r="M87" s="48"/>
      <c r="N87" s="48"/>
      <c r="O87" s="48"/>
      <c r="P87" s="48"/>
      <c r="Q87" s="48"/>
      <c r="R87" s="48"/>
      <c r="S87" s="48"/>
      <c r="T87" s="48"/>
      <c r="U87" s="48"/>
      <c r="V87" s="48"/>
      <c r="W87" s="48"/>
      <c r="X87" s="48"/>
      <c r="Y87" s="48"/>
    </row>
    <row r="88" spans="1:25" x14ac:dyDescent="0.25">
      <c r="A88" s="130"/>
      <c r="B88" s="133"/>
      <c r="C88" s="23">
        <v>85</v>
      </c>
      <c r="D88" s="21" t="s">
        <v>163</v>
      </c>
      <c r="E88" s="23" t="s">
        <v>160</v>
      </c>
      <c r="F88" s="23" t="s">
        <v>161</v>
      </c>
      <c r="G88" s="23" t="s">
        <v>47</v>
      </c>
      <c r="H88" s="29">
        <v>0.39</v>
      </c>
      <c r="I88" s="86">
        <v>100</v>
      </c>
      <c r="J88" s="84">
        <f t="shared" si="2"/>
        <v>100</v>
      </c>
      <c r="K88" s="85" t="str">
        <f t="shared" si="3"/>
        <v>OK</v>
      </c>
      <c r="L88" s="48"/>
      <c r="M88" s="48"/>
      <c r="N88" s="48"/>
      <c r="O88" s="48"/>
      <c r="P88" s="48"/>
      <c r="Q88" s="48"/>
      <c r="R88" s="48"/>
      <c r="S88" s="48"/>
      <c r="T88" s="48"/>
      <c r="U88" s="48"/>
      <c r="V88" s="48"/>
      <c r="W88" s="48"/>
      <c r="X88" s="48"/>
      <c r="Y88" s="48"/>
    </row>
    <row r="89" spans="1:25" x14ac:dyDescent="0.25">
      <c r="A89" s="130"/>
      <c r="B89" s="133"/>
      <c r="C89" s="23">
        <v>86</v>
      </c>
      <c r="D89" s="21" t="s">
        <v>164</v>
      </c>
      <c r="E89" s="23" t="s">
        <v>160</v>
      </c>
      <c r="F89" s="23" t="s">
        <v>161</v>
      </c>
      <c r="G89" s="23" t="s">
        <v>47</v>
      </c>
      <c r="H89" s="29">
        <v>0.39</v>
      </c>
      <c r="I89" s="86">
        <v>100</v>
      </c>
      <c r="J89" s="84">
        <f t="shared" si="2"/>
        <v>100</v>
      </c>
      <c r="K89" s="85" t="str">
        <f t="shared" si="3"/>
        <v>OK</v>
      </c>
      <c r="L89" s="48"/>
      <c r="M89" s="48"/>
      <c r="N89" s="48"/>
      <c r="O89" s="48"/>
      <c r="P89" s="48"/>
      <c r="Q89" s="48"/>
      <c r="R89" s="48"/>
      <c r="S89" s="48"/>
      <c r="T89" s="48"/>
      <c r="U89" s="48"/>
      <c r="V89" s="48"/>
      <c r="W89" s="48"/>
      <c r="X89" s="48"/>
      <c r="Y89" s="48"/>
    </row>
    <row r="90" spans="1:25" x14ac:dyDescent="0.25">
      <c r="A90" s="130"/>
      <c r="B90" s="133"/>
      <c r="C90" s="23">
        <v>87</v>
      </c>
      <c r="D90" s="21" t="s">
        <v>165</v>
      </c>
      <c r="E90" s="23" t="s">
        <v>160</v>
      </c>
      <c r="F90" s="23" t="s">
        <v>161</v>
      </c>
      <c r="G90" s="23" t="s">
        <v>47</v>
      </c>
      <c r="H90" s="29">
        <v>0.39</v>
      </c>
      <c r="I90" s="86">
        <v>100</v>
      </c>
      <c r="J90" s="84">
        <f t="shared" si="2"/>
        <v>100</v>
      </c>
      <c r="K90" s="85" t="str">
        <f t="shared" si="3"/>
        <v>OK</v>
      </c>
      <c r="L90" s="48"/>
      <c r="M90" s="48"/>
      <c r="N90" s="48"/>
      <c r="O90" s="48"/>
      <c r="P90" s="48"/>
      <c r="Q90" s="48"/>
      <c r="R90" s="48"/>
      <c r="S90" s="48"/>
      <c r="T90" s="48"/>
      <c r="U90" s="48"/>
      <c r="V90" s="48"/>
      <c r="W90" s="48"/>
      <c r="X90" s="48"/>
      <c r="Y90" s="48"/>
    </row>
    <row r="91" spans="1:25" x14ac:dyDescent="0.25">
      <c r="A91" s="130"/>
      <c r="B91" s="133"/>
      <c r="C91" s="23">
        <v>88</v>
      </c>
      <c r="D91" s="21" t="s">
        <v>166</v>
      </c>
      <c r="E91" s="23" t="s">
        <v>160</v>
      </c>
      <c r="F91" s="23" t="s">
        <v>167</v>
      </c>
      <c r="G91" s="23" t="s">
        <v>47</v>
      </c>
      <c r="H91" s="29">
        <v>1</v>
      </c>
      <c r="I91" s="86">
        <v>100</v>
      </c>
      <c r="J91" s="84">
        <f t="shared" si="2"/>
        <v>100</v>
      </c>
      <c r="K91" s="85" t="str">
        <f t="shared" si="3"/>
        <v>OK</v>
      </c>
      <c r="L91" s="48"/>
      <c r="M91" s="48"/>
      <c r="N91" s="48"/>
      <c r="O91" s="48"/>
      <c r="P91" s="48"/>
      <c r="Q91" s="48"/>
      <c r="R91" s="48"/>
      <c r="S91" s="48"/>
      <c r="T91" s="48"/>
      <c r="U91" s="48"/>
      <c r="V91" s="48"/>
      <c r="W91" s="48"/>
      <c r="X91" s="48"/>
      <c r="Y91" s="48"/>
    </row>
    <row r="92" spans="1:25" x14ac:dyDescent="0.25">
      <c r="A92" s="130"/>
      <c r="B92" s="133"/>
      <c r="C92" s="23">
        <v>89</v>
      </c>
      <c r="D92" s="21" t="s">
        <v>168</v>
      </c>
      <c r="E92" s="23" t="s">
        <v>160</v>
      </c>
      <c r="F92" s="23" t="s">
        <v>167</v>
      </c>
      <c r="G92" s="23" t="s">
        <v>47</v>
      </c>
      <c r="H92" s="29">
        <v>1</v>
      </c>
      <c r="I92" s="86">
        <v>100</v>
      </c>
      <c r="J92" s="84">
        <f t="shared" si="2"/>
        <v>100</v>
      </c>
      <c r="K92" s="85" t="str">
        <f t="shared" si="3"/>
        <v>OK</v>
      </c>
      <c r="L92" s="48"/>
      <c r="M92" s="48"/>
      <c r="N92" s="48"/>
      <c r="O92" s="48"/>
      <c r="P92" s="48"/>
      <c r="Q92" s="48"/>
      <c r="R92" s="48"/>
      <c r="S92" s="48"/>
      <c r="T92" s="48"/>
      <c r="U92" s="48"/>
      <c r="V92" s="48"/>
      <c r="W92" s="48"/>
      <c r="X92" s="48"/>
      <c r="Y92" s="48"/>
    </row>
    <row r="93" spans="1:25" x14ac:dyDescent="0.25">
      <c r="A93" s="130"/>
      <c r="B93" s="133"/>
      <c r="C93" s="23">
        <v>90</v>
      </c>
      <c r="D93" s="21" t="s">
        <v>169</v>
      </c>
      <c r="E93" s="23" t="s">
        <v>160</v>
      </c>
      <c r="F93" s="23" t="s">
        <v>167</v>
      </c>
      <c r="G93" s="23" t="s">
        <v>47</v>
      </c>
      <c r="H93" s="29">
        <v>1</v>
      </c>
      <c r="I93" s="86">
        <v>100</v>
      </c>
      <c r="J93" s="84">
        <f t="shared" si="2"/>
        <v>100</v>
      </c>
      <c r="K93" s="85" t="str">
        <f t="shared" si="3"/>
        <v>OK</v>
      </c>
      <c r="L93" s="48"/>
      <c r="M93" s="48"/>
      <c r="N93" s="48"/>
      <c r="O93" s="48"/>
      <c r="P93" s="48"/>
      <c r="Q93" s="48"/>
      <c r="R93" s="48"/>
      <c r="S93" s="48"/>
      <c r="T93" s="48"/>
      <c r="U93" s="48"/>
      <c r="V93" s="48"/>
      <c r="W93" s="48"/>
      <c r="X93" s="48"/>
      <c r="Y93" s="48"/>
    </row>
    <row r="94" spans="1:25" ht="25.5" x14ac:dyDescent="0.25">
      <c r="A94" s="130"/>
      <c r="B94" s="133"/>
      <c r="C94" s="23">
        <v>91</v>
      </c>
      <c r="D94" s="21" t="s">
        <v>170</v>
      </c>
      <c r="E94" s="23" t="s">
        <v>160</v>
      </c>
      <c r="F94" s="23" t="s">
        <v>167</v>
      </c>
      <c r="G94" s="23" t="s">
        <v>47</v>
      </c>
      <c r="H94" s="29">
        <v>1</v>
      </c>
      <c r="I94" s="86">
        <v>100</v>
      </c>
      <c r="J94" s="84">
        <f t="shared" si="2"/>
        <v>100</v>
      </c>
      <c r="K94" s="85" t="str">
        <f t="shared" si="3"/>
        <v>OK</v>
      </c>
      <c r="L94" s="48"/>
      <c r="M94" s="48"/>
      <c r="N94" s="48"/>
      <c r="O94" s="48"/>
      <c r="P94" s="48"/>
      <c r="Q94" s="48"/>
      <c r="R94" s="48"/>
      <c r="S94" s="48"/>
      <c r="T94" s="48"/>
      <c r="U94" s="48"/>
      <c r="V94" s="48"/>
      <c r="W94" s="48"/>
      <c r="X94" s="48"/>
      <c r="Y94" s="48"/>
    </row>
    <row r="95" spans="1:25" ht="25.5" x14ac:dyDescent="0.25">
      <c r="A95" s="130"/>
      <c r="B95" s="133"/>
      <c r="C95" s="23">
        <v>92</v>
      </c>
      <c r="D95" s="21" t="s">
        <v>171</v>
      </c>
      <c r="E95" s="23" t="s">
        <v>160</v>
      </c>
      <c r="F95" s="23" t="s">
        <v>167</v>
      </c>
      <c r="G95" s="23" t="s">
        <v>47</v>
      </c>
      <c r="H95" s="29">
        <v>1</v>
      </c>
      <c r="I95" s="86">
        <v>100</v>
      </c>
      <c r="J95" s="84">
        <f t="shared" si="2"/>
        <v>100</v>
      </c>
      <c r="K95" s="85" t="str">
        <f t="shared" si="3"/>
        <v>OK</v>
      </c>
      <c r="L95" s="48"/>
      <c r="M95" s="48"/>
      <c r="N95" s="48"/>
      <c r="O95" s="48"/>
      <c r="P95" s="48"/>
      <c r="Q95" s="48"/>
      <c r="R95" s="48"/>
      <c r="S95" s="48"/>
      <c r="T95" s="48"/>
      <c r="U95" s="48"/>
      <c r="V95" s="48"/>
      <c r="W95" s="48"/>
      <c r="X95" s="48"/>
      <c r="Y95" s="48"/>
    </row>
    <row r="96" spans="1:25" ht="25.5" x14ac:dyDescent="0.25">
      <c r="A96" s="130"/>
      <c r="B96" s="133"/>
      <c r="C96" s="23">
        <v>93</v>
      </c>
      <c r="D96" s="21" t="s">
        <v>172</v>
      </c>
      <c r="E96" s="23" t="s">
        <v>68</v>
      </c>
      <c r="F96" s="23" t="s">
        <v>173</v>
      </c>
      <c r="G96" s="23" t="s">
        <v>47</v>
      </c>
      <c r="H96" s="29">
        <v>5</v>
      </c>
      <c r="I96" s="86">
        <v>40</v>
      </c>
      <c r="J96" s="84">
        <f t="shared" si="2"/>
        <v>40</v>
      </c>
      <c r="K96" s="85" t="str">
        <f t="shared" si="3"/>
        <v>OK</v>
      </c>
      <c r="L96" s="48"/>
      <c r="M96" s="48"/>
      <c r="N96" s="48"/>
      <c r="O96" s="48"/>
      <c r="P96" s="48"/>
      <c r="Q96" s="48"/>
      <c r="R96" s="48"/>
      <c r="S96" s="48"/>
      <c r="T96" s="48"/>
      <c r="U96" s="48"/>
      <c r="V96" s="48"/>
      <c r="W96" s="48"/>
      <c r="X96" s="48"/>
      <c r="Y96" s="48"/>
    </row>
    <row r="97" spans="1:25" ht="25.5" x14ac:dyDescent="0.25">
      <c r="A97" s="130"/>
      <c r="B97" s="133"/>
      <c r="C97" s="23">
        <v>94</v>
      </c>
      <c r="D97" s="21" t="s">
        <v>174</v>
      </c>
      <c r="E97" s="23" t="s">
        <v>68</v>
      </c>
      <c r="F97" s="23" t="s">
        <v>173</v>
      </c>
      <c r="G97" s="23" t="s">
        <v>47</v>
      </c>
      <c r="H97" s="29">
        <v>5</v>
      </c>
      <c r="I97" s="86">
        <v>30</v>
      </c>
      <c r="J97" s="84">
        <f t="shared" si="2"/>
        <v>30</v>
      </c>
      <c r="K97" s="85" t="str">
        <f t="shared" si="3"/>
        <v>OK</v>
      </c>
      <c r="L97" s="58"/>
      <c r="M97" s="48"/>
      <c r="N97" s="48"/>
      <c r="O97" s="48"/>
      <c r="P97" s="48"/>
      <c r="Q97" s="48"/>
      <c r="R97" s="48"/>
      <c r="S97" s="48"/>
      <c r="T97" s="48"/>
      <c r="U97" s="48"/>
      <c r="V97" s="48"/>
      <c r="W97" s="48"/>
      <c r="X97" s="48"/>
      <c r="Y97" s="48"/>
    </row>
    <row r="98" spans="1:25" ht="25.5" x14ac:dyDescent="0.25">
      <c r="A98" s="130"/>
      <c r="B98" s="133"/>
      <c r="C98" s="23">
        <v>95</v>
      </c>
      <c r="D98" s="21" t="s">
        <v>175</v>
      </c>
      <c r="E98" s="23" t="s">
        <v>68</v>
      </c>
      <c r="F98" s="23" t="s">
        <v>173</v>
      </c>
      <c r="G98" s="23" t="s">
        <v>47</v>
      </c>
      <c r="H98" s="29">
        <v>5</v>
      </c>
      <c r="I98" s="86">
        <v>30</v>
      </c>
      <c r="J98" s="84">
        <f t="shared" si="2"/>
        <v>20</v>
      </c>
      <c r="K98" s="85" t="str">
        <f t="shared" si="3"/>
        <v>OK</v>
      </c>
      <c r="L98" s="60">
        <v>10</v>
      </c>
      <c r="M98" s="48"/>
      <c r="N98" s="48"/>
      <c r="O98" s="48"/>
      <c r="P98" s="48"/>
      <c r="Q98" s="48"/>
      <c r="R98" s="48"/>
      <c r="S98" s="48"/>
      <c r="T98" s="48"/>
      <c r="U98" s="48"/>
      <c r="V98" s="48"/>
      <c r="W98" s="48"/>
      <c r="X98" s="48"/>
      <c r="Y98" s="48"/>
    </row>
    <row r="99" spans="1:25" ht="25.5" x14ac:dyDescent="0.25">
      <c r="A99" s="130"/>
      <c r="B99" s="133"/>
      <c r="C99" s="23">
        <v>96</v>
      </c>
      <c r="D99" s="21" t="s">
        <v>176</v>
      </c>
      <c r="E99" s="23" t="s">
        <v>68</v>
      </c>
      <c r="F99" s="23" t="s">
        <v>173</v>
      </c>
      <c r="G99" s="23" t="s">
        <v>47</v>
      </c>
      <c r="H99" s="29">
        <v>5</v>
      </c>
      <c r="I99" s="86">
        <v>40</v>
      </c>
      <c r="J99" s="84">
        <f t="shared" si="2"/>
        <v>20</v>
      </c>
      <c r="K99" s="85" t="str">
        <f t="shared" si="3"/>
        <v>OK</v>
      </c>
      <c r="L99" s="60">
        <v>20</v>
      </c>
      <c r="M99" s="48"/>
      <c r="N99" s="48"/>
      <c r="O99" s="48"/>
      <c r="P99" s="48"/>
      <c r="Q99" s="48"/>
      <c r="R99" s="48"/>
      <c r="S99" s="48"/>
      <c r="T99" s="48"/>
      <c r="U99" s="48"/>
      <c r="V99" s="48"/>
      <c r="W99" s="48"/>
      <c r="X99" s="48"/>
      <c r="Y99" s="48"/>
    </row>
    <row r="100" spans="1:25" ht="25.5" x14ac:dyDescent="0.25">
      <c r="A100" s="130"/>
      <c r="B100" s="133"/>
      <c r="C100" s="23">
        <v>97</v>
      </c>
      <c r="D100" s="21" t="s">
        <v>177</v>
      </c>
      <c r="E100" s="23" t="s">
        <v>68</v>
      </c>
      <c r="F100" s="23" t="s">
        <v>178</v>
      </c>
      <c r="G100" s="23" t="s">
        <v>47</v>
      </c>
      <c r="H100" s="29">
        <v>3.52</v>
      </c>
      <c r="I100" s="86">
        <v>30</v>
      </c>
      <c r="J100" s="84">
        <f t="shared" si="2"/>
        <v>30</v>
      </c>
      <c r="K100" s="85" t="str">
        <f t="shared" si="3"/>
        <v>OK</v>
      </c>
      <c r="L100" s="48"/>
      <c r="M100" s="48"/>
      <c r="N100" s="48"/>
      <c r="O100" s="48"/>
      <c r="P100" s="48"/>
      <c r="Q100" s="48"/>
      <c r="R100" s="48"/>
      <c r="S100" s="48"/>
      <c r="T100" s="48"/>
      <c r="U100" s="48"/>
      <c r="V100" s="48"/>
      <c r="W100" s="48"/>
      <c r="X100" s="48"/>
      <c r="Y100" s="48"/>
    </row>
    <row r="101" spans="1:25" ht="140.25" x14ac:dyDescent="0.25">
      <c r="A101" s="55" t="s">
        <v>382</v>
      </c>
      <c r="B101" s="53">
        <v>13</v>
      </c>
      <c r="C101" s="26">
        <v>98</v>
      </c>
      <c r="D101" s="35" t="s">
        <v>179</v>
      </c>
      <c r="E101" s="26" t="s">
        <v>40</v>
      </c>
      <c r="F101" s="27" t="s">
        <v>180</v>
      </c>
      <c r="G101" s="26" t="s">
        <v>47</v>
      </c>
      <c r="H101" s="28">
        <v>491.22</v>
      </c>
      <c r="I101" s="83">
        <v>10</v>
      </c>
      <c r="J101" s="84">
        <f t="shared" si="2"/>
        <v>0</v>
      </c>
      <c r="K101" s="85" t="str">
        <f t="shared" si="3"/>
        <v>OK</v>
      </c>
      <c r="L101" s="48"/>
      <c r="M101" s="48"/>
      <c r="N101" s="48"/>
      <c r="O101" s="48"/>
      <c r="P101" s="48"/>
      <c r="Q101" s="48"/>
      <c r="R101" s="60">
        <v>10</v>
      </c>
      <c r="S101" s="48"/>
      <c r="T101" s="48"/>
      <c r="U101" s="48"/>
      <c r="V101" s="48"/>
      <c r="W101" s="48"/>
      <c r="X101" s="48"/>
      <c r="Y101" s="48"/>
    </row>
    <row r="102" spans="1:25" ht="25.5" x14ac:dyDescent="0.25">
      <c r="A102" s="130" t="s">
        <v>378</v>
      </c>
      <c r="B102" s="133">
        <v>14</v>
      </c>
      <c r="C102" s="23">
        <v>99</v>
      </c>
      <c r="D102" s="36" t="s">
        <v>181</v>
      </c>
      <c r="E102" s="23" t="s">
        <v>40</v>
      </c>
      <c r="F102" s="22" t="s">
        <v>182</v>
      </c>
      <c r="G102" s="23" t="s">
        <v>47</v>
      </c>
      <c r="H102" s="29">
        <v>5.3</v>
      </c>
      <c r="I102" s="49">
        <v>50</v>
      </c>
      <c r="J102" s="84">
        <f t="shared" si="2"/>
        <v>30</v>
      </c>
      <c r="K102" s="85" t="str">
        <f t="shared" si="3"/>
        <v>OK</v>
      </c>
      <c r="L102" s="60">
        <v>20</v>
      </c>
      <c r="M102" s="48"/>
      <c r="N102" s="48"/>
      <c r="O102" s="48"/>
      <c r="P102" s="48"/>
      <c r="Q102" s="48"/>
      <c r="R102" s="48"/>
      <c r="S102" s="48"/>
      <c r="T102" s="48"/>
      <c r="U102" s="48"/>
      <c r="V102" s="48"/>
      <c r="W102" s="48"/>
      <c r="X102" s="48"/>
      <c r="Y102" s="48"/>
    </row>
    <row r="103" spans="1:25" ht="25.5" x14ac:dyDescent="0.25">
      <c r="A103" s="130"/>
      <c r="B103" s="133"/>
      <c r="C103" s="23">
        <v>100</v>
      </c>
      <c r="D103" s="36" t="s">
        <v>183</v>
      </c>
      <c r="E103" s="23" t="s">
        <v>40</v>
      </c>
      <c r="F103" s="22" t="s">
        <v>182</v>
      </c>
      <c r="G103" s="23" t="s">
        <v>47</v>
      </c>
      <c r="H103" s="29">
        <v>0.64</v>
      </c>
      <c r="I103" s="49">
        <v>50</v>
      </c>
      <c r="J103" s="84">
        <f t="shared" si="2"/>
        <v>50</v>
      </c>
      <c r="K103" s="85" t="str">
        <f t="shared" si="3"/>
        <v>OK</v>
      </c>
      <c r="L103" s="58"/>
      <c r="M103" s="48"/>
      <c r="N103" s="48"/>
      <c r="O103" s="48"/>
      <c r="P103" s="48"/>
      <c r="Q103" s="48"/>
      <c r="R103" s="48"/>
      <c r="S103" s="48"/>
      <c r="T103" s="48"/>
      <c r="U103" s="48"/>
      <c r="V103" s="48"/>
      <c r="W103" s="48"/>
      <c r="X103" s="48"/>
      <c r="Y103" s="48"/>
    </row>
    <row r="104" spans="1:25" ht="25.5" x14ac:dyDescent="0.25">
      <c r="A104" s="130"/>
      <c r="B104" s="133"/>
      <c r="C104" s="23">
        <v>101</v>
      </c>
      <c r="D104" s="21" t="s">
        <v>184</v>
      </c>
      <c r="E104" s="23" t="s">
        <v>40</v>
      </c>
      <c r="F104" s="23" t="s">
        <v>83</v>
      </c>
      <c r="G104" s="23" t="s">
        <v>47</v>
      </c>
      <c r="H104" s="29">
        <v>0.92</v>
      </c>
      <c r="I104" s="86">
        <v>100</v>
      </c>
      <c r="J104" s="84">
        <f t="shared" si="2"/>
        <v>100</v>
      </c>
      <c r="K104" s="85" t="str">
        <f t="shared" si="3"/>
        <v>OK</v>
      </c>
      <c r="L104" s="58"/>
      <c r="M104" s="48"/>
      <c r="N104" s="48"/>
      <c r="O104" s="48"/>
      <c r="P104" s="48"/>
      <c r="Q104" s="48"/>
      <c r="R104" s="48"/>
      <c r="S104" s="48"/>
      <c r="T104" s="48"/>
      <c r="U104" s="48"/>
      <c r="V104" s="48"/>
      <c r="W104" s="48"/>
      <c r="X104" s="48"/>
      <c r="Y104" s="48"/>
    </row>
    <row r="105" spans="1:25" ht="25.5" x14ac:dyDescent="0.25">
      <c r="A105" s="130"/>
      <c r="B105" s="133"/>
      <c r="C105" s="23">
        <v>102</v>
      </c>
      <c r="D105" s="21" t="s">
        <v>185</v>
      </c>
      <c r="E105" s="23" t="s">
        <v>186</v>
      </c>
      <c r="F105" s="23" t="s">
        <v>187</v>
      </c>
      <c r="G105" s="23" t="s">
        <v>47</v>
      </c>
      <c r="H105" s="29">
        <v>3.12</v>
      </c>
      <c r="I105" s="86">
        <v>100</v>
      </c>
      <c r="J105" s="84">
        <f t="shared" si="2"/>
        <v>100</v>
      </c>
      <c r="K105" s="85" t="str">
        <f t="shared" si="3"/>
        <v>OK</v>
      </c>
      <c r="L105" s="58"/>
      <c r="M105" s="48"/>
      <c r="N105" s="48"/>
      <c r="O105" s="48"/>
      <c r="P105" s="48"/>
      <c r="Q105" s="48"/>
      <c r="R105" s="48"/>
      <c r="S105" s="48"/>
      <c r="T105" s="48"/>
      <c r="U105" s="48"/>
      <c r="V105" s="48"/>
      <c r="W105" s="48"/>
      <c r="X105" s="48"/>
      <c r="Y105" s="48"/>
    </row>
    <row r="106" spans="1:25" ht="25.5" x14ac:dyDescent="0.25">
      <c r="A106" s="130"/>
      <c r="B106" s="133"/>
      <c r="C106" s="23">
        <v>103</v>
      </c>
      <c r="D106" s="21" t="s">
        <v>188</v>
      </c>
      <c r="E106" s="23" t="s">
        <v>189</v>
      </c>
      <c r="F106" s="23" t="s">
        <v>187</v>
      </c>
      <c r="G106" s="23" t="s">
        <v>47</v>
      </c>
      <c r="H106" s="29">
        <v>3</v>
      </c>
      <c r="I106" s="86">
        <v>100</v>
      </c>
      <c r="J106" s="84">
        <f t="shared" si="2"/>
        <v>100</v>
      </c>
      <c r="K106" s="85" t="str">
        <f t="shared" si="3"/>
        <v>OK</v>
      </c>
      <c r="L106" s="58"/>
      <c r="M106" s="48"/>
      <c r="N106" s="48"/>
      <c r="O106" s="48"/>
      <c r="P106" s="48"/>
      <c r="Q106" s="48"/>
      <c r="R106" s="48"/>
      <c r="S106" s="48"/>
      <c r="T106" s="48"/>
      <c r="U106" s="48"/>
      <c r="V106" s="48"/>
      <c r="W106" s="48"/>
      <c r="X106" s="48"/>
      <c r="Y106" s="48"/>
    </row>
    <row r="107" spans="1:25" x14ac:dyDescent="0.25">
      <c r="A107" s="130"/>
      <c r="B107" s="133"/>
      <c r="C107" s="23">
        <v>104</v>
      </c>
      <c r="D107" s="21" t="s">
        <v>190</v>
      </c>
      <c r="E107" s="23" t="s">
        <v>40</v>
      </c>
      <c r="F107" s="23" t="s">
        <v>182</v>
      </c>
      <c r="G107" s="23" t="s">
        <v>47</v>
      </c>
      <c r="H107" s="29">
        <v>0.49</v>
      </c>
      <c r="I107" s="86">
        <v>60</v>
      </c>
      <c r="J107" s="84">
        <f t="shared" si="2"/>
        <v>40</v>
      </c>
      <c r="K107" s="85" t="str">
        <f t="shared" si="3"/>
        <v>OK</v>
      </c>
      <c r="L107" s="60">
        <v>20</v>
      </c>
      <c r="M107" s="48"/>
      <c r="N107" s="48"/>
      <c r="O107" s="48"/>
      <c r="P107" s="48"/>
      <c r="Q107" s="48"/>
      <c r="R107" s="48"/>
      <c r="S107" s="48"/>
      <c r="T107" s="48"/>
      <c r="U107" s="48"/>
      <c r="V107" s="48"/>
      <c r="W107" s="48"/>
      <c r="X107" s="48"/>
      <c r="Y107" s="48"/>
    </row>
    <row r="108" spans="1:25" ht="25.5" x14ac:dyDescent="0.25">
      <c r="A108" s="130"/>
      <c r="B108" s="133"/>
      <c r="C108" s="23">
        <v>105</v>
      </c>
      <c r="D108" s="21" t="s">
        <v>191</v>
      </c>
      <c r="E108" s="23" t="s">
        <v>186</v>
      </c>
      <c r="F108" s="23" t="s">
        <v>192</v>
      </c>
      <c r="G108" s="23" t="s">
        <v>47</v>
      </c>
      <c r="H108" s="29">
        <v>6.37</v>
      </c>
      <c r="I108" s="86">
        <v>80</v>
      </c>
      <c r="J108" s="84">
        <f t="shared" si="2"/>
        <v>80</v>
      </c>
      <c r="K108" s="85" t="str">
        <f t="shared" si="3"/>
        <v>OK</v>
      </c>
      <c r="L108" s="58"/>
      <c r="M108" s="48"/>
      <c r="N108" s="48"/>
      <c r="O108" s="48"/>
      <c r="P108" s="48"/>
      <c r="Q108" s="48"/>
      <c r="R108" s="48"/>
      <c r="S108" s="48"/>
      <c r="T108" s="48"/>
      <c r="U108" s="48"/>
      <c r="V108" s="48"/>
      <c r="W108" s="48"/>
      <c r="X108" s="48"/>
      <c r="Y108" s="48"/>
    </row>
    <row r="109" spans="1:25" ht="26.25" x14ac:dyDescent="0.25">
      <c r="A109" s="130"/>
      <c r="B109" s="133"/>
      <c r="C109" s="23">
        <v>106</v>
      </c>
      <c r="D109" s="37" t="s">
        <v>193</v>
      </c>
      <c r="E109" s="23" t="s">
        <v>40</v>
      </c>
      <c r="F109" s="23" t="s">
        <v>194</v>
      </c>
      <c r="G109" s="23" t="s">
        <v>47</v>
      </c>
      <c r="H109" s="29">
        <v>1.78</v>
      </c>
      <c r="I109" s="86"/>
      <c r="J109" s="84">
        <f t="shared" si="2"/>
        <v>0</v>
      </c>
      <c r="K109" s="85" t="str">
        <f t="shared" si="3"/>
        <v>OK</v>
      </c>
      <c r="L109" s="58"/>
      <c r="M109" s="48"/>
      <c r="N109" s="48"/>
      <c r="O109" s="48"/>
      <c r="P109" s="48"/>
      <c r="Q109" s="48"/>
      <c r="R109" s="48"/>
      <c r="S109" s="48"/>
      <c r="T109" s="48"/>
      <c r="U109" s="48"/>
      <c r="V109" s="48"/>
      <c r="W109" s="48"/>
      <c r="X109" s="48"/>
      <c r="Y109" s="48"/>
    </row>
    <row r="110" spans="1:25" x14ac:dyDescent="0.25">
      <c r="A110" s="130"/>
      <c r="B110" s="133"/>
      <c r="C110" s="23">
        <v>107</v>
      </c>
      <c r="D110" s="21" t="s">
        <v>195</v>
      </c>
      <c r="E110" s="23" t="s">
        <v>189</v>
      </c>
      <c r="F110" s="23" t="s">
        <v>194</v>
      </c>
      <c r="G110" s="23" t="s">
        <v>47</v>
      </c>
      <c r="H110" s="29">
        <v>2.7</v>
      </c>
      <c r="I110" s="86">
        <v>80</v>
      </c>
      <c r="J110" s="84">
        <f t="shared" si="2"/>
        <v>80</v>
      </c>
      <c r="K110" s="85" t="str">
        <f t="shared" si="3"/>
        <v>OK</v>
      </c>
      <c r="L110" s="58"/>
      <c r="M110" s="48"/>
      <c r="N110" s="48"/>
      <c r="O110" s="48"/>
      <c r="P110" s="48"/>
      <c r="Q110" s="48"/>
      <c r="R110" s="48"/>
      <c r="S110" s="48"/>
      <c r="T110" s="48"/>
      <c r="U110" s="48"/>
      <c r="V110" s="48"/>
      <c r="W110" s="48"/>
      <c r="X110" s="48"/>
      <c r="Y110" s="48"/>
    </row>
    <row r="111" spans="1:25" ht="25.5" x14ac:dyDescent="0.25">
      <c r="A111" s="130"/>
      <c r="B111" s="133"/>
      <c r="C111" s="23">
        <v>108</v>
      </c>
      <c r="D111" s="21" t="s">
        <v>196</v>
      </c>
      <c r="E111" s="23" t="s">
        <v>40</v>
      </c>
      <c r="F111" s="23" t="s">
        <v>182</v>
      </c>
      <c r="G111" s="23" t="s">
        <v>47</v>
      </c>
      <c r="H111" s="29">
        <v>0.49</v>
      </c>
      <c r="I111" s="86">
        <v>60</v>
      </c>
      <c r="J111" s="84">
        <f t="shared" si="2"/>
        <v>50</v>
      </c>
      <c r="K111" s="85" t="str">
        <f t="shared" si="3"/>
        <v>OK</v>
      </c>
      <c r="L111" s="60">
        <v>10</v>
      </c>
      <c r="M111" s="48"/>
      <c r="N111" s="48"/>
      <c r="O111" s="48"/>
      <c r="P111" s="48"/>
      <c r="Q111" s="48"/>
      <c r="R111" s="48"/>
      <c r="S111" s="48"/>
      <c r="T111" s="48"/>
      <c r="U111" s="48"/>
      <c r="V111" s="48"/>
      <c r="W111" s="48"/>
      <c r="X111" s="48"/>
      <c r="Y111" s="48"/>
    </row>
    <row r="112" spans="1:25" ht="25.5" x14ac:dyDescent="0.25">
      <c r="A112" s="130"/>
      <c r="B112" s="133"/>
      <c r="C112" s="23">
        <v>109</v>
      </c>
      <c r="D112" s="21" t="s">
        <v>197</v>
      </c>
      <c r="E112" s="23" t="s">
        <v>40</v>
      </c>
      <c r="F112" s="23" t="s">
        <v>198</v>
      </c>
      <c r="G112" s="23" t="s">
        <v>47</v>
      </c>
      <c r="H112" s="29">
        <v>20.13</v>
      </c>
      <c r="I112" s="86"/>
      <c r="J112" s="84">
        <f t="shared" si="2"/>
        <v>0</v>
      </c>
      <c r="K112" s="85" t="str">
        <f t="shared" si="3"/>
        <v>OK</v>
      </c>
      <c r="L112" s="48"/>
      <c r="M112" s="48"/>
      <c r="N112" s="48"/>
      <c r="O112" s="48"/>
      <c r="P112" s="48"/>
      <c r="Q112" s="48"/>
      <c r="R112" s="48"/>
      <c r="S112" s="48"/>
      <c r="T112" s="48"/>
      <c r="U112" s="48"/>
      <c r="V112" s="48"/>
      <c r="W112" s="48"/>
      <c r="X112" s="48"/>
      <c r="Y112" s="48"/>
    </row>
    <row r="113" spans="1:25" ht="26.25" customHeight="1" x14ac:dyDescent="0.25">
      <c r="A113" s="55" t="s">
        <v>379</v>
      </c>
      <c r="B113" s="53">
        <v>15</v>
      </c>
      <c r="C113" s="26">
        <v>110</v>
      </c>
      <c r="D113" s="35" t="s">
        <v>199</v>
      </c>
      <c r="E113" s="26" t="s">
        <v>189</v>
      </c>
      <c r="F113" s="27" t="s">
        <v>200</v>
      </c>
      <c r="G113" s="26" t="s">
        <v>47</v>
      </c>
      <c r="H113" s="28">
        <v>44.15</v>
      </c>
      <c r="I113" s="83">
        <v>100</v>
      </c>
      <c r="J113" s="84">
        <f t="shared" si="2"/>
        <v>70</v>
      </c>
      <c r="K113" s="85" t="str">
        <f t="shared" si="3"/>
        <v>OK</v>
      </c>
      <c r="L113" s="48"/>
      <c r="M113" s="48"/>
      <c r="N113" s="48"/>
      <c r="O113" s="48"/>
      <c r="P113" s="48"/>
      <c r="Q113" s="48"/>
      <c r="R113" s="48"/>
      <c r="S113" s="48"/>
      <c r="T113" s="60">
        <v>30</v>
      </c>
      <c r="U113" s="48"/>
      <c r="V113" s="48"/>
      <c r="W113" s="48"/>
      <c r="X113" s="48"/>
      <c r="Y113" s="48"/>
    </row>
    <row r="114" spans="1:25" ht="63.75" x14ac:dyDescent="0.25">
      <c r="A114" s="56" t="s">
        <v>383</v>
      </c>
      <c r="B114" s="54">
        <v>16</v>
      </c>
      <c r="C114" s="23">
        <v>111</v>
      </c>
      <c r="D114" s="21" t="s">
        <v>201</v>
      </c>
      <c r="E114" s="23" t="s">
        <v>40</v>
      </c>
      <c r="F114" s="32" t="s">
        <v>202</v>
      </c>
      <c r="G114" s="23" t="s">
        <v>47</v>
      </c>
      <c r="H114" s="29">
        <v>430</v>
      </c>
      <c r="I114" s="86">
        <v>50</v>
      </c>
      <c r="J114" s="84">
        <f t="shared" si="2"/>
        <v>0</v>
      </c>
      <c r="K114" s="85" t="str">
        <f t="shared" si="3"/>
        <v>OK</v>
      </c>
      <c r="L114" s="48"/>
      <c r="M114" s="48"/>
      <c r="N114" s="48"/>
      <c r="O114" s="48"/>
      <c r="P114" s="60">
        <v>50</v>
      </c>
      <c r="Q114" s="48"/>
      <c r="R114" s="48"/>
      <c r="S114" s="48"/>
      <c r="T114" s="48"/>
      <c r="U114" s="48"/>
      <c r="V114" s="48"/>
      <c r="W114" s="48"/>
      <c r="X114" s="48"/>
      <c r="Y114" s="48"/>
    </row>
    <row r="115" spans="1:25" ht="25.5" x14ac:dyDescent="0.25">
      <c r="A115" s="131" t="s">
        <v>379</v>
      </c>
      <c r="B115" s="132">
        <v>17</v>
      </c>
      <c r="C115" s="26">
        <v>112</v>
      </c>
      <c r="D115" s="39" t="s">
        <v>493</v>
      </c>
      <c r="E115" s="26" t="s">
        <v>40</v>
      </c>
      <c r="F115" s="27" t="s">
        <v>203</v>
      </c>
      <c r="G115" s="26" t="s">
        <v>47</v>
      </c>
      <c r="H115" s="28">
        <v>0.52</v>
      </c>
      <c r="I115" s="51">
        <v>10</v>
      </c>
      <c r="J115" s="84">
        <f t="shared" si="2"/>
        <v>10</v>
      </c>
      <c r="K115" s="85" t="str">
        <f t="shared" si="3"/>
        <v>OK</v>
      </c>
      <c r="L115" s="48"/>
      <c r="M115" s="48"/>
      <c r="N115" s="48"/>
      <c r="O115" s="48"/>
      <c r="P115" s="48"/>
      <c r="Q115" s="48"/>
      <c r="R115" s="48"/>
      <c r="S115" s="48"/>
      <c r="T115" s="48"/>
      <c r="U115" s="48"/>
      <c r="V115" s="48"/>
      <c r="W115" s="48"/>
      <c r="X115" s="48"/>
      <c r="Y115" s="48"/>
    </row>
    <row r="116" spans="1:25" ht="38.25" x14ac:dyDescent="0.25">
      <c r="A116" s="131"/>
      <c r="B116" s="132"/>
      <c r="C116" s="26">
        <v>113</v>
      </c>
      <c r="D116" s="35" t="s">
        <v>204</v>
      </c>
      <c r="E116" s="26" t="s">
        <v>68</v>
      </c>
      <c r="F116" s="27" t="s">
        <v>205</v>
      </c>
      <c r="G116" s="26" t="s">
        <v>47</v>
      </c>
      <c r="H116" s="28">
        <v>68.3</v>
      </c>
      <c r="I116" s="83"/>
      <c r="J116" s="84">
        <f t="shared" si="2"/>
        <v>0</v>
      </c>
      <c r="K116" s="85" t="str">
        <f t="shared" si="3"/>
        <v>OK</v>
      </c>
      <c r="L116" s="48"/>
      <c r="M116" s="48"/>
      <c r="N116" s="48"/>
      <c r="O116" s="48"/>
      <c r="P116" s="48"/>
      <c r="Q116" s="48"/>
      <c r="R116" s="48"/>
      <c r="S116" s="48"/>
      <c r="T116" s="48"/>
      <c r="U116" s="48"/>
      <c r="V116" s="48"/>
      <c r="W116" s="48"/>
      <c r="X116" s="48"/>
      <c r="Y116" s="48"/>
    </row>
    <row r="117" spans="1:25" ht="26.25" x14ac:dyDescent="0.25">
      <c r="A117" s="131"/>
      <c r="B117" s="132"/>
      <c r="C117" s="26">
        <v>114</v>
      </c>
      <c r="D117" s="40" t="s">
        <v>206</v>
      </c>
      <c r="E117" s="33" t="s">
        <v>68</v>
      </c>
      <c r="F117" s="33" t="s">
        <v>205</v>
      </c>
      <c r="G117" s="33" t="s">
        <v>47</v>
      </c>
      <c r="H117" s="34">
        <v>107</v>
      </c>
      <c r="I117" s="87"/>
      <c r="J117" s="84">
        <f t="shared" si="2"/>
        <v>0</v>
      </c>
      <c r="K117" s="85" t="str">
        <f t="shared" si="3"/>
        <v>OK</v>
      </c>
      <c r="L117" s="48"/>
      <c r="M117" s="48"/>
      <c r="N117" s="48"/>
      <c r="O117" s="48"/>
      <c r="P117" s="48"/>
      <c r="Q117" s="48"/>
      <c r="R117" s="48"/>
      <c r="S117" s="48"/>
      <c r="T117" s="48"/>
      <c r="U117" s="48"/>
      <c r="V117" s="48"/>
      <c r="W117" s="48"/>
      <c r="X117" s="48"/>
      <c r="Y117" s="48"/>
    </row>
    <row r="118" spans="1:25" ht="25.5" x14ac:dyDescent="0.25">
      <c r="A118" s="131"/>
      <c r="B118" s="132"/>
      <c r="C118" s="26">
        <v>115</v>
      </c>
      <c r="D118" s="35" t="s">
        <v>207</v>
      </c>
      <c r="E118" s="26" t="s">
        <v>68</v>
      </c>
      <c r="F118" s="27" t="s">
        <v>208</v>
      </c>
      <c r="G118" s="26" t="s">
        <v>47</v>
      </c>
      <c r="H118" s="28">
        <v>0.9</v>
      </c>
      <c r="I118" s="83">
        <v>100</v>
      </c>
      <c r="J118" s="84">
        <f t="shared" si="2"/>
        <v>100</v>
      </c>
      <c r="K118" s="85" t="str">
        <f t="shared" si="3"/>
        <v>OK</v>
      </c>
      <c r="L118" s="48"/>
      <c r="M118" s="48"/>
      <c r="N118" s="48"/>
      <c r="O118" s="48"/>
      <c r="P118" s="48"/>
      <c r="Q118" s="48"/>
      <c r="R118" s="48"/>
      <c r="S118" s="48"/>
      <c r="T118" s="48"/>
      <c r="U118" s="48"/>
      <c r="V118" s="48"/>
      <c r="W118" s="48"/>
      <c r="X118" s="48"/>
      <c r="Y118" s="48"/>
    </row>
    <row r="119" spans="1:25" ht="38.25" x14ac:dyDescent="0.25">
      <c r="A119" s="131"/>
      <c r="B119" s="132"/>
      <c r="C119" s="26">
        <v>116</v>
      </c>
      <c r="D119" s="35" t="s">
        <v>209</v>
      </c>
      <c r="E119" s="26" t="s">
        <v>68</v>
      </c>
      <c r="F119" s="27" t="s">
        <v>210</v>
      </c>
      <c r="G119" s="26" t="s">
        <v>47</v>
      </c>
      <c r="H119" s="28">
        <v>1.65</v>
      </c>
      <c r="I119" s="83">
        <v>100</v>
      </c>
      <c r="J119" s="84">
        <f t="shared" si="2"/>
        <v>100</v>
      </c>
      <c r="K119" s="85" t="str">
        <f t="shared" si="3"/>
        <v>OK</v>
      </c>
      <c r="L119" s="48"/>
      <c r="M119" s="48"/>
      <c r="N119" s="48"/>
      <c r="O119" s="48"/>
      <c r="P119" s="48"/>
      <c r="Q119" s="48"/>
      <c r="R119" s="48"/>
      <c r="S119" s="48"/>
      <c r="T119" s="48"/>
      <c r="U119" s="48"/>
      <c r="V119" s="48"/>
      <c r="W119" s="48"/>
      <c r="X119" s="48"/>
      <c r="Y119" s="48"/>
    </row>
    <row r="120" spans="1:25" ht="38.25" x14ac:dyDescent="0.25">
      <c r="A120" s="131"/>
      <c r="B120" s="132"/>
      <c r="C120" s="26">
        <v>117</v>
      </c>
      <c r="D120" s="35" t="s">
        <v>211</v>
      </c>
      <c r="E120" s="26" t="s">
        <v>68</v>
      </c>
      <c r="F120" s="27" t="s">
        <v>210</v>
      </c>
      <c r="G120" s="26" t="s">
        <v>47</v>
      </c>
      <c r="H120" s="28">
        <v>1.27</v>
      </c>
      <c r="I120" s="83">
        <v>100</v>
      </c>
      <c r="J120" s="84">
        <f t="shared" si="2"/>
        <v>100</v>
      </c>
      <c r="K120" s="85" t="str">
        <f t="shared" si="3"/>
        <v>OK</v>
      </c>
      <c r="L120" s="48"/>
      <c r="M120" s="48"/>
      <c r="N120" s="48"/>
      <c r="O120" s="48"/>
      <c r="P120" s="48"/>
      <c r="Q120" s="48"/>
      <c r="R120" s="48"/>
      <c r="S120" s="48"/>
      <c r="T120" s="48"/>
      <c r="U120" s="48"/>
      <c r="V120" s="48"/>
      <c r="W120" s="48"/>
      <c r="X120" s="48"/>
      <c r="Y120" s="48"/>
    </row>
    <row r="121" spans="1:25" ht="25.5" x14ac:dyDescent="0.25">
      <c r="A121" s="131"/>
      <c r="B121" s="132"/>
      <c r="C121" s="26">
        <v>118</v>
      </c>
      <c r="D121" s="35" t="s">
        <v>494</v>
      </c>
      <c r="E121" s="26" t="s">
        <v>212</v>
      </c>
      <c r="F121" s="27" t="s">
        <v>203</v>
      </c>
      <c r="G121" s="26" t="s">
        <v>47</v>
      </c>
      <c r="H121" s="28">
        <v>0.5</v>
      </c>
      <c r="I121" s="83">
        <v>50</v>
      </c>
      <c r="J121" s="84">
        <f t="shared" si="2"/>
        <v>50</v>
      </c>
      <c r="K121" s="85" t="str">
        <f t="shared" si="3"/>
        <v>OK</v>
      </c>
      <c r="L121" s="48"/>
      <c r="M121" s="48"/>
      <c r="N121" s="48"/>
      <c r="O121" s="48"/>
      <c r="P121" s="48"/>
      <c r="Q121" s="48"/>
      <c r="R121" s="48"/>
      <c r="S121" s="48"/>
      <c r="T121" s="48"/>
      <c r="U121" s="48"/>
      <c r="V121" s="48"/>
      <c r="W121" s="48"/>
      <c r="X121" s="48"/>
      <c r="Y121" s="48"/>
    </row>
    <row r="122" spans="1:25" ht="38.25" x14ac:dyDescent="0.25">
      <c r="A122" s="130" t="s">
        <v>378</v>
      </c>
      <c r="B122" s="133">
        <v>18</v>
      </c>
      <c r="C122" s="23">
        <v>119</v>
      </c>
      <c r="D122" s="21" t="s">
        <v>495</v>
      </c>
      <c r="E122" s="23" t="s">
        <v>40</v>
      </c>
      <c r="F122" s="23" t="s">
        <v>213</v>
      </c>
      <c r="G122" s="23" t="s">
        <v>47</v>
      </c>
      <c r="H122" s="29">
        <v>16.21</v>
      </c>
      <c r="I122" s="49">
        <v>20</v>
      </c>
      <c r="J122" s="84">
        <f t="shared" si="2"/>
        <v>20</v>
      </c>
      <c r="K122" s="85" t="str">
        <f t="shared" si="3"/>
        <v>OK</v>
      </c>
      <c r="L122" s="48"/>
      <c r="M122" s="48"/>
      <c r="N122" s="48"/>
      <c r="O122" s="48"/>
      <c r="P122" s="48"/>
      <c r="Q122" s="48"/>
      <c r="R122" s="48"/>
      <c r="S122" s="48"/>
      <c r="T122" s="48"/>
      <c r="U122" s="48"/>
      <c r="V122" s="48"/>
      <c r="W122" s="48"/>
      <c r="X122" s="48"/>
      <c r="Y122" s="48"/>
    </row>
    <row r="123" spans="1:25" ht="63.75" x14ac:dyDescent="0.25">
      <c r="A123" s="130"/>
      <c r="B123" s="133"/>
      <c r="C123" s="23">
        <v>120</v>
      </c>
      <c r="D123" s="21" t="s">
        <v>496</v>
      </c>
      <c r="E123" s="23" t="s">
        <v>40</v>
      </c>
      <c r="F123" s="23" t="s">
        <v>110</v>
      </c>
      <c r="G123" s="23" t="s">
        <v>47</v>
      </c>
      <c r="H123" s="29">
        <v>31.88</v>
      </c>
      <c r="I123" s="49">
        <v>40</v>
      </c>
      <c r="J123" s="84">
        <f t="shared" si="2"/>
        <v>40</v>
      </c>
      <c r="K123" s="85" t="str">
        <f t="shared" si="3"/>
        <v>OK</v>
      </c>
      <c r="L123" s="48"/>
      <c r="M123" s="48"/>
      <c r="N123" s="48"/>
      <c r="O123" s="48"/>
      <c r="P123" s="48"/>
      <c r="Q123" s="48"/>
      <c r="R123" s="48"/>
      <c r="S123" s="48"/>
      <c r="T123" s="48"/>
      <c r="U123" s="48"/>
      <c r="V123" s="48"/>
      <c r="W123" s="48"/>
      <c r="X123" s="48"/>
      <c r="Y123" s="48"/>
    </row>
    <row r="124" spans="1:25" ht="25.5" x14ac:dyDescent="0.25">
      <c r="A124" s="130"/>
      <c r="B124" s="133"/>
      <c r="C124" s="23">
        <v>121</v>
      </c>
      <c r="D124" s="36" t="s">
        <v>214</v>
      </c>
      <c r="E124" s="23" t="s">
        <v>68</v>
      </c>
      <c r="F124" s="22" t="s">
        <v>52</v>
      </c>
      <c r="G124" s="23" t="s">
        <v>47</v>
      </c>
      <c r="H124" s="29">
        <v>4.95</v>
      </c>
      <c r="I124" s="49">
        <v>40</v>
      </c>
      <c r="J124" s="84">
        <f t="shared" si="2"/>
        <v>40</v>
      </c>
      <c r="K124" s="85" t="str">
        <f t="shared" si="3"/>
        <v>OK</v>
      </c>
      <c r="L124" s="48"/>
      <c r="M124" s="48"/>
      <c r="N124" s="48"/>
      <c r="O124" s="48"/>
      <c r="P124" s="48"/>
      <c r="Q124" s="48"/>
      <c r="R124" s="48"/>
      <c r="S124" s="48"/>
      <c r="T124" s="48"/>
      <c r="U124" s="48"/>
      <c r="V124" s="48"/>
      <c r="W124" s="48"/>
      <c r="X124" s="48"/>
      <c r="Y124" s="48"/>
    </row>
    <row r="125" spans="1:25" ht="25.5" x14ac:dyDescent="0.25">
      <c r="A125" s="130"/>
      <c r="B125" s="133"/>
      <c r="C125" s="23">
        <v>122</v>
      </c>
      <c r="D125" s="36" t="s">
        <v>215</v>
      </c>
      <c r="E125" s="23" t="s">
        <v>68</v>
      </c>
      <c r="F125" s="22" t="s">
        <v>52</v>
      </c>
      <c r="G125" s="23" t="s">
        <v>47</v>
      </c>
      <c r="H125" s="29">
        <v>0.7</v>
      </c>
      <c r="I125" s="49">
        <v>30</v>
      </c>
      <c r="J125" s="84">
        <f t="shared" si="2"/>
        <v>0</v>
      </c>
      <c r="K125" s="85" t="str">
        <f t="shared" si="3"/>
        <v>OK</v>
      </c>
      <c r="L125" s="60">
        <v>30</v>
      </c>
      <c r="M125" s="48"/>
      <c r="N125" s="48"/>
      <c r="O125" s="48"/>
      <c r="P125" s="48"/>
      <c r="Q125" s="48"/>
      <c r="R125" s="48"/>
      <c r="S125" s="48"/>
      <c r="T125" s="48"/>
      <c r="U125" s="48"/>
      <c r="V125" s="48"/>
      <c r="W125" s="48"/>
      <c r="X125" s="48"/>
      <c r="Y125" s="48"/>
    </row>
    <row r="126" spans="1:25" ht="38.25" x14ac:dyDescent="0.25">
      <c r="A126" s="130"/>
      <c r="B126" s="133"/>
      <c r="C126" s="23">
        <v>123</v>
      </c>
      <c r="D126" s="21" t="s">
        <v>216</v>
      </c>
      <c r="E126" s="23" t="s">
        <v>40</v>
      </c>
      <c r="F126" s="23" t="s">
        <v>52</v>
      </c>
      <c r="G126" s="23" t="s">
        <v>47</v>
      </c>
      <c r="H126" s="29">
        <v>31.6</v>
      </c>
      <c r="I126" s="86">
        <v>40</v>
      </c>
      <c r="J126" s="84">
        <f t="shared" si="2"/>
        <v>40</v>
      </c>
      <c r="K126" s="85" t="str">
        <f t="shared" si="3"/>
        <v>OK</v>
      </c>
      <c r="L126" s="48"/>
      <c r="M126" s="48"/>
      <c r="N126" s="48"/>
      <c r="O126" s="48"/>
      <c r="P126" s="48"/>
      <c r="Q126" s="48"/>
      <c r="R126" s="48"/>
      <c r="S126" s="48"/>
      <c r="T126" s="48"/>
      <c r="U126" s="48"/>
      <c r="V126" s="48"/>
      <c r="W126" s="48"/>
      <c r="X126" s="48"/>
      <c r="Y126" s="48"/>
    </row>
    <row r="127" spans="1:25" ht="63.75" x14ac:dyDescent="0.25">
      <c r="A127" s="130"/>
      <c r="B127" s="133"/>
      <c r="C127" s="23">
        <v>124</v>
      </c>
      <c r="D127" s="21" t="s">
        <v>217</v>
      </c>
      <c r="E127" s="23" t="s">
        <v>64</v>
      </c>
      <c r="F127" s="23" t="s">
        <v>218</v>
      </c>
      <c r="G127" s="23" t="s">
        <v>47</v>
      </c>
      <c r="H127" s="29">
        <v>12.42</v>
      </c>
      <c r="I127" s="86">
        <v>100</v>
      </c>
      <c r="J127" s="84">
        <f t="shared" si="2"/>
        <v>100</v>
      </c>
      <c r="K127" s="85" t="str">
        <f t="shared" si="3"/>
        <v>OK</v>
      </c>
      <c r="L127" s="48"/>
      <c r="M127" s="48"/>
      <c r="N127" s="48"/>
      <c r="O127" s="48"/>
      <c r="P127" s="48"/>
      <c r="Q127" s="48"/>
      <c r="R127" s="48"/>
      <c r="S127" s="48"/>
      <c r="T127" s="48"/>
      <c r="U127" s="48"/>
      <c r="V127" s="48"/>
      <c r="W127" s="48"/>
      <c r="X127" s="48"/>
      <c r="Y127" s="48"/>
    </row>
    <row r="128" spans="1:25" ht="38.25" x14ac:dyDescent="0.25">
      <c r="A128" s="55" t="s">
        <v>380</v>
      </c>
      <c r="B128" s="53">
        <v>19</v>
      </c>
      <c r="C128" s="26">
        <v>125</v>
      </c>
      <c r="D128" s="35" t="s">
        <v>219</v>
      </c>
      <c r="E128" s="26" t="s">
        <v>64</v>
      </c>
      <c r="F128" s="27" t="s">
        <v>220</v>
      </c>
      <c r="G128" s="26" t="s">
        <v>47</v>
      </c>
      <c r="H128" s="28">
        <v>7.05</v>
      </c>
      <c r="I128" s="83">
        <v>500</v>
      </c>
      <c r="J128" s="84">
        <f t="shared" si="2"/>
        <v>450</v>
      </c>
      <c r="K128" s="85" t="str">
        <f t="shared" si="3"/>
        <v>OK</v>
      </c>
      <c r="L128" s="48"/>
      <c r="M128" s="48"/>
      <c r="N128" s="48"/>
      <c r="O128" s="48"/>
      <c r="P128" s="48"/>
      <c r="Q128" s="48"/>
      <c r="R128" s="48"/>
      <c r="S128" s="48"/>
      <c r="T128" s="48"/>
      <c r="U128" s="60">
        <v>50</v>
      </c>
      <c r="V128" s="48"/>
      <c r="W128" s="48"/>
      <c r="X128" s="48"/>
      <c r="Y128" s="48"/>
    </row>
    <row r="129" spans="1:25" ht="25.5" x14ac:dyDescent="0.25">
      <c r="A129" s="130" t="s">
        <v>378</v>
      </c>
      <c r="B129" s="133">
        <v>20</v>
      </c>
      <c r="C129" s="23">
        <v>126</v>
      </c>
      <c r="D129" s="21" t="s">
        <v>497</v>
      </c>
      <c r="E129" s="23" t="s">
        <v>9</v>
      </c>
      <c r="F129" s="23" t="s">
        <v>221</v>
      </c>
      <c r="G129" s="23" t="s">
        <v>47</v>
      </c>
      <c r="H129" s="29">
        <v>0.38</v>
      </c>
      <c r="I129" s="49">
        <v>150</v>
      </c>
      <c r="J129" s="84">
        <f t="shared" si="2"/>
        <v>150</v>
      </c>
      <c r="K129" s="85" t="str">
        <f t="shared" si="3"/>
        <v>OK</v>
      </c>
      <c r="L129" s="48"/>
      <c r="M129" s="48"/>
      <c r="N129" s="48"/>
      <c r="O129" s="48"/>
      <c r="P129" s="48"/>
      <c r="Q129" s="48"/>
      <c r="R129" s="48"/>
      <c r="S129" s="48"/>
      <c r="T129" s="48"/>
      <c r="U129" s="48"/>
      <c r="V129" s="48"/>
      <c r="W129" s="48"/>
      <c r="X129" s="48"/>
      <c r="Y129" s="48"/>
    </row>
    <row r="130" spans="1:25" ht="25.5" x14ac:dyDescent="0.25">
      <c r="A130" s="130"/>
      <c r="B130" s="133"/>
      <c r="C130" s="23">
        <v>127</v>
      </c>
      <c r="D130" s="21" t="s">
        <v>498</v>
      </c>
      <c r="E130" s="23" t="s">
        <v>9</v>
      </c>
      <c r="F130" s="23" t="s">
        <v>110</v>
      </c>
      <c r="G130" s="23" t="s">
        <v>47</v>
      </c>
      <c r="H130" s="29">
        <v>2.85</v>
      </c>
      <c r="I130" s="49">
        <v>30</v>
      </c>
      <c r="J130" s="84">
        <f t="shared" si="2"/>
        <v>30</v>
      </c>
      <c r="K130" s="85" t="str">
        <f t="shared" si="3"/>
        <v>OK</v>
      </c>
      <c r="L130" s="48"/>
      <c r="M130" s="48"/>
      <c r="N130" s="48"/>
      <c r="O130" s="48"/>
      <c r="P130" s="48"/>
      <c r="Q130" s="48"/>
      <c r="R130" s="48"/>
      <c r="S130" s="48"/>
      <c r="T130" s="48"/>
      <c r="U130" s="48"/>
      <c r="V130" s="48"/>
      <c r="W130" s="48"/>
      <c r="X130" s="48"/>
      <c r="Y130" s="48"/>
    </row>
    <row r="131" spans="1:25" ht="25.5" x14ac:dyDescent="0.25">
      <c r="A131" s="130"/>
      <c r="B131" s="133"/>
      <c r="C131" s="23">
        <v>128</v>
      </c>
      <c r="D131" s="21" t="s">
        <v>222</v>
      </c>
      <c r="E131" s="23" t="s">
        <v>68</v>
      </c>
      <c r="F131" s="23" t="s">
        <v>223</v>
      </c>
      <c r="G131" s="23" t="s">
        <v>47</v>
      </c>
      <c r="H131" s="29">
        <v>40</v>
      </c>
      <c r="I131" s="86">
        <v>100</v>
      </c>
      <c r="J131" s="84">
        <f t="shared" si="2"/>
        <v>100</v>
      </c>
      <c r="K131" s="85" t="str">
        <f t="shared" si="3"/>
        <v>OK</v>
      </c>
      <c r="L131" s="48"/>
      <c r="M131" s="48"/>
      <c r="N131" s="48"/>
      <c r="O131" s="48"/>
      <c r="P131" s="48"/>
      <c r="Q131" s="48"/>
      <c r="R131" s="48"/>
      <c r="S131" s="48"/>
      <c r="T131" s="48"/>
      <c r="U131" s="48"/>
      <c r="V131" s="48"/>
      <c r="W131" s="48"/>
      <c r="X131" s="48"/>
      <c r="Y131" s="48"/>
    </row>
    <row r="132" spans="1:25" ht="25.5" x14ac:dyDescent="0.25">
      <c r="A132" s="130"/>
      <c r="B132" s="133"/>
      <c r="C132" s="23">
        <v>129</v>
      </c>
      <c r="D132" s="21" t="s">
        <v>224</v>
      </c>
      <c r="E132" s="23" t="s">
        <v>68</v>
      </c>
      <c r="F132" s="23" t="s">
        <v>221</v>
      </c>
      <c r="G132" s="23" t="s">
        <v>47</v>
      </c>
      <c r="H132" s="29">
        <v>2.5</v>
      </c>
      <c r="I132" s="86">
        <v>100</v>
      </c>
      <c r="J132" s="84">
        <f t="shared" si="2"/>
        <v>100</v>
      </c>
      <c r="K132" s="85" t="str">
        <f t="shared" si="3"/>
        <v>OK</v>
      </c>
      <c r="L132" s="48"/>
      <c r="M132" s="48"/>
      <c r="N132" s="48"/>
      <c r="O132" s="48"/>
      <c r="P132" s="48"/>
      <c r="Q132" s="48"/>
      <c r="R132" s="48"/>
      <c r="S132" s="48"/>
      <c r="T132" s="48"/>
      <c r="U132" s="48"/>
      <c r="V132" s="48"/>
      <c r="W132" s="48"/>
      <c r="X132" s="48"/>
      <c r="Y132" s="48"/>
    </row>
    <row r="133" spans="1:25" ht="39" x14ac:dyDescent="0.25">
      <c r="A133" s="130"/>
      <c r="B133" s="133"/>
      <c r="C133" s="23">
        <v>130</v>
      </c>
      <c r="D133" s="37" t="s">
        <v>225</v>
      </c>
      <c r="E133" s="23" t="s">
        <v>40</v>
      </c>
      <c r="F133" s="23" t="s">
        <v>110</v>
      </c>
      <c r="G133" s="23" t="s">
        <v>47</v>
      </c>
      <c r="H133" s="29">
        <v>2.88</v>
      </c>
      <c r="I133" s="86"/>
      <c r="J133" s="84">
        <f t="shared" ref="J133:J196" si="4">I133-(SUM(L133:Y133))</f>
        <v>0</v>
      </c>
      <c r="K133" s="85" t="str">
        <f t="shared" ref="K133:K196" si="5">IF(J133&lt;0,"ATENÇÃO","OK")</f>
        <v>OK</v>
      </c>
      <c r="L133" s="48"/>
      <c r="M133" s="48"/>
      <c r="N133" s="48"/>
      <c r="O133" s="48"/>
      <c r="P133" s="48"/>
      <c r="Q133" s="48"/>
      <c r="R133" s="48"/>
      <c r="S133" s="48"/>
      <c r="T133" s="48"/>
      <c r="U133" s="48"/>
      <c r="V133" s="48"/>
      <c r="W133" s="48"/>
      <c r="X133" s="48"/>
      <c r="Y133" s="48"/>
    </row>
    <row r="134" spans="1:25" ht="26.25" x14ac:dyDescent="0.25">
      <c r="A134" s="130"/>
      <c r="B134" s="133"/>
      <c r="C134" s="23">
        <v>131</v>
      </c>
      <c r="D134" s="37" t="s">
        <v>226</v>
      </c>
      <c r="E134" s="23" t="s">
        <v>101</v>
      </c>
      <c r="F134" s="23" t="s">
        <v>223</v>
      </c>
      <c r="G134" s="23" t="s">
        <v>47</v>
      </c>
      <c r="H134" s="29">
        <v>54</v>
      </c>
      <c r="I134" s="86"/>
      <c r="J134" s="84">
        <f t="shared" si="4"/>
        <v>0</v>
      </c>
      <c r="K134" s="85" t="str">
        <f t="shared" si="5"/>
        <v>OK</v>
      </c>
      <c r="L134" s="48"/>
      <c r="M134" s="48"/>
      <c r="N134" s="48"/>
      <c r="O134" s="48"/>
      <c r="P134" s="48"/>
      <c r="Q134" s="48"/>
      <c r="R134" s="48"/>
      <c r="S134" s="48"/>
      <c r="T134" s="48"/>
      <c r="U134" s="48"/>
      <c r="V134" s="48"/>
      <c r="W134" s="48"/>
      <c r="X134" s="48"/>
      <c r="Y134" s="48"/>
    </row>
    <row r="135" spans="1:25" ht="38.25" x14ac:dyDescent="0.25">
      <c r="A135" s="130"/>
      <c r="B135" s="133"/>
      <c r="C135" s="23">
        <v>132</v>
      </c>
      <c r="D135" s="21" t="s">
        <v>227</v>
      </c>
      <c r="E135" s="23" t="s">
        <v>40</v>
      </c>
      <c r="F135" s="23" t="s">
        <v>110</v>
      </c>
      <c r="G135" s="23" t="s">
        <v>47</v>
      </c>
      <c r="H135" s="29">
        <v>3.7</v>
      </c>
      <c r="I135" s="86">
        <v>50</v>
      </c>
      <c r="J135" s="84">
        <f t="shared" si="4"/>
        <v>50</v>
      </c>
      <c r="K135" s="85" t="str">
        <f t="shared" si="5"/>
        <v>OK</v>
      </c>
      <c r="L135" s="48"/>
      <c r="M135" s="48"/>
      <c r="N135" s="48"/>
      <c r="O135" s="48"/>
      <c r="P135" s="48"/>
      <c r="Q135" s="48"/>
      <c r="R135" s="48"/>
      <c r="S135" s="48"/>
      <c r="T135" s="48"/>
      <c r="U135" s="48"/>
      <c r="V135" s="48"/>
      <c r="W135" s="48"/>
      <c r="X135" s="48"/>
      <c r="Y135" s="48"/>
    </row>
    <row r="136" spans="1:25" ht="38.25" x14ac:dyDescent="0.25">
      <c r="A136" s="130"/>
      <c r="B136" s="133"/>
      <c r="C136" s="23">
        <v>133</v>
      </c>
      <c r="D136" s="21" t="s">
        <v>228</v>
      </c>
      <c r="E136" s="23" t="s">
        <v>9</v>
      </c>
      <c r="F136" s="23" t="s">
        <v>229</v>
      </c>
      <c r="G136" s="23" t="s">
        <v>47</v>
      </c>
      <c r="H136" s="29">
        <v>3.92</v>
      </c>
      <c r="I136" s="49">
        <v>10</v>
      </c>
      <c r="J136" s="84">
        <f t="shared" si="4"/>
        <v>10</v>
      </c>
      <c r="K136" s="85" t="str">
        <f t="shared" si="5"/>
        <v>OK</v>
      </c>
      <c r="L136" s="48"/>
      <c r="M136" s="48"/>
      <c r="N136" s="48"/>
      <c r="O136" s="48"/>
      <c r="P136" s="48"/>
      <c r="Q136" s="48"/>
      <c r="R136" s="48"/>
      <c r="S136" s="48"/>
      <c r="T136" s="48"/>
      <c r="U136" s="48"/>
      <c r="V136" s="48"/>
      <c r="W136" s="48"/>
      <c r="X136" s="48"/>
      <c r="Y136" s="48"/>
    </row>
    <row r="137" spans="1:25" ht="38.25" x14ac:dyDescent="0.25">
      <c r="A137" s="130"/>
      <c r="B137" s="133"/>
      <c r="C137" s="23">
        <v>134</v>
      </c>
      <c r="D137" s="21" t="s">
        <v>230</v>
      </c>
      <c r="E137" s="23" t="s">
        <v>9</v>
      </c>
      <c r="F137" s="23" t="s">
        <v>231</v>
      </c>
      <c r="G137" s="23" t="s">
        <v>47</v>
      </c>
      <c r="H137" s="29">
        <v>3.61</v>
      </c>
      <c r="I137" s="49">
        <v>10</v>
      </c>
      <c r="J137" s="84">
        <f t="shared" si="4"/>
        <v>10</v>
      </c>
      <c r="K137" s="85" t="str">
        <f t="shared" si="5"/>
        <v>OK</v>
      </c>
      <c r="L137" s="48"/>
      <c r="M137" s="48"/>
      <c r="N137" s="48"/>
      <c r="O137" s="48"/>
      <c r="P137" s="48"/>
      <c r="Q137" s="48"/>
      <c r="R137" s="48"/>
      <c r="S137" s="48"/>
      <c r="T137" s="48"/>
      <c r="U137" s="48"/>
      <c r="V137" s="48"/>
      <c r="W137" s="48"/>
      <c r="X137" s="48"/>
      <c r="Y137" s="48"/>
    </row>
    <row r="138" spans="1:25" ht="25.5" x14ac:dyDescent="0.25">
      <c r="A138" s="130"/>
      <c r="B138" s="133"/>
      <c r="C138" s="23">
        <v>135</v>
      </c>
      <c r="D138" s="21" t="s">
        <v>232</v>
      </c>
      <c r="E138" s="23" t="s">
        <v>40</v>
      </c>
      <c r="F138" s="23" t="s">
        <v>229</v>
      </c>
      <c r="G138" s="23" t="s">
        <v>47</v>
      </c>
      <c r="H138" s="29">
        <v>5.28</v>
      </c>
      <c r="I138" s="86">
        <v>30</v>
      </c>
      <c r="J138" s="84">
        <f t="shared" si="4"/>
        <v>30</v>
      </c>
      <c r="K138" s="85" t="str">
        <f t="shared" si="5"/>
        <v>OK</v>
      </c>
      <c r="L138" s="48"/>
      <c r="M138" s="48"/>
      <c r="N138" s="48"/>
      <c r="O138" s="48"/>
      <c r="P138" s="48"/>
      <c r="Q138" s="48"/>
      <c r="R138" s="48"/>
      <c r="S138" s="48"/>
      <c r="T138" s="48"/>
      <c r="U138" s="48"/>
      <c r="V138" s="48"/>
      <c r="W138" s="48"/>
      <c r="X138" s="48"/>
      <c r="Y138" s="48"/>
    </row>
    <row r="139" spans="1:25" ht="102" x14ac:dyDescent="0.25">
      <c r="A139" s="55" t="s">
        <v>380</v>
      </c>
      <c r="B139" s="53">
        <v>21</v>
      </c>
      <c r="C139" s="26">
        <v>136</v>
      </c>
      <c r="D139" s="35" t="s">
        <v>233</v>
      </c>
      <c r="E139" s="26" t="s">
        <v>234</v>
      </c>
      <c r="F139" s="27" t="s">
        <v>235</v>
      </c>
      <c r="G139" s="26" t="s">
        <v>47</v>
      </c>
      <c r="H139" s="28">
        <v>10.49</v>
      </c>
      <c r="I139" s="83">
        <v>300</v>
      </c>
      <c r="J139" s="84">
        <f t="shared" si="4"/>
        <v>0</v>
      </c>
      <c r="K139" s="85" t="str">
        <f t="shared" si="5"/>
        <v>OK</v>
      </c>
      <c r="L139" s="48"/>
      <c r="M139" s="48"/>
      <c r="N139" s="48"/>
      <c r="O139" s="48"/>
      <c r="P139" s="48"/>
      <c r="Q139" s="48"/>
      <c r="R139" s="48"/>
      <c r="S139" s="48"/>
      <c r="T139" s="48"/>
      <c r="U139" s="60">
        <v>150</v>
      </c>
      <c r="V139" s="48"/>
      <c r="W139" s="60">
        <v>150</v>
      </c>
      <c r="X139" s="48"/>
      <c r="Y139" s="48"/>
    </row>
    <row r="140" spans="1:25" ht="114.75" x14ac:dyDescent="0.25">
      <c r="A140" s="56" t="s">
        <v>380</v>
      </c>
      <c r="B140" s="54">
        <v>22</v>
      </c>
      <c r="C140" s="23">
        <v>137</v>
      </c>
      <c r="D140" s="21" t="s">
        <v>236</v>
      </c>
      <c r="E140" s="23" t="s">
        <v>234</v>
      </c>
      <c r="F140" s="32" t="s">
        <v>237</v>
      </c>
      <c r="G140" s="23" t="s">
        <v>47</v>
      </c>
      <c r="H140" s="29">
        <v>9.59</v>
      </c>
      <c r="I140" s="86">
        <v>700</v>
      </c>
      <c r="J140" s="84">
        <f t="shared" si="4"/>
        <v>0</v>
      </c>
      <c r="K140" s="85" t="str">
        <f t="shared" si="5"/>
        <v>OK</v>
      </c>
      <c r="L140" s="48"/>
      <c r="M140" s="60">
        <v>300</v>
      </c>
      <c r="N140" s="63"/>
      <c r="O140" s="63"/>
      <c r="P140" s="48"/>
      <c r="Q140" s="48"/>
      <c r="R140" s="48"/>
      <c r="S140" s="48"/>
      <c r="T140" s="48"/>
      <c r="U140" s="48"/>
      <c r="V140" s="48"/>
      <c r="W140" s="60">
        <v>400</v>
      </c>
      <c r="X140" s="48"/>
      <c r="Y140" s="48"/>
    </row>
    <row r="141" spans="1:25" ht="25.5" x14ac:dyDescent="0.25">
      <c r="A141" s="131" t="s">
        <v>378</v>
      </c>
      <c r="B141" s="132">
        <v>23</v>
      </c>
      <c r="C141" s="26">
        <v>138</v>
      </c>
      <c r="D141" s="35" t="s">
        <v>238</v>
      </c>
      <c r="E141" s="26" t="s">
        <v>68</v>
      </c>
      <c r="F141" s="27" t="s">
        <v>239</v>
      </c>
      <c r="G141" s="26" t="s">
        <v>47</v>
      </c>
      <c r="H141" s="28">
        <v>9.64</v>
      </c>
      <c r="I141" s="83">
        <v>20</v>
      </c>
      <c r="J141" s="84">
        <f t="shared" si="4"/>
        <v>20</v>
      </c>
      <c r="K141" s="85" t="str">
        <f t="shared" si="5"/>
        <v>OK</v>
      </c>
      <c r="L141" s="48"/>
      <c r="M141" s="48"/>
      <c r="N141" s="48"/>
      <c r="O141" s="48"/>
      <c r="P141" s="48"/>
      <c r="Q141" s="48"/>
      <c r="R141" s="48"/>
      <c r="S141" s="48"/>
      <c r="T141" s="48"/>
      <c r="U141" s="48"/>
      <c r="V141" s="48"/>
      <c r="W141" s="48"/>
      <c r="X141" s="48"/>
      <c r="Y141" s="48"/>
    </row>
    <row r="142" spans="1:25" ht="25.5" x14ac:dyDescent="0.25">
      <c r="A142" s="131"/>
      <c r="B142" s="132"/>
      <c r="C142" s="26">
        <v>139</v>
      </c>
      <c r="D142" s="35" t="s">
        <v>240</v>
      </c>
      <c r="E142" s="26" t="s">
        <v>68</v>
      </c>
      <c r="F142" s="27" t="s">
        <v>239</v>
      </c>
      <c r="G142" s="26" t="s">
        <v>47</v>
      </c>
      <c r="H142" s="28">
        <v>9.64</v>
      </c>
      <c r="I142" s="83">
        <v>20</v>
      </c>
      <c r="J142" s="84">
        <f t="shared" si="4"/>
        <v>20</v>
      </c>
      <c r="K142" s="85" t="str">
        <f t="shared" si="5"/>
        <v>OK</v>
      </c>
      <c r="L142" s="48"/>
      <c r="M142" s="48"/>
      <c r="N142" s="48"/>
      <c r="O142" s="48"/>
      <c r="P142" s="48"/>
      <c r="Q142" s="48"/>
      <c r="R142" s="48"/>
      <c r="S142" s="48"/>
      <c r="T142" s="48"/>
      <c r="U142" s="48"/>
      <c r="V142" s="48"/>
      <c r="W142" s="48"/>
      <c r="X142" s="48"/>
      <c r="Y142" s="48"/>
    </row>
    <row r="143" spans="1:25" ht="25.5" x14ac:dyDescent="0.25">
      <c r="A143" s="131"/>
      <c r="B143" s="132"/>
      <c r="C143" s="26">
        <v>140</v>
      </c>
      <c r="D143" s="35" t="s">
        <v>241</v>
      </c>
      <c r="E143" s="26" t="s">
        <v>186</v>
      </c>
      <c r="F143" s="27" t="s">
        <v>242</v>
      </c>
      <c r="G143" s="26" t="s">
        <v>47</v>
      </c>
      <c r="H143" s="34">
        <v>25.18</v>
      </c>
      <c r="I143" s="83">
        <v>150</v>
      </c>
      <c r="J143" s="84">
        <f t="shared" si="4"/>
        <v>110</v>
      </c>
      <c r="K143" s="85" t="str">
        <f t="shared" si="5"/>
        <v>OK</v>
      </c>
      <c r="L143" s="60">
        <v>40</v>
      </c>
      <c r="M143" s="48"/>
      <c r="N143" s="48"/>
      <c r="O143" s="48"/>
      <c r="P143" s="48"/>
      <c r="Q143" s="48"/>
      <c r="R143" s="48"/>
      <c r="S143" s="48"/>
      <c r="T143" s="48"/>
      <c r="U143" s="48"/>
      <c r="V143" s="48"/>
      <c r="W143" s="48"/>
      <c r="X143" s="48"/>
      <c r="Y143" s="48"/>
    </row>
    <row r="144" spans="1:25" ht="25.5" x14ac:dyDescent="0.25">
      <c r="A144" s="131"/>
      <c r="B144" s="132"/>
      <c r="C144" s="26">
        <v>141</v>
      </c>
      <c r="D144" s="35" t="s">
        <v>243</v>
      </c>
      <c r="E144" s="26" t="s">
        <v>244</v>
      </c>
      <c r="F144" s="27" t="s">
        <v>245</v>
      </c>
      <c r="G144" s="26" t="s">
        <v>47</v>
      </c>
      <c r="H144" s="34">
        <v>22.45</v>
      </c>
      <c r="I144" s="83"/>
      <c r="J144" s="84">
        <f t="shared" si="4"/>
        <v>0</v>
      </c>
      <c r="K144" s="85" t="str">
        <f t="shared" si="5"/>
        <v>OK</v>
      </c>
      <c r="L144" s="58"/>
      <c r="M144" s="48"/>
      <c r="N144" s="48"/>
      <c r="O144" s="48"/>
      <c r="P144" s="48"/>
      <c r="Q144" s="48"/>
      <c r="R144" s="48"/>
      <c r="S144" s="48"/>
      <c r="T144" s="48"/>
      <c r="U144" s="48"/>
      <c r="V144" s="48"/>
      <c r="W144" s="48"/>
      <c r="X144" s="48"/>
      <c r="Y144" s="48"/>
    </row>
    <row r="145" spans="1:25" x14ac:dyDescent="0.25">
      <c r="A145" s="131"/>
      <c r="B145" s="132"/>
      <c r="C145" s="26">
        <v>142</v>
      </c>
      <c r="D145" s="35" t="s">
        <v>246</v>
      </c>
      <c r="E145" s="26" t="s">
        <v>247</v>
      </c>
      <c r="F145" s="27" t="s">
        <v>245</v>
      </c>
      <c r="G145" s="26" t="s">
        <v>47</v>
      </c>
      <c r="H145" s="34">
        <v>3.44</v>
      </c>
      <c r="I145" s="83">
        <v>50</v>
      </c>
      <c r="J145" s="84">
        <f t="shared" si="4"/>
        <v>50</v>
      </c>
      <c r="K145" s="85" t="str">
        <f t="shared" si="5"/>
        <v>OK</v>
      </c>
      <c r="L145" s="58"/>
      <c r="M145" s="48"/>
      <c r="N145" s="48"/>
      <c r="O145" s="48"/>
      <c r="P145" s="48"/>
      <c r="Q145" s="48"/>
      <c r="R145" s="48"/>
      <c r="S145" s="48"/>
      <c r="T145" s="48"/>
      <c r="U145" s="48"/>
      <c r="V145" s="48"/>
      <c r="W145" s="48"/>
      <c r="X145" s="48"/>
      <c r="Y145" s="48"/>
    </row>
    <row r="146" spans="1:25" ht="26.25" x14ac:dyDescent="0.25">
      <c r="A146" s="131"/>
      <c r="B146" s="132"/>
      <c r="C146" s="26">
        <v>143</v>
      </c>
      <c r="D146" s="40" t="s">
        <v>248</v>
      </c>
      <c r="E146" s="33" t="s">
        <v>64</v>
      </c>
      <c r="F146" s="33" t="s">
        <v>239</v>
      </c>
      <c r="G146" s="31" t="s">
        <v>47</v>
      </c>
      <c r="H146" s="34">
        <v>7.37</v>
      </c>
      <c r="I146" s="87"/>
      <c r="J146" s="84">
        <f t="shared" si="4"/>
        <v>0</v>
      </c>
      <c r="K146" s="85" t="str">
        <f t="shared" si="5"/>
        <v>OK</v>
      </c>
      <c r="L146" s="58"/>
      <c r="M146" s="48"/>
      <c r="N146" s="48"/>
      <c r="O146" s="48"/>
      <c r="P146" s="48"/>
      <c r="Q146" s="48"/>
      <c r="R146" s="48"/>
      <c r="S146" s="48"/>
      <c r="T146" s="48"/>
      <c r="U146" s="48"/>
      <c r="V146" s="48"/>
      <c r="W146" s="48"/>
      <c r="X146" s="48"/>
      <c r="Y146" s="48"/>
    </row>
    <row r="147" spans="1:25" ht="25.5" x14ac:dyDescent="0.25">
      <c r="A147" s="131"/>
      <c r="B147" s="132"/>
      <c r="C147" s="26">
        <v>144</v>
      </c>
      <c r="D147" s="35" t="s">
        <v>249</v>
      </c>
      <c r="E147" s="26" t="s">
        <v>68</v>
      </c>
      <c r="F147" s="27" t="s">
        <v>239</v>
      </c>
      <c r="G147" s="26" t="s">
        <v>47</v>
      </c>
      <c r="H147" s="34">
        <v>12.83</v>
      </c>
      <c r="I147" s="83">
        <v>10</v>
      </c>
      <c r="J147" s="84">
        <f t="shared" si="4"/>
        <v>0</v>
      </c>
      <c r="K147" s="85" t="str">
        <f t="shared" si="5"/>
        <v>OK</v>
      </c>
      <c r="L147" s="60">
        <v>10</v>
      </c>
      <c r="M147" s="48"/>
      <c r="N147" s="48"/>
      <c r="O147" s="48"/>
      <c r="P147" s="48"/>
      <c r="Q147" s="48"/>
      <c r="R147" s="48"/>
      <c r="S147" s="48"/>
      <c r="T147" s="48"/>
      <c r="U147" s="48"/>
      <c r="V147" s="48"/>
      <c r="W147" s="48"/>
      <c r="X147" s="48"/>
      <c r="Y147" s="48"/>
    </row>
    <row r="148" spans="1:25" ht="25.5" x14ac:dyDescent="0.25">
      <c r="A148" s="131"/>
      <c r="B148" s="132"/>
      <c r="C148" s="26">
        <v>145</v>
      </c>
      <c r="D148" s="35" t="s">
        <v>250</v>
      </c>
      <c r="E148" s="26" t="s">
        <v>68</v>
      </c>
      <c r="F148" s="27" t="s">
        <v>239</v>
      </c>
      <c r="G148" s="26" t="s">
        <v>47</v>
      </c>
      <c r="H148" s="34">
        <v>12.09</v>
      </c>
      <c r="I148" s="83">
        <v>10</v>
      </c>
      <c r="J148" s="84">
        <f t="shared" si="4"/>
        <v>0</v>
      </c>
      <c r="K148" s="85" t="str">
        <f t="shared" si="5"/>
        <v>OK</v>
      </c>
      <c r="L148" s="60">
        <v>10</v>
      </c>
      <c r="M148" s="48"/>
      <c r="N148" s="48"/>
      <c r="O148" s="48"/>
      <c r="P148" s="48"/>
      <c r="Q148" s="48"/>
      <c r="R148" s="48"/>
      <c r="S148" s="48"/>
      <c r="T148" s="48"/>
      <c r="U148" s="48"/>
      <c r="V148" s="48"/>
      <c r="W148" s="48"/>
      <c r="X148" s="48"/>
      <c r="Y148" s="48"/>
    </row>
    <row r="149" spans="1:25" ht="25.5" x14ac:dyDescent="0.25">
      <c r="A149" s="131"/>
      <c r="B149" s="132"/>
      <c r="C149" s="26">
        <v>146</v>
      </c>
      <c r="D149" s="35" t="s">
        <v>251</v>
      </c>
      <c r="E149" s="26" t="s">
        <v>68</v>
      </c>
      <c r="F149" s="27" t="s">
        <v>239</v>
      </c>
      <c r="G149" s="26" t="s">
        <v>47</v>
      </c>
      <c r="H149" s="34">
        <v>11.92</v>
      </c>
      <c r="I149" s="83">
        <v>10</v>
      </c>
      <c r="J149" s="84">
        <f t="shared" si="4"/>
        <v>0</v>
      </c>
      <c r="K149" s="85" t="str">
        <f t="shared" si="5"/>
        <v>OK</v>
      </c>
      <c r="L149" s="60">
        <v>10</v>
      </c>
      <c r="M149" s="61"/>
      <c r="N149" s="61"/>
      <c r="O149" s="61"/>
      <c r="P149" s="48"/>
      <c r="Q149" s="48"/>
      <c r="R149" s="48"/>
      <c r="S149" s="48"/>
      <c r="T149" s="48"/>
      <c r="U149" s="48"/>
      <c r="V149" s="48"/>
      <c r="W149" s="48"/>
      <c r="X149" s="48"/>
      <c r="Y149" s="48"/>
    </row>
    <row r="150" spans="1:25" ht="25.5" x14ac:dyDescent="0.25">
      <c r="A150" s="131"/>
      <c r="B150" s="132"/>
      <c r="C150" s="26">
        <v>147</v>
      </c>
      <c r="D150" s="35" t="s">
        <v>252</v>
      </c>
      <c r="E150" s="26" t="s">
        <v>253</v>
      </c>
      <c r="F150" s="27" t="s">
        <v>239</v>
      </c>
      <c r="G150" s="26" t="s">
        <v>47</v>
      </c>
      <c r="H150" s="34">
        <v>12.21</v>
      </c>
      <c r="I150" s="83">
        <v>10</v>
      </c>
      <c r="J150" s="84">
        <f t="shared" si="4"/>
        <v>0</v>
      </c>
      <c r="K150" s="85" t="str">
        <f t="shared" si="5"/>
        <v>OK</v>
      </c>
      <c r="L150" s="60">
        <v>10</v>
      </c>
      <c r="M150" s="48"/>
      <c r="N150" s="48"/>
      <c r="O150" s="48"/>
      <c r="P150" s="48"/>
      <c r="Q150" s="48"/>
      <c r="R150" s="48"/>
      <c r="S150" s="48"/>
      <c r="T150" s="48"/>
      <c r="U150" s="48"/>
      <c r="V150" s="48"/>
      <c r="W150" s="48"/>
      <c r="X150" s="48"/>
      <c r="Y150" s="48"/>
    </row>
    <row r="151" spans="1:25" ht="25.5" x14ac:dyDescent="0.25">
      <c r="A151" s="131"/>
      <c r="B151" s="132"/>
      <c r="C151" s="26">
        <v>148</v>
      </c>
      <c r="D151" s="35" t="s">
        <v>254</v>
      </c>
      <c r="E151" s="26" t="s">
        <v>186</v>
      </c>
      <c r="F151" s="27" t="s">
        <v>255</v>
      </c>
      <c r="G151" s="26" t="s">
        <v>47</v>
      </c>
      <c r="H151" s="34">
        <v>34.450000000000003</v>
      </c>
      <c r="I151" s="83"/>
      <c r="J151" s="84">
        <f t="shared" si="4"/>
        <v>0</v>
      </c>
      <c r="K151" s="85" t="str">
        <f t="shared" si="5"/>
        <v>OK</v>
      </c>
      <c r="L151" s="58"/>
      <c r="M151" s="48"/>
      <c r="N151" s="48"/>
      <c r="O151" s="48"/>
      <c r="P151" s="48"/>
      <c r="Q151" s="48"/>
      <c r="R151" s="48"/>
      <c r="S151" s="48"/>
      <c r="T151" s="48"/>
      <c r="U151" s="48"/>
      <c r="V151" s="48"/>
      <c r="W151" s="48"/>
      <c r="X151" s="48"/>
      <c r="Y151" s="48"/>
    </row>
    <row r="152" spans="1:25" ht="25.5" x14ac:dyDescent="0.25">
      <c r="A152" s="131"/>
      <c r="B152" s="132"/>
      <c r="C152" s="26">
        <v>149</v>
      </c>
      <c r="D152" s="35" t="s">
        <v>256</v>
      </c>
      <c r="E152" s="26" t="s">
        <v>186</v>
      </c>
      <c r="F152" s="27" t="s">
        <v>257</v>
      </c>
      <c r="G152" s="26" t="s">
        <v>47</v>
      </c>
      <c r="H152" s="34">
        <v>39.4</v>
      </c>
      <c r="I152" s="83"/>
      <c r="J152" s="84">
        <f t="shared" si="4"/>
        <v>0</v>
      </c>
      <c r="K152" s="85" t="str">
        <f t="shared" si="5"/>
        <v>OK</v>
      </c>
      <c r="L152" s="58"/>
      <c r="M152" s="48"/>
      <c r="N152" s="48"/>
      <c r="O152" s="48"/>
      <c r="P152" s="48"/>
      <c r="Q152" s="48"/>
      <c r="R152" s="48"/>
      <c r="S152" s="48"/>
      <c r="T152" s="48"/>
      <c r="U152" s="48"/>
      <c r="V152" s="48"/>
      <c r="W152" s="48"/>
      <c r="X152" s="48"/>
      <c r="Y152" s="48"/>
    </row>
    <row r="153" spans="1:25" ht="38.25" x14ac:dyDescent="0.25">
      <c r="A153" s="131"/>
      <c r="B153" s="132"/>
      <c r="C153" s="26">
        <v>150</v>
      </c>
      <c r="D153" s="35" t="s">
        <v>258</v>
      </c>
      <c r="E153" s="26" t="s">
        <v>40</v>
      </c>
      <c r="F153" s="27" t="s">
        <v>259</v>
      </c>
      <c r="G153" s="26" t="s">
        <v>47</v>
      </c>
      <c r="H153" s="34">
        <v>3.24</v>
      </c>
      <c r="I153" s="83">
        <v>40</v>
      </c>
      <c r="J153" s="84">
        <f t="shared" si="4"/>
        <v>40</v>
      </c>
      <c r="K153" s="85" t="str">
        <f t="shared" si="5"/>
        <v>OK</v>
      </c>
      <c r="L153" s="58"/>
      <c r="M153" s="48"/>
      <c r="N153" s="48"/>
      <c r="O153" s="48"/>
      <c r="P153" s="48"/>
      <c r="Q153" s="48"/>
      <c r="R153" s="48"/>
      <c r="S153" s="48"/>
      <c r="T153" s="48"/>
      <c r="U153" s="48"/>
      <c r="V153" s="48"/>
      <c r="W153" s="48"/>
      <c r="X153" s="48"/>
      <c r="Y153" s="48"/>
    </row>
    <row r="154" spans="1:25" ht="25.5" x14ac:dyDescent="0.25">
      <c r="A154" s="131"/>
      <c r="B154" s="132"/>
      <c r="C154" s="26">
        <v>151</v>
      </c>
      <c r="D154" s="35" t="s">
        <v>260</v>
      </c>
      <c r="E154" s="26" t="s">
        <v>253</v>
      </c>
      <c r="F154" s="27" t="s">
        <v>261</v>
      </c>
      <c r="G154" s="26" t="s">
        <v>47</v>
      </c>
      <c r="H154" s="34">
        <v>2.7</v>
      </c>
      <c r="I154" s="83">
        <v>10</v>
      </c>
      <c r="J154" s="84">
        <f t="shared" si="4"/>
        <v>8</v>
      </c>
      <c r="K154" s="85" t="str">
        <f t="shared" si="5"/>
        <v>OK</v>
      </c>
      <c r="L154" s="60">
        <v>2</v>
      </c>
      <c r="M154" s="48"/>
      <c r="N154" s="48"/>
      <c r="O154" s="48"/>
      <c r="P154" s="48"/>
      <c r="Q154" s="48"/>
      <c r="R154" s="48"/>
      <c r="S154" s="48"/>
      <c r="T154" s="48"/>
      <c r="U154" s="48"/>
      <c r="V154" s="48"/>
      <c r="W154" s="48"/>
      <c r="X154" s="48"/>
      <c r="Y154" s="48"/>
    </row>
    <row r="155" spans="1:25" ht="25.5" x14ac:dyDescent="0.25">
      <c r="A155" s="131"/>
      <c r="B155" s="132"/>
      <c r="C155" s="26">
        <v>152</v>
      </c>
      <c r="D155" s="35" t="s">
        <v>262</v>
      </c>
      <c r="E155" s="26" t="s">
        <v>253</v>
      </c>
      <c r="F155" s="27" t="s">
        <v>261</v>
      </c>
      <c r="G155" s="26" t="s">
        <v>47</v>
      </c>
      <c r="H155" s="28">
        <v>2.7</v>
      </c>
      <c r="I155" s="83">
        <v>10</v>
      </c>
      <c r="J155" s="84">
        <f t="shared" si="4"/>
        <v>8</v>
      </c>
      <c r="K155" s="85" t="str">
        <f t="shared" si="5"/>
        <v>OK</v>
      </c>
      <c r="L155" s="60">
        <v>2</v>
      </c>
      <c r="M155" s="48"/>
      <c r="N155" s="48"/>
      <c r="O155" s="48"/>
      <c r="P155" s="48"/>
      <c r="Q155" s="48"/>
      <c r="R155" s="48"/>
      <c r="S155" s="48"/>
      <c r="T155" s="48"/>
      <c r="U155" s="48"/>
      <c r="V155" s="48"/>
      <c r="W155" s="48"/>
      <c r="X155" s="48"/>
      <c r="Y155" s="48"/>
    </row>
    <row r="156" spans="1:25" ht="25.5" x14ac:dyDescent="0.25">
      <c r="A156" s="131"/>
      <c r="B156" s="132"/>
      <c r="C156" s="26">
        <v>153</v>
      </c>
      <c r="D156" s="35" t="s">
        <v>263</v>
      </c>
      <c r="E156" s="26" t="s">
        <v>253</v>
      </c>
      <c r="F156" s="27" t="s">
        <v>261</v>
      </c>
      <c r="G156" s="26" t="s">
        <v>47</v>
      </c>
      <c r="H156" s="28">
        <v>2.7</v>
      </c>
      <c r="I156" s="83">
        <v>10</v>
      </c>
      <c r="J156" s="84">
        <f t="shared" si="4"/>
        <v>10</v>
      </c>
      <c r="K156" s="85" t="str">
        <f t="shared" si="5"/>
        <v>OK</v>
      </c>
      <c r="L156" s="58"/>
      <c r="M156" s="48"/>
      <c r="N156" s="48"/>
      <c r="O156" s="48"/>
      <c r="P156" s="48"/>
      <c r="Q156" s="48"/>
      <c r="R156" s="48"/>
      <c r="S156" s="48"/>
      <c r="T156" s="48"/>
      <c r="U156" s="48"/>
      <c r="V156" s="48"/>
      <c r="W156" s="48"/>
      <c r="X156" s="48"/>
      <c r="Y156" s="48"/>
    </row>
    <row r="157" spans="1:25" ht="25.5" x14ac:dyDescent="0.25">
      <c r="A157" s="131"/>
      <c r="B157" s="132"/>
      <c r="C157" s="26">
        <v>154</v>
      </c>
      <c r="D157" s="35" t="s">
        <v>264</v>
      </c>
      <c r="E157" s="26" t="s">
        <v>253</v>
      </c>
      <c r="F157" s="27" t="s">
        <v>261</v>
      </c>
      <c r="G157" s="26" t="s">
        <v>47</v>
      </c>
      <c r="H157" s="28">
        <v>2.7</v>
      </c>
      <c r="I157" s="83">
        <v>10</v>
      </c>
      <c r="J157" s="84">
        <f t="shared" si="4"/>
        <v>8</v>
      </c>
      <c r="K157" s="85" t="str">
        <f t="shared" si="5"/>
        <v>OK</v>
      </c>
      <c r="L157" s="60">
        <v>2</v>
      </c>
      <c r="M157" s="48"/>
      <c r="N157" s="48"/>
      <c r="O157" s="48"/>
      <c r="P157" s="48"/>
      <c r="Q157" s="48"/>
      <c r="R157" s="48"/>
      <c r="S157" s="48"/>
      <c r="T157" s="48"/>
      <c r="U157" s="48"/>
      <c r="V157" s="48"/>
      <c r="W157" s="48"/>
      <c r="X157" s="48"/>
      <c r="Y157" s="48"/>
    </row>
    <row r="158" spans="1:25" x14ac:dyDescent="0.25">
      <c r="A158" s="131"/>
      <c r="B158" s="132"/>
      <c r="C158" s="26">
        <v>155</v>
      </c>
      <c r="D158" s="35" t="s">
        <v>265</v>
      </c>
      <c r="E158" s="26" t="s">
        <v>253</v>
      </c>
      <c r="F158" s="27" t="s">
        <v>239</v>
      </c>
      <c r="G158" s="26" t="s">
        <v>47</v>
      </c>
      <c r="H158" s="28">
        <v>5.0599999999999996</v>
      </c>
      <c r="I158" s="83">
        <v>25</v>
      </c>
      <c r="J158" s="84">
        <f t="shared" si="4"/>
        <v>25</v>
      </c>
      <c r="K158" s="85" t="str">
        <f t="shared" si="5"/>
        <v>OK</v>
      </c>
      <c r="L158" s="48"/>
      <c r="M158" s="48"/>
      <c r="N158" s="48"/>
      <c r="O158" s="48"/>
      <c r="P158" s="48"/>
      <c r="Q158" s="48"/>
      <c r="R158" s="48"/>
      <c r="S158" s="48"/>
      <c r="T158" s="48"/>
      <c r="U158" s="48"/>
      <c r="V158" s="48"/>
      <c r="W158" s="48"/>
      <c r="X158" s="48"/>
      <c r="Y158" s="48"/>
    </row>
    <row r="159" spans="1:25" ht="25.5" x14ac:dyDescent="0.25">
      <c r="A159" s="131"/>
      <c r="B159" s="132"/>
      <c r="C159" s="26">
        <v>156</v>
      </c>
      <c r="D159" s="35" t="s">
        <v>266</v>
      </c>
      <c r="E159" s="26" t="s">
        <v>267</v>
      </c>
      <c r="F159" s="27" t="s">
        <v>268</v>
      </c>
      <c r="G159" s="26" t="s">
        <v>47</v>
      </c>
      <c r="H159" s="28">
        <v>9.0500000000000007</v>
      </c>
      <c r="I159" s="83">
        <v>100</v>
      </c>
      <c r="J159" s="84">
        <f t="shared" si="4"/>
        <v>100</v>
      </c>
      <c r="K159" s="85" t="str">
        <f t="shared" si="5"/>
        <v>OK</v>
      </c>
      <c r="L159" s="48"/>
      <c r="M159" s="48"/>
      <c r="N159" s="48"/>
      <c r="O159" s="48"/>
      <c r="P159" s="48"/>
      <c r="Q159" s="48"/>
      <c r="R159" s="48"/>
      <c r="S159" s="48"/>
      <c r="T159" s="48"/>
      <c r="U159" s="48"/>
      <c r="V159" s="48"/>
      <c r="W159" s="48"/>
      <c r="X159" s="48"/>
      <c r="Y159" s="48"/>
    </row>
    <row r="160" spans="1:25" ht="26.25" x14ac:dyDescent="0.25">
      <c r="A160" s="131"/>
      <c r="B160" s="132"/>
      <c r="C160" s="26">
        <v>157</v>
      </c>
      <c r="D160" s="40" t="s">
        <v>269</v>
      </c>
      <c r="E160" s="31" t="s">
        <v>270</v>
      </c>
      <c r="F160" s="33" t="s">
        <v>259</v>
      </c>
      <c r="G160" s="31" t="s">
        <v>47</v>
      </c>
      <c r="H160" s="28">
        <v>17.73</v>
      </c>
      <c r="I160" s="88"/>
      <c r="J160" s="84">
        <f t="shared" si="4"/>
        <v>0</v>
      </c>
      <c r="K160" s="85" t="str">
        <f t="shared" si="5"/>
        <v>OK</v>
      </c>
      <c r="L160" s="48"/>
      <c r="M160" s="48"/>
      <c r="N160" s="48"/>
      <c r="O160" s="48"/>
      <c r="P160" s="48"/>
      <c r="Q160" s="48"/>
      <c r="R160" s="48"/>
      <c r="S160" s="48"/>
      <c r="T160" s="48"/>
      <c r="U160" s="48"/>
      <c r="V160" s="48"/>
      <c r="W160" s="48"/>
      <c r="X160" s="48"/>
      <c r="Y160" s="48"/>
    </row>
    <row r="161" spans="1:25" ht="26.25" x14ac:dyDescent="0.25">
      <c r="A161" s="131"/>
      <c r="B161" s="132"/>
      <c r="C161" s="26">
        <v>158</v>
      </c>
      <c r="D161" s="40" t="s">
        <v>271</v>
      </c>
      <c r="E161" s="31" t="s">
        <v>160</v>
      </c>
      <c r="F161" s="33" t="s">
        <v>272</v>
      </c>
      <c r="G161" s="31" t="s">
        <v>47</v>
      </c>
      <c r="H161" s="34">
        <v>1.88</v>
      </c>
      <c r="I161" s="88"/>
      <c r="J161" s="84">
        <f t="shared" si="4"/>
        <v>0</v>
      </c>
      <c r="K161" s="85" t="str">
        <f t="shared" si="5"/>
        <v>OK</v>
      </c>
      <c r="L161" s="48"/>
      <c r="M161" s="48"/>
      <c r="N161" s="48"/>
      <c r="O161" s="48"/>
      <c r="P161" s="48"/>
      <c r="Q161" s="48"/>
      <c r="R161" s="48"/>
      <c r="S161" s="48"/>
      <c r="T161" s="48"/>
      <c r="U161" s="48"/>
      <c r="V161" s="48"/>
      <c r="W161" s="48"/>
      <c r="X161" s="48"/>
      <c r="Y161" s="48"/>
    </row>
    <row r="162" spans="1:25" ht="25.5" x14ac:dyDescent="0.25">
      <c r="A162" s="131"/>
      <c r="B162" s="132"/>
      <c r="C162" s="26">
        <v>159</v>
      </c>
      <c r="D162" s="35" t="s">
        <v>273</v>
      </c>
      <c r="E162" s="26" t="s">
        <v>68</v>
      </c>
      <c r="F162" s="27" t="s">
        <v>239</v>
      </c>
      <c r="G162" s="26" t="s">
        <v>47</v>
      </c>
      <c r="H162" s="28">
        <v>9.64</v>
      </c>
      <c r="I162" s="83">
        <v>5</v>
      </c>
      <c r="J162" s="84">
        <f t="shared" si="4"/>
        <v>5</v>
      </c>
      <c r="K162" s="85" t="str">
        <f t="shared" si="5"/>
        <v>OK</v>
      </c>
      <c r="L162" s="48"/>
      <c r="M162" s="48"/>
      <c r="N162" s="48"/>
      <c r="O162" s="48"/>
      <c r="P162" s="48"/>
      <c r="Q162" s="48"/>
      <c r="R162" s="48"/>
      <c r="S162" s="48"/>
      <c r="T162" s="48"/>
      <c r="U162" s="48"/>
      <c r="V162" s="48"/>
      <c r="W162" s="48"/>
      <c r="X162" s="48"/>
      <c r="Y162" s="48"/>
    </row>
    <row r="163" spans="1:25" ht="25.5" x14ac:dyDescent="0.25">
      <c r="A163" s="131"/>
      <c r="B163" s="132"/>
      <c r="C163" s="26">
        <v>160</v>
      </c>
      <c r="D163" s="35" t="s">
        <v>274</v>
      </c>
      <c r="E163" s="26" t="s">
        <v>68</v>
      </c>
      <c r="F163" s="27" t="s">
        <v>239</v>
      </c>
      <c r="G163" s="26" t="s">
        <v>47</v>
      </c>
      <c r="H163" s="28">
        <v>9.64</v>
      </c>
      <c r="I163" s="83">
        <v>5</v>
      </c>
      <c r="J163" s="84">
        <f t="shared" si="4"/>
        <v>5</v>
      </c>
      <c r="K163" s="85" t="str">
        <f t="shared" si="5"/>
        <v>OK</v>
      </c>
      <c r="L163" s="48"/>
      <c r="M163" s="48"/>
      <c r="N163" s="48"/>
      <c r="O163" s="48"/>
      <c r="P163" s="48"/>
      <c r="Q163" s="48"/>
      <c r="R163" s="48"/>
      <c r="S163" s="48"/>
      <c r="T163" s="48"/>
      <c r="U163" s="48"/>
      <c r="V163" s="48"/>
      <c r="W163" s="48"/>
      <c r="X163" s="48"/>
      <c r="Y163" s="48"/>
    </row>
    <row r="164" spans="1:25" ht="38.25" x14ac:dyDescent="0.25">
      <c r="A164" s="56" t="s">
        <v>384</v>
      </c>
      <c r="B164" s="54">
        <v>24</v>
      </c>
      <c r="C164" s="23">
        <v>162</v>
      </c>
      <c r="D164" s="21" t="s">
        <v>275</v>
      </c>
      <c r="E164" s="23" t="s">
        <v>40</v>
      </c>
      <c r="F164" s="32" t="s">
        <v>276</v>
      </c>
      <c r="G164" s="23" t="s">
        <v>47</v>
      </c>
      <c r="H164" s="29">
        <v>192.5</v>
      </c>
      <c r="I164" s="86">
        <v>150</v>
      </c>
      <c r="J164" s="84">
        <f t="shared" si="4"/>
        <v>149</v>
      </c>
      <c r="K164" s="85" t="str">
        <f t="shared" si="5"/>
        <v>OK</v>
      </c>
      <c r="L164" s="48"/>
      <c r="M164" s="48"/>
      <c r="N164" s="60">
        <v>1</v>
      </c>
      <c r="O164" s="63"/>
      <c r="P164" s="48"/>
      <c r="Q164" s="48"/>
      <c r="R164" s="48"/>
      <c r="S164" s="48"/>
      <c r="T164" s="48"/>
      <c r="U164" s="48"/>
      <c r="V164" s="48"/>
      <c r="W164" s="48"/>
      <c r="X164" s="48"/>
      <c r="Y164" s="48"/>
    </row>
    <row r="165" spans="1:25" ht="25.5" customHeight="1" x14ac:dyDescent="0.25">
      <c r="A165" s="131" t="s">
        <v>377</v>
      </c>
      <c r="B165" s="132">
        <v>25</v>
      </c>
      <c r="C165" s="26">
        <v>163</v>
      </c>
      <c r="D165" s="35" t="s">
        <v>277</v>
      </c>
      <c r="E165" s="26" t="s">
        <v>64</v>
      </c>
      <c r="F165" s="27" t="s">
        <v>278</v>
      </c>
      <c r="G165" s="26" t="s">
        <v>47</v>
      </c>
      <c r="H165" s="28">
        <v>18.64</v>
      </c>
      <c r="I165" s="83">
        <v>30</v>
      </c>
      <c r="J165" s="84">
        <f t="shared" si="4"/>
        <v>30</v>
      </c>
      <c r="K165" s="85" t="str">
        <f t="shared" si="5"/>
        <v>OK</v>
      </c>
      <c r="L165" s="48"/>
      <c r="M165" s="48"/>
      <c r="N165" s="48"/>
      <c r="O165" s="48"/>
      <c r="P165" s="48"/>
      <c r="Q165" s="48"/>
      <c r="R165" s="48"/>
      <c r="S165" s="48"/>
      <c r="T165" s="48"/>
      <c r="U165" s="48"/>
      <c r="V165" s="48"/>
      <c r="W165" s="48"/>
      <c r="X165" s="48"/>
      <c r="Y165" s="48"/>
    </row>
    <row r="166" spans="1:25" ht="25.5" customHeight="1" x14ac:dyDescent="0.25">
      <c r="A166" s="131"/>
      <c r="B166" s="132"/>
      <c r="C166" s="26">
        <v>164</v>
      </c>
      <c r="D166" s="35" t="s">
        <v>279</v>
      </c>
      <c r="E166" s="26" t="s">
        <v>64</v>
      </c>
      <c r="F166" s="27" t="s">
        <v>278</v>
      </c>
      <c r="G166" s="26" t="s">
        <v>47</v>
      </c>
      <c r="H166" s="28">
        <v>25</v>
      </c>
      <c r="I166" s="83">
        <v>30</v>
      </c>
      <c r="J166" s="84">
        <f t="shared" si="4"/>
        <v>30</v>
      </c>
      <c r="K166" s="85" t="str">
        <f t="shared" si="5"/>
        <v>OK</v>
      </c>
      <c r="L166" s="48"/>
      <c r="M166" s="48"/>
      <c r="N166" s="48"/>
      <c r="O166" s="48"/>
      <c r="P166" s="48"/>
      <c r="Q166" s="48"/>
      <c r="R166" s="48"/>
      <c r="S166" s="48"/>
      <c r="T166" s="48"/>
      <c r="U166" s="48"/>
      <c r="V166" s="48"/>
      <c r="W166" s="48"/>
      <c r="X166" s="48"/>
      <c r="Y166" s="48"/>
    </row>
    <row r="167" spans="1:25" ht="165.75" x14ac:dyDescent="0.25">
      <c r="A167" s="130" t="s">
        <v>379</v>
      </c>
      <c r="B167" s="133">
        <v>26</v>
      </c>
      <c r="C167" s="23">
        <v>165</v>
      </c>
      <c r="D167" s="21" t="s">
        <v>280</v>
      </c>
      <c r="E167" s="23" t="s">
        <v>9</v>
      </c>
      <c r="F167" s="32" t="s">
        <v>281</v>
      </c>
      <c r="G167" s="23" t="s">
        <v>47</v>
      </c>
      <c r="H167" s="29">
        <v>2.54</v>
      </c>
      <c r="I167" s="50">
        <v>150</v>
      </c>
      <c r="J167" s="84">
        <f t="shared" si="4"/>
        <v>50</v>
      </c>
      <c r="K167" s="85" t="str">
        <f t="shared" si="5"/>
        <v>OK</v>
      </c>
      <c r="L167" s="48"/>
      <c r="M167" s="48"/>
      <c r="N167" s="48"/>
      <c r="O167" s="48"/>
      <c r="P167" s="48"/>
      <c r="Q167" s="48"/>
      <c r="R167" s="48"/>
      <c r="S167" s="48"/>
      <c r="T167" s="48"/>
      <c r="U167" s="48"/>
      <c r="V167" s="48"/>
      <c r="W167" s="48"/>
      <c r="X167" s="60">
        <v>100</v>
      </c>
      <c r="Y167" s="48"/>
    </row>
    <row r="168" spans="1:25" ht="63.75" x14ac:dyDescent="0.25">
      <c r="A168" s="130"/>
      <c r="B168" s="133"/>
      <c r="C168" s="23">
        <v>166</v>
      </c>
      <c r="D168" s="21" t="s">
        <v>282</v>
      </c>
      <c r="E168" s="23" t="s">
        <v>9</v>
      </c>
      <c r="F168" s="32" t="s">
        <v>283</v>
      </c>
      <c r="G168" s="23" t="s">
        <v>47</v>
      </c>
      <c r="H168" s="29">
        <v>1.2</v>
      </c>
      <c r="I168" s="50"/>
      <c r="J168" s="84">
        <f t="shared" si="4"/>
        <v>0</v>
      </c>
      <c r="K168" s="85" t="str">
        <f t="shared" si="5"/>
        <v>OK</v>
      </c>
      <c r="L168" s="48"/>
      <c r="M168" s="48"/>
      <c r="N168" s="48"/>
      <c r="O168" s="48"/>
      <c r="P168" s="48"/>
      <c r="Q168" s="48"/>
      <c r="R168" s="48"/>
      <c r="S168" s="48"/>
      <c r="T168" s="48"/>
      <c r="U168" s="48"/>
      <c r="V168" s="48"/>
      <c r="W168" s="48"/>
      <c r="X168" s="48"/>
      <c r="Y168" s="48"/>
    </row>
    <row r="169" spans="1:25" ht="25.5" x14ac:dyDescent="0.25">
      <c r="A169" s="130"/>
      <c r="B169" s="133"/>
      <c r="C169" s="23">
        <v>167</v>
      </c>
      <c r="D169" s="21" t="s">
        <v>284</v>
      </c>
      <c r="E169" s="23" t="s">
        <v>40</v>
      </c>
      <c r="F169" s="32" t="s">
        <v>285</v>
      </c>
      <c r="G169" s="23" t="s">
        <v>47</v>
      </c>
      <c r="H169" s="29">
        <v>1.71</v>
      </c>
      <c r="I169" s="86">
        <v>200</v>
      </c>
      <c r="J169" s="84">
        <f t="shared" si="4"/>
        <v>0</v>
      </c>
      <c r="K169" s="85" t="str">
        <f t="shared" si="5"/>
        <v>OK</v>
      </c>
      <c r="L169" s="48"/>
      <c r="M169" s="48"/>
      <c r="N169" s="48"/>
      <c r="O169" s="48"/>
      <c r="P169" s="48"/>
      <c r="Q169" s="48"/>
      <c r="R169" s="48"/>
      <c r="S169" s="48"/>
      <c r="T169" s="48"/>
      <c r="U169" s="48"/>
      <c r="V169" s="48"/>
      <c r="W169" s="48"/>
      <c r="X169" s="60">
        <v>200</v>
      </c>
      <c r="Y169" s="48"/>
    </row>
    <row r="170" spans="1:25" ht="38.25" x14ac:dyDescent="0.25">
      <c r="A170" s="130"/>
      <c r="B170" s="133"/>
      <c r="C170" s="23">
        <v>168</v>
      </c>
      <c r="D170" s="21" t="s">
        <v>286</v>
      </c>
      <c r="E170" s="23" t="s">
        <v>40</v>
      </c>
      <c r="F170" s="32" t="s">
        <v>287</v>
      </c>
      <c r="G170" s="23" t="s">
        <v>47</v>
      </c>
      <c r="H170" s="29">
        <v>3.43</v>
      </c>
      <c r="I170" s="49">
        <v>20</v>
      </c>
      <c r="J170" s="84">
        <f t="shared" si="4"/>
        <v>20</v>
      </c>
      <c r="K170" s="85" t="str">
        <f t="shared" si="5"/>
        <v>OK</v>
      </c>
      <c r="L170" s="48"/>
      <c r="M170" s="48"/>
      <c r="N170" s="48"/>
      <c r="O170" s="48"/>
      <c r="P170" s="48"/>
      <c r="Q170" s="48"/>
      <c r="R170" s="48"/>
      <c r="S170" s="48"/>
      <c r="T170" s="48"/>
      <c r="U170" s="48"/>
      <c r="V170" s="48"/>
      <c r="W170" s="48"/>
      <c r="X170" s="48"/>
      <c r="Y170" s="48"/>
    </row>
    <row r="171" spans="1:25" ht="38.25" x14ac:dyDescent="0.25">
      <c r="A171" s="130"/>
      <c r="B171" s="133"/>
      <c r="C171" s="23">
        <v>169</v>
      </c>
      <c r="D171" s="21" t="s">
        <v>288</v>
      </c>
      <c r="E171" s="23" t="s">
        <v>40</v>
      </c>
      <c r="F171" s="32" t="s">
        <v>287</v>
      </c>
      <c r="G171" s="23" t="s">
        <v>47</v>
      </c>
      <c r="H171" s="29">
        <v>2</v>
      </c>
      <c r="I171" s="49"/>
      <c r="J171" s="84">
        <f t="shared" si="4"/>
        <v>0</v>
      </c>
      <c r="K171" s="85" t="str">
        <f t="shared" si="5"/>
        <v>OK</v>
      </c>
      <c r="L171" s="48"/>
      <c r="M171" s="48"/>
      <c r="N171" s="48"/>
      <c r="O171" s="48"/>
      <c r="P171" s="48"/>
      <c r="Q171" s="48"/>
      <c r="R171" s="48"/>
      <c r="S171" s="48"/>
      <c r="T171" s="48"/>
      <c r="U171" s="48"/>
      <c r="V171" s="48"/>
      <c r="W171" s="48"/>
      <c r="X171" s="48"/>
      <c r="Y171" s="48"/>
    </row>
    <row r="172" spans="1:25" ht="63.75" x14ac:dyDescent="0.25">
      <c r="A172" s="130"/>
      <c r="B172" s="133"/>
      <c r="C172" s="23">
        <v>170</v>
      </c>
      <c r="D172" s="21" t="s">
        <v>289</v>
      </c>
      <c r="E172" s="23" t="s">
        <v>40</v>
      </c>
      <c r="F172" s="32" t="s">
        <v>287</v>
      </c>
      <c r="G172" s="23" t="s">
        <v>47</v>
      </c>
      <c r="H172" s="29">
        <v>1.29</v>
      </c>
      <c r="I172" s="49"/>
      <c r="J172" s="84">
        <f t="shared" si="4"/>
        <v>0</v>
      </c>
      <c r="K172" s="85" t="str">
        <f t="shared" si="5"/>
        <v>OK</v>
      </c>
      <c r="L172" s="48"/>
      <c r="M172" s="48"/>
      <c r="N172" s="48"/>
      <c r="O172" s="48"/>
      <c r="P172" s="48"/>
      <c r="Q172" s="48"/>
      <c r="R172" s="48"/>
      <c r="S172" s="48"/>
      <c r="T172" s="48"/>
      <c r="U172" s="48"/>
      <c r="V172" s="48"/>
      <c r="W172" s="48"/>
      <c r="X172" s="48"/>
      <c r="Y172" s="48"/>
    </row>
    <row r="173" spans="1:25" ht="25.5" x14ac:dyDescent="0.25">
      <c r="A173" s="130"/>
      <c r="B173" s="133"/>
      <c r="C173" s="23">
        <v>171</v>
      </c>
      <c r="D173" s="36" t="s">
        <v>290</v>
      </c>
      <c r="E173" s="23" t="s">
        <v>40</v>
      </c>
      <c r="F173" s="32" t="s">
        <v>281</v>
      </c>
      <c r="G173" s="23" t="s">
        <v>47</v>
      </c>
      <c r="H173" s="29">
        <v>2.5099999999999998</v>
      </c>
      <c r="I173" s="49">
        <v>40</v>
      </c>
      <c r="J173" s="84">
        <f t="shared" si="4"/>
        <v>40</v>
      </c>
      <c r="K173" s="85" t="str">
        <f t="shared" si="5"/>
        <v>OK</v>
      </c>
      <c r="L173" s="48"/>
      <c r="M173" s="48"/>
      <c r="N173" s="48"/>
      <c r="O173" s="48"/>
      <c r="P173" s="48"/>
      <c r="Q173" s="48"/>
      <c r="R173" s="48"/>
      <c r="S173" s="48"/>
      <c r="T173" s="48"/>
      <c r="U173" s="48"/>
      <c r="V173" s="48"/>
      <c r="W173" s="48"/>
      <c r="X173" s="48"/>
      <c r="Y173" s="48"/>
    </row>
    <row r="174" spans="1:25" ht="25.5" x14ac:dyDescent="0.25">
      <c r="A174" s="130"/>
      <c r="B174" s="133"/>
      <c r="C174" s="23">
        <v>172</v>
      </c>
      <c r="D174" s="36" t="s">
        <v>291</v>
      </c>
      <c r="E174" s="23" t="s">
        <v>40</v>
      </c>
      <c r="F174" s="32" t="s">
        <v>292</v>
      </c>
      <c r="G174" s="23" t="s">
        <v>47</v>
      </c>
      <c r="H174" s="29">
        <v>6.56</v>
      </c>
      <c r="I174" s="49">
        <v>20</v>
      </c>
      <c r="J174" s="84">
        <f t="shared" si="4"/>
        <v>20</v>
      </c>
      <c r="K174" s="85" t="str">
        <f t="shared" si="5"/>
        <v>OK</v>
      </c>
      <c r="L174" s="48"/>
      <c r="M174" s="48"/>
      <c r="N174" s="48"/>
      <c r="O174" s="48"/>
      <c r="P174" s="48"/>
      <c r="Q174" s="48"/>
      <c r="R174" s="48"/>
      <c r="S174" s="48"/>
      <c r="T174" s="48"/>
      <c r="U174" s="48"/>
      <c r="V174" s="48"/>
      <c r="W174" s="48"/>
      <c r="X174" s="48"/>
      <c r="Y174" s="48"/>
    </row>
    <row r="175" spans="1:25" ht="25.5" x14ac:dyDescent="0.25">
      <c r="A175" s="130"/>
      <c r="B175" s="133"/>
      <c r="C175" s="23">
        <v>173</v>
      </c>
      <c r="D175" s="36" t="s">
        <v>293</v>
      </c>
      <c r="E175" s="23" t="s">
        <v>40</v>
      </c>
      <c r="F175" s="32" t="s">
        <v>52</v>
      </c>
      <c r="G175" s="23" t="s">
        <v>47</v>
      </c>
      <c r="H175" s="29">
        <v>5</v>
      </c>
      <c r="I175" s="49">
        <v>20</v>
      </c>
      <c r="J175" s="84">
        <f t="shared" si="4"/>
        <v>20</v>
      </c>
      <c r="K175" s="85" t="str">
        <f t="shared" si="5"/>
        <v>OK</v>
      </c>
      <c r="L175" s="48"/>
      <c r="M175" s="48"/>
      <c r="N175" s="48"/>
      <c r="O175" s="48"/>
      <c r="P175" s="48"/>
      <c r="Q175" s="48"/>
      <c r="R175" s="48"/>
      <c r="S175" s="48"/>
      <c r="T175" s="48"/>
      <c r="U175" s="48"/>
      <c r="V175" s="48"/>
      <c r="W175" s="48"/>
      <c r="X175" s="48"/>
      <c r="Y175" s="48"/>
    </row>
    <row r="176" spans="1:25" ht="38.25" x14ac:dyDescent="0.25">
      <c r="A176" s="130"/>
      <c r="B176" s="133"/>
      <c r="C176" s="23">
        <v>174</v>
      </c>
      <c r="D176" s="21" t="s">
        <v>294</v>
      </c>
      <c r="E176" s="23" t="s">
        <v>40</v>
      </c>
      <c r="F176" s="32" t="s">
        <v>295</v>
      </c>
      <c r="G176" s="23" t="s">
        <v>47</v>
      </c>
      <c r="H176" s="29">
        <v>25.49</v>
      </c>
      <c r="I176" s="86">
        <v>70</v>
      </c>
      <c r="J176" s="84">
        <f t="shared" si="4"/>
        <v>70</v>
      </c>
      <c r="K176" s="85" t="str">
        <f t="shared" si="5"/>
        <v>OK</v>
      </c>
      <c r="L176" s="48"/>
      <c r="M176" s="48"/>
      <c r="N176" s="48"/>
      <c r="O176" s="48"/>
      <c r="P176" s="48"/>
      <c r="Q176" s="48"/>
      <c r="R176" s="48"/>
      <c r="S176" s="48"/>
      <c r="T176" s="48"/>
      <c r="U176" s="48"/>
      <c r="V176" s="48"/>
      <c r="W176" s="48"/>
      <c r="X176" s="48"/>
      <c r="Y176" s="48"/>
    </row>
    <row r="177" spans="1:25" ht="38.25" x14ac:dyDescent="0.25">
      <c r="A177" s="131" t="s">
        <v>379</v>
      </c>
      <c r="B177" s="132">
        <v>27</v>
      </c>
      <c r="C177" s="26">
        <v>175</v>
      </c>
      <c r="D177" s="39" t="s">
        <v>296</v>
      </c>
      <c r="E177" s="26" t="s">
        <v>40</v>
      </c>
      <c r="F177" s="27" t="s">
        <v>153</v>
      </c>
      <c r="G177" s="26" t="s">
        <v>47</v>
      </c>
      <c r="H177" s="30">
        <v>4.21</v>
      </c>
      <c r="I177" s="51">
        <v>20</v>
      </c>
      <c r="J177" s="84">
        <f t="shared" si="4"/>
        <v>20</v>
      </c>
      <c r="K177" s="85" t="str">
        <f t="shared" si="5"/>
        <v>OK</v>
      </c>
      <c r="L177" s="48"/>
      <c r="M177" s="48"/>
      <c r="N177" s="48"/>
      <c r="O177" s="48"/>
      <c r="P177" s="48"/>
      <c r="Q177" s="48"/>
      <c r="R177" s="48"/>
      <c r="S177" s="48"/>
      <c r="T177" s="48"/>
      <c r="U177" s="48"/>
      <c r="V177" s="48"/>
      <c r="W177" s="48"/>
      <c r="X177" s="48"/>
      <c r="Y177" s="48"/>
    </row>
    <row r="178" spans="1:25" ht="25.5" x14ac:dyDescent="0.25">
      <c r="A178" s="131"/>
      <c r="B178" s="132"/>
      <c r="C178" s="26">
        <v>176</v>
      </c>
      <c r="D178" s="39" t="s">
        <v>297</v>
      </c>
      <c r="E178" s="26" t="s">
        <v>40</v>
      </c>
      <c r="F178" s="27" t="s">
        <v>298</v>
      </c>
      <c r="G178" s="26" t="s">
        <v>47</v>
      </c>
      <c r="H178" s="30">
        <v>0.79</v>
      </c>
      <c r="I178" s="51"/>
      <c r="J178" s="84">
        <f t="shared" si="4"/>
        <v>0</v>
      </c>
      <c r="K178" s="85" t="str">
        <f t="shared" si="5"/>
        <v>OK</v>
      </c>
      <c r="L178" s="48"/>
      <c r="M178" s="48"/>
      <c r="N178" s="48"/>
      <c r="O178" s="48"/>
      <c r="P178" s="48"/>
      <c r="Q178" s="48"/>
      <c r="R178" s="48"/>
      <c r="S178" s="48"/>
      <c r="T178" s="48"/>
      <c r="U178" s="48"/>
      <c r="V178" s="48"/>
      <c r="W178" s="48"/>
      <c r="X178" s="48"/>
      <c r="Y178" s="48"/>
    </row>
    <row r="179" spans="1:25" ht="25.5" x14ac:dyDescent="0.25">
      <c r="A179" s="131"/>
      <c r="B179" s="132"/>
      <c r="C179" s="26">
        <v>177</v>
      </c>
      <c r="D179" s="39" t="s">
        <v>299</v>
      </c>
      <c r="E179" s="26" t="s">
        <v>40</v>
      </c>
      <c r="F179" s="27" t="s">
        <v>300</v>
      </c>
      <c r="G179" s="26" t="s">
        <v>47</v>
      </c>
      <c r="H179" s="30">
        <v>0.09</v>
      </c>
      <c r="I179" s="52"/>
      <c r="J179" s="84">
        <f t="shared" si="4"/>
        <v>0</v>
      </c>
      <c r="K179" s="85" t="str">
        <f t="shared" si="5"/>
        <v>OK</v>
      </c>
      <c r="L179" s="48"/>
      <c r="M179" s="48"/>
      <c r="N179" s="48"/>
      <c r="O179" s="48"/>
      <c r="P179" s="48"/>
      <c r="Q179" s="48"/>
      <c r="R179" s="48"/>
      <c r="S179" s="48"/>
      <c r="T179" s="48"/>
      <c r="U179" s="48"/>
      <c r="V179" s="48"/>
      <c r="W179" s="48"/>
      <c r="X179" s="48"/>
      <c r="Y179" s="48"/>
    </row>
    <row r="180" spans="1:25" ht="25.5" x14ac:dyDescent="0.25">
      <c r="A180" s="131"/>
      <c r="B180" s="132"/>
      <c r="C180" s="26">
        <v>178</v>
      </c>
      <c r="D180" s="39" t="s">
        <v>301</v>
      </c>
      <c r="E180" s="26" t="s">
        <v>40</v>
      </c>
      <c r="F180" s="27" t="s">
        <v>300</v>
      </c>
      <c r="G180" s="26" t="s">
        <v>47</v>
      </c>
      <c r="H180" s="30">
        <v>0.2</v>
      </c>
      <c r="I180" s="52"/>
      <c r="J180" s="84">
        <f t="shared" si="4"/>
        <v>0</v>
      </c>
      <c r="K180" s="85" t="str">
        <f t="shared" si="5"/>
        <v>OK</v>
      </c>
      <c r="L180" s="48"/>
      <c r="M180" s="48"/>
      <c r="N180" s="48"/>
      <c r="O180" s="48"/>
      <c r="P180" s="48"/>
      <c r="Q180" s="48"/>
      <c r="R180" s="48"/>
      <c r="S180" s="48"/>
      <c r="T180" s="48"/>
      <c r="U180" s="48"/>
      <c r="V180" s="48"/>
      <c r="W180" s="48"/>
      <c r="X180" s="48"/>
      <c r="Y180" s="48"/>
    </row>
    <row r="181" spans="1:25" ht="25.5" x14ac:dyDescent="0.25">
      <c r="A181" s="131"/>
      <c r="B181" s="132"/>
      <c r="C181" s="26">
        <v>179</v>
      </c>
      <c r="D181" s="39" t="s">
        <v>302</v>
      </c>
      <c r="E181" s="26" t="s">
        <v>40</v>
      </c>
      <c r="F181" s="27" t="s">
        <v>300</v>
      </c>
      <c r="G181" s="26" t="s">
        <v>47</v>
      </c>
      <c r="H181" s="30">
        <v>0.1</v>
      </c>
      <c r="I181" s="52"/>
      <c r="J181" s="84">
        <f t="shared" si="4"/>
        <v>0</v>
      </c>
      <c r="K181" s="85" t="str">
        <f t="shared" si="5"/>
        <v>OK</v>
      </c>
      <c r="L181" s="48"/>
      <c r="M181" s="48"/>
      <c r="N181" s="48"/>
      <c r="O181" s="48"/>
      <c r="P181" s="48"/>
      <c r="Q181" s="48"/>
      <c r="R181" s="48"/>
      <c r="S181" s="48"/>
      <c r="T181" s="48"/>
      <c r="U181" s="48"/>
      <c r="V181" s="48"/>
      <c r="W181" s="48"/>
      <c r="X181" s="48"/>
      <c r="Y181" s="48"/>
    </row>
    <row r="182" spans="1:25" ht="25.5" x14ac:dyDescent="0.25">
      <c r="A182" s="131"/>
      <c r="B182" s="132"/>
      <c r="C182" s="26">
        <v>180</v>
      </c>
      <c r="D182" s="39" t="s">
        <v>303</v>
      </c>
      <c r="E182" s="26" t="s">
        <v>40</v>
      </c>
      <c r="F182" s="27" t="s">
        <v>300</v>
      </c>
      <c r="G182" s="26" t="s">
        <v>47</v>
      </c>
      <c r="H182" s="30">
        <v>0.13</v>
      </c>
      <c r="I182" s="52"/>
      <c r="J182" s="84">
        <f t="shared" si="4"/>
        <v>0</v>
      </c>
      <c r="K182" s="85" t="str">
        <f t="shared" si="5"/>
        <v>OK</v>
      </c>
      <c r="L182" s="48"/>
      <c r="M182" s="48"/>
      <c r="N182" s="48"/>
      <c r="O182" s="48"/>
      <c r="P182" s="48"/>
      <c r="Q182" s="48"/>
      <c r="R182" s="48"/>
      <c r="S182" s="48"/>
      <c r="T182" s="48"/>
      <c r="U182" s="48"/>
      <c r="V182" s="48"/>
      <c r="W182" s="48"/>
      <c r="X182" s="48"/>
      <c r="Y182" s="48"/>
    </row>
    <row r="183" spans="1:25" ht="25.5" x14ac:dyDescent="0.25">
      <c r="A183" s="131"/>
      <c r="B183" s="132"/>
      <c r="C183" s="26">
        <v>181</v>
      </c>
      <c r="D183" s="39" t="s">
        <v>304</v>
      </c>
      <c r="E183" s="26" t="s">
        <v>40</v>
      </c>
      <c r="F183" s="27" t="s">
        <v>300</v>
      </c>
      <c r="G183" s="26" t="s">
        <v>47</v>
      </c>
      <c r="H183" s="30">
        <v>0.16</v>
      </c>
      <c r="I183" s="52">
        <v>100</v>
      </c>
      <c r="J183" s="84">
        <f t="shared" si="4"/>
        <v>100</v>
      </c>
      <c r="K183" s="85" t="str">
        <f t="shared" si="5"/>
        <v>OK</v>
      </c>
      <c r="L183" s="48"/>
      <c r="M183" s="48"/>
      <c r="N183" s="48"/>
      <c r="O183" s="48"/>
      <c r="P183" s="48"/>
      <c r="Q183" s="48"/>
      <c r="R183" s="48"/>
      <c r="S183" s="48"/>
      <c r="T183" s="48"/>
      <c r="U183" s="48"/>
      <c r="V183" s="48"/>
      <c r="W183" s="48"/>
      <c r="X183" s="48"/>
      <c r="Y183" s="48"/>
    </row>
    <row r="184" spans="1:25" ht="25.5" x14ac:dyDescent="0.25">
      <c r="A184" s="131"/>
      <c r="B184" s="132"/>
      <c r="C184" s="26">
        <v>182</v>
      </c>
      <c r="D184" s="39" t="s">
        <v>305</v>
      </c>
      <c r="E184" s="26" t="s">
        <v>40</v>
      </c>
      <c r="F184" s="27" t="s">
        <v>300</v>
      </c>
      <c r="G184" s="26" t="s">
        <v>47</v>
      </c>
      <c r="H184" s="30">
        <v>0.34</v>
      </c>
      <c r="I184" s="52"/>
      <c r="J184" s="84">
        <f t="shared" si="4"/>
        <v>0</v>
      </c>
      <c r="K184" s="85" t="str">
        <f t="shared" si="5"/>
        <v>OK</v>
      </c>
      <c r="L184" s="48"/>
      <c r="M184" s="48"/>
      <c r="N184" s="48"/>
      <c r="O184" s="48"/>
      <c r="P184" s="48"/>
      <c r="Q184" s="48"/>
      <c r="R184" s="48"/>
      <c r="S184" s="48"/>
      <c r="T184" s="48"/>
      <c r="U184" s="48"/>
      <c r="V184" s="48"/>
      <c r="W184" s="48"/>
      <c r="X184" s="48"/>
      <c r="Y184" s="48"/>
    </row>
    <row r="185" spans="1:25" x14ac:dyDescent="0.25">
      <c r="A185" s="131"/>
      <c r="B185" s="132"/>
      <c r="C185" s="26">
        <v>183</v>
      </c>
      <c r="D185" s="39" t="s">
        <v>306</v>
      </c>
      <c r="E185" s="26" t="s">
        <v>40</v>
      </c>
      <c r="F185" s="27" t="s">
        <v>300</v>
      </c>
      <c r="G185" s="26" t="s">
        <v>47</v>
      </c>
      <c r="H185" s="30">
        <v>0.04</v>
      </c>
      <c r="I185" s="51">
        <v>100</v>
      </c>
      <c r="J185" s="84">
        <f t="shared" si="4"/>
        <v>100</v>
      </c>
      <c r="K185" s="85" t="str">
        <f t="shared" si="5"/>
        <v>OK</v>
      </c>
      <c r="L185" s="48"/>
      <c r="M185" s="48"/>
      <c r="N185" s="48"/>
      <c r="O185" s="48"/>
      <c r="P185" s="48"/>
      <c r="Q185" s="48"/>
      <c r="R185" s="48"/>
      <c r="S185" s="48"/>
      <c r="T185" s="48"/>
      <c r="U185" s="48"/>
      <c r="V185" s="48"/>
      <c r="W185" s="48"/>
      <c r="X185" s="48"/>
      <c r="Y185" s="48"/>
    </row>
    <row r="186" spans="1:25" x14ac:dyDescent="0.25">
      <c r="A186" s="131"/>
      <c r="B186" s="132"/>
      <c r="C186" s="26">
        <v>184</v>
      </c>
      <c r="D186" s="39" t="s">
        <v>307</v>
      </c>
      <c r="E186" s="26" t="s">
        <v>40</v>
      </c>
      <c r="F186" s="27" t="s">
        <v>281</v>
      </c>
      <c r="G186" s="26" t="s">
        <v>47</v>
      </c>
      <c r="H186" s="30">
        <v>0.19</v>
      </c>
      <c r="I186" s="52">
        <v>100</v>
      </c>
      <c r="J186" s="84">
        <f t="shared" si="4"/>
        <v>100</v>
      </c>
      <c r="K186" s="85" t="str">
        <f t="shared" si="5"/>
        <v>OK</v>
      </c>
      <c r="L186" s="48"/>
      <c r="M186" s="48"/>
      <c r="N186" s="48"/>
      <c r="O186" s="48"/>
      <c r="P186" s="48"/>
      <c r="Q186" s="48"/>
      <c r="R186" s="48"/>
      <c r="S186" s="48"/>
      <c r="T186" s="48"/>
      <c r="U186" s="48"/>
      <c r="V186" s="48"/>
      <c r="W186" s="48"/>
      <c r="X186" s="48"/>
      <c r="Y186" s="48"/>
    </row>
    <row r="187" spans="1:25" ht="25.5" x14ac:dyDescent="0.25">
      <c r="A187" s="131"/>
      <c r="B187" s="132"/>
      <c r="C187" s="26">
        <v>185</v>
      </c>
      <c r="D187" s="39" t="s">
        <v>308</v>
      </c>
      <c r="E187" s="26" t="s">
        <v>40</v>
      </c>
      <c r="F187" s="27" t="s">
        <v>281</v>
      </c>
      <c r="G187" s="26" t="s">
        <v>47</v>
      </c>
      <c r="H187" s="30">
        <v>0.24</v>
      </c>
      <c r="I187" s="52">
        <v>100</v>
      </c>
      <c r="J187" s="84">
        <f t="shared" si="4"/>
        <v>100</v>
      </c>
      <c r="K187" s="85" t="str">
        <f t="shared" si="5"/>
        <v>OK</v>
      </c>
      <c r="L187" s="48"/>
      <c r="M187" s="48"/>
      <c r="N187" s="48"/>
      <c r="O187" s="48"/>
      <c r="P187" s="48"/>
      <c r="Q187" s="48"/>
      <c r="R187" s="48"/>
      <c r="S187" s="48"/>
      <c r="T187" s="48"/>
      <c r="U187" s="48"/>
      <c r="V187" s="48"/>
      <c r="W187" s="48"/>
      <c r="X187" s="48"/>
      <c r="Y187" s="48"/>
    </row>
    <row r="188" spans="1:25" ht="38.25" x14ac:dyDescent="0.25">
      <c r="A188" s="131"/>
      <c r="B188" s="132"/>
      <c r="C188" s="26">
        <v>186</v>
      </c>
      <c r="D188" s="35" t="s">
        <v>309</v>
      </c>
      <c r="E188" s="26" t="s">
        <v>40</v>
      </c>
      <c r="F188" s="27" t="s">
        <v>153</v>
      </c>
      <c r="G188" s="26" t="s">
        <v>47</v>
      </c>
      <c r="H188" s="30">
        <v>6.9</v>
      </c>
      <c r="I188" s="83">
        <v>60</v>
      </c>
      <c r="J188" s="84">
        <f t="shared" si="4"/>
        <v>45</v>
      </c>
      <c r="K188" s="85" t="str">
        <f t="shared" si="5"/>
        <v>OK</v>
      </c>
      <c r="L188" s="48"/>
      <c r="M188" s="48"/>
      <c r="N188" s="48"/>
      <c r="O188" s="60">
        <v>5</v>
      </c>
      <c r="P188" s="48"/>
      <c r="Q188" s="48"/>
      <c r="R188" s="48"/>
      <c r="S188" s="48"/>
      <c r="T188" s="48"/>
      <c r="U188" s="48"/>
      <c r="V188" s="48"/>
      <c r="W188" s="48"/>
      <c r="X188" s="60">
        <v>10</v>
      </c>
      <c r="Y188" s="48"/>
    </row>
    <row r="189" spans="1:25" ht="25.5" x14ac:dyDescent="0.25">
      <c r="A189" s="131"/>
      <c r="B189" s="132"/>
      <c r="C189" s="26">
        <v>187</v>
      </c>
      <c r="D189" s="35" t="s">
        <v>310</v>
      </c>
      <c r="E189" s="26" t="s">
        <v>40</v>
      </c>
      <c r="F189" s="27" t="s">
        <v>281</v>
      </c>
      <c r="G189" s="26" t="s">
        <v>47</v>
      </c>
      <c r="H189" s="30">
        <v>1.71</v>
      </c>
      <c r="I189" s="83">
        <v>50</v>
      </c>
      <c r="J189" s="84">
        <f t="shared" si="4"/>
        <v>50</v>
      </c>
      <c r="K189" s="85" t="str">
        <f t="shared" si="5"/>
        <v>OK</v>
      </c>
      <c r="L189" s="48"/>
      <c r="M189" s="48"/>
      <c r="N189" s="48"/>
      <c r="O189" s="48"/>
      <c r="P189" s="48"/>
      <c r="Q189" s="48"/>
      <c r="R189" s="48"/>
      <c r="S189" s="48"/>
      <c r="T189" s="48"/>
      <c r="U189" s="48"/>
      <c r="V189" s="48"/>
      <c r="W189" s="48"/>
      <c r="X189" s="48"/>
      <c r="Y189" s="48"/>
    </row>
    <row r="190" spans="1:25" ht="25.5" x14ac:dyDescent="0.25">
      <c r="A190" s="131"/>
      <c r="B190" s="132"/>
      <c r="C190" s="26">
        <v>188</v>
      </c>
      <c r="D190" s="35" t="s">
        <v>311</v>
      </c>
      <c r="E190" s="26" t="s">
        <v>40</v>
      </c>
      <c r="F190" s="27" t="s">
        <v>281</v>
      </c>
      <c r="G190" s="26" t="s">
        <v>47</v>
      </c>
      <c r="H190" s="30">
        <v>1.97</v>
      </c>
      <c r="I190" s="83">
        <v>50</v>
      </c>
      <c r="J190" s="84">
        <f t="shared" si="4"/>
        <v>50</v>
      </c>
      <c r="K190" s="85" t="str">
        <f t="shared" si="5"/>
        <v>OK</v>
      </c>
      <c r="L190" s="48"/>
      <c r="M190" s="48"/>
      <c r="N190" s="48"/>
      <c r="O190" s="48"/>
      <c r="P190" s="48"/>
      <c r="Q190" s="48"/>
      <c r="R190" s="48"/>
      <c r="S190" s="48"/>
      <c r="T190" s="48"/>
      <c r="U190" s="48"/>
      <c r="V190" s="48"/>
      <c r="W190" s="48"/>
      <c r="X190" s="48"/>
      <c r="Y190" s="48"/>
    </row>
    <row r="191" spans="1:25" ht="25.5" x14ac:dyDescent="0.25">
      <c r="A191" s="131"/>
      <c r="B191" s="132"/>
      <c r="C191" s="26">
        <v>189</v>
      </c>
      <c r="D191" s="35" t="s">
        <v>312</v>
      </c>
      <c r="E191" s="26" t="s">
        <v>40</v>
      </c>
      <c r="F191" s="27" t="s">
        <v>153</v>
      </c>
      <c r="G191" s="26" t="s">
        <v>47</v>
      </c>
      <c r="H191" s="30">
        <v>23.79</v>
      </c>
      <c r="I191" s="83">
        <v>50</v>
      </c>
      <c r="J191" s="84">
        <f t="shared" si="4"/>
        <v>50</v>
      </c>
      <c r="K191" s="85" t="str">
        <f t="shared" si="5"/>
        <v>OK</v>
      </c>
      <c r="L191" s="48"/>
      <c r="M191" s="48"/>
      <c r="N191" s="48"/>
      <c r="O191" s="48"/>
      <c r="P191" s="48"/>
      <c r="Q191" s="48"/>
      <c r="R191" s="48"/>
      <c r="S191" s="48"/>
      <c r="T191" s="48"/>
      <c r="U191" s="48"/>
      <c r="V191" s="48"/>
      <c r="W191" s="48"/>
      <c r="X191" s="48"/>
      <c r="Y191" s="48"/>
    </row>
    <row r="192" spans="1:25" ht="76.5" x14ac:dyDescent="0.25">
      <c r="A192" s="131"/>
      <c r="B192" s="132"/>
      <c r="C192" s="26">
        <v>190</v>
      </c>
      <c r="D192" s="35" t="s">
        <v>313</v>
      </c>
      <c r="E192" s="26" t="s">
        <v>40</v>
      </c>
      <c r="F192" s="27" t="s">
        <v>218</v>
      </c>
      <c r="G192" s="26" t="s">
        <v>47</v>
      </c>
      <c r="H192" s="30">
        <v>2.14</v>
      </c>
      <c r="I192" s="83">
        <v>100</v>
      </c>
      <c r="J192" s="84">
        <f t="shared" si="4"/>
        <v>100</v>
      </c>
      <c r="K192" s="85" t="str">
        <f t="shared" si="5"/>
        <v>OK</v>
      </c>
      <c r="L192" s="48"/>
      <c r="M192" s="48"/>
      <c r="N192" s="48"/>
      <c r="O192" s="48"/>
      <c r="P192" s="48"/>
      <c r="Q192" s="48"/>
      <c r="R192" s="48"/>
      <c r="S192" s="48"/>
      <c r="T192" s="48"/>
      <c r="U192" s="48"/>
      <c r="V192" s="48"/>
      <c r="W192" s="48"/>
      <c r="X192" s="48"/>
      <c r="Y192" s="48"/>
    </row>
    <row r="193" spans="1:25" ht="25.5" x14ac:dyDescent="0.25">
      <c r="A193" s="131"/>
      <c r="B193" s="132"/>
      <c r="C193" s="26">
        <v>191</v>
      </c>
      <c r="D193" s="35" t="s">
        <v>314</v>
      </c>
      <c r="E193" s="26" t="s">
        <v>40</v>
      </c>
      <c r="F193" s="27" t="s">
        <v>281</v>
      </c>
      <c r="G193" s="26" t="s">
        <v>47</v>
      </c>
      <c r="H193" s="30">
        <v>1.1000000000000001</v>
      </c>
      <c r="I193" s="83">
        <v>50</v>
      </c>
      <c r="J193" s="84">
        <f t="shared" si="4"/>
        <v>50</v>
      </c>
      <c r="K193" s="85" t="str">
        <f t="shared" si="5"/>
        <v>OK</v>
      </c>
      <c r="L193" s="48"/>
      <c r="M193" s="48"/>
      <c r="N193" s="48"/>
      <c r="O193" s="48"/>
      <c r="P193" s="48"/>
      <c r="Q193" s="48"/>
      <c r="R193" s="48"/>
      <c r="S193" s="48"/>
      <c r="T193" s="48"/>
      <c r="U193" s="48"/>
      <c r="V193" s="48"/>
      <c r="W193" s="48"/>
      <c r="X193" s="48"/>
      <c r="Y193" s="48"/>
    </row>
    <row r="194" spans="1:25" x14ac:dyDescent="0.25">
      <c r="A194" s="130" t="s">
        <v>378</v>
      </c>
      <c r="B194" s="133">
        <v>28</v>
      </c>
      <c r="C194" s="23">
        <v>192</v>
      </c>
      <c r="D194" s="21" t="s">
        <v>315</v>
      </c>
      <c r="E194" s="23" t="s">
        <v>68</v>
      </c>
      <c r="F194" s="23" t="s">
        <v>316</v>
      </c>
      <c r="G194" s="23" t="s">
        <v>47</v>
      </c>
      <c r="H194" s="29">
        <v>2.68</v>
      </c>
      <c r="I194" s="86">
        <v>15</v>
      </c>
      <c r="J194" s="84">
        <f t="shared" si="4"/>
        <v>15</v>
      </c>
      <c r="K194" s="85" t="str">
        <f t="shared" si="5"/>
        <v>OK</v>
      </c>
      <c r="L194" s="48"/>
      <c r="M194" s="48"/>
      <c r="N194" s="48"/>
      <c r="O194" s="48"/>
      <c r="P194" s="48"/>
      <c r="Q194" s="48"/>
      <c r="R194" s="48"/>
      <c r="S194" s="48"/>
      <c r="T194" s="48"/>
      <c r="U194" s="48"/>
      <c r="V194" s="48"/>
      <c r="W194" s="48"/>
      <c r="X194" s="48"/>
      <c r="Y194" s="48"/>
    </row>
    <row r="195" spans="1:25" ht="26.25" x14ac:dyDescent="0.25">
      <c r="A195" s="130"/>
      <c r="B195" s="133"/>
      <c r="C195" s="23">
        <v>193</v>
      </c>
      <c r="D195" s="37" t="s">
        <v>317</v>
      </c>
      <c r="E195" s="23" t="s">
        <v>68</v>
      </c>
      <c r="F195" s="23" t="s">
        <v>52</v>
      </c>
      <c r="G195" s="23" t="s">
        <v>47</v>
      </c>
      <c r="H195" s="29">
        <v>1.1100000000000001</v>
      </c>
      <c r="I195" s="86">
        <v>10</v>
      </c>
      <c r="J195" s="84">
        <f t="shared" si="4"/>
        <v>10</v>
      </c>
      <c r="K195" s="85" t="str">
        <f t="shared" si="5"/>
        <v>OK</v>
      </c>
      <c r="L195" s="48"/>
      <c r="M195" s="48"/>
      <c r="N195" s="48"/>
      <c r="O195" s="48"/>
      <c r="P195" s="48"/>
      <c r="Q195" s="48"/>
      <c r="R195" s="48"/>
      <c r="S195" s="48"/>
      <c r="T195" s="48"/>
      <c r="U195" s="48"/>
      <c r="V195" s="48"/>
      <c r="W195" s="48"/>
      <c r="X195" s="48"/>
      <c r="Y195" s="48"/>
    </row>
    <row r="196" spans="1:25" ht="38.25" x14ac:dyDescent="0.25">
      <c r="A196" s="130"/>
      <c r="B196" s="133"/>
      <c r="C196" s="23">
        <v>194</v>
      </c>
      <c r="D196" s="21" t="s">
        <v>318</v>
      </c>
      <c r="E196" s="23" t="s">
        <v>40</v>
      </c>
      <c r="F196" s="23" t="s">
        <v>319</v>
      </c>
      <c r="G196" s="23" t="s">
        <v>47</v>
      </c>
      <c r="H196" s="29">
        <v>10.09</v>
      </c>
      <c r="I196" s="86">
        <v>50</v>
      </c>
      <c r="J196" s="84">
        <f t="shared" si="4"/>
        <v>50</v>
      </c>
      <c r="K196" s="85" t="str">
        <f t="shared" si="5"/>
        <v>OK</v>
      </c>
      <c r="L196" s="48"/>
      <c r="M196" s="48"/>
      <c r="N196" s="48"/>
      <c r="O196" s="48"/>
      <c r="P196" s="48"/>
      <c r="Q196" s="48"/>
      <c r="R196" s="48"/>
      <c r="S196" s="48"/>
      <c r="T196" s="48"/>
      <c r="U196" s="48"/>
      <c r="V196" s="48"/>
      <c r="W196" s="48"/>
      <c r="X196" s="48"/>
      <c r="Y196" s="48"/>
    </row>
    <row r="197" spans="1:25" ht="38.25" x14ac:dyDescent="0.25">
      <c r="A197" s="130"/>
      <c r="B197" s="133"/>
      <c r="C197" s="23">
        <v>195</v>
      </c>
      <c r="D197" s="21" t="s">
        <v>320</v>
      </c>
      <c r="E197" s="23" t="s">
        <v>40</v>
      </c>
      <c r="F197" s="23" t="s">
        <v>321</v>
      </c>
      <c r="G197" s="23" t="s">
        <v>47</v>
      </c>
      <c r="H197" s="29">
        <v>27.37</v>
      </c>
      <c r="I197" s="86">
        <v>50</v>
      </c>
      <c r="J197" s="84">
        <f t="shared" ref="J197:J240" si="6">I197-(SUM(L197:Y197))</f>
        <v>50</v>
      </c>
      <c r="K197" s="85" t="str">
        <f t="shared" ref="K197:K240" si="7">IF(J197&lt;0,"ATENÇÃO","OK")</f>
        <v>OK</v>
      </c>
      <c r="L197" s="48"/>
      <c r="M197" s="48"/>
      <c r="N197" s="48"/>
      <c r="O197" s="48"/>
      <c r="P197" s="48"/>
      <c r="Q197" s="48"/>
      <c r="R197" s="48"/>
      <c r="S197" s="48"/>
      <c r="T197" s="48"/>
      <c r="U197" s="48"/>
      <c r="V197" s="48"/>
      <c r="W197" s="48"/>
      <c r="X197" s="48"/>
      <c r="Y197" s="48"/>
    </row>
    <row r="198" spans="1:25" ht="38.25" x14ac:dyDescent="0.25">
      <c r="A198" s="130"/>
      <c r="B198" s="133"/>
      <c r="C198" s="23">
        <v>196</v>
      </c>
      <c r="D198" s="21" t="s">
        <v>322</v>
      </c>
      <c r="E198" s="23" t="s">
        <v>40</v>
      </c>
      <c r="F198" s="23" t="s">
        <v>319</v>
      </c>
      <c r="G198" s="23" t="s">
        <v>47</v>
      </c>
      <c r="H198" s="29">
        <v>8.91</v>
      </c>
      <c r="I198" s="86">
        <v>50</v>
      </c>
      <c r="J198" s="84">
        <f t="shared" si="6"/>
        <v>50</v>
      </c>
      <c r="K198" s="85" t="str">
        <f t="shared" si="7"/>
        <v>OK</v>
      </c>
      <c r="L198" s="48"/>
      <c r="M198" s="48"/>
      <c r="N198" s="48"/>
      <c r="O198" s="48"/>
      <c r="P198" s="48"/>
      <c r="Q198" s="48"/>
      <c r="R198" s="48"/>
      <c r="S198" s="48"/>
      <c r="T198" s="48"/>
      <c r="U198" s="48"/>
      <c r="V198" s="48"/>
      <c r="W198" s="48"/>
      <c r="X198" s="48"/>
      <c r="Y198" s="48"/>
    </row>
    <row r="199" spans="1:25" x14ac:dyDescent="0.25">
      <c r="A199" s="130"/>
      <c r="B199" s="133"/>
      <c r="C199" s="23">
        <v>197</v>
      </c>
      <c r="D199" s="21" t="s">
        <v>323</v>
      </c>
      <c r="E199" s="23" t="s">
        <v>40</v>
      </c>
      <c r="F199" s="23" t="s">
        <v>319</v>
      </c>
      <c r="G199" s="23" t="s">
        <v>47</v>
      </c>
      <c r="H199" s="29">
        <v>1.32</v>
      </c>
      <c r="I199" s="86">
        <v>50</v>
      </c>
      <c r="J199" s="84">
        <f t="shared" si="6"/>
        <v>50</v>
      </c>
      <c r="K199" s="85" t="str">
        <f t="shared" si="7"/>
        <v>OK</v>
      </c>
      <c r="L199" s="48"/>
      <c r="M199" s="48"/>
      <c r="N199" s="48"/>
      <c r="O199" s="48"/>
      <c r="P199" s="48"/>
      <c r="Q199" s="48"/>
      <c r="R199" s="48"/>
      <c r="S199" s="48"/>
      <c r="T199" s="48"/>
      <c r="U199" s="48"/>
      <c r="V199" s="48"/>
      <c r="W199" s="48"/>
      <c r="X199" s="48"/>
      <c r="Y199" s="48"/>
    </row>
    <row r="200" spans="1:25" ht="25.5" x14ac:dyDescent="0.25">
      <c r="A200" s="130"/>
      <c r="B200" s="133"/>
      <c r="C200" s="23">
        <v>198</v>
      </c>
      <c r="D200" s="21" t="s">
        <v>324</v>
      </c>
      <c r="E200" s="23" t="s">
        <v>40</v>
      </c>
      <c r="F200" s="23" t="s">
        <v>325</v>
      </c>
      <c r="G200" s="23" t="s">
        <v>47</v>
      </c>
      <c r="H200" s="29">
        <v>4.8600000000000003</v>
      </c>
      <c r="I200" s="86">
        <v>70</v>
      </c>
      <c r="J200" s="84">
        <f t="shared" si="6"/>
        <v>70</v>
      </c>
      <c r="K200" s="85" t="str">
        <f t="shared" si="7"/>
        <v>OK</v>
      </c>
      <c r="L200" s="48"/>
      <c r="M200" s="48"/>
      <c r="N200" s="48"/>
      <c r="O200" s="48"/>
      <c r="P200" s="48"/>
      <c r="Q200" s="48"/>
      <c r="R200" s="48"/>
      <c r="S200" s="48"/>
      <c r="T200" s="48"/>
      <c r="U200" s="48"/>
      <c r="V200" s="48"/>
      <c r="W200" s="48"/>
      <c r="X200" s="48"/>
      <c r="Y200" s="48"/>
    </row>
    <row r="201" spans="1:25" ht="51" x14ac:dyDescent="0.25">
      <c r="A201" s="130"/>
      <c r="B201" s="133"/>
      <c r="C201" s="23">
        <v>199</v>
      </c>
      <c r="D201" s="21" t="s">
        <v>326</v>
      </c>
      <c r="E201" s="23" t="s">
        <v>40</v>
      </c>
      <c r="F201" s="23" t="s">
        <v>327</v>
      </c>
      <c r="G201" s="23" t="s">
        <v>47</v>
      </c>
      <c r="H201" s="29">
        <v>32</v>
      </c>
      <c r="I201" s="86"/>
      <c r="J201" s="84">
        <f t="shared" si="6"/>
        <v>0</v>
      </c>
      <c r="K201" s="85" t="str">
        <f t="shared" si="7"/>
        <v>OK</v>
      </c>
      <c r="L201" s="48"/>
      <c r="M201" s="48"/>
      <c r="N201" s="48"/>
      <c r="O201" s="48"/>
      <c r="P201" s="48"/>
      <c r="Q201" s="48"/>
      <c r="R201" s="48"/>
      <c r="S201" s="48"/>
      <c r="T201" s="48"/>
      <c r="U201" s="48"/>
      <c r="V201" s="48"/>
      <c r="W201" s="48"/>
      <c r="X201" s="48"/>
      <c r="Y201" s="48"/>
    </row>
    <row r="202" spans="1:25" ht="25.5" x14ac:dyDescent="0.25">
      <c r="A202" s="130"/>
      <c r="B202" s="133"/>
      <c r="C202" s="23">
        <v>200</v>
      </c>
      <c r="D202" s="21" t="s">
        <v>328</v>
      </c>
      <c r="E202" s="23" t="s">
        <v>40</v>
      </c>
      <c r="F202" s="23" t="s">
        <v>325</v>
      </c>
      <c r="G202" s="23" t="s">
        <v>47</v>
      </c>
      <c r="H202" s="29">
        <v>12.57</v>
      </c>
      <c r="I202" s="86"/>
      <c r="J202" s="84">
        <f t="shared" si="6"/>
        <v>0</v>
      </c>
      <c r="K202" s="85" t="str">
        <f t="shared" si="7"/>
        <v>OK</v>
      </c>
      <c r="L202" s="48"/>
      <c r="M202" s="48"/>
      <c r="N202" s="48"/>
      <c r="O202" s="48"/>
      <c r="P202" s="48"/>
      <c r="Q202" s="48"/>
      <c r="R202" s="48"/>
      <c r="S202" s="48"/>
      <c r="T202" s="48"/>
      <c r="U202" s="48"/>
      <c r="V202" s="48"/>
      <c r="W202" s="48"/>
      <c r="X202" s="48"/>
      <c r="Y202" s="48"/>
    </row>
    <row r="203" spans="1:25" ht="25.5" x14ac:dyDescent="0.25">
      <c r="A203" s="130"/>
      <c r="B203" s="133"/>
      <c r="C203" s="23">
        <v>201</v>
      </c>
      <c r="D203" s="21" t="s">
        <v>329</v>
      </c>
      <c r="E203" s="23" t="s">
        <v>40</v>
      </c>
      <c r="F203" s="23" t="s">
        <v>60</v>
      </c>
      <c r="G203" s="23" t="s">
        <v>47</v>
      </c>
      <c r="H203" s="29">
        <v>5.94</v>
      </c>
      <c r="I203" s="86">
        <v>100</v>
      </c>
      <c r="J203" s="84">
        <f t="shared" si="6"/>
        <v>100</v>
      </c>
      <c r="K203" s="85" t="str">
        <f t="shared" si="7"/>
        <v>OK</v>
      </c>
      <c r="L203" s="48"/>
      <c r="M203" s="48"/>
      <c r="N203" s="48"/>
      <c r="O203" s="48"/>
      <c r="P203" s="48"/>
      <c r="Q203" s="48"/>
      <c r="R203" s="48"/>
      <c r="S203" s="48"/>
      <c r="T203" s="48"/>
      <c r="U203" s="48"/>
      <c r="V203" s="48"/>
      <c r="W203" s="48"/>
      <c r="X203" s="48"/>
      <c r="Y203" s="48"/>
    </row>
    <row r="204" spans="1:25" ht="25.5" x14ac:dyDescent="0.25">
      <c r="A204" s="131" t="s">
        <v>378</v>
      </c>
      <c r="B204" s="132">
        <v>29</v>
      </c>
      <c r="C204" s="26">
        <v>202</v>
      </c>
      <c r="D204" s="35" t="s">
        <v>330</v>
      </c>
      <c r="E204" s="26" t="s">
        <v>40</v>
      </c>
      <c r="F204" s="26" t="s">
        <v>331</v>
      </c>
      <c r="G204" s="26" t="s">
        <v>47</v>
      </c>
      <c r="H204" s="28">
        <v>68.31</v>
      </c>
      <c r="I204" s="83">
        <v>40</v>
      </c>
      <c r="J204" s="84">
        <f t="shared" si="6"/>
        <v>40</v>
      </c>
      <c r="K204" s="85" t="str">
        <f t="shared" si="7"/>
        <v>OK</v>
      </c>
      <c r="L204" s="48"/>
      <c r="M204" s="48"/>
      <c r="N204" s="48"/>
      <c r="O204" s="48"/>
      <c r="P204" s="48"/>
      <c r="Q204" s="48"/>
      <c r="R204" s="48"/>
      <c r="S204" s="48"/>
      <c r="T204" s="48"/>
      <c r="U204" s="48"/>
      <c r="V204" s="48"/>
      <c r="W204" s="48"/>
      <c r="X204" s="48"/>
      <c r="Y204" s="48"/>
    </row>
    <row r="205" spans="1:25" ht="25.5" x14ac:dyDescent="0.25">
      <c r="A205" s="131"/>
      <c r="B205" s="132"/>
      <c r="C205" s="26">
        <v>203</v>
      </c>
      <c r="D205" s="35" t="s">
        <v>332</v>
      </c>
      <c r="E205" s="26" t="s">
        <v>40</v>
      </c>
      <c r="F205" s="26" t="s">
        <v>331</v>
      </c>
      <c r="G205" s="26" t="s">
        <v>47</v>
      </c>
      <c r="H205" s="28">
        <v>43.07</v>
      </c>
      <c r="I205" s="83">
        <v>40</v>
      </c>
      <c r="J205" s="84">
        <f t="shared" si="6"/>
        <v>40</v>
      </c>
      <c r="K205" s="85" t="str">
        <f t="shared" si="7"/>
        <v>OK</v>
      </c>
      <c r="L205" s="48"/>
      <c r="M205" s="48"/>
      <c r="N205" s="48"/>
      <c r="O205" s="48"/>
      <c r="P205" s="48"/>
      <c r="Q205" s="48"/>
      <c r="R205" s="48"/>
      <c r="S205" s="48"/>
      <c r="T205" s="48"/>
      <c r="U205" s="48"/>
      <c r="V205" s="48"/>
      <c r="W205" s="48"/>
      <c r="X205" s="48"/>
      <c r="Y205" s="48"/>
    </row>
    <row r="206" spans="1:25" ht="38.25" x14ac:dyDescent="0.25">
      <c r="A206" s="130" t="s">
        <v>377</v>
      </c>
      <c r="B206" s="133">
        <v>30</v>
      </c>
      <c r="C206" s="23">
        <v>204</v>
      </c>
      <c r="D206" s="21" t="s">
        <v>333</v>
      </c>
      <c r="E206" s="23" t="s">
        <v>9</v>
      </c>
      <c r="F206" s="32" t="s">
        <v>334</v>
      </c>
      <c r="G206" s="23" t="s">
        <v>47</v>
      </c>
      <c r="H206" s="29">
        <v>1.04</v>
      </c>
      <c r="I206" s="49">
        <v>30</v>
      </c>
      <c r="J206" s="84">
        <f t="shared" si="6"/>
        <v>30</v>
      </c>
      <c r="K206" s="85" t="str">
        <f t="shared" si="7"/>
        <v>OK</v>
      </c>
      <c r="L206" s="48"/>
      <c r="M206" s="48"/>
      <c r="N206" s="48"/>
      <c r="O206" s="48"/>
      <c r="P206" s="48"/>
      <c r="Q206" s="48"/>
      <c r="R206" s="48"/>
      <c r="S206" s="48"/>
      <c r="T206" s="48"/>
      <c r="U206" s="48"/>
      <c r="V206" s="48"/>
      <c r="W206" s="48"/>
      <c r="X206" s="48"/>
      <c r="Y206" s="48"/>
    </row>
    <row r="207" spans="1:25" ht="38.25" x14ac:dyDescent="0.25">
      <c r="A207" s="130"/>
      <c r="B207" s="133"/>
      <c r="C207" s="23">
        <v>205</v>
      </c>
      <c r="D207" s="21" t="s">
        <v>335</v>
      </c>
      <c r="E207" s="23" t="s">
        <v>40</v>
      </c>
      <c r="F207" s="32" t="s">
        <v>334</v>
      </c>
      <c r="G207" s="23" t="s">
        <v>47</v>
      </c>
      <c r="H207" s="29">
        <v>0.73</v>
      </c>
      <c r="I207" s="86">
        <v>50</v>
      </c>
      <c r="J207" s="84">
        <f t="shared" si="6"/>
        <v>50</v>
      </c>
      <c r="K207" s="85" t="str">
        <f t="shared" si="7"/>
        <v>OK</v>
      </c>
      <c r="L207" s="48"/>
      <c r="M207" s="48"/>
      <c r="N207" s="48"/>
      <c r="O207" s="48"/>
      <c r="P207" s="48"/>
      <c r="Q207" s="48"/>
      <c r="R207" s="48"/>
      <c r="S207" s="48"/>
      <c r="T207" s="48"/>
      <c r="U207" s="48"/>
      <c r="V207" s="48"/>
      <c r="W207" s="48"/>
      <c r="X207" s="48"/>
      <c r="Y207" s="48"/>
    </row>
    <row r="208" spans="1:25" ht="38.25" x14ac:dyDescent="0.25">
      <c r="A208" s="130"/>
      <c r="B208" s="133"/>
      <c r="C208" s="23">
        <v>206</v>
      </c>
      <c r="D208" s="21" t="s">
        <v>336</v>
      </c>
      <c r="E208" s="23" t="s">
        <v>40</v>
      </c>
      <c r="F208" s="32" t="s">
        <v>334</v>
      </c>
      <c r="G208" s="23" t="s">
        <v>47</v>
      </c>
      <c r="H208" s="29">
        <v>1.75</v>
      </c>
      <c r="I208" s="86">
        <v>30</v>
      </c>
      <c r="J208" s="84">
        <f t="shared" si="6"/>
        <v>30</v>
      </c>
      <c r="K208" s="85" t="str">
        <f t="shared" si="7"/>
        <v>OK</v>
      </c>
      <c r="L208" s="48"/>
      <c r="M208" s="48"/>
      <c r="N208" s="48"/>
      <c r="O208" s="48"/>
      <c r="P208" s="48"/>
      <c r="Q208" s="48"/>
      <c r="R208" s="48"/>
      <c r="S208" s="48"/>
      <c r="T208" s="48"/>
      <c r="U208" s="48"/>
      <c r="V208" s="48"/>
      <c r="W208" s="48"/>
      <c r="X208" s="48"/>
      <c r="Y208" s="48"/>
    </row>
    <row r="209" spans="1:25" ht="25.5" x14ac:dyDescent="0.25">
      <c r="A209" s="130"/>
      <c r="B209" s="133"/>
      <c r="C209" s="23">
        <v>207</v>
      </c>
      <c r="D209" s="21" t="s">
        <v>337</v>
      </c>
      <c r="E209" s="23" t="s">
        <v>40</v>
      </c>
      <c r="F209" s="32" t="s">
        <v>338</v>
      </c>
      <c r="G209" s="23" t="s">
        <v>47</v>
      </c>
      <c r="H209" s="29">
        <v>9</v>
      </c>
      <c r="I209" s="86">
        <v>30</v>
      </c>
      <c r="J209" s="84">
        <f t="shared" si="6"/>
        <v>30</v>
      </c>
      <c r="K209" s="85" t="str">
        <f t="shared" si="7"/>
        <v>OK</v>
      </c>
      <c r="L209" s="48"/>
      <c r="M209" s="48"/>
      <c r="N209" s="48"/>
      <c r="O209" s="48"/>
      <c r="P209" s="48"/>
      <c r="Q209" s="48"/>
      <c r="R209" s="48"/>
      <c r="S209" s="48"/>
      <c r="T209" s="48"/>
      <c r="U209" s="48"/>
      <c r="V209" s="48"/>
      <c r="W209" s="48"/>
      <c r="X209" s="48"/>
      <c r="Y209" s="48"/>
    </row>
    <row r="210" spans="1:25" ht="63.75" x14ac:dyDescent="0.25">
      <c r="A210" s="130"/>
      <c r="B210" s="133"/>
      <c r="C210" s="23">
        <v>208</v>
      </c>
      <c r="D210" s="21" t="s">
        <v>339</v>
      </c>
      <c r="E210" s="23" t="s">
        <v>51</v>
      </c>
      <c r="F210" s="32" t="s">
        <v>340</v>
      </c>
      <c r="G210" s="23" t="s">
        <v>47</v>
      </c>
      <c r="H210" s="29">
        <v>8.01</v>
      </c>
      <c r="I210" s="86"/>
      <c r="J210" s="84">
        <f t="shared" si="6"/>
        <v>0</v>
      </c>
      <c r="K210" s="85" t="str">
        <f t="shared" si="7"/>
        <v>OK</v>
      </c>
      <c r="L210" s="48"/>
      <c r="M210" s="48"/>
      <c r="N210" s="48"/>
      <c r="O210" s="48"/>
      <c r="P210" s="48"/>
      <c r="Q210" s="48"/>
      <c r="R210" s="48"/>
      <c r="S210" s="48"/>
      <c r="T210" s="48"/>
      <c r="U210" s="48"/>
      <c r="V210" s="48"/>
      <c r="W210" s="48"/>
      <c r="X210" s="48"/>
      <c r="Y210" s="48"/>
    </row>
    <row r="211" spans="1:25" ht="25.5" x14ac:dyDescent="0.25">
      <c r="A211" s="130"/>
      <c r="B211" s="133"/>
      <c r="C211" s="23">
        <v>209</v>
      </c>
      <c r="D211" s="21" t="s">
        <v>341</v>
      </c>
      <c r="E211" s="23" t="s">
        <v>40</v>
      </c>
      <c r="F211" s="32" t="s">
        <v>52</v>
      </c>
      <c r="G211" s="23" t="s">
        <v>47</v>
      </c>
      <c r="H211" s="29">
        <v>1.48</v>
      </c>
      <c r="I211" s="86">
        <v>50</v>
      </c>
      <c r="J211" s="84">
        <f t="shared" si="6"/>
        <v>50</v>
      </c>
      <c r="K211" s="85" t="str">
        <f t="shared" si="7"/>
        <v>OK</v>
      </c>
      <c r="L211" s="48"/>
      <c r="M211" s="48"/>
      <c r="N211" s="48"/>
      <c r="O211" s="48"/>
      <c r="P211" s="48"/>
      <c r="Q211" s="48"/>
      <c r="R211" s="48"/>
      <c r="S211" s="48"/>
      <c r="T211" s="48"/>
      <c r="U211" s="48"/>
      <c r="V211" s="48"/>
      <c r="W211" s="48"/>
      <c r="X211" s="48"/>
      <c r="Y211" s="48"/>
    </row>
    <row r="212" spans="1:25" ht="25.5" x14ac:dyDescent="0.25">
      <c r="A212" s="130"/>
      <c r="B212" s="133"/>
      <c r="C212" s="23">
        <v>210</v>
      </c>
      <c r="D212" s="21" t="s">
        <v>342</v>
      </c>
      <c r="E212" s="23" t="s">
        <v>40</v>
      </c>
      <c r="F212" s="32" t="s">
        <v>52</v>
      </c>
      <c r="G212" s="23" t="s">
        <v>47</v>
      </c>
      <c r="H212" s="29">
        <v>3.6</v>
      </c>
      <c r="I212" s="86">
        <v>50</v>
      </c>
      <c r="J212" s="84">
        <f t="shared" si="6"/>
        <v>50</v>
      </c>
      <c r="K212" s="85" t="str">
        <f t="shared" si="7"/>
        <v>OK</v>
      </c>
      <c r="L212" s="48"/>
      <c r="M212" s="48"/>
      <c r="N212" s="48"/>
      <c r="O212" s="48"/>
      <c r="P212" s="48"/>
      <c r="Q212" s="48"/>
      <c r="R212" s="48"/>
      <c r="S212" s="48"/>
      <c r="T212" s="48"/>
      <c r="U212" s="48"/>
      <c r="V212" s="48"/>
      <c r="W212" s="48"/>
      <c r="X212" s="48"/>
      <c r="Y212" s="48"/>
    </row>
    <row r="213" spans="1:25" ht="51.75" x14ac:dyDescent="0.25">
      <c r="A213" s="130"/>
      <c r="B213" s="133"/>
      <c r="C213" s="23">
        <v>211</v>
      </c>
      <c r="D213" s="37" t="s">
        <v>343</v>
      </c>
      <c r="E213" s="23" t="s">
        <v>40</v>
      </c>
      <c r="F213" s="32" t="s">
        <v>344</v>
      </c>
      <c r="G213" s="23" t="s">
        <v>47</v>
      </c>
      <c r="H213" s="29">
        <v>54.78</v>
      </c>
      <c r="I213" s="86"/>
      <c r="J213" s="84">
        <f t="shared" si="6"/>
        <v>0</v>
      </c>
      <c r="K213" s="85" t="str">
        <f t="shared" si="7"/>
        <v>OK</v>
      </c>
      <c r="L213" s="48"/>
      <c r="M213" s="48"/>
      <c r="N213" s="48"/>
      <c r="O213" s="48"/>
      <c r="P213" s="48"/>
      <c r="Q213" s="48"/>
      <c r="R213" s="48"/>
      <c r="S213" s="48"/>
      <c r="T213" s="48"/>
      <c r="U213" s="48"/>
      <c r="V213" s="48"/>
      <c r="W213" s="48"/>
      <c r="X213" s="48"/>
      <c r="Y213" s="48"/>
    </row>
    <row r="214" spans="1:25" ht="25.5" x14ac:dyDescent="0.25">
      <c r="A214" s="131" t="s">
        <v>379</v>
      </c>
      <c r="B214" s="132">
        <v>31</v>
      </c>
      <c r="C214" s="26">
        <v>212</v>
      </c>
      <c r="D214" s="35" t="s">
        <v>345</v>
      </c>
      <c r="E214" s="26" t="s">
        <v>40</v>
      </c>
      <c r="F214" s="27" t="s">
        <v>128</v>
      </c>
      <c r="G214" s="26" t="s">
        <v>47</v>
      </c>
      <c r="H214" s="28">
        <v>0.28999999999999998</v>
      </c>
      <c r="I214" s="83">
        <v>10</v>
      </c>
      <c r="J214" s="84">
        <f t="shared" si="6"/>
        <v>10</v>
      </c>
      <c r="K214" s="85" t="str">
        <f t="shared" si="7"/>
        <v>OK</v>
      </c>
      <c r="L214" s="48"/>
      <c r="M214" s="48"/>
      <c r="N214" s="48"/>
      <c r="O214" s="48"/>
      <c r="P214" s="48"/>
      <c r="Q214" s="48"/>
      <c r="R214" s="48"/>
      <c r="S214" s="48"/>
      <c r="T214" s="48"/>
      <c r="U214" s="48"/>
      <c r="V214" s="48"/>
      <c r="W214" s="48"/>
      <c r="X214" s="48"/>
      <c r="Y214" s="48"/>
    </row>
    <row r="215" spans="1:25" ht="25.5" x14ac:dyDescent="0.25">
      <c r="A215" s="131"/>
      <c r="B215" s="132"/>
      <c r="C215" s="26">
        <v>213</v>
      </c>
      <c r="D215" s="35" t="s">
        <v>346</v>
      </c>
      <c r="E215" s="26" t="s">
        <v>40</v>
      </c>
      <c r="F215" s="27" t="s">
        <v>128</v>
      </c>
      <c r="G215" s="26" t="s">
        <v>47</v>
      </c>
      <c r="H215" s="28">
        <v>0.28999999999999998</v>
      </c>
      <c r="I215" s="83">
        <v>10</v>
      </c>
      <c r="J215" s="84">
        <f t="shared" si="6"/>
        <v>10</v>
      </c>
      <c r="K215" s="85" t="str">
        <f t="shared" si="7"/>
        <v>OK</v>
      </c>
      <c r="L215" s="48"/>
      <c r="M215" s="48"/>
      <c r="N215" s="48"/>
      <c r="O215" s="48"/>
      <c r="P215" s="48"/>
      <c r="Q215" s="48"/>
      <c r="R215" s="48"/>
      <c r="S215" s="48"/>
      <c r="T215" s="48"/>
      <c r="U215" s="48"/>
      <c r="V215" s="48"/>
      <c r="W215" s="48"/>
      <c r="X215" s="48"/>
      <c r="Y215" s="48"/>
    </row>
    <row r="216" spans="1:25" ht="25.5" x14ac:dyDescent="0.25">
      <c r="A216" s="131"/>
      <c r="B216" s="132"/>
      <c r="C216" s="26">
        <v>214</v>
      </c>
      <c r="D216" s="35" t="s">
        <v>347</v>
      </c>
      <c r="E216" s="26" t="s">
        <v>40</v>
      </c>
      <c r="F216" s="27" t="s">
        <v>128</v>
      </c>
      <c r="G216" s="26" t="s">
        <v>47</v>
      </c>
      <c r="H216" s="28">
        <v>0.28999999999999998</v>
      </c>
      <c r="I216" s="83">
        <v>10</v>
      </c>
      <c r="J216" s="84">
        <f t="shared" si="6"/>
        <v>10</v>
      </c>
      <c r="K216" s="85" t="str">
        <f t="shared" si="7"/>
        <v>OK</v>
      </c>
      <c r="L216" s="48"/>
      <c r="M216" s="48"/>
      <c r="N216" s="48"/>
      <c r="O216" s="48"/>
      <c r="P216" s="48"/>
      <c r="Q216" s="48"/>
      <c r="R216" s="48"/>
      <c r="S216" s="48"/>
      <c r="T216" s="48"/>
      <c r="U216" s="48"/>
      <c r="V216" s="48"/>
      <c r="W216" s="48"/>
      <c r="X216" s="48"/>
      <c r="Y216" s="48"/>
    </row>
    <row r="217" spans="1:25" ht="25.5" x14ac:dyDescent="0.25">
      <c r="A217" s="131"/>
      <c r="B217" s="132"/>
      <c r="C217" s="26">
        <v>215</v>
      </c>
      <c r="D217" s="35" t="s">
        <v>348</v>
      </c>
      <c r="E217" s="26" t="s">
        <v>40</v>
      </c>
      <c r="F217" s="27" t="s">
        <v>128</v>
      </c>
      <c r="G217" s="26" t="s">
        <v>47</v>
      </c>
      <c r="H217" s="28">
        <v>0.28999999999999998</v>
      </c>
      <c r="I217" s="83">
        <v>10</v>
      </c>
      <c r="J217" s="84">
        <f t="shared" si="6"/>
        <v>10</v>
      </c>
      <c r="K217" s="85" t="str">
        <f t="shared" si="7"/>
        <v>OK</v>
      </c>
      <c r="L217" s="48"/>
      <c r="M217" s="48"/>
      <c r="N217" s="48"/>
      <c r="O217" s="48"/>
      <c r="P217" s="48"/>
      <c r="Q217" s="48"/>
      <c r="R217" s="48"/>
      <c r="S217" s="48"/>
      <c r="T217" s="48"/>
      <c r="U217" s="48"/>
      <c r="V217" s="48"/>
      <c r="W217" s="48"/>
      <c r="X217" s="48"/>
      <c r="Y217" s="48"/>
    </row>
    <row r="218" spans="1:25" ht="25.5" x14ac:dyDescent="0.25">
      <c r="A218" s="131"/>
      <c r="B218" s="132"/>
      <c r="C218" s="26">
        <v>216</v>
      </c>
      <c r="D218" s="35" t="s">
        <v>349</v>
      </c>
      <c r="E218" s="26" t="s">
        <v>40</v>
      </c>
      <c r="F218" s="27" t="s">
        <v>128</v>
      </c>
      <c r="G218" s="26" t="s">
        <v>47</v>
      </c>
      <c r="H218" s="28">
        <v>0.28999999999999998</v>
      </c>
      <c r="I218" s="83">
        <v>10</v>
      </c>
      <c r="J218" s="84">
        <f t="shared" si="6"/>
        <v>10</v>
      </c>
      <c r="K218" s="85" t="str">
        <f t="shared" si="7"/>
        <v>OK</v>
      </c>
      <c r="L218" s="48"/>
      <c r="M218" s="48"/>
      <c r="N218" s="48"/>
      <c r="O218" s="48"/>
      <c r="P218" s="48"/>
      <c r="Q218" s="48"/>
      <c r="R218" s="48"/>
      <c r="S218" s="48"/>
      <c r="T218" s="48"/>
      <c r="U218" s="48"/>
      <c r="V218" s="48"/>
      <c r="W218" s="48"/>
      <c r="X218" s="48"/>
      <c r="Y218" s="48"/>
    </row>
    <row r="219" spans="1:25" ht="25.5" x14ac:dyDescent="0.25">
      <c r="A219" s="131"/>
      <c r="B219" s="132"/>
      <c r="C219" s="26">
        <v>217</v>
      </c>
      <c r="D219" s="35" t="s">
        <v>350</v>
      </c>
      <c r="E219" s="26" t="s">
        <v>40</v>
      </c>
      <c r="F219" s="27" t="s">
        <v>128</v>
      </c>
      <c r="G219" s="26" t="s">
        <v>47</v>
      </c>
      <c r="H219" s="28">
        <v>0.28999999999999998</v>
      </c>
      <c r="I219" s="83">
        <v>10</v>
      </c>
      <c r="J219" s="84">
        <f t="shared" si="6"/>
        <v>10</v>
      </c>
      <c r="K219" s="85" t="str">
        <f t="shared" si="7"/>
        <v>OK</v>
      </c>
      <c r="L219" s="48"/>
      <c r="M219" s="48"/>
      <c r="N219" s="48"/>
      <c r="O219" s="48"/>
      <c r="P219" s="48"/>
      <c r="Q219" s="48"/>
      <c r="R219" s="48"/>
      <c r="S219" s="48"/>
      <c r="T219" s="48"/>
      <c r="U219" s="48"/>
      <c r="V219" s="48"/>
      <c r="W219" s="48"/>
      <c r="X219" s="48"/>
      <c r="Y219" s="48"/>
    </row>
    <row r="220" spans="1:25" x14ac:dyDescent="0.25">
      <c r="A220" s="131"/>
      <c r="B220" s="132"/>
      <c r="C220" s="26">
        <v>218</v>
      </c>
      <c r="D220" s="35" t="s">
        <v>351</v>
      </c>
      <c r="E220" s="26" t="s">
        <v>40</v>
      </c>
      <c r="F220" s="27" t="s">
        <v>118</v>
      </c>
      <c r="G220" s="26" t="s">
        <v>47</v>
      </c>
      <c r="H220" s="28">
        <v>2.2000000000000002</v>
      </c>
      <c r="I220" s="83">
        <v>20</v>
      </c>
      <c r="J220" s="84">
        <f t="shared" si="6"/>
        <v>20</v>
      </c>
      <c r="K220" s="85" t="str">
        <f t="shared" si="7"/>
        <v>OK</v>
      </c>
      <c r="L220" s="48"/>
      <c r="M220" s="48"/>
      <c r="N220" s="48"/>
      <c r="O220" s="48"/>
      <c r="P220" s="48"/>
      <c r="Q220" s="48"/>
      <c r="R220" s="48"/>
      <c r="S220" s="48"/>
      <c r="T220" s="48"/>
      <c r="U220" s="48"/>
      <c r="V220" s="48"/>
      <c r="W220" s="48"/>
      <c r="X220" s="48"/>
      <c r="Y220" s="48"/>
    </row>
    <row r="221" spans="1:25" x14ac:dyDescent="0.25">
      <c r="A221" s="131"/>
      <c r="B221" s="132"/>
      <c r="C221" s="26">
        <v>219</v>
      </c>
      <c r="D221" s="35" t="s">
        <v>352</v>
      </c>
      <c r="E221" s="26" t="s">
        <v>147</v>
      </c>
      <c r="F221" s="27" t="s">
        <v>118</v>
      </c>
      <c r="G221" s="26" t="s">
        <v>47</v>
      </c>
      <c r="H221" s="28">
        <v>2.2000000000000002</v>
      </c>
      <c r="I221" s="83">
        <v>10</v>
      </c>
      <c r="J221" s="84">
        <f t="shared" si="6"/>
        <v>10</v>
      </c>
      <c r="K221" s="85" t="str">
        <f t="shared" si="7"/>
        <v>OK</v>
      </c>
      <c r="L221" s="48"/>
      <c r="M221" s="48"/>
      <c r="N221" s="48"/>
      <c r="O221" s="48"/>
      <c r="P221" s="48"/>
      <c r="Q221" s="48"/>
      <c r="R221" s="48"/>
      <c r="S221" s="48"/>
      <c r="T221" s="48"/>
      <c r="U221" s="48"/>
      <c r="V221" s="48"/>
      <c r="W221" s="48"/>
      <c r="X221" s="48"/>
      <c r="Y221" s="48"/>
    </row>
    <row r="222" spans="1:25" ht="38.25" x14ac:dyDescent="0.25">
      <c r="A222" s="131"/>
      <c r="B222" s="132"/>
      <c r="C222" s="26">
        <v>220</v>
      </c>
      <c r="D222" s="35" t="s">
        <v>353</v>
      </c>
      <c r="E222" s="26" t="s">
        <v>40</v>
      </c>
      <c r="F222" s="27" t="s">
        <v>354</v>
      </c>
      <c r="G222" s="26" t="s">
        <v>47</v>
      </c>
      <c r="H222" s="28">
        <v>1.57</v>
      </c>
      <c r="I222" s="83">
        <v>30</v>
      </c>
      <c r="J222" s="84">
        <f t="shared" si="6"/>
        <v>30</v>
      </c>
      <c r="K222" s="85" t="str">
        <f t="shared" si="7"/>
        <v>OK</v>
      </c>
      <c r="L222" s="48"/>
      <c r="M222" s="48"/>
      <c r="N222" s="48"/>
      <c r="O222" s="48"/>
      <c r="P222" s="48"/>
      <c r="Q222" s="48"/>
      <c r="R222" s="48"/>
      <c r="S222" s="48"/>
      <c r="T222" s="48"/>
      <c r="U222" s="48"/>
      <c r="V222" s="48"/>
      <c r="W222" s="48"/>
      <c r="X222" s="48"/>
      <c r="Y222" s="48"/>
    </row>
    <row r="223" spans="1:25" ht="25.5" x14ac:dyDescent="0.25">
      <c r="A223" s="131"/>
      <c r="B223" s="132"/>
      <c r="C223" s="26">
        <v>221</v>
      </c>
      <c r="D223" s="35" t="s">
        <v>355</v>
      </c>
      <c r="E223" s="26" t="s">
        <v>68</v>
      </c>
      <c r="F223" s="27" t="s">
        <v>218</v>
      </c>
      <c r="G223" s="26" t="s">
        <v>47</v>
      </c>
      <c r="H223" s="28">
        <v>5.71</v>
      </c>
      <c r="I223" s="83">
        <v>10</v>
      </c>
      <c r="J223" s="84">
        <f t="shared" si="6"/>
        <v>10</v>
      </c>
      <c r="K223" s="85" t="str">
        <f t="shared" si="7"/>
        <v>OK</v>
      </c>
      <c r="L223" s="48"/>
      <c r="M223" s="48"/>
      <c r="N223" s="48"/>
      <c r="O223" s="48"/>
      <c r="P223" s="48"/>
      <c r="Q223" s="48"/>
      <c r="R223" s="48"/>
      <c r="S223" s="48"/>
      <c r="T223" s="48"/>
      <c r="U223" s="48"/>
      <c r="V223" s="48"/>
      <c r="W223" s="48"/>
      <c r="X223" s="48"/>
      <c r="Y223" s="48"/>
    </row>
    <row r="224" spans="1:25" ht="25.5" x14ac:dyDescent="0.25">
      <c r="A224" s="131"/>
      <c r="B224" s="132"/>
      <c r="C224" s="26">
        <v>222</v>
      </c>
      <c r="D224" s="35" t="s">
        <v>356</v>
      </c>
      <c r="E224" s="26" t="s">
        <v>40</v>
      </c>
      <c r="F224" s="27" t="s">
        <v>153</v>
      </c>
      <c r="G224" s="26" t="s">
        <v>47</v>
      </c>
      <c r="H224" s="28">
        <v>0.26</v>
      </c>
      <c r="I224" s="83">
        <v>200</v>
      </c>
      <c r="J224" s="84">
        <f t="shared" si="6"/>
        <v>200</v>
      </c>
      <c r="K224" s="85" t="str">
        <f t="shared" si="7"/>
        <v>OK</v>
      </c>
      <c r="L224" s="48"/>
      <c r="M224" s="48"/>
      <c r="N224" s="48"/>
      <c r="O224" s="48"/>
      <c r="P224" s="48"/>
      <c r="Q224" s="48"/>
      <c r="R224" s="48"/>
      <c r="S224" s="48"/>
      <c r="T224" s="48"/>
      <c r="U224" s="48"/>
      <c r="V224" s="48"/>
      <c r="W224" s="48"/>
      <c r="X224" s="48"/>
      <c r="Y224" s="48"/>
    </row>
    <row r="225" spans="1:25" x14ac:dyDescent="0.25">
      <c r="A225" s="131"/>
      <c r="B225" s="132"/>
      <c r="C225" s="26">
        <v>223</v>
      </c>
      <c r="D225" s="35" t="s">
        <v>357</v>
      </c>
      <c r="E225" s="26" t="s">
        <v>40</v>
      </c>
      <c r="F225" s="27" t="s">
        <v>325</v>
      </c>
      <c r="G225" s="26" t="s">
        <v>47</v>
      </c>
      <c r="H225" s="28">
        <v>0.43</v>
      </c>
      <c r="I225" s="83">
        <v>100</v>
      </c>
      <c r="J225" s="84">
        <f t="shared" si="6"/>
        <v>100</v>
      </c>
      <c r="K225" s="85" t="str">
        <f t="shared" si="7"/>
        <v>OK</v>
      </c>
      <c r="L225" s="48"/>
      <c r="M225" s="48"/>
      <c r="N225" s="48"/>
      <c r="O225" s="48"/>
      <c r="P225" s="48"/>
      <c r="Q225" s="48"/>
      <c r="R225" s="48"/>
      <c r="S225" s="48"/>
      <c r="T225" s="48"/>
      <c r="U225" s="48"/>
      <c r="V225" s="48"/>
      <c r="W225" s="48"/>
      <c r="X225" s="48"/>
      <c r="Y225" s="48"/>
    </row>
    <row r="226" spans="1:25" x14ac:dyDescent="0.25">
      <c r="A226" s="131"/>
      <c r="B226" s="132"/>
      <c r="C226" s="26">
        <v>224</v>
      </c>
      <c r="D226" s="40" t="s">
        <v>358</v>
      </c>
      <c r="E226" s="31" t="s">
        <v>40</v>
      </c>
      <c r="F226" s="33" t="s">
        <v>359</v>
      </c>
      <c r="G226" s="31" t="s">
        <v>47</v>
      </c>
      <c r="H226" s="28">
        <v>0.21</v>
      </c>
      <c r="I226" s="88"/>
      <c r="J226" s="84">
        <f t="shared" si="6"/>
        <v>0</v>
      </c>
      <c r="K226" s="85" t="str">
        <f t="shared" si="7"/>
        <v>OK</v>
      </c>
      <c r="L226" s="48"/>
      <c r="M226" s="48"/>
      <c r="N226" s="48"/>
      <c r="O226" s="48"/>
      <c r="P226" s="48"/>
      <c r="Q226" s="48"/>
      <c r="R226" s="48"/>
      <c r="S226" s="48"/>
      <c r="T226" s="48"/>
      <c r="U226" s="48"/>
      <c r="V226" s="48"/>
      <c r="W226" s="48"/>
      <c r="X226" s="48"/>
      <c r="Y226" s="48"/>
    </row>
    <row r="227" spans="1:25" x14ac:dyDescent="0.25">
      <c r="A227" s="131"/>
      <c r="B227" s="132"/>
      <c r="C227" s="26">
        <v>225</v>
      </c>
      <c r="D227" s="40" t="s">
        <v>360</v>
      </c>
      <c r="E227" s="31" t="s">
        <v>40</v>
      </c>
      <c r="F227" s="33" t="s">
        <v>359</v>
      </c>
      <c r="G227" s="31" t="s">
        <v>47</v>
      </c>
      <c r="H227" s="28">
        <v>0.14000000000000001</v>
      </c>
      <c r="I227" s="88"/>
      <c r="J227" s="84">
        <f t="shared" si="6"/>
        <v>0</v>
      </c>
      <c r="K227" s="85" t="str">
        <f t="shared" si="7"/>
        <v>OK</v>
      </c>
      <c r="L227" s="48"/>
      <c r="M227" s="48"/>
      <c r="N227" s="48"/>
      <c r="O227" s="48"/>
      <c r="P227" s="48"/>
      <c r="Q227" s="48"/>
      <c r="R227" s="48"/>
      <c r="S227" s="48"/>
      <c r="T227" s="48"/>
      <c r="U227" s="48"/>
      <c r="V227" s="48"/>
      <c r="W227" s="48"/>
      <c r="X227" s="48"/>
      <c r="Y227" s="48"/>
    </row>
    <row r="228" spans="1:25" x14ac:dyDescent="0.25">
      <c r="A228" s="131"/>
      <c r="B228" s="132"/>
      <c r="C228" s="26">
        <v>226</v>
      </c>
      <c r="D228" s="40" t="s">
        <v>361</v>
      </c>
      <c r="E228" s="31" t="s">
        <v>40</v>
      </c>
      <c r="F228" s="33" t="s">
        <v>359</v>
      </c>
      <c r="G228" s="31" t="s">
        <v>47</v>
      </c>
      <c r="H228" s="28">
        <v>0.1</v>
      </c>
      <c r="I228" s="88"/>
      <c r="J228" s="84">
        <f t="shared" si="6"/>
        <v>0</v>
      </c>
      <c r="K228" s="85" t="str">
        <f t="shared" si="7"/>
        <v>OK</v>
      </c>
      <c r="L228" s="48"/>
      <c r="M228" s="48"/>
      <c r="N228" s="48"/>
      <c r="O228" s="48"/>
      <c r="P228" s="48"/>
      <c r="Q228" s="48"/>
      <c r="R228" s="48"/>
      <c r="S228" s="48"/>
      <c r="T228" s="48"/>
      <c r="U228" s="48"/>
      <c r="V228" s="48"/>
      <c r="W228" s="48"/>
      <c r="X228" s="48"/>
      <c r="Y228" s="48"/>
    </row>
    <row r="229" spans="1:25" x14ac:dyDescent="0.25">
      <c r="A229" s="131"/>
      <c r="B229" s="132"/>
      <c r="C229" s="26">
        <v>227</v>
      </c>
      <c r="D229" s="41" t="s">
        <v>362</v>
      </c>
      <c r="E229" s="31" t="s">
        <v>40</v>
      </c>
      <c r="F229" s="33" t="s">
        <v>359</v>
      </c>
      <c r="G229" s="31" t="s">
        <v>47</v>
      </c>
      <c r="H229" s="28">
        <v>0.33</v>
      </c>
      <c r="I229" s="88"/>
      <c r="J229" s="84">
        <f t="shared" si="6"/>
        <v>0</v>
      </c>
      <c r="K229" s="85" t="str">
        <f t="shared" si="7"/>
        <v>OK</v>
      </c>
      <c r="L229" s="48"/>
      <c r="M229" s="48"/>
      <c r="N229" s="48"/>
      <c r="O229" s="48"/>
      <c r="P229" s="48"/>
      <c r="Q229" s="48"/>
      <c r="R229" s="48"/>
      <c r="S229" s="48"/>
      <c r="T229" s="48"/>
      <c r="U229" s="48"/>
      <c r="V229" s="48"/>
      <c r="W229" s="48"/>
      <c r="X229" s="48"/>
      <c r="Y229" s="48"/>
    </row>
    <row r="230" spans="1:25" x14ac:dyDescent="0.25">
      <c r="A230" s="131"/>
      <c r="B230" s="132"/>
      <c r="C230" s="26">
        <v>228</v>
      </c>
      <c r="D230" s="40" t="s">
        <v>363</v>
      </c>
      <c r="E230" s="31" t="s">
        <v>40</v>
      </c>
      <c r="F230" s="33" t="s">
        <v>359</v>
      </c>
      <c r="G230" s="31" t="s">
        <v>47</v>
      </c>
      <c r="H230" s="28">
        <v>0.21</v>
      </c>
      <c r="I230" s="88"/>
      <c r="J230" s="84">
        <f t="shared" si="6"/>
        <v>0</v>
      </c>
      <c r="K230" s="85" t="str">
        <f t="shared" si="7"/>
        <v>OK</v>
      </c>
      <c r="L230" s="48"/>
      <c r="M230" s="48"/>
      <c r="N230" s="48"/>
      <c r="O230" s="48"/>
      <c r="P230" s="48"/>
      <c r="Q230" s="48"/>
      <c r="R230" s="48"/>
      <c r="S230" s="48"/>
      <c r="T230" s="48"/>
      <c r="U230" s="48"/>
      <c r="V230" s="48"/>
      <c r="W230" s="48"/>
      <c r="X230" s="48"/>
      <c r="Y230" s="48"/>
    </row>
    <row r="231" spans="1:25" x14ac:dyDescent="0.25">
      <c r="A231" s="131"/>
      <c r="B231" s="132"/>
      <c r="C231" s="26">
        <v>229</v>
      </c>
      <c r="D231" s="40" t="s">
        <v>364</v>
      </c>
      <c r="E231" s="31" t="s">
        <v>40</v>
      </c>
      <c r="F231" s="33" t="s">
        <v>359</v>
      </c>
      <c r="G231" s="31" t="s">
        <v>47</v>
      </c>
      <c r="H231" s="28">
        <v>0.16</v>
      </c>
      <c r="I231" s="88"/>
      <c r="J231" s="84">
        <f t="shared" si="6"/>
        <v>0</v>
      </c>
      <c r="K231" s="85" t="str">
        <f t="shared" si="7"/>
        <v>OK</v>
      </c>
      <c r="L231" s="48"/>
      <c r="M231" s="48"/>
      <c r="N231" s="48"/>
      <c r="O231" s="48"/>
      <c r="P231" s="48"/>
      <c r="Q231" s="48"/>
      <c r="R231" s="48"/>
      <c r="S231" s="48"/>
      <c r="T231" s="48"/>
      <c r="U231" s="48"/>
      <c r="V231" s="48"/>
      <c r="W231" s="48"/>
      <c r="X231" s="48"/>
      <c r="Y231" s="48"/>
    </row>
    <row r="232" spans="1:25" x14ac:dyDescent="0.25">
      <c r="A232" s="131"/>
      <c r="B232" s="132"/>
      <c r="C232" s="26">
        <v>230</v>
      </c>
      <c r="D232" s="40" t="s">
        <v>365</v>
      </c>
      <c r="E232" s="31" t="s">
        <v>40</v>
      </c>
      <c r="F232" s="33" t="s">
        <v>359</v>
      </c>
      <c r="G232" s="31" t="s">
        <v>47</v>
      </c>
      <c r="H232" s="28">
        <v>7.0000000000000007E-2</v>
      </c>
      <c r="I232" s="88"/>
      <c r="J232" s="84">
        <f t="shared" si="6"/>
        <v>0</v>
      </c>
      <c r="K232" s="85" t="str">
        <f t="shared" si="7"/>
        <v>OK</v>
      </c>
      <c r="L232" s="48"/>
      <c r="M232" s="48"/>
      <c r="N232" s="48"/>
      <c r="O232" s="48"/>
      <c r="P232" s="48"/>
      <c r="Q232" s="48"/>
      <c r="R232" s="48"/>
      <c r="S232" s="48"/>
      <c r="T232" s="48"/>
      <c r="U232" s="48"/>
      <c r="V232" s="48"/>
      <c r="W232" s="48"/>
      <c r="X232" s="48"/>
      <c r="Y232" s="48"/>
    </row>
    <row r="233" spans="1:25" ht="76.5" x14ac:dyDescent="0.25">
      <c r="A233" s="56" t="s">
        <v>382</v>
      </c>
      <c r="B233" s="54">
        <v>32</v>
      </c>
      <c r="C233" s="23">
        <v>231</v>
      </c>
      <c r="D233" s="21" t="s">
        <v>366</v>
      </c>
      <c r="E233" s="23" t="s">
        <v>68</v>
      </c>
      <c r="F233" s="32" t="s">
        <v>180</v>
      </c>
      <c r="G233" s="23" t="s">
        <v>47</v>
      </c>
      <c r="H233" s="29">
        <v>260</v>
      </c>
      <c r="I233" s="86"/>
      <c r="J233" s="84">
        <f t="shared" si="6"/>
        <v>0</v>
      </c>
      <c r="K233" s="85" t="str">
        <f t="shared" si="7"/>
        <v>OK</v>
      </c>
      <c r="L233" s="48"/>
      <c r="M233" s="48"/>
      <c r="N233" s="48"/>
      <c r="O233" s="48"/>
      <c r="P233" s="48"/>
      <c r="Q233" s="48"/>
      <c r="R233" s="48"/>
      <c r="S233" s="48"/>
      <c r="T233" s="48"/>
      <c r="U233" s="48"/>
      <c r="V233" s="48"/>
      <c r="W233" s="48"/>
      <c r="X233" s="48"/>
      <c r="Y233" s="48"/>
    </row>
    <row r="234" spans="1:25" ht="37.5" customHeight="1" thickBot="1" x14ac:dyDescent="0.3">
      <c r="A234" s="47" t="s">
        <v>387</v>
      </c>
      <c r="B234" s="54">
        <v>33</v>
      </c>
      <c r="C234" s="23"/>
      <c r="D234" s="21" t="s">
        <v>388</v>
      </c>
      <c r="E234" s="23" t="s">
        <v>389</v>
      </c>
      <c r="F234" s="32"/>
      <c r="G234" s="23" t="s">
        <v>47</v>
      </c>
      <c r="H234" s="29"/>
      <c r="I234" s="83"/>
      <c r="J234" s="84">
        <f t="shared" si="6"/>
        <v>0</v>
      </c>
      <c r="K234" s="85"/>
      <c r="L234" s="48"/>
      <c r="M234" s="48"/>
      <c r="N234" s="48"/>
      <c r="O234" s="48"/>
      <c r="P234" s="48"/>
      <c r="Q234" s="48"/>
      <c r="R234" s="48"/>
      <c r="S234" s="116"/>
      <c r="T234" s="48"/>
      <c r="U234" s="48"/>
      <c r="V234" s="48"/>
      <c r="W234" s="48"/>
      <c r="X234" s="48"/>
      <c r="Y234" s="48"/>
    </row>
    <row r="235" spans="1:25" ht="39" thickBot="1" x14ac:dyDescent="0.3">
      <c r="A235" s="56" t="s">
        <v>380</v>
      </c>
      <c r="B235" s="54">
        <v>34</v>
      </c>
      <c r="C235" s="23">
        <v>161</v>
      </c>
      <c r="D235" s="21" t="s">
        <v>367</v>
      </c>
      <c r="E235" s="23" t="s">
        <v>9</v>
      </c>
      <c r="F235" s="32" t="s">
        <v>77</v>
      </c>
      <c r="G235" s="23" t="s">
        <v>47</v>
      </c>
      <c r="H235" s="29">
        <v>0.05</v>
      </c>
      <c r="I235" s="86">
        <v>40000</v>
      </c>
      <c r="J235" s="84">
        <f t="shared" si="6"/>
        <v>0</v>
      </c>
      <c r="K235" s="85" t="str">
        <f t="shared" si="7"/>
        <v>OK</v>
      </c>
      <c r="L235" s="48"/>
      <c r="M235" s="48"/>
      <c r="N235" s="48"/>
      <c r="O235" s="48"/>
      <c r="P235" s="48"/>
      <c r="Q235" s="48"/>
      <c r="R235" s="117"/>
      <c r="S235" s="118">
        <v>40000</v>
      </c>
      <c r="T235" s="119"/>
      <c r="U235" s="48"/>
      <c r="V235" s="48"/>
      <c r="W235" s="48"/>
      <c r="X235" s="48"/>
      <c r="Y235" s="48"/>
    </row>
    <row r="236" spans="1:25" ht="63.75" x14ac:dyDescent="0.25">
      <c r="A236" s="55" t="s">
        <v>382</v>
      </c>
      <c r="B236" s="53">
        <v>35</v>
      </c>
      <c r="C236" s="26">
        <v>233</v>
      </c>
      <c r="D236" s="35" t="s">
        <v>368</v>
      </c>
      <c r="E236" s="26" t="s">
        <v>40</v>
      </c>
      <c r="F236" s="27" t="s">
        <v>369</v>
      </c>
      <c r="G236" s="26" t="s">
        <v>370</v>
      </c>
      <c r="H236" s="30">
        <v>2200</v>
      </c>
      <c r="I236" s="83"/>
      <c r="J236" s="84">
        <f t="shared" si="6"/>
        <v>0</v>
      </c>
      <c r="K236" s="85" t="str">
        <f t="shared" si="7"/>
        <v>OK</v>
      </c>
      <c r="L236" s="48"/>
      <c r="M236" s="48"/>
      <c r="N236" s="48"/>
      <c r="O236" s="48"/>
      <c r="P236" s="48"/>
      <c r="Q236" s="48"/>
      <c r="R236" s="48"/>
      <c r="S236" s="120"/>
      <c r="T236" s="48"/>
      <c r="U236" s="48"/>
      <c r="V236" s="48"/>
      <c r="W236" s="48"/>
      <c r="X236" s="48"/>
      <c r="Y236" s="48"/>
    </row>
    <row r="237" spans="1:25" ht="102" x14ac:dyDescent="0.25">
      <c r="A237" s="130" t="s">
        <v>382</v>
      </c>
      <c r="B237" s="133">
        <v>36</v>
      </c>
      <c r="C237" s="23">
        <v>234</v>
      </c>
      <c r="D237" s="21" t="s">
        <v>371</v>
      </c>
      <c r="E237" s="23" t="s">
        <v>40</v>
      </c>
      <c r="F237" s="32" t="s">
        <v>372</v>
      </c>
      <c r="G237" s="23" t="s">
        <v>47</v>
      </c>
      <c r="H237" s="29">
        <v>132.5</v>
      </c>
      <c r="I237" s="86"/>
      <c r="J237" s="84">
        <f t="shared" si="6"/>
        <v>0</v>
      </c>
      <c r="K237" s="85" t="str">
        <f t="shared" si="7"/>
        <v>OK</v>
      </c>
      <c r="L237" s="48"/>
      <c r="M237" s="48"/>
      <c r="N237" s="48"/>
      <c r="O237" s="48"/>
      <c r="P237" s="48"/>
      <c r="Q237" s="48"/>
      <c r="R237" s="48"/>
      <c r="S237" s="48"/>
      <c r="T237" s="48"/>
      <c r="U237" s="48"/>
      <c r="V237" s="48"/>
      <c r="W237" s="48"/>
      <c r="X237" s="48"/>
      <c r="Y237" s="48"/>
    </row>
    <row r="238" spans="1:25" ht="102" x14ac:dyDescent="0.25">
      <c r="A238" s="130"/>
      <c r="B238" s="133"/>
      <c r="C238" s="23">
        <v>235</v>
      </c>
      <c r="D238" s="21" t="s">
        <v>373</v>
      </c>
      <c r="E238" s="23" t="s">
        <v>40</v>
      </c>
      <c r="F238" s="32" t="s">
        <v>372</v>
      </c>
      <c r="G238" s="23" t="s">
        <v>47</v>
      </c>
      <c r="H238" s="29">
        <v>92</v>
      </c>
      <c r="I238" s="86"/>
      <c r="J238" s="84">
        <f t="shared" si="6"/>
        <v>0</v>
      </c>
      <c r="K238" s="85" t="str">
        <f t="shared" si="7"/>
        <v>OK</v>
      </c>
      <c r="L238" s="48"/>
      <c r="M238" s="48"/>
      <c r="N238" s="48"/>
      <c r="O238" s="48"/>
      <c r="P238" s="48"/>
      <c r="Q238" s="48"/>
      <c r="R238" s="48"/>
      <c r="S238" s="48"/>
      <c r="T238" s="48"/>
      <c r="U238" s="48"/>
      <c r="V238" s="48"/>
      <c r="W238" s="48"/>
      <c r="X238" s="48"/>
      <c r="Y238" s="48"/>
    </row>
    <row r="239" spans="1:25" ht="25.5" x14ac:dyDescent="0.25">
      <c r="A239" s="130"/>
      <c r="B239" s="133"/>
      <c r="C239" s="23">
        <v>236</v>
      </c>
      <c r="D239" s="21" t="s">
        <v>374</v>
      </c>
      <c r="E239" s="23" t="s">
        <v>375</v>
      </c>
      <c r="F239" s="32" t="s">
        <v>372</v>
      </c>
      <c r="G239" s="23" t="s">
        <v>47</v>
      </c>
      <c r="H239" s="29">
        <v>34.799999999999997</v>
      </c>
      <c r="I239" s="86"/>
      <c r="J239" s="84">
        <f t="shared" si="6"/>
        <v>0</v>
      </c>
      <c r="K239" s="85" t="str">
        <f t="shared" si="7"/>
        <v>OK</v>
      </c>
      <c r="L239" s="48"/>
      <c r="M239" s="48"/>
      <c r="N239" s="48"/>
      <c r="O239" s="48"/>
      <c r="P239" s="48"/>
      <c r="Q239" s="48"/>
      <c r="R239" s="48"/>
      <c r="S239" s="48"/>
      <c r="T239" s="48"/>
      <c r="U239" s="48"/>
      <c r="V239" s="48"/>
      <c r="W239" s="48"/>
      <c r="X239" s="48"/>
      <c r="Y239" s="48"/>
    </row>
    <row r="240" spans="1:25" ht="63.75" x14ac:dyDescent="0.25">
      <c r="A240" s="130"/>
      <c r="B240" s="133"/>
      <c r="C240" s="23">
        <v>237</v>
      </c>
      <c r="D240" s="21" t="s">
        <v>376</v>
      </c>
      <c r="E240" s="23" t="s">
        <v>40</v>
      </c>
      <c r="F240" s="32" t="s">
        <v>372</v>
      </c>
      <c r="G240" s="23" t="s">
        <v>47</v>
      </c>
      <c r="H240" s="29">
        <v>202</v>
      </c>
      <c r="I240" s="86"/>
      <c r="J240" s="84">
        <f t="shared" si="6"/>
        <v>0</v>
      </c>
      <c r="K240" s="85" t="str">
        <f t="shared" si="7"/>
        <v>OK</v>
      </c>
      <c r="L240" s="48"/>
      <c r="M240" s="48"/>
      <c r="N240" s="48"/>
      <c r="O240" s="48"/>
      <c r="P240" s="48"/>
      <c r="Q240" s="48"/>
      <c r="R240" s="48"/>
      <c r="S240" s="48"/>
      <c r="T240" s="48"/>
      <c r="U240" s="48"/>
      <c r="V240" s="48"/>
      <c r="W240" s="48"/>
      <c r="X240" s="48"/>
      <c r="Y240" s="48"/>
    </row>
  </sheetData>
  <mergeCells count="67">
    <mergeCell ref="U1:U2"/>
    <mergeCell ref="V1:V2"/>
    <mergeCell ref="W1:W2"/>
    <mergeCell ref="Q1:Q2"/>
    <mergeCell ref="R1:R2"/>
    <mergeCell ref="S1:S2"/>
    <mergeCell ref="T1:T2"/>
    <mergeCell ref="A2:K2"/>
    <mergeCell ref="A4:A5"/>
    <mergeCell ref="B4:B5"/>
    <mergeCell ref="P1:P2"/>
    <mergeCell ref="A1:C1"/>
    <mergeCell ref="D1:H1"/>
    <mergeCell ref="I1:K1"/>
    <mergeCell ref="L1:L2"/>
    <mergeCell ref="M1:M2"/>
    <mergeCell ref="N1:N2"/>
    <mergeCell ref="A6:A13"/>
    <mergeCell ref="B6:B13"/>
    <mergeCell ref="A14:A15"/>
    <mergeCell ref="B14:B15"/>
    <mergeCell ref="A16:A23"/>
    <mergeCell ref="B16:B23"/>
    <mergeCell ref="A24:A27"/>
    <mergeCell ref="B24:B27"/>
    <mergeCell ref="A28:A49"/>
    <mergeCell ref="B28:B49"/>
    <mergeCell ref="A50:A54"/>
    <mergeCell ref="B50:B54"/>
    <mergeCell ref="A55:A60"/>
    <mergeCell ref="B55:B60"/>
    <mergeCell ref="A61:A80"/>
    <mergeCell ref="B61:B80"/>
    <mergeCell ref="A81:A82"/>
    <mergeCell ref="B81:B82"/>
    <mergeCell ref="A129:A138"/>
    <mergeCell ref="B129:B138"/>
    <mergeCell ref="A83:A84"/>
    <mergeCell ref="B83:B84"/>
    <mergeCell ref="A85:A100"/>
    <mergeCell ref="B85:B100"/>
    <mergeCell ref="A102:A112"/>
    <mergeCell ref="B102:B112"/>
    <mergeCell ref="A237:A240"/>
    <mergeCell ref="B237:B240"/>
    <mergeCell ref="A177:A193"/>
    <mergeCell ref="B177:B193"/>
    <mergeCell ref="A194:A203"/>
    <mergeCell ref="B194:B203"/>
    <mergeCell ref="A204:A205"/>
    <mergeCell ref="B204:B205"/>
    <mergeCell ref="X1:X2"/>
    <mergeCell ref="Y1:Y2"/>
    <mergeCell ref="A206:A213"/>
    <mergeCell ref="B206:B213"/>
    <mergeCell ref="A214:A232"/>
    <mergeCell ref="B214:B232"/>
    <mergeCell ref="A141:A163"/>
    <mergeCell ref="B141:B163"/>
    <mergeCell ref="A165:A166"/>
    <mergeCell ref="B165:B166"/>
    <mergeCell ref="A167:A176"/>
    <mergeCell ref="B167:B176"/>
    <mergeCell ref="A115:A121"/>
    <mergeCell ref="B115:B121"/>
    <mergeCell ref="A122:A127"/>
    <mergeCell ref="B122:B127"/>
  </mergeCells>
  <conditionalFormatting sqref="L4">
    <cfRule type="cellIs" dxfId="11" priority="10" stopIfTrue="1" operator="greaterThan">
      <formula>0</formula>
    </cfRule>
    <cfRule type="cellIs" dxfId="10" priority="11" stopIfTrue="1" operator="greaterThan">
      <formula>0</formula>
    </cfRule>
    <cfRule type="cellIs" dxfId="9" priority="12" stopIfTrue="1" operator="greaterThan">
      <formula>0</formula>
    </cfRule>
  </conditionalFormatting>
  <conditionalFormatting sqref="L5:L28">
    <cfRule type="cellIs" dxfId="8" priority="7" stopIfTrue="1" operator="greaterThan">
      <formula>0</formula>
    </cfRule>
    <cfRule type="cellIs" dxfId="7" priority="8" stopIfTrue="1" operator="greaterThan">
      <formula>0</formula>
    </cfRule>
    <cfRule type="cellIs" dxfId="6" priority="9" stopIfTrue="1" operator="greaterThan">
      <formula>0</formula>
    </cfRule>
  </conditionalFormatting>
  <conditionalFormatting sqref="M4:Y4">
    <cfRule type="cellIs" dxfId="5" priority="4" stopIfTrue="1" operator="greaterThan">
      <formula>0</formula>
    </cfRule>
    <cfRule type="cellIs" dxfId="4" priority="5" stopIfTrue="1" operator="greaterThan">
      <formula>0</formula>
    </cfRule>
    <cfRule type="cellIs" dxfId="3" priority="6" stopIfTrue="1" operator="greaterThan">
      <formula>0</formula>
    </cfRule>
  </conditionalFormatting>
  <conditionalFormatting sqref="M5:Y28">
    <cfRule type="cellIs" dxfId="2" priority="1" stopIfTrue="1" operator="greaterThan">
      <formula>0</formula>
    </cfRule>
    <cfRule type="cellIs" dxfId="1" priority="2" stopIfTrue="1" operator="greaterThan">
      <formula>0</formula>
    </cfRule>
    <cfRule type="cellIs" dxfId="0"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0"/>
  <sheetViews>
    <sheetView tabSelected="1" zoomScale="80" zoomScaleNormal="80" workbookViewId="0">
      <selection activeCell="I250" sqref="I250:M250"/>
    </sheetView>
  </sheetViews>
  <sheetFormatPr defaultColWidth="9.7109375" defaultRowHeight="15" x14ac:dyDescent="0.25"/>
  <cols>
    <col min="1" max="1" width="14.5703125" style="1" customWidth="1"/>
    <col min="2" max="2" width="5.5703125" style="1" bestFit="1" customWidth="1"/>
    <col min="3" max="3" width="6" style="89" bestFit="1" customWidth="1"/>
    <col min="4" max="4" width="53.85546875" style="1" bestFit="1" customWidth="1"/>
    <col min="5" max="5" width="9.85546875" style="1" bestFit="1" customWidth="1"/>
    <col min="6" max="6" width="13.140625" style="1" customWidth="1"/>
    <col min="7" max="7" width="11.28515625" style="1" customWidth="1"/>
    <col min="8" max="8" width="12.7109375" style="1" bestFit="1" customWidth="1"/>
    <col min="9" max="9" width="11.28515625" style="46" customWidth="1"/>
    <col min="10" max="10" width="13.28515625" style="90" customWidth="1"/>
    <col min="11" max="11" width="12.5703125" style="17" customWidth="1"/>
    <col min="12" max="12" width="15" style="15" customWidth="1"/>
    <col min="13" max="13" width="16.42578125" style="15" customWidth="1"/>
    <col min="14" max="16384" width="9.7109375" style="15"/>
  </cols>
  <sheetData>
    <row r="1" spans="1:13" ht="33" customHeight="1" x14ac:dyDescent="0.25">
      <c r="A1" s="134" t="s">
        <v>42</v>
      </c>
      <c r="B1" s="134"/>
      <c r="C1" s="134"/>
      <c r="D1" s="134" t="s">
        <v>43</v>
      </c>
      <c r="E1" s="134"/>
      <c r="F1" s="134"/>
      <c r="G1" s="134"/>
      <c r="H1" s="134"/>
      <c r="I1" s="166" t="s">
        <v>44</v>
      </c>
      <c r="J1" s="166"/>
      <c r="K1" s="166"/>
      <c r="L1" s="166"/>
      <c r="M1" s="166"/>
    </row>
    <row r="2" spans="1:13" s="16" customFormat="1" ht="45" x14ac:dyDescent="0.2">
      <c r="A2" s="76" t="s">
        <v>3</v>
      </c>
      <c r="B2" s="76" t="s">
        <v>1</v>
      </c>
      <c r="C2" s="77" t="s">
        <v>4</v>
      </c>
      <c r="D2" s="77" t="s">
        <v>6</v>
      </c>
      <c r="E2" s="77" t="s">
        <v>37</v>
      </c>
      <c r="F2" s="77" t="s">
        <v>38</v>
      </c>
      <c r="G2" s="77" t="s">
        <v>386</v>
      </c>
      <c r="H2" s="78" t="s">
        <v>5</v>
      </c>
      <c r="I2" s="79" t="s">
        <v>28</v>
      </c>
      <c r="J2" s="80" t="s">
        <v>393</v>
      </c>
      <c r="K2" s="76" t="s">
        <v>394</v>
      </c>
      <c r="L2" s="79" t="s">
        <v>479</v>
      </c>
      <c r="M2" s="79" t="s">
        <v>480</v>
      </c>
    </row>
    <row r="3" spans="1:13" ht="38.25" x14ac:dyDescent="0.25">
      <c r="A3" s="131" t="s">
        <v>377</v>
      </c>
      <c r="B3" s="132">
        <v>1</v>
      </c>
      <c r="C3" s="26">
        <v>1</v>
      </c>
      <c r="D3" s="35" t="s">
        <v>45</v>
      </c>
      <c r="E3" s="26" t="s">
        <v>40</v>
      </c>
      <c r="F3" s="27" t="s">
        <v>46</v>
      </c>
      <c r="G3" s="26" t="s">
        <v>47</v>
      </c>
      <c r="H3" s="28">
        <v>18.920000000000002</v>
      </c>
      <c r="I3" s="64">
        <f>SUM(Reitoria!I4,ESAG!I4,CEART!I4,FAED!I4,CEAD!I4,CEFID!I4,CERES!I4,CESFI!I4,CAV!I4,CCT!I4,CEO!I4,CEPLAN!I4,CEAVI!I4)</f>
        <v>550</v>
      </c>
      <c r="J3" s="94">
        <f>SUM((Reitoria!I4-Reitoria!J4),(ESAG!I4-ESAG!J4),(CEART!I4-CEART!J4),(FAED!I4-FAED!J4),(CEAD!I4-CEAD!J4),(CEFID!I4-CEFID!J4),(CERES!I4-CERES!J4),(CESFI!I4-CESFI!J4),(CAV!I4-CAV!J4),(CCT!I4-CCT!I4),(CEO!I4-CEO!J4),(CEPLAN!I4-CEPLAN!J4),(CEAVI!I4-CEAVI!J4))</f>
        <v>155</v>
      </c>
      <c r="K3" s="95">
        <f>I3-J3</f>
        <v>395</v>
      </c>
      <c r="L3" s="65">
        <f>H3*I3</f>
        <v>10406.000000000002</v>
      </c>
      <c r="M3" s="65">
        <f>H3*J3</f>
        <v>2932.6000000000004</v>
      </c>
    </row>
    <row r="4" spans="1:13" ht="63.75" x14ac:dyDescent="0.25">
      <c r="A4" s="131"/>
      <c r="B4" s="132"/>
      <c r="C4" s="26">
        <v>2</v>
      </c>
      <c r="D4" s="35" t="s">
        <v>48</v>
      </c>
      <c r="E4" s="26" t="s">
        <v>40</v>
      </c>
      <c r="F4" s="27" t="s">
        <v>49</v>
      </c>
      <c r="G4" s="26" t="s">
        <v>47</v>
      </c>
      <c r="H4" s="28">
        <v>5.3</v>
      </c>
      <c r="I4" s="64">
        <f>SUM(Reitoria!I5,ESAG!I5,CEART!I5,FAED!I5,CEAD!I5,CEFID!I5,CERES!I5,CESFI!I5,CAV!I5,CCT!I5,CEO!I5,CEPLAN!I5,CEAVI!I5)</f>
        <v>2715</v>
      </c>
      <c r="J4" s="94">
        <f>SUM((Reitoria!I5-Reitoria!J5),(ESAG!I5-ESAG!J5),(CEART!I5-CEART!J5),(FAED!I5-FAED!J5),(CEAD!I5-CEAD!J5),(CEFID!I5-CEFID!J5),(CERES!I5-CERES!J5),(CESFI!I5-CESFI!J5),(CAV!I5-CAV!J5),(CCT!I5-CCT!I5),(CEO!I5-CEO!J5),(CEPLAN!I5-CEPLAN!J5),(CEAVI!I5-CEAVI!J5))</f>
        <v>515</v>
      </c>
      <c r="K4" s="95">
        <f t="shared" ref="K4:K67" si="0">I4-J4</f>
        <v>2200</v>
      </c>
      <c r="L4" s="65">
        <f t="shared" ref="L4:L67" si="1">H4*I4</f>
        <v>14389.5</v>
      </c>
      <c r="M4" s="65">
        <f t="shared" ref="M4:M67" si="2">H4*J4</f>
        <v>2729.5</v>
      </c>
    </row>
    <row r="5" spans="1:13" ht="25.5" customHeight="1" x14ac:dyDescent="0.25">
      <c r="A5" s="130" t="s">
        <v>378</v>
      </c>
      <c r="B5" s="133">
        <v>2</v>
      </c>
      <c r="C5" s="23">
        <v>3</v>
      </c>
      <c r="D5" s="21" t="s">
        <v>50</v>
      </c>
      <c r="E5" s="23" t="s">
        <v>51</v>
      </c>
      <c r="F5" s="23" t="s">
        <v>52</v>
      </c>
      <c r="G5" s="23" t="s">
        <v>47</v>
      </c>
      <c r="H5" s="29">
        <v>13.68</v>
      </c>
      <c r="I5" s="64">
        <f>SUM(Reitoria!I6,ESAG!I6,CEART!I6,FAED!I6,CEAD!I6,CEFID!I6,CERES!I6,CESFI!I6,CAV!I6,CCT!I6,CEO!I6,CEPLAN!I6,CEAVI!I6)</f>
        <v>207</v>
      </c>
      <c r="J5" s="94">
        <f>SUM((Reitoria!I6-Reitoria!J6),(ESAG!I6-ESAG!J6),(CEART!I6-CEART!J6),(FAED!I6-FAED!J6),(CEAD!I6-CEAD!J6),(CEFID!I6-CEFID!J6),(CERES!I6-CERES!J6),(CESFI!I6-CESFI!J6),(CAV!I6-CAV!J6),(CCT!I6-CCT!I6),(CEO!I6-CEO!J6),(CEPLAN!I6-CEPLAN!J6),(CEAVI!I6-CEAVI!J6))</f>
        <v>68</v>
      </c>
      <c r="K5" s="95">
        <f t="shared" si="0"/>
        <v>139</v>
      </c>
      <c r="L5" s="65">
        <f t="shared" si="1"/>
        <v>2831.7599999999998</v>
      </c>
      <c r="M5" s="65">
        <f t="shared" si="2"/>
        <v>930.24</v>
      </c>
    </row>
    <row r="6" spans="1:13" ht="25.5" x14ac:dyDescent="0.25">
      <c r="A6" s="130"/>
      <c r="B6" s="133"/>
      <c r="C6" s="23">
        <v>4</v>
      </c>
      <c r="D6" s="36" t="s">
        <v>53</v>
      </c>
      <c r="E6" s="23" t="s">
        <v>51</v>
      </c>
      <c r="F6" s="22" t="s">
        <v>54</v>
      </c>
      <c r="G6" s="23" t="s">
        <v>47</v>
      </c>
      <c r="H6" s="29">
        <v>7.0000000000000007E-2</v>
      </c>
      <c r="I6" s="64">
        <f>SUM(Reitoria!I7,ESAG!I7,CEART!I7,FAED!I7,CEAD!I7,CEFID!I7,CERES!I7,CESFI!I7,CAV!I7,CCT!I7,CEO!I7,CEPLAN!I7,CEAVI!I7)</f>
        <v>420</v>
      </c>
      <c r="J6" s="94">
        <f>SUM((Reitoria!I7-Reitoria!J7),(ESAG!I7-ESAG!J7),(CEART!I7-CEART!J7),(FAED!I7-FAED!J7),(CEAD!I7-CEAD!J7),(CEFID!I7-CEFID!J7),(CERES!I7-CERES!J7),(CESFI!I7-CESFI!J7),(CAV!I7-CAV!J7),(CCT!I7-CCT!I7),(CEO!I7-CEO!J7),(CEPLAN!I7-CEPLAN!J7),(CEAVI!I7-CEAVI!J7))</f>
        <v>150</v>
      </c>
      <c r="K6" s="95">
        <f t="shared" si="0"/>
        <v>270</v>
      </c>
      <c r="L6" s="65">
        <f t="shared" si="1"/>
        <v>29.400000000000002</v>
      </c>
      <c r="M6" s="65">
        <f t="shared" si="2"/>
        <v>10.500000000000002</v>
      </c>
    </row>
    <row r="7" spans="1:13" ht="22.5" customHeight="1" x14ac:dyDescent="0.25">
      <c r="A7" s="130"/>
      <c r="B7" s="133"/>
      <c r="C7" s="23">
        <v>5</v>
      </c>
      <c r="D7" s="36" t="s">
        <v>55</v>
      </c>
      <c r="E7" s="23" t="s">
        <v>51</v>
      </c>
      <c r="F7" s="22" t="s">
        <v>54</v>
      </c>
      <c r="G7" s="23" t="s">
        <v>47</v>
      </c>
      <c r="H7" s="29">
        <v>0.7</v>
      </c>
      <c r="I7" s="64">
        <f>SUM(Reitoria!I8,ESAG!I8,CEART!I8,FAED!I8,CEAD!I8,CEFID!I8,CERES!I8,CESFI!I8,CAV!I8,CCT!I8,CEO!I8,CEPLAN!I8,CEAVI!I8)</f>
        <v>914</v>
      </c>
      <c r="J7" s="94">
        <f>SUM((Reitoria!I8-Reitoria!J8),(ESAG!I8-ESAG!J8),(CEART!I8-CEART!J8),(FAED!I8-FAED!J8),(CEAD!I8-CEAD!J8),(CEFID!I8-CEFID!J8),(CERES!I8-CERES!J8),(CESFI!I8-CESFI!J8),(CAV!I8-CAV!J8),(CCT!I8-CCT!I8),(CEO!I8-CEO!J8),(CEPLAN!I8-CEPLAN!J8),(CEAVI!I8-CEAVI!J8))</f>
        <v>432</v>
      </c>
      <c r="K7" s="95">
        <f t="shared" si="0"/>
        <v>482</v>
      </c>
      <c r="L7" s="65">
        <f t="shared" si="1"/>
        <v>639.79999999999995</v>
      </c>
      <c r="M7" s="65">
        <f t="shared" si="2"/>
        <v>302.39999999999998</v>
      </c>
    </row>
    <row r="8" spans="1:13" ht="25.5" customHeight="1" x14ac:dyDescent="0.25">
      <c r="A8" s="130"/>
      <c r="B8" s="133"/>
      <c r="C8" s="23">
        <v>6</v>
      </c>
      <c r="D8" s="36" t="s">
        <v>56</v>
      </c>
      <c r="E8" s="23" t="s">
        <v>51</v>
      </c>
      <c r="F8" s="22" t="s">
        <v>57</v>
      </c>
      <c r="G8" s="23" t="s">
        <v>47</v>
      </c>
      <c r="H8" s="29">
        <v>5.74</v>
      </c>
      <c r="I8" s="64">
        <f>SUM(Reitoria!I9,ESAG!I9,CEART!I9,FAED!I9,CEAD!I9,CEFID!I9,CERES!I9,CESFI!I9,CAV!I9,CCT!I9,CEO!I9,CEPLAN!I9,CEAVI!I9)</f>
        <v>195</v>
      </c>
      <c r="J8" s="94">
        <f>SUM((Reitoria!I9-Reitoria!J9),(ESAG!I9-ESAG!J9),(CEART!I9-CEART!J9),(FAED!I9-FAED!J9),(CEAD!I9-CEAD!J9),(CEFID!I9-CEFID!J9),(CERES!I9-CERES!J9),(CESFI!I9-CESFI!J9),(CAV!I9-CAV!J9),(CCT!I9-CCT!I9),(CEO!I9-CEO!J9),(CEPLAN!I9-CEPLAN!J9),(CEAVI!I9-CEAVI!J9))</f>
        <v>22</v>
      </c>
      <c r="K8" s="95">
        <f t="shared" si="0"/>
        <v>173</v>
      </c>
      <c r="L8" s="65">
        <f t="shared" si="1"/>
        <v>1119.3</v>
      </c>
      <c r="M8" s="65">
        <f t="shared" si="2"/>
        <v>126.28</v>
      </c>
    </row>
    <row r="9" spans="1:13" ht="38.25" x14ac:dyDescent="0.25">
      <c r="A9" s="130"/>
      <c r="B9" s="133"/>
      <c r="C9" s="23">
        <v>7</v>
      </c>
      <c r="D9" s="21" t="s">
        <v>58</v>
      </c>
      <c r="E9" s="23" t="s">
        <v>40</v>
      </c>
      <c r="F9" s="23" t="s">
        <v>54</v>
      </c>
      <c r="G9" s="23" t="s">
        <v>47</v>
      </c>
      <c r="H9" s="29">
        <v>0.45</v>
      </c>
      <c r="I9" s="64">
        <f>SUM(Reitoria!I10,ESAG!I10,CEART!I10,FAED!I10,CEAD!I10,CEFID!I10,CERES!I10,CESFI!I10,CAV!I10,CCT!I10,CEO!I10,CEPLAN!I10,CEAVI!I10)</f>
        <v>702</v>
      </c>
      <c r="J9" s="94">
        <f>SUM((Reitoria!I10-Reitoria!J10),(ESAG!I10-ESAG!J10),(CEART!I10-CEART!J10),(FAED!I10-FAED!J10),(CEAD!I10-CEAD!J10),(CEFID!I10-CEFID!J10),(CERES!I10-CERES!J10),(CESFI!I10-CESFI!J10),(CAV!I10-CAV!J10),(CCT!I10-CCT!I10),(CEO!I10-CEO!J10),(CEPLAN!I10-CEPLAN!J10),(CEAVI!I10-CEAVI!J10))</f>
        <v>94</v>
      </c>
      <c r="K9" s="95">
        <f t="shared" si="0"/>
        <v>608</v>
      </c>
      <c r="L9" s="65">
        <f t="shared" si="1"/>
        <v>315.90000000000003</v>
      </c>
      <c r="M9" s="65">
        <f t="shared" si="2"/>
        <v>42.300000000000004</v>
      </c>
    </row>
    <row r="10" spans="1:13" ht="25.5" customHeight="1" x14ac:dyDescent="0.25">
      <c r="A10" s="130"/>
      <c r="B10" s="133"/>
      <c r="C10" s="23">
        <v>8</v>
      </c>
      <c r="D10" s="21" t="s">
        <v>59</v>
      </c>
      <c r="E10" s="23" t="s">
        <v>40</v>
      </c>
      <c r="F10" s="23" t="s">
        <v>60</v>
      </c>
      <c r="G10" s="23" t="s">
        <v>47</v>
      </c>
      <c r="H10" s="29">
        <v>9.32</v>
      </c>
      <c r="I10" s="64">
        <f>SUM(Reitoria!I11,ESAG!I11,CEART!I11,FAED!I11,CEAD!I11,CEFID!I11,CERES!I11,CESFI!I11,CAV!I11,CCT!I11,CEO!I11,CEPLAN!I11,CEAVI!I11)</f>
        <v>198</v>
      </c>
      <c r="J10" s="94">
        <f>SUM((Reitoria!I11-Reitoria!J11),(ESAG!I11-ESAG!J11),(CEART!I11-CEART!J11),(FAED!I11-FAED!J11),(CEAD!I11-CEAD!J11),(CEFID!I11-CEFID!J11),(CERES!I11-CERES!J11),(CESFI!I11-CESFI!J11),(CAV!I11-CAV!J11),(CCT!I11-CCT!I11),(CEO!I11-CEO!J11),(CEPLAN!I11-CEPLAN!J11),(CEAVI!I11-CEAVI!J11))</f>
        <v>48</v>
      </c>
      <c r="K10" s="95">
        <f t="shared" si="0"/>
        <v>150</v>
      </c>
      <c r="L10" s="65">
        <f t="shared" si="1"/>
        <v>1845.3600000000001</v>
      </c>
      <c r="M10" s="65">
        <f t="shared" si="2"/>
        <v>447.36</v>
      </c>
    </row>
    <row r="11" spans="1:13" ht="25.5" customHeight="1" x14ac:dyDescent="0.25">
      <c r="A11" s="130"/>
      <c r="B11" s="133"/>
      <c r="C11" s="23">
        <v>9</v>
      </c>
      <c r="D11" s="21" t="s">
        <v>61</v>
      </c>
      <c r="E11" s="23" t="s">
        <v>40</v>
      </c>
      <c r="F11" s="23" t="s">
        <v>60</v>
      </c>
      <c r="G11" s="23" t="s">
        <v>47</v>
      </c>
      <c r="H11" s="29">
        <v>18.23</v>
      </c>
      <c r="I11" s="64">
        <f>SUM(Reitoria!I12,ESAG!I12,CEART!I12,FAED!I12,CEAD!I12,CEFID!I12,CERES!I12,CESFI!I12,CAV!I12,CCT!I12,CEO!I12,CEPLAN!I12,CEAVI!I12)</f>
        <v>387</v>
      </c>
      <c r="J11" s="94">
        <f>SUM((Reitoria!I12-Reitoria!J12),(ESAG!I12-ESAG!J12),(CEART!I12-CEART!J12),(FAED!I12-FAED!J12),(CEAD!I12-CEAD!J12),(CEFID!I12-CEFID!J12),(CERES!I12-CERES!J12),(CESFI!I12-CESFI!J12),(CAV!I12-CAV!J12),(CCT!I12-CCT!I12),(CEO!I12-CEO!J12),(CEPLAN!I12-CEPLAN!J12),(CEAVI!I12-CEAVI!J12))</f>
        <v>75</v>
      </c>
      <c r="K11" s="95">
        <f t="shared" si="0"/>
        <v>312</v>
      </c>
      <c r="L11" s="65">
        <f t="shared" si="1"/>
        <v>7055.01</v>
      </c>
      <c r="M11" s="65">
        <f t="shared" si="2"/>
        <v>1367.25</v>
      </c>
    </row>
    <row r="12" spans="1:13" ht="25.5" customHeight="1" x14ac:dyDescent="0.25">
      <c r="A12" s="130"/>
      <c r="B12" s="133"/>
      <c r="C12" s="23">
        <v>10</v>
      </c>
      <c r="D12" s="21" t="s">
        <v>62</v>
      </c>
      <c r="E12" s="23" t="s">
        <v>40</v>
      </c>
      <c r="F12" s="23" t="s">
        <v>60</v>
      </c>
      <c r="G12" s="23" t="s">
        <v>47</v>
      </c>
      <c r="H12" s="29">
        <v>28.08</v>
      </c>
      <c r="I12" s="64">
        <f>SUM(Reitoria!I13,ESAG!I13,CEART!I13,FAED!I13,CEAD!I13,CEFID!I13,CERES!I13,CESFI!I13,CAV!I13,CCT!I13,CEO!I13,CEPLAN!I13,CEAVI!I13)</f>
        <v>440</v>
      </c>
      <c r="J12" s="94">
        <f>SUM((Reitoria!I13-Reitoria!J13),(ESAG!I13-ESAG!J13),(CEART!I13-CEART!J13),(FAED!I13-FAED!J13),(CEAD!I13-CEAD!J13),(CEFID!I13-CEFID!J13),(CERES!I13-CERES!J13),(CESFI!I13-CESFI!J13),(CAV!I13-CAV!J13),(CCT!I13-CCT!I13),(CEO!I13-CEO!J13),(CEPLAN!I13-CEPLAN!J13),(CEAVI!I13-CEAVI!J13))</f>
        <v>63</v>
      </c>
      <c r="K12" s="95">
        <f t="shared" si="0"/>
        <v>377</v>
      </c>
      <c r="L12" s="65">
        <f t="shared" si="1"/>
        <v>12355.199999999999</v>
      </c>
      <c r="M12" s="65">
        <f t="shared" si="2"/>
        <v>1769.04</v>
      </c>
    </row>
    <row r="13" spans="1:13" ht="38.25" x14ac:dyDescent="0.25">
      <c r="A13" s="131" t="s">
        <v>379</v>
      </c>
      <c r="B13" s="132">
        <v>3</v>
      </c>
      <c r="C13" s="26">
        <v>11</v>
      </c>
      <c r="D13" s="35" t="s">
        <v>63</v>
      </c>
      <c r="E13" s="26" t="s">
        <v>64</v>
      </c>
      <c r="F13" s="27" t="s">
        <v>65</v>
      </c>
      <c r="G13" s="26" t="s">
        <v>47</v>
      </c>
      <c r="H13" s="28">
        <v>2.06</v>
      </c>
      <c r="I13" s="64">
        <f>SUM(Reitoria!I14,ESAG!I14,CEART!I14,FAED!I14,CEAD!I14,CEFID!I14,CERES!I14,CESFI!I14,CAV!I14,CCT!I14,CEO!I14,CEPLAN!I14,CEAVI!I14)</f>
        <v>3063</v>
      </c>
      <c r="J13" s="94">
        <f>SUM((Reitoria!I14-Reitoria!J14),(ESAG!I14-ESAG!J14),(CEART!I14-CEART!J14),(FAED!I14-FAED!J14),(CEAD!I14-CEAD!J14),(CEFID!I14-CEFID!J14),(CERES!I14-CERES!J14),(CESFI!I14-CESFI!J14),(CAV!I14-CAV!J14),(CCT!I14-CCT!I14),(CEO!I14-CEO!J14),(CEPLAN!I14-CEPLAN!J14),(CEAVI!I14-CEAVI!J14))</f>
        <v>1188</v>
      </c>
      <c r="K13" s="95">
        <f t="shared" si="0"/>
        <v>1875</v>
      </c>
      <c r="L13" s="65">
        <f t="shared" si="1"/>
        <v>6309.78</v>
      </c>
      <c r="M13" s="65">
        <f t="shared" si="2"/>
        <v>2447.2800000000002</v>
      </c>
    </row>
    <row r="14" spans="1:13" ht="38.25" x14ac:dyDescent="0.25">
      <c r="A14" s="131"/>
      <c r="B14" s="132"/>
      <c r="C14" s="26">
        <v>12</v>
      </c>
      <c r="D14" s="35" t="s">
        <v>66</v>
      </c>
      <c r="E14" s="26" t="s">
        <v>40</v>
      </c>
      <c r="F14" s="27" t="s">
        <v>52</v>
      </c>
      <c r="G14" s="26" t="s">
        <v>47</v>
      </c>
      <c r="H14" s="28">
        <v>1.1399999999999999</v>
      </c>
      <c r="I14" s="64">
        <f>SUM(Reitoria!I15,ESAG!I15,CEART!I15,FAED!I15,CEAD!I15,CEFID!I15,CERES!I15,CESFI!I15,CAV!I15,CCT!I15,CEO!I15,CEPLAN!I15,CEAVI!I15)</f>
        <v>3312</v>
      </c>
      <c r="J14" s="94">
        <f>SUM((Reitoria!I15-Reitoria!J15),(ESAG!I15-ESAG!J15),(CEART!I15-CEART!J15),(FAED!I15-FAED!J15),(CEAD!I15-CEAD!J15),(CEFID!I15-CEFID!J15),(CERES!I15-CERES!J15),(CESFI!I15-CESFI!J15),(CAV!I15-CAV!J15),(CCT!I15-CCT!I15),(CEO!I15-CEO!J15),(CEPLAN!I15-CEPLAN!J15),(CEAVI!I15-CEAVI!J15))</f>
        <v>1269</v>
      </c>
      <c r="K14" s="95">
        <f t="shared" si="0"/>
        <v>2043</v>
      </c>
      <c r="L14" s="65">
        <f t="shared" si="1"/>
        <v>3775.68</v>
      </c>
      <c r="M14" s="65">
        <f t="shared" si="2"/>
        <v>1446.6599999999999</v>
      </c>
    </row>
    <row r="15" spans="1:13" ht="25.5" customHeight="1" x14ac:dyDescent="0.25">
      <c r="A15" s="130" t="s">
        <v>378</v>
      </c>
      <c r="B15" s="133">
        <v>4</v>
      </c>
      <c r="C15" s="23">
        <v>13</v>
      </c>
      <c r="D15" s="21" t="s">
        <v>67</v>
      </c>
      <c r="E15" s="23" t="s">
        <v>68</v>
      </c>
      <c r="F15" s="23" t="s">
        <v>52</v>
      </c>
      <c r="G15" s="23" t="s">
        <v>47</v>
      </c>
      <c r="H15" s="29">
        <v>1.46</v>
      </c>
      <c r="I15" s="64">
        <f>SUM(Reitoria!I16,ESAG!I16,CEART!I16,FAED!I16,CEAD!I16,CEFID!I16,CERES!I16,CESFI!I16,CAV!I16,CCT!I16,CEO!I16,CEPLAN!I16,CEAVI!I16)</f>
        <v>315</v>
      </c>
      <c r="J15" s="94">
        <f>SUM((Reitoria!I16-Reitoria!J16),(ESAG!I16-ESAG!J16),(CEART!I16-CEART!J16),(FAED!I16-FAED!J16),(CEAD!I16-CEAD!J16),(CEFID!I16-CEFID!J16),(CERES!I16-CERES!J16),(CESFI!I16-CESFI!J16),(CAV!I16-CAV!J16),(CCT!I16-CCT!I16),(CEO!I16-CEO!J16),(CEPLAN!I16-CEPLAN!J16),(CEAVI!I16-CEAVI!J16))</f>
        <v>72</v>
      </c>
      <c r="K15" s="95">
        <f t="shared" si="0"/>
        <v>243</v>
      </c>
      <c r="L15" s="65">
        <f t="shared" si="1"/>
        <v>459.9</v>
      </c>
      <c r="M15" s="65">
        <f t="shared" si="2"/>
        <v>105.12</v>
      </c>
    </row>
    <row r="16" spans="1:13" ht="25.5" customHeight="1" x14ac:dyDescent="0.25">
      <c r="A16" s="130"/>
      <c r="B16" s="133"/>
      <c r="C16" s="23">
        <v>14</v>
      </c>
      <c r="D16" s="21" t="s">
        <v>69</v>
      </c>
      <c r="E16" s="23" t="s">
        <v>40</v>
      </c>
      <c r="F16" s="23" t="s">
        <v>70</v>
      </c>
      <c r="G16" s="23" t="s">
        <v>47</v>
      </c>
      <c r="H16" s="29">
        <v>1.59</v>
      </c>
      <c r="I16" s="64">
        <f>SUM(Reitoria!I17,ESAG!I17,CEART!I17,FAED!I17,CEAD!I17,CEFID!I17,CERES!I17,CESFI!I17,CAV!I17,CCT!I17,CEO!I17,CEPLAN!I17,CEAVI!I17)</f>
        <v>525</v>
      </c>
      <c r="J16" s="94">
        <f>SUM((Reitoria!I17-Reitoria!J17),(ESAG!I17-ESAG!J17),(CEART!I17-CEART!J17),(FAED!I17-FAED!J17),(CEAD!I17-CEAD!J17),(CEFID!I17-CEFID!J17),(CERES!I17-CERES!J17),(CESFI!I17-CESFI!J17),(CAV!I17-CAV!J17),(CCT!I17-CCT!I17),(CEO!I17-CEO!J17),(CEPLAN!I17-CEPLAN!J17),(CEAVI!I17-CEAVI!J17))</f>
        <v>90</v>
      </c>
      <c r="K16" s="95">
        <f t="shared" si="0"/>
        <v>435</v>
      </c>
      <c r="L16" s="65">
        <f t="shared" si="1"/>
        <v>834.75</v>
      </c>
      <c r="M16" s="65">
        <f t="shared" si="2"/>
        <v>143.1</v>
      </c>
    </row>
    <row r="17" spans="1:13" ht="25.5" customHeight="1" x14ac:dyDescent="0.25">
      <c r="A17" s="130"/>
      <c r="B17" s="133"/>
      <c r="C17" s="23">
        <v>15</v>
      </c>
      <c r="D17" s="21" t="s">
        <v>71</v>
      </c>
      <c r="E17" s="23" t="s">
        <v>68</v>
      </c>
      <c r="F17" s="23" t="s">
        <v>72</v>
      </c>
      <c r="G17" s="23" t="s">
        <v>47</v>
      </c>
      <c r="H17" s="29">
        <v>19.98</v>
      </c>
      <c r="I17" s="64">
        <f>SUM(Reitoria!I18,ESAG!I18,CEART!I18,FAED!I18,CEAD!I18,CEFID!I18,CERES!I18,CESFI!I18,CAV!I18,CCT!I18,CEO!I18,CEPLAN!I18,CEAVI!I18)</f>
        <v>15</v>
      </c>
      <c r="J17" s="94">
        <f>SUM((Reitoria!I18-Reitoria!J18),(ESAG!I18-ESAG!J18),(CEART!I18-CEART!J18),(FAED!I18-FAED!J18),(CEAD!I18-CEAD!J18),(CEFID!I18-CEFID!J18),(CERES!I18-CERES!J18),(CESFI!I18-CESFI!J18),(CAV!I18-CAV!J18),(CCT!I18-CCT!I18),(CEO!I18-CEO!J18),(CEPLAN!I18-CEPLAN!J18),(CEAVI!I18-CEAVI!J18))</f>
        <v>0</v>
      </c>
      <c r="K17" s="95">
        <f t="shared" si="0"/>
        <v>15</v>
      </c>
      <c r="L17" s="65">
        <f t="shared" si="1"/>
        <v>299.7</v>
      </c>
      <c r="M17" s="65">
        <f t="shared" si="2"/>
        <v>0</v>
      </c>
    </row>
    <row r="18" spans="1:13" ht="25.5" customHeight="1" x14ac:dyDescent="0.25">
      <c r="A18" s="130"/>
      <c r="B18" s="133"/>
      <c r="C18" s="23">
        <v>16</v>
      </c>
      <c r="D18" s="21" t="s">
        <v>73</v>
      </c>
      <c r="E18" s="23" t="s">
        <v>40</v>
      </c>
      <c r="F18" s="23" t="s">
        <v>74</v>
      </c>
      <c r="G18" s="23" t="s">
        <v>47</v>
      </c>
      <c r="H18" s="29">
        <v>14.85</v>
      </c>
      <c r="I18" s="64">
        <f>SUM(Reitoria!I19,ESAG!I19,CEART!I19,FAED!I19,CEAD!I19,CEFID!I19,CERES!I19,CESFI!I19,CAV!I19,CCT!I19,CEO!I19,CEPLAN!I19,CEAVI!I19)</f>
        <v>270</v>
      </c>
      <c r="J18" s="94">
        <f>SUM((Reitoria!I19-Reitoria!J19),(ESAG!I19-ESAG!J19),(CEART!I19-CEART!J19),(FAED!I19-FAED!J19),(CEAD!I19-CEAD!J19),(CEFID!I19-CEFID!J19),(CERES!I19-CERES!J19),(CESFI!I19-CESFI!J19),(CAV!I19-CAV!J19),(CCT!I19-CCT!I19),(CEO!I19-CEO!J19),(CEPLAN!I19-CEPLAN!J19),(CEAVI!I19-CEAVI!J19))</f>
        <v>50</v>
      </c>
      <c r="K18" s="95">
        <f t="shared" si="0"/>
        <v>220</v>
      </c>
      <c r="L18" s="65">
        <f t="shared" si="1"/>
        <v>4009.5</v>
      </c>
      <c r="M18" s="65">
        <f t="shared" si="2"/>
        <v>742.5</v>
      </c>
    </row>
    <row r="19" spans="1:13" ht="25.5" customHeight="1" x14ac:dyDescent="0.25">
      <c r="A19" s="130"/>
      <c r="B19" s="133"/>
      <c r="C19" s="23">
        <v>17</v>
      </c>
      <c r="D19" s="21" t="s">
        <v>75</v>
      </c>
      <c r="E19" s="23" t="s">
        <v>40</v>
      </c>
      <c r="F19" s="23" t="s">
        <v>72</v>
      </c>
      <c r="G19" s="23" t="s">
        <v>47</v>
      </c>
      <c r="H19" s="29">
        <v>3.11</v>
      </c>
      <c r="I19" s="64">
        <f>SUM(Reitoria!I20,ESAG!I20,CEART!I20,FAED!I20,CEAD!I20,CEFID!I20,CERES!I20,CESFI!I20,CAV!I20,CCT!I20,CEO!I20,CEPLAN!I20,CEAVI!I20)</f>
        <v>380</v>
      </c>
      <c r="J19" s="94">
        <f>SUM((Reitoria!I20-Reitoria!J20),(ESAG!I20-ESAG!J20),(CEART!I20-CEART!J20),(FAED!I20-FAED!J20),(CEAD!I20-CEAD!J20),(CEFID!I20-CEFID!J20),(CERES!I20-CERES!J20),(CESFI!I20-CESFI!J20),(CAV!I20-CAV!J20),(CCT!I20-CCT!I20),(CEO!I20-CEO!J20),(CEPLAN!I20-CEPLAN!J20),(CEAVI!I20-CEAVI!J20))</f>
        <v>30</v>
      </c>
      <c r="K19" s="95">
        <f t="shared" si="0"/>
        <v>350</v>
      </c>
      <c r="L19" s="65">
        <f t="shared" si="1"/>
        <v>1181.8</v>
      </c>
      <c r="M19" s="65">
        <f t="shared" si="2"/>
        <v>93.3</v>
      </c>
    </row>
    <row r="20" spans="1:13" ht="25.5" customHeight="1" x14ac:dyDescent="0.25">
      <c r="A20" s="130"/>
      <c r="B20" s="133"/>
      <c r="C20" s="23">
        <v>18</v>
      </c>
      <c r="D20" s="21" t="s">
        <v>76</v>
      </c>
      <c r="E20" s="23" t="s">
        <v>40</v>
      </c>
      <c r="F20" s="23" t="s">
        <v>77</v>
      </c>
      <c r="G20" s="23" t="s">
        <v>47</v>
      </c>
      <c r="H20" s="29">
        <v>4.58</v>
      </c>
      <c r="I20" s="64">
        <f>SUM(Reitoria!I21,ESAG!I21,CEART!I21,FAED!I21,CEAD!I21,CEFID!I21,CERES!I21,CESFI!I21,CAV!I21,CCT!I21,CEO!I21,CEPLAN!I21,CEAVI!I21)</f>
        <v>255</v>
      </c>
      <c r="J20" s="94">
        <f>SUM((Reitoria!I21-Reitoria!J21),(ESAG!I21-ESAG!J21),(CEART!I21-CEART!J21),(FAED!I21-FAED!J21),(CEAD!I21-CEAD!J21),(CEFID!I21-CEFID!J21),(CERES!I21-CERES!J21),(CESFI!I21-CESFI!J21),(CAV!I21-CAV!J21),(CCT!I21-CCT!I21),(CEO!I21-CEO!J21),(CEPLAN!I21-CEPLAN!J21),(CEAVI!I21-CEAVI!J21))</f>
        <v>35</v>
      </c>
      <c r="K20" s="95">
        <f t="shared" si="0"/>
        <v>220</v>
      </c>
      <c r="L20" s="65">
        <f t="shared" si="1"/>
        <v>1167.9000000000001</v>
      </c>
      <c r="M20" s="65">
        <f t="shared" si="2"/>
        <v>160.30000000000001</v>
      </c>
    </row>
    <row r="21" spans="1:13" ht="25.5" customHeight="1" x14ac:dyDescent="0.25">
      <c r="A21" s="130"/>
      <c r="B21" s="133"/>
      <c r="C21" s="23">
        <v>19</v>
      </c>
      <c r="D21" s="21" t="s">
        <v>78</v>
      </c>
      <c r="E21" s="23" t="s">
        <v>40</v>
      </c>
      <c r="F21" s="23" t="s">
        <v>77</v>
      </c>
      <c r="G21" s="23" t="s">
        <v>47</v>
      </c>
      <c r="H21" s="29">
        <v>1.47</v>
      </c>
      <c r="I21" s="64">
        <f>SUM(Reitoria!I22,ESAG!I22,CEART!I22,FAED!I22,CEAD!I22,CEFID!I22,CERES!I22,CESFI!I22,CAV!I22,CCT!I22,CEO!I22,CEPLAN!I22,CEAVI!I22)</f>
        <v>480</v>
      </c>
      <c r="J21" s="94">
        <f>SUM((Reitoria!I22-Reitoria!J22),(ESAG!I22-ESAG!J22),(CEART!I22-CEART!J22),(FAED!I22-FAED!J22),(CEAD!I22-CEAD!J22),(CEFID!I22-CEFID!J22),(CERES!I22-CERES!J22),(CESFI!I22-CESFI!J22),(CAV!I22-CAV!J22),(CCT!I22-CCT!I22),(CEO!I22-CEO!J22),(CEPLAN!I22-CEPLAN!J22),(CEAVI!I22-CEAVI!J22))</f>
        <v>60</v>
      </c>
      <c r="K21" s="95">
        <f t="shared" si="0"/>
        <v>420</v>
      </c>
      <c r="L21" s="65">
        <f t="shared" si="1"/>
        <v>705.6</v>
      </c>
      <c r="M21" s="65">
        <f t="shared" si="2"/>
        <v>88.2</v>
      </c>
    </row>
    <row r="22" spans="1:13" ht="51" x14ac:dyDescent="0.25">
      <c r="A22" s="130"/>
      <c r="B22" s="133"/>
      <c r="C22" s="23">
        <v>20</v>
      </c>
      <c r="D22" s="21" t="s">
        <v>79</v>
      </c>
      <c r="E22" s="23" t="s">
        <v>40</v>
      </c>
      <c r="F22" s="23" t="s">
        <v>80</v>
      </c>
      <c r="G22" s="23" t="s">
        <v>47</v>
      </c>
      <c r="H22" s="29">
        <v>10.130000000000001</v>
      </c>
      <c r="I22" s="64">
        <f>SUM(Reitoria!I23,ESAG!I23,CEART!I23,FAED!I23,CEAD!I23,CEFID!I23,CERES!I23,CESFI!I23,CAV!I23,CCT!I23,CEO!I23,CEPLAN!I23,CEAVI!I23)</f>
        <v>345</v>
      </c>
      <c r="J22" s="94">
        <f>SUM((Reitoria!I23-Reitoria!J23),(ESAG!I23-ESAG!J23),(CEART!I23-CEART!J23),(FAED!I23-FAED!J23),(CEAD!I23-CEAD!J23),(CEFID!I23-CEFID!J23),(CERES!I23-CERES!J23),(CESFI!I23-CESFI!J23),(CAV!I23-CAV!J23),(CCT!I23-CCT!I23),(CEO!I23-CEO!J23),(CEPLAN!I23-CEPLAN!J23),(CEAVI!I23-CEAVI!J23))</f>
        <v>78</v>
      </c>
      <c r="K22" s="95">
        <f t="shared" si="0"/>
        <v>267</v>
      </c>
      <c r="L22" s="65">
        <f t="shared" si="1"/>
        <v>3494.8500000000004</v>
      </c>
      <c r="M22" s="65">
        <f t="shared" si="2"/>
        <v>790.1400000000001</v>
      </c>
    </row>
    <row r="23" spans="1:13" ht="89.25" x14ac:dyDescent="0.25">
      <c r="A23" s="131" t="s">
        <v>379</v>
      </c>
      <c r="B23" s="132">
        <v>5</v>
      </c>
      <c r="C23" s="26">
        <v>21</v>
      </c>
      <c r="D23" s="35" t="s">
        <v>487</v>
      </c>
      <c r="E23" s="26" t="s">
        <v>40</v>
      </c>
      <c r="F23" s="27" t="s">
        <v>81</v>
      </c>
      <c r="G23" s="26" t="s">
        <v>47</v>
      </c>
      <c r="H23" s="28">
        <v>0.39</v>
      </c>
      <c r="I23" s="64">
        <f>SUM(Reitoria!I24,ESAG!I24,CEART!I24,FAED!I24,CEAD!I24,CEFID!I24,CERES!I24,CESFI!I24,CAV!I24,CCT!I24,CEO!I24,CEPLAN!I24,CEAVI!I24)</f>
        <v>16805</v>
      </c>
      <c r="J23" s="94">
        <f>SUM((Reitoria!I24-Reitoria!J24),(ESAG!I24-ESAG!J24),(CEART!I24-CEART!J24),(FAED!I24-FAED!J24),(CEAD!I24-CEAD!J24),(CEFID!I24-CEFID!J24),(CERES!I24-CERES!J24),(CESFI!I24-CESFI!J24),(CAV!I24-CAV!J24),(CCT!I24-CCT!I24),(CEO!I24-CEO!J24),(CEPLAN!I24-CEPLAN!J24),(CEAVI!I24-CEAVI!J24))</f>
        <v>7155</v>
      </c>
      <c r="K23" s="95">
        <f t="shared" si="0"/>
        <v>9650</v>
      </c>
      <c r="L23" s="65">
        <f t="shared" si="1"/>
        <v>6553.95</v>
      </c>
      <c r="M23" s="65">
        <f t="shared" si="2"/>
        <v>2790.4500000000003</v>
      </c>
    </row>
    <row r="24" spans="1:13" ht="76.5" x14ac:dyDescent="0.25">
      <c r="A24" s="131"/>
      <c r="B24" s="132"/>
      <c r="C24" s="26">
        <v>22</v>
      </c>
      <c r="D24" s="35" t="s">
        <v>488</v>
      </c>
      <c r="E24" s="26" t="s">
        <v>40</v>
      </c>
      <c r="F24" s="27" t="s">
        <v>81</v>
      </c>
      <c r="G24" s="26" t="s">
        <v>47</v>
      </c>
      <c r="H24" s="28">
        <v>0.39</v>
      </c>
      <c r="I24" s="64">
        <f>SUM(Reitoria!I25,ESAG!I25,CEART!I25,FAED!I25,CEAD!I25,CEFID!I25,CERES!I25,CESFI!I25,CAV!I25,CCT!I25,CEO!I25,CEPLAN!I25,CEAVI!I25)</f>
        <v>13950</v>
      </c>
      <c r="J24" s="94">
        <f>SUM((Reitoria!I25-Reitoria!J25),(ESAG!I25-ESAG!J25),(CEART!I25-CEART!J25),(FAED!I25-FAED!J25),(CEAD!I25-CEAD!J25),(CEFID!I25-CEFID!J25),(CERES!I25-CERES!J25),(CESFI!I25-CESFI!J25),(CAV!I25-CAV!J25),(CCT!I25-CCT!I25),(CEO!I25-CEO!J25),(CEPLAN!I25-CEPLAN!J25),(CEAVI!I25-CEAVI!J25))</f>
        <v>6205</v>
      </c>
      <c r="K24" s="95">
        <f t="shared" si="0"/>
        <v>7745</v>
      </c>
      <c r="L24" s="65">
        <f t="shared" si="1"/>
        <v>5440.5</v>
      </c>
      <c r="M24" s="65">
        <f t="shared" si="2"/>
        <v>2419.9500000000003</v>
      </c>
    </row>
    <row r="25" spans="1:13" ht="89.25" x14ac:dyDescent="0.25">
      <c r="A25" s="131"/>
      <c r="B25" s="132"/>
      <c r="C25" s="26">
        <v>23</v>
      </c>
      <c r="D25" s="35" t="s">
        <v>489</v>
      </c>
      <c r="E25" s="26" t="s">
        <v>40</v>
      </c>
      <c r="F25" s="27" t="s">
        <v>81</v>
      </c>
      <c r="G25" s="26" t="s">
        <v>47</v>
      </c>
      <c r="H25" s="28">
        <v>0.33</v>
      </c>
      <c r="I25" s="64">
        <f>SUM(Reitoria!I26,ESAG!I26,CEART!I26,FAED!I26,CEAD!I26,CEFID!I26,CERES!I26,CESFI!I26,CAV!I26,CCT!I26,CEO!I26,CEPLAN!I26,CEAVI!I26)</f>
        <v>3105</v>
      </c>
      <c r="J25" s="94">
        <f>SUM((Reitoria!I26-Reitoria!J26),(ESAG!I26-ESAG!J26),(CEART!I26-CEART!J26),(FAED!I26-FAED!J26),(CEAD!I26-CEAD!J26),(CEFID!I26-CEFID!J26),(CERES!I26-CERES!J26),(CESFI!I26-CESFI!J26),(CAV!I26-CAV!J26),(CCT!I26-CCT!I26),(CEO!I26-CEO!J26),(CEPLAN!I26-CEPLAN!J26),(CEAVI!I26-CEAVI!J26))</f>
        <v>895</v>
      </c>
      <c r="K25" s="95">
        <f t="shared" si="0"/>
        <v>2210</v>
      </c>
      <c r="L25" s="65">
        <f t="shared" si="1"/>
        <v>1024.6500000000001</v>
      </c>
      <c r="M25" s="65">
        <f t="shared" si="2"/>
        <v>295.35000000000002</v>
      </c>
    </row>
    <row r="26" spans="1:13" ht="89.25" x14ac:dyDescent="0.25">
      <c r="A26" s="131"/>
      <c r="B26" s="132"/>
      <c r="C26" s="26">
        <v>24</v>
      </c>
      <c r="D26" s="35" t="s">
        <v>490</v>
      </c>
      <c r="E26" s="26" t="s">
        <v>40</v>
      </c>
      <c r="F26" s="27" t="s">
        <v>81</v>
      </c>
      <c r="G26" s="26" t="s">
        <v>47</v>
      </c>
      <c r="H26" s="28">
        <v>0.33</v>
      </c>
      <c r="I26" s="64">
        <f>SUM(Reitoria!I27,ESAG!I27,CEART!I27,FAED!I27,CEAD!I27,CEFID!I27,CERES!I27,CESFI!I27,CAV!I27,CCT!I27,CEO!I27,CEPLAN!I27,CEAVI!I27)</f>
        <v>5955</v>
      </c>
      <c r="J26" s="94">
        <f>SUM((Reitoria!I27-Reitoria!J27),(ESAG!I27-ESAG!J27),(CEART!I27-CEART!J27),(FAED!I27-FAED!J27),(CEAD!I27-CEAD!J27),(CEFID!I27-CEFID!J27),(CERES!I27-CERES!J27),(CESFI!I27-CESFI!J27),(CAV!I27-CAV!J27),(CCT!I27-CCT!I27),(CEO!I27-CEO!J27),(CEPLAN!I27-CEPLAN!J27),(CEAVI!I27-CEAVI!J27))</f>
        <v>1905</v>
      </c>
      <c r="K26" s="95">
        <f t="shared" si="0"/>
        <v>4050</v>
      </c>
      <c r="L26" s="65">
        <f t="shared" si="1"/>
        <v>1965.15</v>
      </c>
      <c r="M26" s="65">
        <f t="shared" si="2"/>
        <v>628.65</v>
      </c>
    </row>
    <row r="27" spans="1:13" ht="25.5" customHeight="1" x14ac:dyDescent="0.25">
      <c r="A27" s="130" t="s">
        <v>378</v>
      </c>
      <c r="B27" s="133">
        <v>6</v>
      </c>
      <c r="C27" s="23">
        <v>25</v>
      </c>
      <c r="D27" s="21" t="s">
        <v>82</v>
      </c>
      <c r="E27" s="23" t="s">
        <v>40</v>
      </c>
      <c r="F27" s="23" t="s">
        <v>83</v>
      </c>
      <c r="G27" s="23" t="s">
        <v>47</v>
      </c>
      <c r="H27" s="29">
        <v>0.82</v>
      </c>
      <c r="I27" s="64">
        <f>SUM(Reitoria!I28,ESAG!I28,CEART!I28,FAED!I28,CEAD!I28,CEFID!I28,CERES!I28,CESFI!I28,CAV!I28,CCT!I28,CEO!I28,CEPLAN!I28,CEAVI!I28)</f>
        <v>584</v>
      </c>
      <c r="J27" s="94">
        <f>SUM((Reitoria!I28-Reitoria!J28),(ESAG!I28-ESAG!J28),(CEART!I28-CEART!J28),(FAED!I28-FAED!J28),(CEAD!I28-CEAD!J28),(CEFID!I28-CEFID!J28),(CERES!I28-CERES!J28),(CESFI!I28-CESFI!J28),(CAV!I28-CAV!J28),(CCT!I28-CCT!I28),(CEO!I28-CEO!J28),(CEPLAN!I28-CEPLAN!J28),(CEAVI!I28-CEAVI!J28))</f>
        <v>118</v>
      </c>
      <c r="K27" s="95">
        <f t="shared" si="0"/>
        <v>466</v>
      </c>
      <c r="L27" s="65">
        <f t="shared" si="1"/>
        <v>478.88</v>
      </c>
      <c r="M27" s="65">
        <f t="shared" si="2"/>
        <v>96.759999999999991</v>
      </c>
    </row>
    <row r="28" spans="1:13" ht="25.5" x14ac:dyDescent="0.25">
      <c r="A28" s="130"/>
      <c r="B28" s="133"/>
      <c r="C28" s="23">
        <v>26</v>
      </c>
      <c r="D28" s="21" t="s">
        <v>84</v>
      </c>
      <c r="E28" s="23" t="s">
        <v>40</v>
      </c>
      <c r="F28" s="23" t="s">
        <v>83</v>
      </c>
      <c r="G28" s="23" t="s">
        <v>47</v>
      </c>
      <c r="H28" s="29">
        <v>0.82</v>
      </c>
      <c r="I28" s="64">
        <f>SUM(Reitoria!I29,ESAG!I29,CEART!I29,FAED!I29,CEAD!I29,CEFID!I29,CERES!I29,CESFI!I29,CAV!I29,CCT!I29,CEO!I29,CEPLAN!I29,CEAVI!I29)</f>
        <v>608</v>
      </c>
      <c r="J28" s="94">
        <f>SUM((Reitoria!I29-Reitoria!J29),(ESAG!I29-ESAG!J29),(CEART!I29-CEART!J29),(FAED!I29-FAED!J29),(CEAD!I29-CEAD!J29),(CEFID!I29-CEFID!J29),(CERES!I29-CERES!J29),(CESFI!I29-CESFI!J29),(CAV!I29-CAV!J29),(CCT!I29-CCT!I29),(CEO!I29-CEO!J29),(CEPLAN!I29-CEPLAN!J29),(CEAVI!I29-CEAVI!J29))</f>
        <v>166</v>
      </c>
      <c r="K28" s="95">
        <f t="shared" si="0"/>
        <v>442</v>
      </c>
      <c r="L28" s="65">
        <f t="shared" si="1"/>
        <v>498.55999999999995</v>
      </c>
      <c r="M28" s="65">
        <f t="shared" si="2"/>
        <v>136.12</v>
      </c>
    </row>
    <row r="29" spans="1:13" ht="25.5" x14ac:dyDescent="0.25">
      <c r="A29" s="130"/>
      <c r="B29" s="133"/>
      <c r="C29" s="23">
        <v>27</v>
      </c>
      <c r="D29" s="21" t="s">
        <v>85</v>
      </c>
      <c r="E29" s="23" t="s">
        <v>40</v>
      </c>
      <c r="F29" s="23" t="s">
        <v>83</v>
      </c>
      <c r="G29" s="23" t="s">
        <v>47</v>
      </c>
      <c r="H29" s="29">
        <v>0.82</v>
      </c>
      <c r="I29" s="64">
        <f>SUM(Reitoria!I30,ESAG!I30,CEART!I30,FAED!I30,CEAD!I30,CEFID!I30,CERES!I30,CESFI!I30,CAV!I30,CCT!I30,CEO!I30,CEPLAN!I30,CEAVI!I30)</f>
        <v>550</v>
      </c>
      <c r="J29" s="94">
        <f>SUM((Reitoria!I30-Reitoria!J30),(ESAG!I30-ESAG!J30),(CEART!I30-CEART!J30),(FAED!I30-FAED!J30),(CEAD!I30-CEAD!J30),(CEFID!I30-CEFID!J30),(CERES!I30-CERES!J30),(CESFI!I30-CESFI!J30),(CAV!I30-CAV!J30),(CCT!I30-CCT!I30),(CEO!I30-CEO!J30),(CEPLAN!I30-CEPLAN!J30),(CEAVI!I30-CEAVI!J30))</f>
        <v>132</v>
      </c>
      <c r="K29" s="95">
        <f t="shared" si="0"/>
        <v>418</v>
      </c>
      <c r="L29" s="65">
        <f t="shared" si="1"/>
        <v>451</v>
      </c>
      <c r="M29" s="65">
        <f t="shared" si="2"/>
        <v>108.24</v>
      </c>
    </row>
    <row r="30" spans="1:13" ht="25.5" x14ac:dyDescent="0.25">
      <c r="A30" s="130"/>
      <c r="B30" s="133"/>
      <c r="C30" s="23">
        <v>28</v>
      </c>
      <c r="D30" s="21" t="s">
        <v>86</v>
      </c>
      <c r="E30" s="23" t="s">
        <v>40</v>
      </c>
      <c r="F30" s="23" t="s">
        <v>83</v>
      </c>
      <c r="G30" s="23" t="s">
        <v>47</v>
      </c>
      <c r="H30" s="29">
        <v>0.82</v>
      </c>
      <c r="I30" s="64">
        <f>SUM(Reitoria!I31,ESAG!I31,CEART!I31,FAED!I31,CEAD!I31,CEFID!I31,CERES!I31,CESFI!I31,CAV!I31,CCT!I31,CEO!I31,CEPLAN!I31,CEAVI!I31)</f>
        <v>574</v>
      </c>
      <c r="J30" s="94">
        <f>SUM((Reitoria!I31-Reitoria!J31),(ESAG!I31-ESAG!J31),(CEART!I31-CEART!J31),(FAED!I31-FAED!J31),(CEAD!I31-CEAD!J31),(CEFID!I31-CEFID!J31),(CERES!I31-CERES!J31),(CESFI!I31-CESFI!J31),(CAV!I31-CAV!J31),(CCT!I31-CCT!I31),(CEO!I31-CEO!J31),(CEPLAN!I31-CEPLAN!J31),(CEAVI!I31-CEAVI!J31))</f>
        <v>120</v>
      </c>
      <c r="K30" s="95">
        <f t="shared" si="0"/>
        <v>454</v>
      </c>
      <c r="L30" s="65">
        <f t="shared" si="1"/>
        <v>470.67999999999995</v>
      </c>
      <c r="M30" s="65">
        <f t="shared" si="2"/>
        <v>98.399999999999991</v>
      </c>
    </row>
    <row r="31" spans="1:13" ht="38.25" x14ac:dyDescent="0.25">
      <c r="A31" s="130"/>
      <c r="B31" s="133"/>
      <c r="C31" s="23">
        <v>29</v>
      </c>
      <c r="D31" s="21" t="s">
        <v>87</v>
      </c>
      <c r="E31" s="23" t="s">
        <v>40</v>
      </c>
      <c r="F31" s="23" t="s">
        <v>52</v>
      </c>
      <c r="G31" s="23" t="s">
        <v>47</v>
      </c>
      <c r="H31" s="29">
        <v>0.63</v>
      </c>
      <c r="I31" s="64">
        <f>SUM(Reitoria!I32,ESAG!I32,CEART!I32,FAED!I32,CEAD!I32,CEFID!I32,CERES!I32,CESFI!I32,CAV!I32,CCT!I32,CEO!I32,CEPLAN!I32,CEAVI!I32)</f>
        <v>1500</v>
      </c>
      <c r="J31" s="94">
        <f>SUM((Reitoria!I32-Reitoria!J32),(ESAG!I32-ESAG!J32),(CEART!I32-CEART!J32),(FAED!I32-FAED!J32),(CEAD!I32-CEAD!J32),(CEFID!I32-CEFID!J32),(CERES!I32-CERES!J32),(CESFI!I32-CESFI!J32),(CAV!I32-CAV!J32),(CCT!I32-CCT!I32),(CEO!I32-CEO!J32),(CEPLAN!I32-CEPLAN!J32),(CEAVI!I32-CEAVI!J32))</f>
        <v>404</v>
      </c>
      <c r="K31" s="95">
        <f t="shared" si="0"/>
        <v>1096</v>
      </c>
      <c r="L31" s="65">
        <f t="shared" si="1"/>
        <v>945</v>
      </c>
      <c r="M31" s="65">
        <f t="shared" si="2"/>
        <v>254.52</v>
      </c>
    </row>
    <row r="32" spans="1:13" ht="38.25" x14ac:dyDescent="0.25">
      <c r="A32" s="130"/>
      <c r="B32" s="133"/>
      <c r="C32" s="23">
        <v>30</v>
      </c>
      <c r="D32" s="21" t="s">
        <v>88</v>
      </c>
      <c r="E32" s="23" t="s">
        <v>40</v>
      </c>
      <c r="F32" s="23" t="s">
        <v>52</v>
      </c>
      <c r="G32" s="23" t="s">
        <v>47</v>
      </c>
      <c r="H32" s="29">
        <v>0.63</v>
      </c>
      <c r="I32" s="64">
        <f>SUM(Reitoria!I33,ESAG!I33,CEART!I33,FAED!I33,CEAD!I33,CEFID!I33,CERES!I33,CESFI!I33,CAV!I33,CCT!I33,CEO!I33,CEPLAN!I33,CEAVI!I33)</f>
        <v>1258</v>
      </c>
      <c r="J32" s="94">
        <f>SUM((Reitoria!I33-Reitoria!J33),(ESAG!I33-ESAG!J33),(CEART!I33-CEART!J33),(FAED!I33-FAED!J33),(CEAD!I33-CEAD!J33),(CEFID!I33-CEFID!J33),(CERES!I33-CERES!J33),(CESFI!I33-CESFI!J33),(CAV!I33-CAV!J33),(CCT!I33-CCT!I33),(CEO!I33-CEO!J33),(CEPLAN!I33-CEPLAN!J33),(CEAVI!I33-CEAVI!J33))</f>
        <v>181</v>
      </c>
      <c r="K32" s="95">
        <f t="shared" si="0"/>
        <v>1077</v>
      </c>
      <c r="L32" s="65">
        <f t="shared" si="1"/>
        <v>792.54</v>
      </c>
      <c r="M32" s="65">
        <f t="shared" si="2"/>
        <v>114.03</v>
      </c>
    </row>
    <row r="33" spans="1:13" ht="63.75" x14ac:dyDescent="0.25">
      <c r="A33" s="130"/>
      <c r="B33" s="133"/>
      <c r="C33" s="23">
        <v>31</v>
      </c>
      <c r="D33" s="21" t="s">
        <v>89</v>
      </c>
      <c r="E33" s="23" t="s">
        <v>40</v>
      </c>
      <c r="F33" s="23" t="s">
        <v>90</v>
      </c>
      <c r="G33" s="23" t="s">
        <v>47</v>
      </c>
      <c r="H33" s="29">
        <v>5.51</v>
      </c>
      <c r="I33" s="64">
        <f>SUM(Reitoria!I34,ESAG!I34,CEART!I34,FAED!I34,CEAD!I34,CEFID!I34,CERES!I34,CESFI!I34,CAV!I34,CCT!I34,CEO!I34,CEPLAN!I34,CEAVI!I34)</f>
        <v>142</v>
      </c>
      <c r="J33" s="94">
        <f>SUM((Reitoria!I34-Reitoria!J34),(ESAG!I34-ESAG!J34),(CEART!I34-CEART!J34),(FAED!I34-FAED!J34),(CEAD!I34-CEAD!J34),(CEFID!I34-CEFID!J34),(CERES!I34-CERES!J34),(CESFI!I34-CESFI!J34),(CAV!I34-CAV!J34),(CCT!I34-CCT!I34),(CEO!I34-CEO!J34),(CEPLAN!I34-CEPLAN!J34),(CEAVI!I34-CEAVI!J34))</f>
        <v>49</v>
      </c>
      <c r="K33" s="95">
        <f t="shared" si="0"/>
        <v>93</v>
      </c>
      <c r="L33" s="65">
        <f t="shared" si="1"/>
        <v>782.42</v>
      </c>
      <c r="M33" s="65">
        <f t="shared" si="2"/>
        <v>269.99</v>
      </c>
    </row>
    <row r="34" spans="1:13" x14ac:dyDescent="0.25">
      <c r="A34" s="130"/>
      <c r="B34" s="133"/>
      <c r="C34" s="23">
        <v>32</v>
      </c>
      <c r="D34" s="21" t="s">
        <v>91</v>
      </c>
      <c r="E34" s="23" t="s">
        <v>40</v>
      </c>
      <c r="F34" s="23" t="s">
        <v>92</v>
      </c>
      <c r="G34" s="23" t="s">
        <v>47</v>
      </c>
      <c r="H34" s="29">
        <v>0.56999999999999995</v>
      </c>
      <c r="I34" s="64">
        <f>SUM(Reitoria!I35,ESAG!I35,CEART!I35,FAED!I35,CEAD!I35,CEFID!I35,CERES!I35,CESFI!I35,CAV!I35,CCT!I35,CEO!I35,CEPLAN!I35,CEAVI!I35)</f>
        <v>175</v>
      </c>
      <c r="J34" s="94">
        <f>SUM((Reitoria!I35-Reitoria!J35),(ESAG!I35-ESAG!J35),(CEART!I35-CEART!J35),(FAED!I35-FAED!J35),(CEAD!I35-CEAD!J35),(CEFID!I35-CEFID!J35),(CERES!I35-CERES!J35),(CESFI!I35-CESFI!J35),(CAV!I35-CAV!J35),(CCT!I35-CCT!I35),(CEO!I35-CEO!J35),(CEPLAN!I35-CEPLAN!J35),(CEAVI!I35-CEAVI!J35))</f>
        <v>5</v>
      </c>
      <c r="K34" s="95">
        <f t="shared" si="0"/>
        <v>170</v>
      </c>
      <c r="L34" s="65">
        <f t="shared" si="1"/>
        <v>99.749999999999986</v>
      </c>
      <c r="M34" s="65">
        <f t="shared" si="2"/>
        <v>2.8499999999999996</v>
      </c>
    </row>
    <row r="35" spans="1:13" x14ac:dyDescent="0.25">
      <c r="A35" s="130"/>
      <c r="B35" s="133"/>
      <c r="C35" s="23">
        <v>33</v>
      </c>
      <c r="D35" s="21" t="s">
        <v>93</v>
      </c>
      <c r="E35" s="23" t="s">
        <v>40</v>
      </c>
      <c r="F35" s="23" t="s">
        <v>92</v>
      </c>
      <c r="G35" s="23" t="s">
        <v>47</v>
      </c>
      <c r="H35" s="29">
        <v>0.56999999999999995</v>
      </c>
      <c r="I35" s="64">
        <f>SUM(Reitoria!I36,ESAG!I36,CEART!I36,FAED!I36,CEAD!I36,CEFID!I36,CERES!I36,CESFI!I36,CAV!I36,CCT!I36,CEO!I36,CEPLAN!I36,CEAVI!I36)</f>
        <v>175</v>
      </c>
      <c r="J35" s="94">
        <f>SUM((Reitoria!I36-Reitoria!J36),(ESAG!I36-ESAG!J36),(CEART!I36-CEART!J36),(FAED!I36-FAED!J36),(CEAD!I36-CEAD!J36),(CEFID!I36-CEFID!J36),(CERES!I36-CERES!J36),(CESFI!I36-CESFI!J36),(CAV!I36-CAV!J36),(CCT!I36-CCT!I36),(CEO!I36-CEO!J36),(CEPLAN!I36-CEPLAN!J36),(CEAVI!I36-CEAVI!J36))</f>
        <v>5</v>
      </c>
      <c r="K35" s="95">
        <f t="shared" si="0"/>
        <v>170</v>
      </c>
      <c r="L35" s="65">
        <f t="shared" si="1"/>
        <v>99.749999999999986</v>
      </c>
      <c r="M35" s="65">
        <f t="shared" si="2"/>
        <v>2.8499999999999996</v>
      </c>
    </row>
    <row r="36" spans="1:13" x14ac:dyDescent="0.25">
      <c r="A36" s="130"/>
      <c r="B36" s="133"/>
      <c r="C36" s="23">
        <v>34</v>
      </c>
      <c r="D36" s="21" t="s">
        <v>94</v>
      </c>
      <c r="E36" s="23" t="s">
        <v>40</v>
      </c>
      <c r="F36" s="23" t="s">
        <v>92</v>
      </c>
      <c r="G36" s="23" t="s">
        <v>47</v>
      </c>
      <c r="H36" s="29">
        <v>0.56999999999999995</v>
      </c>
      <c r="I36" s="64">
        <f>SUM(Reitoria!I37,ESAG!I37,CEART!I37,FAED!I37,CEAD!I37,CEFID!I37,CERES!I37,CESFI!I37,CAV!I37,CCT!I37,CEO!I37,CEPLAN!I37,CEAVI!I37)</f>
        <v>175</v>
      </c>
      <c r="J36" s="94">
        <f>SUM((Reitoria!I37-Reitoria!J37),(ESAG!I37-ESAG!J37),(CEART!I37-CEART!J37),(FAED!I37-FAED!J37),(CEAD!I37-CEAD!J37),(CEFID!I37-CEFID!J37),(CERES!I37-CERES!J37),(CESFI!I37-CESFI!J37),(CAV!I37-CAV!J37),(CCT!I37-CCT!I37),(CEO!I37-CEO!J37),(CEPLAN!I37-CEPLAN!J37),(CEAVI!I37-CEAVI!J37))</f>
        <v>5</v>
      </c>
      <c r="K36" s="95">
        <f t="shared" si="0"/>
        <v>170</v>
      </c>
      <c r="L36" s="65">
        <f t="shared" si="1"/>
        <v>99.749999999999986</v>
      </c>
      <c r="M36" s="65">
        <f t="shared" si="2"/>
        <v>2.8499999999999996</v>
      </c>
    </row>
    <row r="37" spans="1:13" x14ac:dyDescent="0.25">
      <c r="A37" s="130"/>
      <c r="B37" s="133"/>
      <c r="C37" s="23">
        <v>35</v>
      </c>
      <c r="D37" s="21" t="s">
        <v>95</v>
      </c>
      <c r="E37" s="23" t="s">
        <v>40</v>
      </c>
      <c r="F37" s="23" t="s">
        <v>92</v>
      </c>
      <c r="G37" s="23" t="s">
        <v>47</v>
      </c>
      <c r="H37" s="29">
        <v>0.56999999999999995</v>
      </c>
      <c r="I37" s="64">
        <f>SUM(Reitoria!I38,ESAG!I38,CEART!I38,FAED!I38,CEAD!I38,CEFID!I38,CERES!I38,CESFI!I38,CAV!I38,CCT!I38,CEO!I38,CEPLAN!I38,CEAVI!I38)</f>
        <v>172</v>
      </c>
      <c r="J37" s="94">
        <f>SUM((Reitoria!I38-Reitoria!J38),(ESAG!I38-ESAG!J38),(CEART!I38-CEART!J38),(FAED!I38-FAED!J38),(CEAD!I38-CEAD!J38),(CEFID!I38-CEFID!J38),(CERES!I38-CERES!J38),(CESFI!I38-CESFI!J38),(CAV!I38-CAV!J38),(CCT!I38-CCT!I38),(CEO!I38-CEO!J38),(CEPLAN!I38-CEPLAN!J38),(CEAVI!I38-CEAVI!J38))</f>
        <v>2</v>
      </c>
      <c r="K37" s="95">
        <f t="shared" si="0"/>
        <v>170</v>
      </c>
      <c r="L37" s="65">
        <f t="shared" si="1"/>
        <v>98.039999999999992</v>
      </c>
      <c r="M37" s="65">
        <f t="shared" si="2"/>
        <v>1.1399999999999999</v>
      </c>
    </row>
    <row r="38" spans="1:13" x14ac:dyDescent="0.25">
      <c r="A38" s="130"/>
      <c r="B38" s="133"/>
      <c r="C38" s="23">
        <v>36</v>
      </c>
      <c r="D38" s="21" t="s">
        <v>96</v>
      </c>
      <c r="E38" s="23" t="s">
        <v>40</v>
      </c>
      <c r="F38" s="23" t="s">
        <v>92</v>
      </c>
      <c r="G38" s="23" t="s">
        <v>47</v>
      </c>
      <c r="H38" s="29">
        <v>0.56999999999999995</v>
      </c>
      <c r="I38" s="64">
        <f>SUM(Reitoria!I39,ESAG!I39,CEART!I39,FAED!I39,CEAD!I39,CEFID!I39,CERES!I39,CESFI!I39,CAV!I39,CCT!I39,CEO!I39,CEPLAN!I39,CEAVI!I39)</f>
        <v>182</v>
      </c>
      <c r="J38" s="94">
        <f>SUM((Reitoria!I39-Reitoria!J39),(ESAG!I39-ESAG!J39),(CEART!I39-CEART!J39),(FAED!I39-FAED!J39),(CEAD!I39-CEAD!J39),(CEFID!I39-CEFID!J39),(CERES!I39-CERES!J39),(CESFI!I39-CESFI!J39),(CAV!I39-CAV!J39),(CCT!I39-CCT!I39),(CEO!I39-CEO!J39),(CEPLAN!I39-CEPLAN!J39),(CEAVI!I39-CEAVI!J39))</f>
        <v>12</v>
      </c>
      <c r="K38" s="95">
        <f t="shared" si="0"/>
        <v>170</v>
      </c>
      <c r="L38" s="65">
        <f t="shared" si="1"/>
        <v>103.74</v>
      </c>
      <c r="M38" s="65">
        <f t="shared" si="2"/>
        <v>6.84</v>
      </c>
    </row>
    <row r="39" spans="1:13" ht="25.5" x14ac:dyDescent="0.25">
      <c r="A39" s="130"/>
      <c r="B39" s="133"/>
      <c r="C39" s="23">
        <v>37</v>
      </c>
      <c r="D39" s="21" t="s">
        <v>97</v>
      </c>
      <c r="E39" s="23" t="s">
        <v>98</v>
      </c>
      <c r="F39" s="23" t="s">
        <v>54</v>
      </c>
      <c r="G39" s="23" t="s">
        <v>47</v>
      </c>
      <c r="H39" s="29">
        <v>2.21</v>
      </c>
      <c r="I39" s="64">
        <f>SUM(Reitoria!I40,ESAG!I40,CEART!I40,FAED!I40,CEAD!I40,CEFID!I40,CERES!I40,CESFI!I40,CAV!I40,CCT!I40,CEO!I40,CEPLAN!I40,CEAVI!I40)</f>
        <v>335</v>
      </c>
      <c r="J39" s="94">
        <f>SUM((Reitoria!I40-Reitoria!J40),(ESAG!I40-ESAG!J40),(CEART!I40-CEART!J40),(FAED!I40-FAED!J40),(CEAD!I40-CEAD!J40),(CEFID!I40-CEFID!J40),(CERES!I40-CERES!J40),(CESFI!I40-CESFI!J40),(CAV!I40-CAV!J40),(CCT!I40-CCT!I40),(CEO!I40-CEO!J40),(CEPLAN!I40-CEPLAN!J40),(CEAVI!I40-CEAVI!J40))</f>
        <v>102</v>
      </c>
      <c r="K39" s="95">
        <f t="shared" si="0"/>
        <v>233</v>
      </c>
      <c r="L39" s="65">
        <f t="shared" si="1"/>
        <v>740.35</v>
      </c>
      <c r="M39" s="65">
        <f t="shared" si="2"/>
        <v>225.42</v>
      </c>
    </row>
    <row r="40" spans="1:13" ht="39" x14ac:dyDescent="0.25">
      <c r="A40" s="130"/>
      <c r="B40" s="133"/>
      <c r="C40" s="23">
        <v>38</v>
      </c>
      <c r="D40" s="37" t="s">
        <v>99</v>
      </c>
      <c r="E40" s="23" t="s">
        <v>9</v>
      </c>
      <c r="F40" s="23" t="s">
        <v>90</v>
      </c>
      <c r="G40" s="23" t="s">
        <v>47</v>
      </c>
      <c r="H40" s="29">
        <v>7.03</v>
      </c>
      <c r="I40" s="64">
        <f>SUM(Reitoria!I41,ESAG!I41,CEART!I41,FAED!I41,CEAD!I41,CEFID!I41,CERES!I41,CESFI!I41,CAV!I41,CCT!I41,CEO!I41,CEPLAN!I41,CEAVI!I41)</f>
        <v>40</v>
      </c>
      <c r="J40" s="94">
        <f>SUM((Reitoria!I41-Reitoria!J41),(ESAG!I41-ESAG!J41),(CEART!I41-CEART!J41),(FAED!I41-FAED!J41),(CEAD!I41-CEAD!J41),(CEFID!I41-CEFID!J41),(CERES!I41-CERES!J41),(CESFI!I41-CESFI!J41),(CAV!I41-CAV!J41),(CCT!I41-CCT!I41),(CEO!I41-CEO!J41),(CEPLAN!I41-CEPLAN!J41),(CEAVI!I41-CEAVI!J41))</f>
        <v>40</v>
      </c>
      <c r="K40" s="95">
        <f t="shared" si="0"/>
        <v>0</v>
      </c>
      <c r="L40" s="65">
        <f t="shared" si="1"/>
        <v>281.2</v>
      </c>
      <c r="M40" s="65">
        <f t="shared" si="2"/>
        <v>281.2</v>
      </c>
    </row>
    <row r="41" spans="1:13" ht="26.25" x14ac:dyDescent="0.25">
      <c r="A41" s="130"/>
      <c r="B41" s="133"/>
      <c r="C41" s="23">
        <v>39</v>
      </c>
      <c r="D41" s="37" t="s">
        <v>100</v>
      </c>
      <c r="E41" s="23" t="s">
        <v>101</v>
      </c>
      <c r="F41" s="23" t="s">
        <v>102</v>
      </c>
      <c r="G41" s="23" t="s">
        <v>47</v>
      </c>
      <c r="H41" s="29">
        <v>183.5</v>
      </c>
      <c r="I41" s="64">
        <f>SUM(Reitoria!I42,ESAG!I42,CEART!I42,FAED!I42,CEAD!I42,CEFID!I42,CERES!I42,CESFI!I42,CAV!I42,CCT!I42,CEO!I42,CEPLAN!I42,CEAVI!I42)</f>
        <v>1</v>
      </c>
      <c r="J41" s="94">
        <f>SUM((Reitoria!I42-Reitoria!J42),(ESAG!I42-ESAG!J42),(CEART!I42-CEART!J42),(FAED!I42-FAED!J42),(CEAD!I42-CEAD!J42),(CEFID!I42-CEFID!J42),(CERES!I42-CERES!J42),(CESFI!I42-CESFI!J42),(CAV!I42-CAV!J42),(CCT!I42-CCT!I42),(CEO!I42-CEO!J42),(CEPLAN!I42-CEPLAN!J42),(CEAVI!I42-CEAVI!J42))</f>
        <v>0</v>
      </c>
      <c r="K41" s="95">
        <f t="shared" si="0"/>
        <v>1</v>
      </c>
      <c r="L41" s="65">
        <f t="shared" si="1"/>
        <v>183.5</v>
      </c>
      <c r="M41" s="65">
        <f t="shared" si="2"/>
        <v>0</v>
      </c>
    </row>
    <row r="42" spans="1:13" ht="25.5" x14ac:dyDescent="0.25">
      <c r="A42" s="130"/>
      <c r="B42" s="133"/>
      <c r="C42" s="23">
        <v>40</v>
      </c>
      <c r="D42" s="21" t="s">
        <v>103</v>
      </c>
      <c r="E42" s="23" t="s">
        <v>40</v>
      </c>
      <c r="F42" s="23" t="s">
        <v>52</v>
      </c>
      <c r="G42" s="23" t="s">
        <v>47</v>
      </c>
      <c r="H42" s="29">
        <v>0.63</v>
      </c>
      <c r="I42" s="64">
        <f>SUM(Reitoria!I43,ESAG!I43,CEART!I43,FAED!I43,CEAD!I43,CEFID!I43,CERES!I43,CESFI!I43,CAV!I43,CCT!I43,CEO!I43,CEPLAN!I43,CEAVI!I43)</f>
        <v>1385</v>
      </c>
      <c r="J42" s="94">
        <f>SUM((Reitoria!I43-Reitoria!J43),(ESAG!I43-ESAG!J43),(CEART!I43-CEART!J43),(FAED!I43-FAED!J43),(CEAD!I43-CEAD!J43),(CEFID!I43-CEFID!J43),(CERES!I43-CERES!J43),(CESFI!I43-CESFI!J43),(CAV!I43-CAV!J43),(CCT!I43-CCT!I43),(CEO!I43-CEO!J43),(CEPLAN!I43-CEPLAN!J43),(CEAVI!I43-CEAVI!J43))</f>
        <v>295</v>
      </c>
      <c r="K42" s="95">
        <f t="shared" si="0"/>
        <v>1090</v>
      </c>
      <c r="L42" s="65">
        <f t="shared" si="1"/>
        <v>872.55</v>
      </c>
      <c r="M42" s="65">
        <f t="shared" si="2"/>
        <v>185.85</v>
      </c>
    </row>
    <row r="43" spans="1:13" ht="25.5" x14ac:dyDescent="0.25">
      <c r="A43" s="130"/>
      <c r="B43" s="133"/>
      <c r="C43" s="23">
        <v>41</v>
      </c>
      <c r="D43" s="21" t="s">
        <v>104</v>
      </c>
      <c r="E43" s="23" t="s">
        <v>40</v>
      </c>
      <c r="F43" s="23" t="s">
        <v>52</v>
      </c>
      <c r="G43" s="23" t="s">
        <v>47</v>
      </c>
      <c r="H43" s="29">
        <v>0.63</v>
      </c>
      <c r="I43" s="64">
        <f>SUM(Reitoria!I44,ESAG!I44,CEART!I44,FAED!I44,CEAD!I44,CEFID!I44,CERES!I44,CESFI!I44,CAV!I44,CCT!I44,CEO!I44,CEPLAN!I44,CEAVI!I44)</f>
        <v>1523</v>
      </c>
      <c r="J43" s="94">
        <f>SUM((Reitoria!I44-Reitoria!J44),(ESAG!I44-ESAG!J44),(CEART!I44-CEART!J44),(FAED!I44-FAED!J44),(CEAD!I44-CEAD!J44),(CEFID!I44-CEFID!J44),(CERES!I44-CERES!J44),(CESFI!I44-CESFI!J44),(CAV!I44-CAV!J44),(CCT!I44-CCT!I44),(CEO!I44-CEO!J44),(CEPLAN!I44-CEPLAN!J44),(CEAVI!I44-CEAVI!J44))</f>
        <v>271</v>
      </c>
      <c r="K43" s="95">
        <f t="shared" si="0"/>
        <v>1252</v>
      </c>
      <c r="L43" s="65">
        <f t="shared" si="1"/>
        <v>959.49</v>
      </c>
      <c r="M43" s="65">
        <f t="shared" si="2"/>
        <v>170.73</v>
      </c>
    </row>
    <row r="44" spans="1:13" ht="25.5" x14ac:dyDescent="0.25">
      <c r="A44" s="130"/>
      <c r="B44" s="133"/>
      <c r="C44" s="23">
        <v>42</v>
      </c>
      <c r="D44" s="21" t="s">
        <v>105</v>
      </c>
      <c r="E44" s="23" t="s">
        <v>40</v>
      </c>
      <c r="F44" s="23" t="s">
        <v>52</v>
      </c>
      <c r="G44" s="23" t="s">
        <v>47</v>
      </c>
      <c r="H44" s="29">
        <v>0.63</v>
      </c>
      <c r="I44" s="64">
        <f>SUM(Reitoria!I45,ESAG!I45,CEART!I45,FAED!I45,CEAD!I45,CEFID!I45,CERES!I45,CESFI!I45,CAV!I45,CCT!I45,CEO!I45,CEPLAN!I45,CEAVI!I45)</f>
        <v>1443</v>
      </c>
      <c r="J44" s="94">
        <f>SUM((Reitoria!I45-Reitoria!J45),(ESAG!I45-ESAG!J45),(CEART!I45-CEART!J45),(FAED!I45-FAED!J45),(CEAD!I45-CEAD!J45),(CEFID!I45-CEFID!J45),(CERES!I45-CERES!J45),(CESFI!I45-CESFI!J45),(CAV!I45-CAV!J45),(CCT!I45-CCT!I45),(CEO!I45-CEO!J45),(CEPLAN!I45-CEPLAN!J45),(CEAVI!I45-CEAVI!J45))</f>
        <v>223</v>
      </c>
      <c r="K44" s="95">
        <f t="shared" si="0"/>
        <v>1220</v>
      </c>
      <c r="L44" s="65">
        <f t="shared" si="1"/>
        <v>909.09</v>
      </c>
      <c r="M44" s="65">
        <f t="shared" si="2"/>
        <v>140.49</v>
      </c>
    </row>
    <row r="45" spans="1:13" ht="25.5" x14ac:dyDescent="0.25">
      <c r="A45" s="130"/>
      <c r="B45" s="133"/>
      <c r="C45" s="23">
        <v>43</v>
      </c>
      <c r="D45" s="21" t="s">
        <v>106</v>
      </c>
      <c r="E45" s="23" t="s">
        <v>40</v>
      </c>
      <c r="F45" s="23" t="s">
        <v>52</v>
      </c>
      <c r="G45" s="23" t="s">
        <v>47</v>
      </c>
      <c r="H45" s="29">
        <v>0.93</v>
      </c>
      <c r="I45" s="64">
        <f>SUM(Reitoria!I46,ESAG!I46,CEART!I46,FAED!I46,CEAD!I46,CEFID!I46,CERES!I46,CESFI!I46,CAV!I46,CCT!I46,CEO!I46,CEPLAN!I46,CEAVI!I46)</f>
        <v>523</v>
      </c>
      <c r="J45" s="94">
        <f>SUM((Reitoria!I46-Reitoria!J46),(ESAG!I46-ESAG!J46),(CEART!I46-CEART!J46),(FAED!I46-FAED!J46),(CEAD!I46-CEAD!J46),(CEFID!I46-CEFID!J46),(CERES!I46-CERES!J46),(CESFI!I46-CESFI!J46),(CAV!I46-CAV!J46),(CCT!I46-CCT!I46),(CEO!I46-CEO!J46),(CEPLAN!I46-CEPLAN!J46),(CEAVI!I46-CEAVI!J46))</f>
        <v>77</v>
      </c>
      <c r="K45" s="95">
        <f t="shared" si="0"/>
        <v>446</v>
      </c>
      <c r="L45" s="65">
        <f t="shared" si="1"/>
        <v>486.39000000000004</v>
      </c>
      <c r="M45" s="65">
        <f t="shared" si="2"/>
        <v>71.61</v>
      </c>
    </row>
    <row r="46" spans="1:13" ht="25.5" x14ac:dyDescent="0.25">
      <c r="A46" s="130"/>
      <c r="B46" s="133"/>
      <c r="C46" s="23">
        <v>44</v>
      </c>
      <c r="D46" s="21" t="s">
        <v>107</v>
      </c>
      <c r="E46" s="23" t="s">
        <v>40</v>
      </c>
      <c r="F46" s="23" t="s">
        <v>52</v>
      </c>
      <c r="G46" s="23" t="s">
        <v>108</v>
      </c>
      <c r="H46" s="29">
        <v>0.93</v>
      </c>
      <c r="I46" s="64">
        <f>SUM(Reitoria!I47,ESAG!I47,CEART!I47,FAED!I47,CEAD!I47,CEFID!I47,CERES!I47,CESFI!I47,CAV!I47,CCT!I47,CEO!I47,CEPLAN!I47,CEAVI!I47)</f>
        <v>607</v>
      </c>
      <c r="J46" s="94">
        <f>SUM((Reitoria!I47-Reitoria!J47),(ESAG!I47-ESAG!J47),(CEART!I47-CEART!J47),(FAED!I47-FAED!J47),(CEAD!I47-CEAD!J47),(CEFID!I47-CEFID!J47),(CERES!I47-CERES!J47),(CESFI!I47-CESFI!J47),(CAV!I47-CAV!J47),(CCT!I47-CCT!I47),(CEO!I47-CEO!J47),(CEPLAN!I47-CEPLAN!J47),(CEAVI!I47-CEAVI!J47))</f>
        <v>65</v>
      </c>
      <c r="K46" s="95">
        <f t="shared" si="0"/>
        <v>542</v>
      </c>
      <c r="L46" s="65">
        <f t="shared" si="1"/>
        <v>564.51</v>
      </c>
      <c r="M46" s="65">
        <f t="shared" si="2"/>
        <v>60.45</v>
      </c>
    </row>
    <row r="47" spans="1:13" ht="25.5" x14ac:dyDescent="0.25">
      <c r="A47" s="130"/>
      <c r="B47" s="133"/>
      <c r="C47" s="23">
        <v>45</v>
      </c>
      <c r="D47" s="21" t="s">
        <v>109</v>
      </c>
      <c r="E47" s="23" t="s">
        <v>40</v>
      </c>
      <c r="F47" s="23" t="s">
        <v>110</v>
      </c>
      <c r="G47" s="23" t="s">
        <v>47</v>
      </c>
      <c r="H47" s="29">
        <v>1.23</v>
      </c>
      <c r="I47" s="64">
        <f>SUM(Reitoria!I48,ESAG!I48,CEART!I48,FAED!I48,CEAD!I48,CEFID!I48,CERES!I48,CESFI!I48,CAV!I48,CCT!I48,CEO!I48,CEPLAN!I48,CEAVI!I48)</f>
        <v>506</v>
      </c>
      <c r="J47" s="94">
        <f>SUM((Reitoria!I48-Reitoria!J48),(ESAG!I48-ESAG!J48),(CEART!I48-CEART!J48),(FAED!I48-FAED!J48),(CEAD!I48-CEAD!J48),(CEFID!I48-CEFID!J48),(CERES!I48-CERES!J48),(CESFI!I48-CESFI!J48),(CAV!I48-CAV!J48),(CCT!I48-CCT!I48),(CEO!I48-CEO!J48),(CEPLAN!I48-CEPLAN!J48),(CEAVI!I48-CEAVI!J48))</f>
        <v>52</v>
      </c>
      <c r="K47" s="95">
        <f t="shared" si="0"/>
        <v>454</v>
      </c>
      <c r="L47" s="65">
        <f t="shared" si="1"/>
        <v>622.38</v>
      </c>
      <c r="M47" s="65">
        <f t="shared" si="2"/>
        <v>63.96</v>
      </c>
    </row>
    <row r="48" spans="1:13" ht="25.5" x14ac:dyDescent="0.25">
      <c r="A48" s="130"/>
      <c r="B48" s="133"/>
      <c r="C48" s="23">
        <v>46</v>
      </c>
      <c r="D48" s="21" t="s">
        <v>111</v>
      </c>
      <c r="E48" s="23" t="s">
        <v>40</v>
      </c>
      <c r="F48" s="23" t="s">
        <v>52</v>
      </c>
      <c r="G48" s="23" t="s">
        <v>47</v>
      </c>
      <c r="H48" s="29">
        <v>0.93</v>
      </c>
      <c r="I48" s="64">
        <f>SUM(Reitoria!I49,ESAG!I49,CEART!I49,FAED!I49,CEAD!I49,CEFID!I49,CERES!I49,CESFI!I49,CAV!I49,CCT!I49,CEO!I49,CEPLAN!I49,CEAVI!I49)</f>
        <v>506</v>
      </c>
      <c r="J48" s="94">
        <f>SUM((Reitoria!I49-Reitoria!J49),(ESAG!I49-ESAG!J49),(CEART!I49-CEART!J49),(FAED!I49-FAED!J49),(CEAD!I49-CEAD!J49),(CEFID!I49-CEFID!J49),(CERES!I49-CERES!J49),(CESFI!I49-CESFI!J49),(CAV!I49-CAV!J49),(CCT!I49-CCT!I49),(CEO!I49-CEO!J49),(CEPLAN!I49-CEPLAN!J49),(CEAVI!I49-CEAVI!J49))</f>
        <v>52</v>
      </c>
      <c r="K48" s="95">
        <f t="shared" si="0"/>
        <v>454</v>
      </c>
      <c r="L48" s="65">
        <f t="shared" si="1"/>
        <v>470.58000000000004</v>
      </c>
      <c r="M48" s="65">
        <f t="shared" si="2"/>
        <v>48.36</v>
      </c>
    </row>
    <row r="49" spans="1:13" ht="38.25" x14ac:dyDescent="0.25">
      <c r="A49" s="131" t="s">
        <v>380</v>
      </c>
      <c r="B49" s="132">
        <v>7</v>
      </c>
      <c r="C49" s="26">
        <v>47</v>
      </c>
      <c r="D49" s="35" t="s">
        <v>112</v>
      </c>
      <c r="E49" s="26" t="s">
        <v>40</v>
      </c>
      <c r="F49" s="27" t="s">
        <v>113</v>
      </c>
      <c r="G49" s="26" t="s">
        <v>47</v>
      </c>
      <c r="H49" s="28">
        <v>1.97</v>
      </c>
      <c r="I49" s="64">
        <f>SUM(Reitoria!I50,ESAG!I50,CEART!I50,FAED!I50,CEAD!I50,CEFID!I50,CERES!I50,CESFI!I50,CAV!I50,CCT!I50,CEO!I50,CEPLAN!I50,CEAVI!I50)</f>
        <v>8309</v>
      </c>
      <c r="J49" s="94">
        <f>SUM((Reitoria!I50-Reitoria!J50),(ESAG!I50-ESAG!J50),(CEART!I50-CEART!J50),(FAED!I50-FAED!J50),(CEAD!I50-CEAD!J50),(CEFID!I50-CEFID!J50),(CERES!I50-CERES!J50),(CESFI!I50-CESFI!J50),(CAV!I50-CAV!J50),(CCT!I50-CCT!I50),(CEO!I50-CEO!J50),(CEPLAN!I50-CEPLAN!J50),(CEAVI!I50-CEAVI!J50))</f>
        <v>3113</v>
      </c>
      <c r="K49" s="95">
        <f t="shared" si="0"/>
        <v>5196</v>
      </c>
      <c r="L49" s="65">
        <f t="shared" si="1"/>
        <v>16368.73</v>
      </c>
      <c r="M49" s="65">
        <f t="shared" si="2"/>
        <v>6132.61</v>
      </c>
    </row>
    <row r="50" spans="1:13" ht="38.25" x14ac:dyDescent="0.25">
      <c r="A50" s="131"/>
      <c r="B50" s="132"/>
      <c r="C50" s="26">
        <v>48</v>
      </c>
      <c r="D50" s="35" t="s">
        <v>114</v>
      </c>
      <c r="E50" s="26" t="s">
        <v>40</v>
      </c>
      <c r="F50" s="27" t="s">
        <v>113</v>
      </c>
      <c r="G50" s="26" t="s">
        <v>47</v>
      </c>
      <c r="H50" s="28">
        <v>1.97</v>
      </c>
      <c r="I50" s="64">
        <f>SUM(Reitoria!I51,ESAG!I51,CEART!I51,FAED!I51,CEAD!I51,CEFID!I51,CERES!I51,CESFI!I51,CAV!I51,CCT!I51,CEO!I51,CEPLAN!I51,CEAVI!I51)</f>
        <v>8909</v>
      </c>
      <c r="J50" s="94">
        <f>SUM((Reitoria!I51-Reitoria!J51),(ESAG!I51-ESAG!J51),(CEART!I51-CEART!J51),(FAED!I51-FAED!J51),(CEAD!I51-CEAD!J51),(CEFID!I51-CEFID!J51),(CERES!I51-CERES!J51),(CESFI!I51-CESFI!J51),(CAV!I51-CAV!J51),(CCT!I51-CCT!I51),(CEO!I51-CEO!J51),(CEPLAN!I51-CEPLAN!J51),(CEAVI!I51-CEAVI!J51))</f>
        <v>3289</v>
      </c>
      <c r="K50" s="95">
        <f t="shared" si="0"/>
        <v>5620</v>
      </c>
      <c r="L50" s="65">
        <f t="shared" si="1"/>
        <v>17550.73</v>
      </c>
      <c r="M50" s="65">
        <f t="shared" si="2"/>
        <v>6479.33</v>
      </c>
    </row>
    <row r="51" spans="1:13" ht="38.25" x14ac:dyDescent="0.25">
      <c r="A51" s="131"/>
      <c r="B51" s="132"/>
      <c r="C51" s="26">
        <v>49</v>
      </c>
      <c r="D51" s="35" t="s">
        <v>115</v>
      </c>
      <c r="E51" s="26" t="s">
        <v>40</v>
      </c>
      <c r="F51" s="27" t="s">
        <v>113</v>
      </c>
      <c r="G51" s="26" t="s">
        <v>47</v>
      </c>
      <c r="H51" s="28">
        <v>1.97</v>
      </c>
      <c r="I51" s="64">
        <f>SUM(Reitoria!I52,ESAG!I52,CEART!I52,FAED!I52,CEAD!I52,CEFID!I52,CERES!I52,CESFI!I52,CAV!I52,CCT!I52,CEO!I52,CEPLAN!I52,CEAVI!I52)</f>
        <v>3971</v>
      </c>
      <c r="J51" s="94">
        <f>SUM((Reitoria!I52-Reitoria!J52),(ESAG!I52-ESAG!J52),(CEART!I52-CEART!J52),(FAED!I52-FAED!J52),(CEAD!I52-CEAD!J52),(CEFID!I52-CEFID!J52),(CERES!I52-CERES!J52),(CESFI!I52-CESFI!J52),(CAV!I52-CAV!J52),(CCT!I52-CCT!I52),(CEO!I52-CEO!J52),(CEPLAN!I52-CEPLAN!J52),(CEAVI!I52-CEAVI!J52))</f>
        <v>1439</v>
      </c>
      <c r="K51" s="95">
        <f t="shared" si="0"/>
        <v>2532</v>
      </c>
      <c r="L51" s="65">
        <f t="shared" si="1"/>
        <v>7822.87</v>
      </c>
      <c r="M51" s="65">
        <f t="shared" si="2"/>
        <v>2834.83</v>
      </c>
    </row>
    <row r="52" spans="1:13" ht="38.25" x14ac:dyDescent="0.25">
      <c r="A52" s="131"/>
      <c r="B52" s="132"/>
      <c r="C52" s="26">
        <v>50</v>
      </c>
      <c r="D52" s="35" t="s">
        <v>116</v>
      </c>
      <c r="E52" s="26" t="s">
        <v>40</v>
      </c>
      <c r="F52" s="27" t="s">
        <v>113</v>
      </c>
      <c r="G52" s="26" t="s">
        <v>47</v>
      </c>
      <c r="H52" s="28">
        <v>1.97</v>
      </c>
      <c r="I52" s="64">
        <f>SUM(Reitoria!I53,ESAG!I53,CEART!I53,FAED!I53,CEAD!I53,CEFID!I53,CERES!I53,CESFI!I53,CAV!I53,CCT!I53,CEO!I53,CEPLAN!I53,CEAVI!I53)</f>
        <v>5747</v>
      </c>
      <c r="J52" s="94">
        <f>SUM((Reitoria!I53-Reitoria!J53),(ESAG!I53-ESAG!J53),(CEART!I53-CEART!J53),(FAED!I53-FAED!J53),(CEAD!I53-CEAD!J53),(CEFID!I53-CEFID!J53),(CERES!I53-CERES!J53),(CESFI!I53-CESFI!J53),(CAV!I53-CAV!J53),(CCT!I53-CCT!I53),(CEO!I53-CEO!J53),(CEPLAN!I53-CEPLAN!J53),(CEAVI!I53-CEAVI!J53))</f>
        <v>1407</v>
      </c>
      <c r="K52" s="95">
        <f t="shared" si="0"/>
        <v>4340</v>
      </c>
      <c r="L52" s="65">
        <f t="shared" si="1"/>
        <v>11321.59</v>
      </c>
      <c r="M52" s="65">
        <f t="shared" si="2"/>
        <v>2771.79</v>
      </c>
    </row>
    <row r="53" spans="1:13" ht="39" x14ac:dyDescent="0.25">
      <c r="A53" s="131"/>
      <c r="B53" s="132"/>
      <c r="C53" s="26">
        <v>51</v>
      </c>
      <c r="D53" s="38" t="s">
        <v>117</v>
      </c>
      <c r="E53" s="26" t="s">
        <v>40</v>
      </c>
      <c r="F53" s="27" t="s">
        <v>118</v>
      </c>
      <c r="G53" s="26" t="s">
        <v>47</v>
      </c>
      <c r="H53" s="28">
        <v>6.47</v>
      </c>
      <c r="I53" s="64">
        <f>SUM(Reitoria!I54,ESAG!I54,CEART!I54,FAED!I54,CEAD!I54,CEFID!I54,CERES!I54,CESFI!I54,CAV!I54,CCT!I54,CEO!I54,CEPLAN!I54,CEAVI!I54)</f>
        <v>732</v>
      </c>
      <c r="J53" s="94">
        <f>SUM((Reitoria!I54-Reitoria!J54),(ESAG!I54-ESAG!J54),(CEART!I54-CEART!J54),(FAED!I54-FAED!J54),(CEAD!I54-CEAD!J54),(CEFID!I54-CEFID!J54),(CERES!I54-CERES!J54),(CESFI!I54-CESFI!J54),(CAV!I54-CAV!J54),(CCT!I54-CCT!I54),(CEO!I54-CEO!J54),(CEPLAN!I54-CEPLAN!J54),(CEAVI!I54-CEAVI!J54))</f>
        <v>181</v>
      </c>
      <c r="K53" s="95">
        <f t="shared" si="0"/>
        <v>551</v>
      </c>
      <c r="L53" s="65">
        <f t="shared" si="1"/>
        <v>4736.04</v>
      </c>
      <c r="M53" s="65">
        <f t="shared" si="2"/>
        <v>1171.07</v>
      </c>
    </row>
    <row r="54" spans="1:13" ht="25.5" x14ac:dyDescent="0.25">
      <c r="A54" s="130" t="s">
        <v>378</v>
      </c>
      <c r="B54" s="133">
        <v>8</v>
      </c>
      <c r="C54" s="23">
        <v>52</v>
      </c>
      <c r="D54" s="21" t="s">
        <v>119</v>
      </c>
      <c r="E54" s="23" t="s">
        <v>40</v>
      </c>
      <c r="F54" s="23" t="s">
        <v>120</v>
      </c>
      <c r="G54" s="23" t="s">
        <v>121</v>
      </c>
      <c r="H54" s="29">
        <v>1.44</v>
      </c>
      <c r="I54" s="64">
        <f>SUM(Reitoria!I55,ESAG!I55,CEART!I55,FAED!I55,CEAD!I55,CEFID!I55,CERES!I55,CESFI!I55,CAV!I55,CCT!I55,CEO!I55,CEPLAN!I55,CEAVI!I55)</f>
        <v>6550</v>
      </c>
      <c r="J54" s="94">
        <f>SUM((Reitoria!I55-Reitoria!J55),(ESAG!I55-ESAG!J55),(CEART!I55-CEART!J55),(FAED!I55-FAED!J55),(CEAD!I55-CEAD!J55),(CEFID!I55-CEFID!J55),(CERES!I55-CERES!J55),(CESFI!I55-CESFI!J55),(CAV!I55-CAV!J55),(CCT!I55-CCT!I55),(CEO!I55-CEO!J55),(CEPLAN!I55-CEPLAN!J55),(CEAVI!I55-CEAVI!J55))</f>
        <v>350</v>
      </c>
      <c r="K54" s="95">
        <f t="shared" si="0"/>
        <v>6200</v>
      </c>
      <c r="L54" s="65">
        <f t="shared" si="1"/>
        <v>9432</v>
      </c>
      <c r="M54" s="65">
        <f t="shared" si="2"/>
        <v>504</v>
      </c>
    </row>
    <row r="55" spans="1:13" x14ac:dyDescent="0.25">
      <c r="A55" s="130"/>
      <c r="B55" s="133"/>
      <c r="C55" s="23">
        <v>53</v>
      </c>
      <c r="D55" s="21" t="s">
        <v>122</v>
      </c>
      <c r="E55" s="23" t="s">
        <v>40</v>
      </c>
      <c r="F55" s="23" t="s">
        <v>123</v>
      </c>
      <c r="G55" s="23" t="s">
        <v>121</v>
      </c>
      <c r="H55" s="29">
        <v>0.51</v>
      </c>
      <c r="I55" s="64">
        <f>SUM(Reitoria!I56,ESAG!I56,CEART!I56,FAED!I56,CEAD!I56,CEFID!I56,CERES!I56,CESFI!I56,CAV!I56,CCT!I56,CEO!I56,CEPLAN!I56,CEAVI!I56)</f>
        <v>5550</v>
      </c>
      <c r="J55" s="94">
        <f>SUM((Reitoria!I56-Reitoria!J56),(ESAG!I56-ESAG!J56),(CEART!I56-CEART!J56),(FAED!I56-FAED!J56),(CEAD!I56-CEAD!J56),(CEFID!I56-CEFID!J56),(CERES!I56-CERES!J56),(CESFI!I56-CESFI!J56),(CAV!I56-CAV!J56),(CCT!I56-CCT!I56),(CEO!I56-CEO!J56),(CEPLAN!I56-CEPLAN!J56),(CEAVI!I56-CEAVI!J56))</f>
        <v>150</v>
      </c>
      <c r="K55" s="95">
        <f t="shared" si="0"/>
        <v>5400</v>
      </c>
      <c r="L55" s="65">
        <f t="shared" si="1"/>
        <v>2830.5</v>
      </c>
      <c r="M55" s="65">
        <f t="shared" si="2"/>
        <v>76.5</v>
      </c>
    </row>
    <row r="56" spans="1:13" x14ac:dyDescent="0.25">
      <c r="A56" s="130"/>
      <c r="B56" s="133"/>
      <c r="C56" s="23">
        <v>54</v>
      </c>
      <c r="D56" s="21" t="s">
        <v>124</v>
      </c>
      <c r="E56" s="23" t="s">
        <v>40</v>
      </c>
      <c r="F56" s="23" t="s">
        <v>123</v>
      </c>
      <c r="G56" s="23" t="s">
        <v>121</v>
      </c>
      <c r="H56" s="29">
        <v>1.94</v>
      </c>
      <c r="I56" s="64">
        <f>SUM(Reitoria!I57,ESAG!I57,CEART!I57,FAED!I57,CEAD!I57,CEFID!I57,CERES!I57,CESFI!I57,CAV!I57,CCT!I57,CEO!I57,CEPLAN!I57,CEAVI!I57)</f>
        <v>4700</v>
      </c>
      <c r="J56" s="94">
        <f>SUM((Reitoria!I57-Reitoria!J57),(ESAG!I57-ESAG!J57),(CEART!I57-CEART!J57),(FAED!I57-FAED!J57),(CEAD!I57-CEAD!J57),(CEFID!I57-CEFID!J57),(CERES!I57-CERES!J57),(CESFI!I57-CESFI!J57),(CAV!I57-CAV!J57),(CCT!I57-CCT!I57),(CEO!I57-CEO!J57),(CEPLAN!I57-CEPLAN!J57),(CEAVI!I57-CEAVI!J57))</f>
        <v>50</v>
      </c>
      <c r="K56" s="95">
        <f t="shared" si="0"/>
        <v>4650</v>
      </c>
      <c r="L56" s="65">
        <f t="shared" si="1"/>
        <v>9118</v>
      </c>
      <c r="M56" s="65">
        <f t="shared" si="2"/>
        <v>97</v>
      </c>
    </row>
    <row r="57" spans="1:13" x14ac:dyDescent="0.25">
      <c r="A57" s="130"/>
      <c r="B57" s="133"/>
      <c r="C57" s="23">
        <v>55</v>
      </c>
      <c r="D57" s="21" t="s">
        <v>125</v>
      </c>
      <c r="E57" s="23" t="s">
        <v>40</v>
      </c>
      <c r="F57" s="23" t="s">
        <v>123</v>
      </c>
      <c r="G57" s="23" t="s">
        <v>121</v>
      </c>
      <c r="H57" s="29">
        <v>2.3199999999999998</v>
      </c>
      <c r="I57" s="64">
        <f>SUM(Reitoria!I58,ESAG!I58,CEART!I58,FAED!I58,CEAD!I58,CEFID!I58,CERES!I58,CESFI!I58,CAV!I58,CCT!I58,CEO!I58,CEPLAN!I58,CEAVI!I58)</f>
        <v>7200</v>
      </c>
      <c r="J57" s="94">
        <f>SUM((Reitoria!I58-Reitoria!J58),(ESAG!I58-ESAG!J58),(CEART!I58-CEART!J58),(FAED!I58-FAED!J58),(CEAD!I58-CEAD!J58),(CEFID!I58-CEFID!J58),(CERES!I58-CERES!J58),(CESFI!I58-CESFI!J58),(CAV!I58-CAV!J58),(CCT!I58-CCT!I58),(CEO!I58-CEO!J58),(CEPLAN!I58-CEPLAN!J58),(CEAVI!I58-CEAVI!J58))</f>
        <v>350</v>
      </c>
      <c r="K57" s="95">
        <f t="shared" si="0"/>
        <v>6850</v>
      </c>
      <c r="L57" s="65">
        <f t="shared" si="1"/>
        <v>16704</v>
      </c>
      <c r="M57" s="65">
        <f t="shared" si="2"/>
        <v>812</v>
      </c>
    </row>
    <row r="58" spans="1:13" x14ac:dyDescent="0.25">
      <c r="A58" s="130"/>
      <c r="B58" s="133"/>
      <c r="C58" s="23">
        <v>56</v>
      </c>
      <c r="D58" s="21" t="s">
        <v>126</v>
      </c>
      <c r="E58" s="23" t="s">
        <v>40</v>
      </c>
      <c r="F58" s="23" t="s">
        <v>123</v>
      </c>
      <c r="G58" s="23" t="s">
        <v>121</v>
      </c>
      <c r="H58" s="29">
        <v>0.56999999999999995</v>
      </c>
      <c r="I58" s="64">
        <f>SUM(Reitoria!I59,ESAG!I59,CEART!I59,FAED!I59,CEAD!I59,CEFID!I59,CERES!I59,CESFI!I59,CAV!I59,CCT!I59,CEO!I59,CEPLAN!I59,CEAVI!I59)</f>
        <v>4400</v>
      </c>
      <c r="J58" s="94">
        <f>SUM((Reitoria!I59-Reitoria!J59),(ESAG!I59-ESAG!J59),(CEART!I59-CEART!J59),(FAED!I59-FAED!J59),(CEAD!I59-CEAD!J59),(CEFID!I59-CEFID!J59),(CERES!I59-CERES!J59),(CESFI!I59-CESFI!J59),(CAV!I59-CAV!J59),(CCT!I59-CCT!I59),(CEO!I59-CEO!J59),(CEPLAN!I59-CEPLAN!J59),(CEAVI!I59-CEAVI!J59))</f>
        <v>480</v>
      </c>
      <c r="K58" s="95">
        <f t="shared" si="0"/>
        <v>3920</v>
      </c>
      <c r="L58" s="65">
        <f t="shared" si="1"/>
        <v>2508</v>
      </c>
      <c r="M58" s="65">
        <f t="shared" si="2"/>
        <v>273.59999999999997</v>
      </c>
    </row>
    <row r="59" spans="1:13" ht="26.25" x14ac:dyDescent="0.25">
      <c r="A59" s="130"/>
      <c r="B59" s="133"/>
      <c r="C59" s="23">
        <v>57</v>
      </c>
      <c r="D59" s="37" t="s">
        <v>127</v>
      </c>
      <c r="E59" s="23" t="s">
        <v>40</v>
      </c>
      <c r="F59" s="23" t="s">
        <v>120</v>
      </c>
      <c r="G59" s="23" t="s">
        <v>47</v>
      </c>
      <c r="H59" s="29">
        <v>2.25</v>
      </c>
      <c r="I59" s="64">
        <f>SUM(Reitoria!I60,ESAG!I60,CEART!I60,FAED!I60,CEAD!I60,CEFID!I60,CERES!I60,CESFI!I60,CAV!I60,CCT!I60,CEO!I60,CEPLAN!I60,CEAVI!I60)</f>
        <v>200</v>
      </c>
      <c r="J59" s="94">
        <f>SUM((Reitoria!I60-Reitoria!J60),(ESAG!I60-ESAG!J60),(CEART!I60-CEART!J60),(FAED!I60-FAED!J60),(CEAD!I60-CEAD!J60),(CEFID!I60-CEFID!J60),(CERES!I60-CERES!J60),(CESFI!I60-CESFI!J60),(CAV!I60-CAV!J60),(CCT!I60-CCT!I60),(CEO!I60-CEO!J60),(CEPLAN!I60-CEPLAN!J60),(CEAVI!I60-CEAVI!J60))</f>
        <v>60</v>
      </c>
      <c r="K59" s="95">
        <f t="shared" si="0"/>
        <v>140</v>
      </c>
      <c r="L59" s="65">
        <f t="shared" si="1"/>
        <v>450</v>
      </c>
      <c r="M59" s="65">
        <f t="shared" si="2"/>
        <v>135</v>
      </c>
    </row>
    <row r="60" spans="1:13" ht="25.5" x14ac:dyDescent="0.25">
      <c r="A60" s="131" t="s">
        <v>378</v>
      </c>
      <c r="B60" s="132">
        <v>9</v>
      </c>
      <c r="C60" s="26">
        <v>58</v>
      </c>
      <c r="D60" s="20" t="s">
        <v>491</v>
      </c>
      <c r="E60" s="26" t="s">
        <v>40</v>
      </c>
      <c r="F60" s="24" t="s">
        <v>128</v>
      </c>
      <c r="G60" s="26" t="s">
        <v>47</v>
      </c>
      <c r="H60" s="30">
        <v>0.66</v>
      </c>
      <c r="I60" s="64">
        <f>SUM(Reitoria!I61,ESAG!I61,CEART!I61,FAED!I61,CEAD!I61,CEFID!I61,CERES!I61,CESFI!I61,CAV!I61,CCT!I61,CEO!I61,CEPLAN!I61,CEAVI!I61)</f>
        <v>1110</v>
      </c>
      <c r="J60" s="94">
        <f>SUM((Reitoria!I61-Reitoria!J61),(ESAG!I61-ESAG!J61),(CEART!I61-CEART!J61),(FAED!I61-FAED!J61),(CEAD!I61-CEAD!J61),(CEFID!I61-CEFID!J61),(CERES!I61-CERES!J61),(CESFI!I61-CESFI!J61),(CAV!I61-CAV!J61),(CCT!I61-CCT!I61),(CEO!I61-CEO!J61),(CEPLAN!I61-CEPLAN!J61),(CEAVI!I61-CEAVI!J61))</f>
        <v>395</v>
      </c>
      <c r="K60" s="95">
        <f t="shared" si="0"/>
        <v>715</v>
      </c>
      <c r="L60" s="65">
        <f t="shared" si="1"/>
        <v>732.6</v>
      </c>
      <c r="M60" s="65">
        <f t="shared" si="2"/>
        <v>260.7</v>
      </c>
    </row>
    <row r="61" spans="1:13" ht="38.25" x14ac:dyDescent="0.25">
      <c r="A61" s="131"/>
      <c r="B61" s="132"/>
      <c r="C61" s="26">
        <v>59</v>
      </c>
      <c r="D61" s="39" t="s">
        <v>492</v>
      </c>
      <c r="E61" s="26" t="s">
        <v>40</v>
      </c>
      <c r="F61" s="25" t="s">
        <v>54</v>
      </c>
      <c r="G61" s="26" t="s">
        <v>47</v>
      </c>
      <c r="H61" s="30">
        <v>0.42</v>
      </c>
      <c r="I61" s="64">
        <f>SUM(Reitoria!I62,ESAG!I62,CEART!I62,FAED!I62,CEAD!I62,CEFID!I62,CERES!I62,CESFI!I62,CAV!I62,CCT!I62,CEO!I62,CEPLAN!I62,CEAVI!I62)</f>
        <v>1244</v>
      </c>
      <c r="J61" s="94">
        <f>SUM((Reitoria!I62-Reitoria!J62),(ESAG!I62-ESAG!J62),(CEART!I62-CEART!J62),(FAED!I62-FAED!J62),(CEAD!I62-CEAD!J62),(CEFID!I62-CEFID!J62),(CERES!I62-CERES!J62),(CESFI!I62-CESFI!J62),(CAV!I62-CAV!J62),(CCT!I62-CCT!I62),(CEO!I62-CEO!J62),(CEPLAN!I62-CEPLAN!J62),(CEAVI!I62-CEAVI!J62))</f>
        <v>327</v>
      </c>
      <c r="K61" s="95">
        <f t="shared" si="0"/>
        <v>917</v>
      </c>
      <c r="L61" s="65">
        <f t="shared" si="1"/>
        <v>522.48</v>
      </c>
      <c r="M61" s="65">
        <f t="shared" si="2"/>
        <v>137.34</v>
      </c>
    </row>
    <row r="62" spans="1:13" ht="25.5" x14ac:dyDescent="0.25">
      <c r="A62" s="131"/>
      <c r="B62" s="132"/>
      <c r="C62" s="26">
        <v>60</v>
      </c>
      <c r="D62" s="39" t="s">
        <v>129</v>
      </c>
      <c r="E62" s="26" t="s">
        <v>40</v>
      </c>
      <c r="F62" s="25" t="s">
        <v>130</v>
      </c>
      <c r="G62" s="26" t="s">
        <v>47</v>
      </c>
      <c r="H62" s="30">
        <v>1.19</v>
      </c>
      <c r="I62" s="64">
        <f>SUM(Reitoria!I63,ESAG!I63,CEART!I63,FAED!I63,CEAD!I63,CEFID!I63,CERES!I63,CESFI!I63,CAV!I63,CCT!I63,CEO!I63,CEPLAN!I63,CEAVI!I63)</f>
        <v>730</v>
      </c>
      <c r="J62" s="94">
        <f>SUM((Reitoria!I63-Reitoria!J63),(ESAG!I63-ESAG!J63),(CEART!I63-CEART!J63),(FAED!I63-FAED!J63),(CEAD!I63-CEAD!J63),(CEFID!I63-CEFID!J63),(CERES!I63-CERES!J63),(CESFI!I63-CESFI!J63),(CAV!I63-CAV!J63),(CCT!I63-CCT!I63),(CEO!I63-CEO!J63),(CEPLAN!I63-CEPLAN!J63),(CEAVI!I63-CEAVI!J63))</f>
        <v>120</v>
      </c>
      <c r="K62" s="95">
        <f t="shared" si="0"/>
        <v>610</v>
      </c>
      <c r="L62" s="65">
        <f t="shared" si="1"/>
        <v>868.69999999999993</v>
      </c>
      <c r="M62" s="65">
        <f t="shared" si="2"/>
        <v>142.79999999999998</v>
      </c>
    </row>
    <row r="63" spans="1:13" ht="25.5" x14ac:dyDescent="0.25">
      <c r="A63" s="131"/>
      <c r="B63" s="132"/>
      <c r="C63" s="26">
        <v>61</v>
      </c>
      <c r="D63" s="39" t="s">
        <v>385</v>
      </c>
      <c r="E63" s="26" t="s">
        <v>40</v>
      </c>
      <c r="F63" s="25" t="s">
        <v>130</v>
      </c>
      <c r="G63" s="26" t="s">
        <v>47</v>
      </c>
      <c r="H63" s="30">
        <v>1.36</v>
      </c>
      <c r="I63" s="64">
        <f>SUM(Reitoria!I64,ESAG!I64,CEART!I64,FAED!I64,CEAD!I64,CEFID!I64,CERES!I64,CESFI!I64,CAV!I64,CCT!I64,CEO!I64,CEPLAN!I64,CEAVI!I64)</f>
        <v>640</v>
      </c>
      <c r="J63" s="94">
        <f>SUM((Reitoria!I64-Reitoria!J64),(ESAG!I64-ESAG!J64),(CEART!I64-CEART!J64),(FAED!I64-FAED!J64),(CEAD!I64-CEAD!J64),(CEFID!I64-CEFID!J64),(CERES!I64-CERES!J64),(CESFI!I64-CESFI!J64),(CAV!I64-CAV!J64),(CCT!I64-CCT!I64),(CEO!I64-CEO!J64),(CEPLAN!I64-CEPLAN!J64),(CEAVI!I64-CEAVI!J64))</f>
        <v>120</v>
      </c>
      <c r="K63" s="95">
        <f t="shared" si="0"/>
        <v>520</v>
      </c>
      <c r="L63" s="65">
        <f t="shared" si="1"/>
        <v>870.40000000000009</v>
      </c>
      <c r="M63" s="65">
        <f t="shared" si="2"/>
        <v>163.20000000000002</v>
      </c>
    </row>
    <row r="64" spans="1:13" ht="25.5" x14ac:dyDescent="0.25">
      <c r="A64" s="131"/>
      <c r="B64" s="132"/>
      <c r="C64" s="26">
        <v>62</v>
      </c>
      <c r="D64" s="39" t="s">
        <v>131</v>
      </c>
      <c r="E64" s="26" t="s">
        <v>40</v>
      </c>
      <c r="F64" s="25" t="s">
        <v>130</v>
      </c>
      <c r="G64" s="26" t="s">
        <v>47</v>
      </c>
      <c r="H64" s="30">
        <v>1.19</v>
      </c>
      <c r="I64" s="64">
        <f>SUM(Reitoria!I65,ESAG!I65,CEART!I65,FAED!I65,CEAD!I65,CEFID!I65,CERES!I65,CESFI!I65,CAV!I65,CCT!I65,CEO!I65,CEPLAN!I65,CEAVI!I65)</f>
        <v>1090</v>
      </c>
      <c r="J64" s="94">
        <f>SUM((Reitoria!I65-Reitoria!J65),(ESAG!I65-ESAG!J65),(CEART!I65-CEART!J65),(FAED!I65-FAED!J65),(CEAD!I65-CEAD!J65),(CEFID!I65-CEFID!J65),(CERES!I65-CERES!J65),(CESFI!I65-CESFI!J65),(CAV!I65-CAV!J65),(CCT!I65-CCT!I65),(CEO!I65-CEO!J65),(CEPLAN!I65-CEPLAN!J65),(CEAVI!I65-CEAVI!J65))</f>
        <v>298</v>
      </c>
      <c r="K64" s="95">
        <f t="shared" si="0"/>
        <v>792</v>
      </c>
      <c r="L64" s="65">
        <f t="shared" si="1"/>
        <v>1297.0999999999999</v>
      </c>
      <c r="M64" s="65">
        <f t="shared" si="2"/>
        <v>354.62</v>
      </c>
    </row>
    <row r="65" spans="1:13" ht="25.5" x14ac:dyDescent="0.25">
      <c r="A65" s="131"/>
      <c r="B65" s="132"/>
      <c r="C65" s="26">
        <v>63</v>
      </c>
      <c r="D65" s="39" t="s">
        <v>132</v>
      </c>
      <c r="E65" s="26" t="s">
        <v>40</v>
      </c>
      <c r="F65" s="25" t="s">
        <v>130</v>
      </c>
      <c r="G65" s="26" t="s">
        <v>47</v>
      </c>
      <c r="H65" s="30">
        <v>1.74</v>
      </c>
      <c r="I65" s="64">
        <f>SUM(Reitoria!I66,ESAG!I66,CEART!I66,FAED!I66,CEAD!I66,CEFID!I66,CERES!I66,CESFI!I66,CAV!I66,CCT!I66,CEO!I66,CEPLAN!I66,CEAVI!I66)</f>
        <v>86</v>
      </c>
      <c r="J65" s="94">
        <f>SUM((Reitoria!I66-Reitoria!J66),(ESAG!I66-ESAG!J66),(CEART!I66-CEART!J66),(FAED!I66-FAED!J66),(CEAD!I66-CEAD!J66),(CEFID!I66-CEFID!J66),(CERES!I66-CERES!J66),(CESFI!I66-CESFI!J66),(CAV!I66-CAV!J66),(CCT!I66-CCT!I66),(CEO!I66-CEO!J66),(CEPLAN!I66-CEPLAN!J66),(CEAVI!I66-CEAVI!J66))</f>
        <v>36</v>
      </c>
      <c r="K65" s="95">
        <f t="shared" si="0"/>
        <v>50</v>
      </c>
      <c r="L65" s="65">
        <f t="shared" si="1"/>
        <v>149.63999999999999</v>
      </c>
      <c r="M65" s="65">
        <f t="shared" si="2"/>
        <v>62.64</v>
      </c>
    </row>
    <row r="66" spans="1:13" ht="25.5" x14ac:dyDescent="0.25">
      <c r="A66" s="131"/>
      <c r="B66" s="132"/>
      <c r="C66" s="26">
        <v>64</v>
      </c>
      <c r="D66" s="39" t="s">
        <v>133</v>
      </c>
      <c r="E66" s="26" t="s">
        <v>40</v>
      </c>
      <c r="F66" s="25" t="s">
        <v>130</v>
      </c>
      <c r="G66" s="26" t="s">
        <v>47</v>
      </c>
      <c r="H66" s="30">
        <v>2.5499999999999998</v>
      </c>
      <c r="I66" s="64">
        <f>SUM(Reitoria!I67,ESAG!I67,CEART!I67,FAED!I67,CEAD!I67,CEFID!I67,CERES!I67,CESFI!I67,CAV!I67,CCT!I67,CEO!I67,CEPLAN!I67,CEAVI!I67)</f>
        <v>86</v>
      </c>
      <c r="J66" s="94">
        <f>SUM((Reitoria!I67-Reitoria!J67),(ESAG!I67-ESAG!J67),(CEART!I67-CEART!J67),(FAED!I67-FAED!J67),(CEAD!I67-CEAD!J67),(CEFID!I67-CEFID!J67),(CERES!I67-CERES!J67),(CESFI!I67-CESFI!J67),(CAV!I67-CAV!J67),(CCT!I67-CCT!I67),(CEO!I67-CEO!J67),(CEPLAN!I67-CEPLAN!J67),(CEAVI!I67-CEAVI!J67))</f>
        <v>36</v>
      </c>
      <c r="K66" s="95">
        <f t="shared" si="0"/>
        <v>50</v>
      </c>
      <c r="L66" s="65">
        <f t="shared" si="1"/>
        <v>219.29999999999998</v>
      </c>
      <c r="M66" s="65">
        <f t="shared" si="2"/>
        <v>91.8</v>
      </c>
    </row>
    <row r="67" spans="1:13" x14ac:dyDescent="0.25">
      <c r="A67" s="131"/>
      <c r="B67" s="132"/>
      <c r="C67" s="26">
        <v>65</v>
      </c>
      <c r="D67" s="39" t="s">
        <v>134</v>
      </c>
      <c r="E67" s="26" t="s">
        <v>40</v>
      </c>
      <c r="F67" s="25" t="s">
        <v>135</v>
      </c>
      <c r="G67" s="26" t="s">
        <v>47</v>
      </c>
      <c r="H67" s="30">
        <v>1.82</v>
      </c>
      <c r="I67" s="64">
        <f>SUM(Reitoria!I68,ESAG!I68,CEART!I68,FAED!I68,CEAD!I68,CEFID!I68,CERES!I68,CESFI!I68,CAV!I68,CCT!I68,CEO!I68,CEPLAN!I68,CEAVI!I68)</f>
        <v>270</v>
      </c>
      <c r="J67" s="94">
        <f>SUM((Reitoria!I68-Reitoria!J68),(ESAG!I68-ESAG!J68),(CEART!I68-CEART!J68),(FAED!I68-FAED!J68),(CEAD!I68-CEAD!J68),(CEFID!I68-CEFID!J68),(CERES!I68-CERES!J68),(CESFI!I68-CESFI!J68),(CAV!I68-CAV!J68),(CCT!I68-CCT!I68),(CEO!I68-CEO!J68),(CEPLAN!I68-CEPLAN!J68),(CEAVI!I68-CEAVI!J68))</f>
        <v>30</v>
      </c>
      <c r="K67" s="95">
        <f t="shared" si="0"/>
        <v>240</v>
      </c>
      <c r="L67" s="65">
        <f t="shared" si="1"/>
        <v>491.40000000000003</v>
      </c>
      <c r="M67" s="65">
        <f t="shared" si="2"/>
        <v>54.6</v>
      </c>
    </row>
    <row r="68" spans="1:13" ht="25.5" x14ac:dyDescent="0.25">
      <c r="A68" s="131"/>
      <c r="B68" s="132"/>
      <c r="C68" s="26">
        <v>66</v>
      </c>
      <c r="D68" s="20" t="s">
        <v>136</v>
      </c>
      <c r="E68" s="26" t="s">
        <v>40</v>
      </c>
      <c r="F68" s="24" t="s">
        <v>137</v>
      </c>
      <c r="G68" s="26" t="s">
        <v>47</v>
      </c>
      <c r="H68" s="30">
        <v>0.88</v>
      </c>
      <c r="I68" s="64">
        <f>SUM(Reitoria!I69,ESAG!I69,CEART!I69,FAED!I69,CEAD!I69,CEFID!I69,CERES!I69,CESFI!I69,CAV!I69,CCT!I69,CEO!I69,CEPLAN!I69,CEAVI!I69)</f>
        <v>3200</v>
      </c>
      <c r="J68" s="94">
        <f>SUM((Reitoria!I69-Reitoria!J69),(ESAG!I69-ESAG!J69),(CEART!I69-CEART!J69),(FAED!I69-FAED!J69),(CEAD!I69-CEAD!J69),(CEFID!I69-CEFID!J69),(CERES!I69-CERES!J69),(CESFI!I69-CESFI!J69),(CAV!I69-CAV!J69),(CCT!I69-CCT!I69),(CEO!I69-CEO!J69),(CEPLAN!I69-CEPLAN!J69),(CEAVI!I69-CEAVI!J69))</f>
        <v>300</v>
      </c>
      <c r="K68" s="95">
        <f t="shared" ref="K68:K131" si="3">I68-J68</f>
        <v>2900</v>
      </c>
      <c r="L68" s="65">
        <f t="shared" ref="L68:L131" si="4">H68*I68</f>
        <v>2816</v>
      </c>
      <c r="M68" s="65">
        <f t="shared" ref="M68:M131" si="5">H68*J68</f>
        <v>264</v>
      </c>
    </row>
    <row r="69" spans="1:13" ht="25.5" x14ac:dyDescent="0.25">
      <c r="A69" s="131"/>
      <c r="B69" s="132"/>
      <c r="C69" s="26">
        <v>67</v>
      </c>
      <c r="D69" s="35" t="s">
        <v>138</v>
      </c>
      <c r="E69" s="26" t="s">
        <v>68</v>
      </c>
      <c r="F69" s="26" t="s">
        <v>130</v>
      </c>
      <c r="G69" s="26" t="s">
        <v>47</v>
      </c>
      <c r="H69" s="30">
        <v>1.1499999999999999</v>
      </c>
      <c r="I69" s="64">
        <f>SUM(Reitoria!I70,ESAG!I70,CEART!I70,FAED!I70,CEAD!I70,CEFID!I70,CERES!I70,CESFI!I70,CAV!I70,CCT!I70,CEO!I70,CEPLAN!I70,CEAVI!I70)</f>
        <v>490</v>
      </c>
      <c r="J69" s="94">
        <f>SUM((Reitoria!I70-Reitoria!J70),(ESAG!I70-ESAG!J70),(CEART!I70-CEART!J70),(FAED!I70-FAED!J70),(CEAD!I70-CEAD!J70),(CEFID!I70-CEFID!J70),(CERES!I70-CERES!J70),(CESFI!I70-CESFI!J70),(CAV!I70-CAV!J70),(CCT!I70-CCT!I70),(CEO!I70-CEO!J70),(CEPLAN!I70-CEPLAN!J70),(CEAVI!I70-CEAVI!J70))</f>
        <v>70</v>
      </c>
      <c r="K69" s="95">
        <f t="shared" si="3"/>
        <v>420</v>
      </c>
      <c r="L69" s="65">
        <f t="shared" si="4"/>
        <v>563.5</v>
      </c>
      <c r="M69" s="65">
        <f t="shared" si="5"/>
        <v>80.5</v>
      </c>
    </row>
    <row r="70" spans="1:13" ht="25.5" x14ac:dyDescent="0.25">
      <c r="A70" s="131"/>
      <c r="B70" s="132"/>
      <c r="C70" s="26">
        <v>68</v>
      </c>
      <c r="D70" s="35" t="s">
        <v>139</v>
      </c>
      <c r="E70" s="26" t="s">
        <v>40</v>
      </c>
      <c r="F70" s="26" t="s">
        <v>130</v>
      </c>
      <c r="G70" s="26" t="s">
        <v>47</v>
      </c>
      <c r="H70" s="30">
        <v>1.19</v>
      </c>
      <c r="I70" s="64">
        <f>SUM(Reitoria!I71,ESAG!I71,CEART!I71,FAED!I71,CEAD!I71,CEFID!I71,CERES!I71,CESFI!I71,CAV!I71,CCT!I71,CEO!I71,CEPLAN!I71,CEAVI!I71)</f>
        <v>960</v>
      </c>
      <c r="J70" s="94">
        <f>SUM((Reitoria!I71-Reitoria!J71),(ESAG!I71-ESAG!J71),(CEART!I71-CEART!J71),(FAED!I71-FAED!J71),(CEAD!I71-CEAD!J71),(CEFID!I71-CEFID!J71),(CERES!I71-CERES!J71),(CESFI!I71-CESFI!J71),(CAV!I71-CAV!J71),(CCT!I71-CCT!I71),(CEO!I71-CEO!J71),(CEPLAN!I71-CEPLAN!J71),(CEAVI!I71-CEAVI!J71))</f>
        <v>220</v>
      </c>
      <c r="K70" s="95">
        <f t="shared" si="3"/>
        <v>740</v>
      </c>
      <c r="L70" s="65">
        <f t="shared" si="4"/>
        <v>1142.3999999999999</v>
      </c>
      <c r="M70" s="65">
        <f t="shared" si="5"/>
        <v>261.8</v>
      </c>
    </row>
    <row r="71" spans="1:13" ht="25.5" x14ac:dyDescent="0.25">
      <c r="A71" s="131"/>
      <c r="B71" s="132"/>
      <c r="C71" s="26">
        <v>69</v>
      </c>
      <c r="D71" s="35" t="s">
        <v>140</v>
      </c>
      <c r="E71" s="26" t="s">
        <v>68</v>
      </c>
      <c r="F71" s="26" t="s">
        <v>130</v>
      </c>
      <c r="G71" s="26" t="s">
        <v>47</v>
      </c>
      <c r="H71" s="30">
        <v>1.19</v>
      </c>
      <c r="I71" s="64">
        <f>SUM(Reitoria!I72,ESAG!I72,CEART!I72,FAED!I72,CEAD!I72,CEFID!I72,CERES!I72,CESFI!I72,CAV!I72,CCT!I72,CEO!I72,CEPLAN!I72,CEAVI!I72)</f>
        <v>1350</v>
      </c>
      <c r="J71" s="94">
        <f>SUM((Reitoria!I72-Reitoria!J72),(ESAG!I72-ESAG!J72),(CEART!I72-CEART!J72),(FAED!I72-FAED!J72),(CEAD!I72-CEAD!J72),(CEFID!I72-CEFID!J72),(CERES!I72-CERES!J72),(CESFI!I72-CESFI!J72),(CAV!I72-CAV!J72),(CCT!I72-CCT!I72),(CEO!I72-CEO!J72),(CEPLAN!I72-CEPLAN!J72),(CEAVI!I72-CEAVI!J72))</f>
        <v>270</v>
      </c>
      <c r="K71" s="95">
        <f t="shared" si="3"/>
        <v>1080</v>
      </c>
      <c r="L71" s="65">
        <f t="shared" si="4"/>
        <v>1606.5</v>
      </c>
      <c r="M71" s="65">
        <f t="shared" si="5"/>
        <v>321.3</v>
      </c>
    </row>
    <row r="72" spans="1:13" ht="25.5" x14ac:dyDescent="0.25">
      <c r="A72" s="131"/>
      <c r="B72" s="132"/>
      <c r="C72" s="26">
        <v>70</v>
      </c>
      <c r="D72" s="35" t="s">
        <v>141</v>
      </c>
      <c r="E72" s="26" t="s">
        <v>68</v>
      </c>
      <c r="F72" s="26" t="s">
        <v>130</v>
      </c>
      <c r="G72" s="26" t="s">
        <v>47</v>
      </c>
      <c r="H72" s="30">
        <v>1.19</v>
      </c>
      <c r="I72" s="64">
        <f>SUM(Reitoria!I73,ESAG!I73,CEART!I73,FAED!I73,CEAD!I73,CEFID!I73,CERES!I73,CESFI!I73,CAV!I73,CCT!I73,CEO!I73,CEPLAN!I73,CEAVI!I73)</f>
        <v>1310</v>
      </c>
      <c r="J72" s="94">
        <f>SUM((Reitoria!I73-Reitoria!J73),(ESAG!I73-ESAG!J73),(CEART!I73-CEART!J73),(FAED!I73-FAED!J73),(CEAD!I73-CEAD!J73),(CEFID!I73-CEFID!J73),(CERES!I73-CERES!J73),(CESFI!I73-CESFI!J73),(CAV!I73-CAV!J73),(CCT!I73-CCT!I73),(CEO!I73-CEO!J73),(CEPLAN!I73-CEPLAN!J73),(CEAVI!I73-CEAVI!J73))</f>
        <v>160</v>
      </c>
      <c r="K72" s="95">
        <f t="shared" si="3"/>
        <v>1150</v>
      </c>
      <c r="L72" s="65">
        <f t="shared" si="4"/>
        <v>1558.8999999999999</v>
      </c>
      <c r="M72" s="65">
        <f t="shared" si="5"/>
        <v>190.39999999999998</v>
      </c>
    </row>
    <row r="73" spans="1:13" ht="38.25" x14ac:dyDescent="0.25">
      <c r="A73" s="131"/>
      <c r="B73" s="132"/>
      <c r="C73" s="26">
        <v>71</v>
      </c>
      <c r="D73" s="35" t="s">
        <v>142</v>
      </c>
      <c r="E73" s="26" t="s">
        <v>68</v>
      </c>
      <c r="F73" s="26" t="s">
        <v>143</v>
      </c>
      <c r="G73" s="26" t="s">
        <v>47</v>
      </c>
      <c r="H73" s="30">
        <v>1.34</v>
      </c>
      <c r="I73" s="64">
        <f>SUM(Reitoria!I74,ESAG!I74,CEART!I74,FAED!I74,CEAD!I74,CEFID!I74,CERES!I74,CESFI!I74,CAV!I74,CCT!I74,CEO!I74,CEPLAN!I74,CEAVI!I74)</f>
        <v>203</v>
      </c>
      <c r="J73" s="94">
        <f>SUM((Reitoria!I74-Reitoria!J74),(ESAG!I74-ESAG!J74),(CEART!I74-CEART!J74),(FAED!I74-FAED!J74),(CEAD!I74-CEAD!J74),(CEFID!I74-CEFID!J74),(CERES!I74-CERES!J74),(CESFI!I74-CESFI!J74),(CAV!I74-CAV!J74),(CCT!I74-CCT!I74),(CEO!I74-CEO!J74),(CEPLAN!I74-CEPLAN!J74),(CEAVI!I74-CEAVI!J74))</f>
        <v>25</v>
      </c>
      <c r="K73" s="95">
        <f t="shared" si="3"/>
        <v>178</v>
      </c>
      <c r="L73" s="65">
        <f t="shared" si="4"/>
        <v>272.02000000000004</v>
      </c>
      <c r="M73" s="65">
        <f t="shared" si="5"/>
        <v>33.5</v>
      </c>
    </row>
    <row r="74" spans="1:13" ht="38.25" x14ac:dyDescent="0.25">
      <c r="A74" s="131"/>
      <c r="B74" s="132"/>
      <c r="C74" s="26">
        <v>72</v>
      </c>
      <c r="D74" s="35" t="s">
        <v>144</v>
      </c>
      <c r="E74" s="26" t="s">
        <v>68</v>
      </c>
      <c r="F74" s="26" t="s">
        <v>143</v>
      </c>
      <c r="G74" s="26" t="s">
        <v>47</v>
      </c>
      <c r="H74" s="30">
        <v>3.4</v>
      </c>
      <c r="I74" s="64">
        <f>SUM(Reitoria!I75,ESAG!I75,CEART!I75,FAED!I75,CEAD!I75,CEFID!I75,CERES!I75,CESFI!I75,CAV!I75,CCT!I75,CEO!I75,CEPLAN!I75,CEAVI!I75)</f>
        <v>203</v>
      </c>
      <c r="J74" s="94">
        <f>SUM((Reitoria!I75-Reitoria!J75),(ESAG!I75-ESAG!J75),(CEART!I75-CEART!J75),(FAED!I75-FAED!J75),(CEAD!I75-CEAD!J75),(CEFID!I75-CEFID!J75),(CERES!I75-CERES!J75),(CESFI!I75-CESFI!J75),(CAV!I75-CAV!J75),(CCT!I75-CCT!I75),(CEO!I75-CEO!J75),(CEPLAN!I75-CEPLAN!J75),(CEAVI!I75-CEAVI!J75))</f>
        <v>35</v>
      </c>
      <c r="K74" s="95">
        <f t="shared" si="3"/>
        <v>168</v>
      </c>
      <c r="L74" s="65">
        <f t="shared" si="4"/>
        <v>690.19999999999993</v>
      </c>
      <c r="M74" s="65">
        <f t="shared" si="5"/>
        <v>119</v>
      </c>
    </row>
    <row r="75" spans="1:13" ht="25.5" x14ac:dyDescent="0.25">
      <c r="A75" s="131"/>
      <c r="B75" s="132"/>
      <c r="C75" s="26">
        <v>73</v>
      </c>
      <c r="D75" s="35" t="s">
        <v>145</v>
      </c>
      <c r="E75" s="26" t="s">
        <v>68</v>
      </c>
      <c r="F75" s="26" t="s">
        <v>143</v>
      </c>
      <c r="G75" s="26" t="s">
        <v>47</v>
      </c>
      <c r="H75" s="30">
        <v>8.5500000000000007</v>
      </c>
      <c r="I75" s="64">
        <f>SUM(Reitoria!I76,ESAG!I76,CEART!I76,FAED!I76,CEAD!I76,CEFID!I76,CERES!I76,CESFI!I76,CAV!I76,CCT!I76,CEO!I76,CEPLAN!I76,CEAVI!I76)</f>
        <v>165</v>
      </c>
      <c r="J75" s="94">
        <f>SUM((Reitoria!I76-Reitoria!J76),(ESAG!I76-ESAG!J76),(CEART!I76-CEART!J76),(FAED!I76-FAED!J76),(CEAD!I76-CEAD!J76),(CEFID!I76-CEFID!J76),(CERES!I76-CERES!J76),(CESFI!I76-CESFI!J76),(CAV!I76-CAV!J76),(CCT!I76-CCT!I76),(CEO!I76-CEO!J76),(CEPLAN!I76-CEPLAN!J76),(CEAVI!I76-CEAVI!J76))</f>
        <v>32</v>
      </c>
      <c r="K75" s="95">
        <f t="shared" si="3"/>
        <v>133</v>
      </c>
      <c r="L75" s="65">
        <f t="shared" si="4"/>
        <v>1410.7500000000002</v>
      </c>
      <c r="M75" s="65">
        <f t="shared" si="5"/>
        <v>273.60000000000002</v>
      </c>
    </row>
    <row r="76" spans="1:13" ht="25.5" x14ac:dyDescent="0.25">
      <c r="A76" s="131"/>
      <c r="B76" s="132"/>
      <c r="C76" s="26">
        <v>74</v>
      </c>
      <c r="D76" s="35" t="s">
        <v>146</v>
      </c>
      <c r="E76" s="26" t="s">
        <v>147</v>
      </c>
      <c r="F76" s="26" t="s">
        <v>148</v>
      </c>
      <c r="G76" s="26" t="s">
        <v>47</v>
      </c>
      <c r="H76" s="30">
        <v>0.76</v>
      </c>
      <c r="I76" s="64">
        <f>SUM(Reitoria!I77,ESAG!I77,CEART!I77,FAED!I77,CEAD!I77,CEFID!I77,CERES!I77,CESFI!I77,CAV!I77,CCT!I77,CEO!I77,CEPLAN!I77,CEAVI!I77)</f>
        <v>490</v>
      </c>
      <c r="J76" s="94">
        <f>SUM((Reitoria!I77-Reitoria!J77),(ESAG!I77-ESAG!J77),(CEART!I77-CEART!J77),(FAED!I77-FAED!J77),(CEAD!I77-CEAD!J77),(CEFID!I77-CEFID!J77),(CERES!I77-CERES!J77),(CESFI!I77-CESFI!J77),(CAV!I77-CAV!J77),(CCT!I77-CCT!I77),(CEO!I77-CEO!J77),(CEPLAN!I77-CEPLAN!J77),(CEAVI!I77-CEAVI!J77))</f>
        <v>118</v>
      </c>
      <c r="K76" s="95">
        <f t="shared" si="3"/>
        <v>372</v>
      </c>
      <c r="L76" s="65">
        <f t="shared" si="4"/>
        <v>372.4</v>
      </c>
      <c r="M76" s="65">
        <f t="shared" si="5"/>
        <v>89.68</v>
      </c>
    </row>
    <row r="77" spans="1:13" ht="25.5" x14ac:dyDescent="0.25">
      <c r="A77" s="131"/>
      <c r="B77" s="132"/>
      <c r="C77" s="26">
        <v>75</v>
      </c>
      <c r="D77" s="35" t="s">
        <v>149</v>
      </c>
      <c r="E77" s="26" t="s">
        <v>40</v>
      </c>
      <c r="F77" s="26" t="s">
        <v>52</v>
      </c>
      <c r="G77" s="26" t="s">
        <v>47</v>
      </c>
      <c r="H77" s="30">
        <v>1.98</v>
      </c>
      <c r="I77" s="64">
        <f>SUM(Reitoria!I78,ESAG!I78,CEART!I78,FAED!I78,CEAD!I78,CEFID!I78,CERES!I78,CESFI!I78,CAV!I78,CCT!I78,CEO!I78,CEPLAN!I78,CEAVI!I78)</f>
        <v>546</v>
      </c>
      <c r="J77" s="94">
        <f>SUM((Reitoria!I78-Reitoria!J78),(ESAG!I78-ESAG!J78),(CEART!I78-CEART!J78),(FAED!I78-FAED!J78),(CEAD!I78-CEAD!J78),(CEFID!I78-CEFID!J78),(CERES!I78-CERES!J78),(CESFI!I78-CESFI!J78),(CAV!I78-CAV!J78),(CCT!I78-CCT!I78),(CEO!I78-CEO!J78),(CEPLAN!I78-CEPLAN!J78),(CEAVI!I78-CEAVI!J78))</f>
        <v>160</v>
      </c>
      <c r="K77" s="95">
        <f t="shared" si="3"/>
        <v>386</v>
      </c>
      <c r="L77" s="65">
        <f t="shared" si="4"/>
        <v>1081.08</v>
      </c>
      <c r="M77" s="65">
        <f t="shared" si="5"/>
        <v>316.8</v>
      </c>
    </row>
    <row r="78" spans="1:13" ht="26.25" x14ac:dyDescent="0.25">
      <c r="A78" s="131"/>
      <c r="B78" s="132"/>
      <c r="C78" s="26">
        <v>76</v>
      </c>
      <c r="D78" s="40" t="s">
        <v>150</v>
      </c>
      <c r="E78" s="26" t="s">
        <v>9</v>
      </c>
      <c r="F78" s="31" t="s">
        <v>128</v>
      </c>
      <c r="G78" s="26" t="s">
        <v>47</v>
      </c>
      <c r="H78" s="30">
        <v>4.54</v>
      </c>
      <c r="I78" s="64">
        <f>SUM(Reitoria!I79,ESAG!I79,CEART!I79,FAED!I79,CEAD!I79,CEFID!I79,CERES!I79,CESFI!I79,CAV!I79,CCT!I79,CEO!I79,CEPLAN!I79,CEAVI!I79)</f>
        <v>10</v>
      </c>
      <c r="J78" s="94">
        <f>SUM((Reitoria!I79-Reitoria!J79),(ESAG!I79-ESAG!J79),(CEART!I79-CEART!J79),(FAED!I79-FAED!J79),(CEAD!I79-CEAD!J79),(CEFID!I79-CEFID!J79),(CERES!I79-CERES!J79),(CESFI!I79-CESFI!J79),(CAV!I79-CAV!J79),(CCT!I79-CCT!I79),(CEO!I79-CEO!J79),(CEPLAN!I79-CEPLAN!J79),(CEAVI!I79-CEAVI!J79))</f>
        <v>0</v>
      </c>
      <c r="K78" s="95">
        <f t="shared" si="3"/>
        <v>10</v>
      </c>
      <c r="L78" s="65">
        <f t="shared" si="4"/>
        <v>45.4</v>
      </c>
      <c r="M78" s="65">
        <f t="shared" si="5"/>
        <v>0</v>
      </c>
    </row>
    <row r="79" spans="1:13" ht="26.25" x14ac:dyDescent="0.25">
      <c r="A79" s="131"/>
      <c r="B79" s="132"/>
      <c r="C79" s="26">
        <v>77</v>
      </c>
      <c r="D79" s="40" t="s">
        <v>151</v>
      </c>
      <c r="E79" s="26" t="s">
        <v>9</v>
      </c>
      <c r="F79" s="31" t="s">
        <v>128</v>
      </c>
      <c r="G79" s="26" t="s">
        <v>47</v>
      </c>
      <c r="H79" s="30">
        <v>1.84</v>
      </c>
      <c r="I79" s="64">
        <f>SUM(Reitoria!I80,ESAG!I80,CEART!I80,FAED!I80,CEAD!I80,CEFID!I80,CERES!I80,CESFI!I80,CAV!I80,CCT!I80,CEO!I80,CEPLAN!I80,CEAVI!I80)</f>
        <v>60</v>
      </c>
      <c r="J79" s="94">
        <f>SUM((Reitoria!I80-Reitoria!J80),(ESAG!I80-ESAG!J80),(CEART!I80-CEART!J80),(FAED!I80-FAED!J80),(CEAD!I80-CEAD!J80),(CEFID!I80-CEFID!J80),(CERES!I80-CERES!J80),(CESFI!I80-CESFI!J80),(CAV!I80-CAV!J80),(CCT!I80-CCT!I80),(CEO!I80-CEO!J80),(CEPLAN!I80-CEPLAN!J80),(CEAVI!I80-CEAVI!J80))</f>
        <v>0</v>
      </c>
      <c r="K79" s="95">
        <f t="shared" si="3"/>
        <v>60</v>
      </c>
      <c r="L79" s="65">
        <f t="shared" si="4"/>
        <v>110.4</v>
      </c>
      <c r="M79" s="65">
        <f t="shared" si="5"/>
        <v>0</v>
      </c>
    </row>
    <row r="80" spans="1:13" ht="25.5" x14ac:dyDescent="0.25">
      <c r="A80" s="131" t="s">
        <v>379</v>
      </c>
      <c r="B80" s="133">
        <v>10</v>
      </c>
      <c r="C80" s="23">
        <v>78</v>
      </c>
      <c r="D80" s="21" t="s">
        <v>152</v>
      </c>
      <c r="E80" s="23" t="s">
        <v>40</v>
      </c>
      <c r="F80" s="32" t="s">
        <v>153</v>
      </c>
      <c r="G80" s="23" t="s">
        <v>47</v>
      </c>
      <c r="H80" s="29">
        <v>0.75</v>
      </c>
      <c r="I80" s="64">
        <f>SUM(Reitoria!I81,ESAG!I81,CEART!I81,FAED!I81,CEAD!I81,CEFID!I81,CERES!I81,CESFI!I81,CAV!I81,CCT!I81,CEO!I81,CEPLAN!I81,CEAVI!I81)</f>
        <v>10750</v>
      </c>
      <c r="J80" s="94">
        <f>SUM((Reitoria!I81-Reitoria!J81),(ESAG!I81-ESAG!J81),(CEART!I81-CEART!J81),(FAED!I81-FAED!J81),(CEAD!I81-CEAD!J81),(CEFID!I81-CEFID!J81),(CERES!I81-CERES!J81),(CESFI!I81-CESFI!J81),(CAV!I81-CAV!J81),(CCT!I81-CCT!I81),(CEO!I81-CEO!J81),(CEPLAN!I81-CEPLAN!J81),(CEAVI!I81-CEAVI!J81))</f>
        <v>2450</v>
      </c>
      <c r="K80" s="95">
        <f t="shared" si="3"/>
        <v>8300</v>
      </c>
      <c r="L80" s="65">
        <f t="shared" si="4"/>
        <v>8062.5</v>
      </c>
      <c r="M80" s="65">
        <f t="shared" si="5"/>
        <v>1837.5</v>
      </c>
    </row>
    <row r="81" spans="1:13" ht="25.5" x14ac:dyDescent="0.25">
      <c r="A81" s="131"/>
      <c r="B81" s="133"/>
      <c r="C81" s="23">
        <v>79</v>
      </c>
      <c r="D81" s="21" t="s">
        <v>154</v>
      </c>
      <c r="E81" s="23" t="s">
        <v>40</v>
      </c>
      <c r="F81" s="32" t="s">
        <v>153</v>
      </c>
      <c r="G81" s="23" t="s">
        <v>47</v>
      </c>
      <c r="H81" s="29">
        <v>0.56999999999999995</v>
      </c>
      <c r="I81" s="64">
        <f>SUM(Reitoria!I82,ESAG!I82,CEART!I82,FAED!I82,CEAD!I82,CEFID!I82,CERES!I82,CESFI!I82,CAV!I82,CCT!I82,CEO!I82,CEPLAN!I82,CEAVI!I82)</f>
        <v>10850</v>
      </c>
      <c r="J81" s="94">
        <f>SUM((Reitoria!I82-Reitoria!J82),(ESAG!I82-ESAG!J82),(CEART!I82-CEART!J82),(FAED!I82-FAED!J82),(CEAD!I82-CEAD!J82),(CEFID!I82-CEFID!J82),(CERES!I82-CERES!J82),(CESFI!I82-CESFI!J82),(CAV!I82-CAV!J82),(CCT!I82-CCT!I82),(CEO!I82-CEO!J82),(CEPLAN!I82-CEPLAN!J82),(CEAVI!I82-CEAVI!J82))</f>
        <v>350</v>
      </c>
      <c r="K81" s="95">
        <f t="shared" si="3"/>
        <v>10500</v>
      </c>
      <c r="L81" s="65">
        <f t="shared" si="4"/>
        <v>6184.4999999999991</v>
      </c>
      <c r="M81" s="65">
        <f t="shared" si="5"/>
        <v>199.49999999999997</v>
      </c>
    </row>
    <row r="82" spans="1:13" ht="63.75" x14ac:dyDescent="0.25">
      <c r="A82" s="131" t="s">
        <v>381</v>
      </c>
      <c r="B82" s="132">
        <v>11</v>
      </c>
      <c r="C82" s="26">
        <v>80</v>
      </c>
      <c r="D82" s="35" t="s">
        <v>155</v>
      </c>
      <c r="E82" s="26" t="s">
        <v>40</v>
      </c>
      <c r="F82" s="27" t="s">
        <v>156</v>
      </c>
      <c r="G82" s="26" t="s">
        <v>47</v>
      </c>
      <c r="H82" s="28">
        <v>24.5</v>
      </c>
      <c r="I82" s="64">
        <f>SUM(Reitoria!I83,ESAG!I83,CEART!I83,FAED!I83,CEAD!I83,CEFID!I83,CERES!I83,CESFI!I83,CAV!I83,CCT!I83,CEO!I83,CEPLAN!I83,CEAVI!I83)</f>
        <v>2120</v>
      </c>
      <c r="J82" s="94">
        <f>SUM((Reitoria!I83-Reitoria!J83),(ESAG!I83-ESAG!J83),(CEART!I83-CEART!J83),(FAED!I83-FAED!J83),(CEAD!I83-CEAD!J83),(CEFID!I83-CEFID!J83),(CERES!I83-CERES!J83),(CESFI!I83-CESFI!J83),(CAV!I83-CAV!J83),(CCT!I83-CCT!I83),(CEO!I83-CEO!J83),(CEPLAN!I83-CEPLAN!J83),(CEAVI!I83-CEAVI!J83))</f>
        <v>630</v>
      </c>
      <c r="K82" s="95">
        <f t="shared" si="3"/>
        <v>1490</v>
      </c>
      <c r="L82" s="65">
        <f t="shared" si="4"/>
        <v>51940</v>
      </c>
      <c r="M82" s="65">
        <f t="shared" si="5"/>
        <v>15435</v>
      </c>
    </row>
    <row r="83" spans="1:13" x14ac:dyDescent="0.25">
      <c r="A83" s="131"/>
      <c r="B83" s="132"/>
      <c r="C83" s="26">
        <v>81</v>
      </c>
      <c r="D83" s="35" t="s">
        <v>157</v>
      </c>
      <c r="E83" s="26" t="s">
        <v>40</v>
      </c>
      <c r="F83" s="27" t="s">
        <v>156</v>
      </c>
      <c r="G83" s="26" t="s">
        <v>47</v>
      </c>
      <c r="H83" s="28">
        <v>39</v>
      </c>
      <c r="I83" s="64">
        <f>SUM(Reitoria!I84,ESAG!I84,CEART!I84,FAED!I84,CEAD!I84,CEFID!I84,CERES!I84,CESFI!I84,CAV!I84,CCT!I84,CEO!I84,CEPLAN!I84,CEAVI!I84)</f>
        <v>114</v>
      </c>
      <c r="J83" s="94">
        <f>SUM((Reitoria!I84-Reitoria!J84),(ESAG!I84-ESAG!J84),(CEART!I84-CEART!J84),(FAED!I84-FAED!J84),(CEAD!I84-CEAD!J84),(CEFID!I84-CEFID!J84),(CERES!I84-CERES!J84),(CESFI!I84-CESFI!J84),(CAV!I84-CAV!J84),(CCT!I84-CCT!I84),(CEO!I84-CEO!J84),(CEPLAN!I84-CEPLAN!J84),(CEAVI!I84-CEAVI!J84))</f>
        <v>39</v>
      </c>
      <c r="K83" s="95">
        <f t="shared" si="3"/>
        <v>75</v>
      </c>
      <c r="L83" s="65">
        <f t="shared" si="4"/>
        <v>4446</v>
      </c>
      <c r="M83" s="65">
        <f t="shared" si="5"/>
        <v>1521</v>
      </c>
    </row>
    <row r="84" spans="1:13" ht="38.25" x14ac:dyDescent="0.25">
      <c r="A84" s="130" t="s">
        <v>378</v>
      </c>
      <c r="B84" s="133">
        <v>12</v>
      </c>
      <c r="C84" s="23">
        <v>82</v>
      </c>
      <c r="D84" s="21" t="s">
        <v>158</v>
      </c>
      <c r="E84" s="23" t="s">
        <v>40</v>
      </c>
      <c r="F84" s="23" t="s">
        <v>52</v>
      </c>
      <c r="G84" s="23" t="s">
        <v>47</v>
      </c>
      <c r="H84" s="29">
        <v>0.81</v>
      </c>
      <c r="I84" s="64">
        <f>SUM(Reitoria!I85,ESAG!I85,CEART!I85,FAED!I85,CEAD!I85,CEFID!I85,CERES!I85,CESFI!I85,CAV!I85,CCT!I85,CEO!I85,CEPLAN!I85,CEAVI!I85)</f>
        <v>674</v>
      </c>
      <c r="J84" s="94">
        <f>SUM((Reitoria!I85-Reitoria!J85),(ESAG!I85-ESAG!J85),(CEART!I85-CEART!J85),(FAED!I85-FAED!J85),(CEAD!I85-CEAD!J85),(CEFID!I85-CEFID!J85),(CERES!I85-CERES!J85),(CESFI!I85-CESFI!J85),(CAV!I85-CAV!J85),(CCT!I85-CCT!I85),(CEO!I85-CEO!J85),(CEPLAN!I85-CEPLAN!J85),(CEAVI!I85-CEAVI!J85))</f>
        <v>109</v>
      </c>
      <c r="K84" s="95">
        <f t="shared" si="3"/>
        <v>565</v>
      </c>
      <c r="L84" s="65">
        <f t="shared" si="4"/>
        <v>545.94000000000005</v>
      </c>
      <c r="M84" s="65">
        <f t="shared" si="5"/>
        <v>88.29</v>
      </c>
    </row>
    <row r="85" spans="1:13" x14ac:dyDescent="0.25">
      <c r="A85" s="130"/>
      <c r="B85" s="133"/>
      <c r="C85" s="23">
        <v>83</v>
      </c>
      <c r="D85" s="21" t="s">
        <v>159</v>
      </c>
      <c r="E85" s="23" t="s">
        <v>160</v>
      </c>
      <c r="F85" s="23" t="s">
        <v>161</v>
      </c>
      <c r="G85" s="23" t="s">
        <v>47</v>
      </c>
      <c r="H85" s="29">
        <v>0.39</v>
      </c>
      <c r="I85" s="64">
        <f>SUM(Reitoria!I86,ESAG!I86,CEART!I86,FAED!I86,CEAD!I86,CEFID!I86,CERES!I86,CESFI!I86,CAV!I86,CCT!I86,CEO!I86,CEPLAN!I86,CEAVI!I86)</f>
        <v>660</v>
      </c>
      <c r="J85" s="94">
        <f>SUM((Reitoria!I86-Reitoria!J86),(ESAG!I86-ESAG!J86),(CEART!I86-CEART!J86),(FAED!I86-FAED!J86),(CEAD!I86-CEAD!J86),(CEFID!I86-CEFID!J86),(CERES!I86-CERES!J86),(CESFI!I86-CESFI!J86),(CAV!I86-CAV!J86),(CCT!I86-CCT!I86),(CEO!I86-CEO!J86),(CEPLAN!I86-CEPLAN!J86),(CEAVI!I86-CEAVI!J86))</f>
        <v>160</v>
      </c>
      <c r="K85" s="95">
        <f t="shared" si="3"/>
        <v>500</v>
      </c>
      <c r="L85" s="65">
        <f t="shared" si="4"/>
        <v>257.40000000000003</v>
      </c>
      <c r="M85" s="65">
        <f t="shared" si="5"/>
        <v>62.400000000000006</v>
      </c>
    </row>
    <row r="86" spans="1:13" ht="25.5" x14ac:dyDescent="0.25">
      <c r="A86" s="130"/>
      <c r="B86" s="133"/>
      <c r="C86" s="23">
        <v>84</v>
      </c>
      <c r="D86" s="21" t="s">
        <v>162</v>
      </c>
      <c r="E86" s="23" t="s">
        <v>160</v>
      </c>
      <c r="F86" s="23" t="s">
        <v>161</v>
      </c>
      <c r="G86" s="23" t="s">
        <v>47</v>
      </c>
      <c r="H86" s="29">
        <v>0.39</v>
      </c>
      <c r="I86" s="64">
        <f>SUM(Reitoria!I87,ESAG!I87,CEART!I87,FAED!I87,CEAD!I87,CEFID!I87,CERES!I87,CESFI!I87,CAV!I87,CCT!I87,CEO!I87,CEPLAN!I87,CEAVI!I87)</f>
        <v>660</v>
      </c>
      <c r="J86" s="94">
        <f>SUM((Reitoria!I87-Reitoria!J87),(ESAG!I87-ESAG!J87),(CEART!I87-CEART!J87),(FAED!I87-FAED!J87),(CEAD!I87-CEAD!J87),(CEFID!I87-CEFID!J87),(CERES!I87-CERES!J87),(CESFI!I87-CESFI!J87),(CAV!I87-CAV!J87),(CCT!I87-CCT!I87),(CEO!I87-CEO!J87),(CEPLAN!I87-CEPLAN!J87),(CEAVI!I87-CEAVI!J87))</f>
        <v>160</v>
      </c>
      <c r="K86" s="95">
        <f t="shared" si="3"/>
        <v>500</v>
      </c>
      <c r="L86" s="65">
        <f t="shared" si="4"/>
        <v>257.40000000000003</v>
      </c>
      <c r="M86" s="65">
        <f t="shared" si="5"/>
        <v>62.400000000000006</v>
      </c>
    </row>
    <row r="87" spans="1:13" x14ac:dyDescent="0.25">
      <c r="A87" s="130"/>
      <c r="B87" s="133"/>
      <c r="C87" s="23">
        <v>85</v>
      </c>
      <c r="D87" s="21" t="s">
        <v>163</v>
      </c>
      <c r="E87" s="23" t="s">
        <v>160</v>
      </c>
      <c r="F87" s="23" t="s">
        <v>161</v>
      </c>
      <c r="G87" s="23" t="s">
        <v>47</v>
      </c>
      <c r="H87" s="29">
        <v>0.39</v>
      </c>
      <c r="I87" s="64">
        <f>SUM(Reitoria!I88,ESAG!I88,CEART!I88,FAED!I88,CEAD!I88,CEFID!I88,CERES!I88,CESFI!I88,CAV!I88,CCT!I88,CEO!I88,CEPLAN!I88,CEAVI!I88)</f>
        <v>1010</v>
      </c>
      <c r="J87" s="94">
        <f>SUM((Reitoria!I88-Reitoria!J88),(ESAG!I88-ESAG!J88),(CEART!I88-CEART!J88),(FAED!I88-FAED!J88),(CEAD!I88-CEAD!J88),(CEFID!I88-CEFID!J88),(CERES!I88-CERES!J88),(CESFI!I88-CESFI!J88),(CAV!I88-CAV!J88),(CCT!I88-CCT!I88),(CEO!I88-CEO!J88),(CEPLAN!I88-CEPLAN!J88),(CEAVI!I88-CEAVI!J88))</f>
        <v>60</v>
      </c>
      <c r="K87" s="95">
        <f t="shared" si="3"/>
        <v>950</v>
      </c>
      <c r="L87" s="65">
        <f t="shared" si="4"/>
        <v>393.90000000000003</v>
      </c>
      <c r="M87" s="65">
        <f t="shared" si="5"/>
        <v>23.400000000000002</v>
      </c>
    </row>
    <row r="88" spans="1:13" x14ac:dyDescent="0.25">
      <c r="A88" s="130"/>
      <c r="B88" s="133"/>
      <c r="C88" s="23">
        <v>86</v>
      </c>
      <c r="D88" s="21" t="s">
        <v>164</v>
      </c>
      <c r="E88" s="23" t="s">
        <v>160</v>
      </c>
      <c r="F88" s="23" t="s">
        <v>161</v>
      </c>
      <c r="G88" s="23" t="s">
        <v>47</v>
      </c>
      <c r="H88" s="29">
        <v>0.39</v>
      </c>
      <c r="I88" s="64">
        <f>SUM(Reitoria!I89,ESAG!I89,CEART!I89,FAED!I89,CEAD!I89,CEFID!I89,CERES!I89,CESFI!I89,CAV!I89,CCT!I89,CEO!I89,CEPLAN!I89,CEAVI!I89)</f>
        <v>660</v>
      </c>
      <c r="J88" s="94">
        <f>SUM((Reitoria!I89-Reitoria!J89),(ESAG!I89-ESAG!J89),(CEART!I89-CEART!J89),(FAED!I89-FAED!J89),(CEAD!I89-CEAD!J89),(CEFID!I89-CEFID!J89),(CERES!I89-CERES!J89),(CESFI!I89-CESFI!J89),(CAV!I89-CAV!J89),(CCT!I89-CCT!I89),(CEO!I89-CEO!J89),(CEPLAN!I89-CEPLAN!J89),(CEAVI!I89-CEAVI!J89))</f>
        <v>160</v>
      </c>
      <c r="K88" s="95">
        <f t="shared" si="3"/>
        <v>500</v>
      </c>
      <c r="L88" s="65">
        <f t="shared" si="4"/>
        <v>257.40000000000003</v>
      </c>
      <c r="M88" s="65">
        <f t="shared" si="5"/>
        <v>62.400000000000006</v>
      </c>
    </row>
    <row r="89" spans="1:13" x14ac:dyDescent="0.25">
      <c r="A89" s="130"/>
      <c r="B89" s="133"/>
      <c r="C89" s="23">
        <v>87</v>
      </c>
      <c r="D89" s="21" t="s">
        <v>165</v>
      </c>
      <c r="E89" s="23" t="s">
        <v>160</v>
      </c>
      <c r="F89" s="23" t="s">
        <v>161</v>
      </c>
      <c r="G89" s="23" t="s">
        <v>47</v>
      </c>
      <c r="H89" s="29">
        <v>0.39</v>
      </c>
      <c r="I89" s="64">
        <f>SUM(Reitoria!I90,ESAG!I90,CEART!I90,FAED!I90,CEAD!I90,CEFID!I90,CERES!I90,CESFI!I90,CAV!I90,CCT!I90,CEO!I90,CEPLAN!I90,CEAVI!I90)</f>
        <v>660</v>
      </c>
      <c r="J89" s="94">
        <f>SUM((Reitoria!I90-Reitoria!J90),(ESAG!I90-ESAG!J90),(CEART!I90-CEART!J90),(FAED!I90-FAED!J90),(CEAD!I90-CEAD!J90),(CEFID!I90-CEFID!J90),(CERES!I90-CERES!J90),(CESFI!I90-CESFI!J90),(CAV!I90-CAV!J90),(CCT!I90-CCT!I90),(CEO!I90-CEO!J90),(CEPLAN!I90-CEPLAN!J90),(CEAVI!I90-CEAVI!J90))</f>
        <v>160</v>
      </c>
      <c r="K89" s="95">
        <f t="shared" si="3"/>
        <v>500</v>
      </c>
      <c r="L89" s="65">
        <f t="shared" si="4"/>
        <v>257.40000000000003</v>
      </c>
      <c r="M89" s="65">
        <f t="shared" si="5"/>
        <v>62.400000000000006</v>
      </c>
    </row>
    <row r="90" spans="1:13" x14ac:dyDescent="0.25">
      <c r="A90" s="130"/>
      <c r="B90" s="133"/>
      <c r="C90" s="23">
        <v>88</v>
      </c>
      <c r="D90" s="21" t="s">
        <v>166</v>
      </c>
      <c r="E90" s="23" t="s">
        <v>160</v>
      </c>
      <c r="F90" s="23" t="s">
        <v>167</v>
      </c>
      <c r="G90" s="23" t="s">
        <v>47</v>
      </c>
      <c r="H90" s="29">
        <v>1</v>
      </c>
      <c r="I90" s="64">
        <f>SUM(Reitoria!I91,ESAG!I91,CEART!I91,FAED!I91,CEAD!I91,CEFID!I91,CERES!I91,CESFI!I91,CAV!I91,CCT!I91,CEO!I91,CEPLAN!I91,CEAVI!I91)</f>
        <v>215</v>
      </c>
      <c r="J90" s="94">
        <f>SUM((Reitoria!I91-Reitoria!J91),(ESAG!I91-ESAG!J91),(CEART!I91-CEART!J91),(FAED!I91-FAED!J91),(CEAD!I91-CEAD!J91),(CEFID!I91-CEFID!J91),(CERES!I91-CERES!J91),(CESFI!I91-CESFI!J91),(CAV!I91-CAV!J91),(CCT!I91-CCT!I91),(CEO!I91-CEO!J91),(CEPLAN!I91-CEPLAN!J91),(CEAVI!I91-CEAVI!J91))</f>
        <v>0</v>
      </c>
      <c r="K90" s="95">
        <f t="shared" si="3"/>
        <v>215</v>
      </c>
      <c r="L90" s="65">
        <f t="shared" si="4"/>
        <v>215</v>
      </c>
      <c r="M90" s="65">
        <f t="shared" si="5"/>
        <v>0</v>
      </c>
    </row>
    <row r="91" spans="1:13" x14ac:dyDescent="0.25">
      <c r="A91" s="130"/>
      <c r="B91" s="133"/>
      <c r="C91" s="23">
        <v>89</v>
      </c>
      <c r="D91" s="21" t="s">
        <v>168</v>
      </c>
      <c r="E91" s="23" t="s">
        <v>160</v>
      </c>
      <c r="F91" s="23" t="s">
        <v>167</v>
      </c>
      <c r="G91" s="23" t="s">
        <v>47</v>
      </c>
      <c r="H91" s="29">
        <v>1</v>
      </c>
      <c r="I91" s="64">
        <f>SUM(Reitoria!I92,ESAG!I92,CEART!I92,FAED!I92,CEAD!I92,CEFID!I92,CERES!I92,CESFI!I92,CAV!I92,CCT!I92,CEO!I92,CEPLAN!I92,CEAVI!I92)</f>
        <v>215</v>
      </c>
      <c r="J91" s="94">
        <f>SUM((Reitoria!I92-Reitoria!J92),(ESAG!I92-ESAG!J92),(CEART!I92-CEART!J92),(FAED!I92-FAED!J92),(CEAD!I92-CEAD!J92),(CEFID!I92-CEFID!J92),(CERES!I92-CERES!J92),(CESFI!I92-CESFI!J92),(CAV!I92-CAV!J92),(CCT!I92-CCT!I92),(CEO!I92-CEO!J92),(CEPLAN!I92-CEPLAN!J92),(CEAVI!I92-CEAVI!J92))</f>
        <v>0</v>
      </c>
      <c r="K91" s="95">
        <f t="shared" si="3"/>
        <v>215</v>
      </c>
      <c r="L91" s="65">
        <f t="shared" si="4"/>
        <v>215</v>
      </c>
      <c r="M91" s="65">
        <f t="shared" si="5"/>
        <v>0</v>
      </c>
    </row>
    <row r="92" spans="1:13" x14ac:dyDescent="0.25">
      <c r="A92" s="130"/>
      <c r="B92" s="133"/>
      <c r="C92" s="23">
        <v>90</v>
      </c>
      <c r="D92" s="21" t="s">
        <v>169</v>
      </c>
      <c r="E92" s="23" t="s">
        <v>160</v>
      </c>
      <c r="F92" s="23" t="s">
        <v>167</v>
      </c>
      <c r="G92" s="23" t="s">
        <v>47</v>
      </c>
      <c r="H92" s="29">
        <v>1</v>
      </c>
      <c r="I92" s="64">
        <f>SUM(Reitoria!I93,ESAG!I93,CEART!I93,FAED!I93,CEAD!I93,CEFID!I93,CERES!I93,CESFI!I93,CAV!I93,CCT!I93,CEO!I93,CEPLAN!I93,CEAVI!I93)</f>
        <v>215</v>
      </c>
      <c r="J92" s="94">
        <f>SUM((Reitoria!I93-Reitoria!J93),(ESAG!I93-ESAG!J93),(CEART!I93-CEART!J93),(FAED!I93-FAED!J93),(CEAD!I93-CEAD!J93),(CEFID!I93-CEFID!J93),(CERES!I93-CERES!J93),(CESFI!I93-CESFI!J93),(CAV!I93-CAV!J93),(CCT!I93-CCT!I93),(CEO!I93-CEO!J93),(CEPLAN!I93-CEPLAN!J93),(CEAVI!I93-CEAVI!J93))</f>
        <v>0</v>
      </c>
      <c r="K92" s="95">
        <f t="shared" si="3"/>
        <v>215</v>
      </c>
      <c r="L92" s="65">
        <f t="shared" si="4"/>
        <v>215</v>
      </c>
      <c r="M92" s="65">
        <f t="shared" si="5"/>
        <v>0</v>
      </c>
    </row>
    <row r="93" spans="1:13" ht="25.5" x14ac:dyDescent="0.25">
      <c r="A93" s="130"/>
      <c r="B93" s="133"/>
      <c r="C93" s="23">
        <v>91</v>
      </c>
      <c r="D93" s="21" t="s">
        <v>170</v>
      </c>
      <c r="E93" s="23" t="s">
        <v>160</v>
      </c>
      <c r="F93" s="23" t="s">
        <v>167</v>
      </c>
      <c r="G93" s="23" t="s">
        <v>47</v>
      </c>
      <c r="H93" s="29">
        <v>1</v>
      </c>
      <c r="I93" s="64">
        <f>SUM(Reitoria!I94,ESAG!I94,CEART!I94,FAED!I94,CEAD!I94,CEFID!I94,CERES!I94,CESFI!I94,CAV!I94,CCT!I94,CEO!I94,CEPLAN!I94,CEAVI!I94)</f>
        <v>215</v>
      </c>
      <c r="J93" s="94">
        <f>SUM((Reitoria!I94-Reitoria!J94),(ESAG!I94-ESAG!J94),(CEART!I94-CEART!J94),(FAED!I94-FAED!J94),(CEAD!I94-CEAD!J94),(CEFID!I94-CEFID!J94),(CERES!I94-CERES!J94),(CESFI!I94-CESFI!J94),(CAV!I94-CAV!J94),(CCT!I94-CCT!I94),(CEO!I94-CEO!J94),(CEPLAN!I94-CEPLAN!J94),(CEAVI!I94-CEAVI!J94))</f>
        <v>0</v>
      </c>
      <c r="K93" s="95">
        <f t="shared" si="3"/>
        <v>215</v>
      </c>
      <c r="L93" s="65">
        <f t="shared" si="4"/>
        <v>215</v>
      </c>
      <c r="M93" s="65">
        <f t="shared" si="5"/>
        <v>0</v>
      </c>
    </row>
    <row r="94" spans="1:13" ht="25.5" x14ac:dyDescent="0.25">
      <c r="A94" s="130"/>
      <c r="B94" s="133"/>
      <c r="C94" s="23">
        <v>92</v>
      </c>
      <c r="D94" s="21" t="s">
        <v>171</v>
      </c>
      <c r="E94" s="23" t="s">
        <v>160</v>
      </c>
      <c r="F94" s="23" t="s">
        <v>167</v>
      </c>
      <c r="G94" s="23" t="s">
        <v>47</v>
      </c>
      <c r="H94" s="29">
        <v>1</v>
      </c>
      <c r="I94" s="64">
        <f>SUM(Reitoria!I95,ESAG!I95,CEART!I95,FAED!I95,CEAD!I95,CEFID!I95,CERES!I95,CESFI!I95,CAV!I95,CCT!I95,CEO!I95,CEPLAN!I95,CEAVI!I95)</f>
        <v>215</v>
      </c>
      <c r="J94" s="94">
        <f>SUM((Reitoria!I95-Reitoria!J95),(ESAG!I95-ESAG!J95),(CEART!I95-CEART!J95),(FAED!I95-FAED!J95),(CEAD!I95-CEAD!J95),(CEFID!I95-CEFID!J95),(CERES!I95-CERES!J95),(CESFI!I95-CESFI!J95),(CAV!I95-CAV!J95),(CCT!I95-CCT!I95),(CEO!I95-CEO!J95),(CEPLAN!I95-CEPLAN!J95),(CEAVI!I95-CEAVI!J95))</f>
        <v>0</v>
      </c>
      <c r="K94" s="95">
        <f t="shared" si="3"/>
        <v>215</v>
      </c>
      <c r="L94" s="65">
        <f t="shared" si="4"/>
        <v>215</v>
      </c>
      <c r="M94" s="65">
        <f t="shared" si="5"/>
        <v>0</v>
      </c>
    </row>
    <row r="95" spans="1:13" ht="25.5" x14ac:dyDescent="0.25">
      <c r="A95" s="130"/>
      <c r="B95" s="133"/>
      <c r="C95" s="23">
        <v>93</v>
      </c>
      <c r="D95" s="21" t="s">
        <v>172</v>
      </c>
      <c r="E95" s="23" t="s">
        <v>68</v>
      </c>
      <c r="F95" s="23" t="s">
        <v>173</v>
      </c>
      <c r="G95" s="23" t="s">
        <v>47</v>
      </c>
      <c r="H95" s="29">
        <v>5</v>
      </c>
      <c r="I95" s="64">
        <f>SUM(Reitoria!I96,ESAG!I96,CEART!I96,FAED!I96,CEAD!I96,CEFID!I96,CERES!I96,CESFI!I96,CAV!I96,CCT!I96,CEO!I96,CEPLAN!I96,CEAVI!I96)</f>
        <v>227</v>
      </c>
      <c r="J95" s="94">
        <f>SUM((Reitoria!I96-Reitoria!J96),(ESAG!I96-ESAG!J96),(CEART!I96-CEART!J96),(FAED!I96-FAED!J96),(CEAD!I96-CEAD!J96),(CEFID!I96-CEFID!J96),(CERES!I96-CERES!J96),(CESFI!I96-CESFI!J96),(CAV!I96-CAV!J96),(CCT!I96-CCT!I96),(CEO!I96-CEO!J96),(CEPLAN!I96-CEPLAN!J96),(CEAVI!I96-CEAVI!J96))</f>
        <v>27</v>
      </c>
      <c r="K95" s="95">
        <f t="shared" si="3"/>
        <v>200</v>
      </c>
      <c r="L95" s="65">
        <f t="shared" si="4"/>
        <v>1135</v>
      </c>
      <c r="M95" s="65">
        <f t="shared" si="5"/>
        <v>135</v>
      </c>
    </row>
    <row r="96" spans="1:13" ht="25.5" x14ac:dyDescent="0.25">
      <c r="A96" s="130"/>
      <c r="B96" s="133"/>
      <c r="C96" s="23">
        <v>94</v>
      </c>
      <c r="D96" s="21" t="s">
        <v>174</v>
      </c>
      <c r="E96" s="23" t="s">
        <v>68</v>
      </c>
      <c r="F96" s="23" t="s">
        <v>173</v>
      </c>
      <c r="G96" s="23" t="s">
        <v>47</v>
      </c>
      <c r="H96" s="29">
        <v>5</v>
      </c>
      <c r="I96" s="64">
        <f>SUM(Reitoria!I97,ESAG!I97,CEART!I97,FAED!I97,CEAD!I97,CEFID!I97,CERES!I97,CESFI!I97,CAV!I97,CCT!I97,CEO!I97,CEPLAN!I97,CEAVI!I97)</f>
        <v>172</v>
      </c>
      <c r="J96" s="94">
        <f>SUM((Reitoria!I97-Reitoria!J97),(ESAG!I97-ESAG!J97),(CEART!I97-CEART!J97),(FAED!I97-FAED!J97),(CEAD!I97-CEAD!J97),(CEFID!I97-CEFID!J97),(CERES!I97-CERES!J97),(CESFI!I97-CESFI!J97),(CAV!I97-CAV!J97),(CCT!I97-CCT!I97),(CEO!I97-CEO!J97),(CEPLAN!I97-CEPLAN!J97),(CEAVI!I97-CEAVI!J97))</f>
        <v>2</v>
      </c>
      <c r="K96" s="95">
        <f t="shared" si="3"/>
        <v>170</v>
      </c>
      <c r="L96" s="65">
        <f t="shared" si="4"/>
        <v>860</v>
      </c>
      <c r="M96" s="65">
        <f t="shared" si="5"/>
        <v>10</v>
      </c>
    </row>
    <row r="97" spans="1:13" ht="25.5" x14ac:dyDescent="0.25">
      <c r="A97" s="130"/>
      <c r="B97" s="133"/>
      <c r="C97" s="23">
        <v>95</v>
      </c>
      <c r="D97" s="21" t="s">
        <v>175</v>
      </c>
      <c r="E97" s="23" t="s">
        <v>68</v>
      </c>
      <c r="F97" s="23" t="s">
        <v>173</v>
      </c>
      <c r="G97" s="23" t="s">
        <v>47</v>
      </c>
      <c r="H97" s="29">
        <v>5</v>
      </c>
      <c r="I97" s="64">
        <f>SUM(Reitoria!I98,ESAG!I98,CEART!I98,FAED!I98,CEAD!I98,CEFID!I98,CERES!I98,CESFI!I98,CAV!I98,CCT!I98,CEO!I98,CEPLAN!I98,CEAVI!I98)</f>
        <v>207</v>
      </c>
      <c r="J97" s="94">
        <f>SUM((Reitoria!I98-Reitoria!J98),(ESAG!I98-ESAG!J98),(CEART!I98-CEART!J98),(FAED!I98-FAED!J98),(CEAD!I98-CEAD!J98),(CEFID!I98-CEFID!J98),(CERES!I98-CERES!J98),(CESFI!I98-CESFI!J98),(CAV!I98-CAV!J98),(CCT!I98-CCT!I98),(CEO!I98-CEO!J98),(CEPLAN!I98-CEPLAN!J98),(CEAVI!I98-CEAVI!J98))</f>
        <v>77</v>
      </c>
      <c r="K97" s="95">
        <f t="shared" si="3"/>
        <v>130</v>
      </c>
      <c r="L97" s="65">
        <f t="shared" si="4"/>
        <v>1035</v>
      </c>
      <c r="M97" s="65">
        <f t="shared" si="5"/>
        <v>385</v>
      </c>
    </row>
    <row r="98" spans="1:13" ht="25.5" x14ac:dyDescent="0.25">
      <c r="A98" s="130"/>
      <c r="B98" s="133"/>
      <c r="C98" s="23">
        <v>96</v>
      </c>
      <c r="D98" s="21" t="s">
        <v>176</v>
      </c>
      <c r="E98" s="23" t="s">
        <v>68</v>
      </c>
      <c r="F98" s="23" t="s">
        <v>173</v>
      </c>
      <c r="G98" s="23" t="s">
        <v>47</v>
      </c>
      <c r="H98" s="29">
        <v>5</v>
      </c>
      <c r="I98" s="64">
        <f>SUM(Reitoria!I99,ESAG!I99,CEART!I99,FAED!I99,CEAD!I99,CEFID!I99,CERES!I99,CESFI!I99,CAV!I99,CCT!I99,CEO!I99,CEPLAN!I99,CEAVI!I99)</f>
        <v>302</v>
      </c>
      <c r="J98" s="94">
        <f>SUM((Reitoria!I99-Reitoria!J99),(ESAG!I99-ESAG!J99),(CEART!I99-CEART!J99),(FAED!I99-FAED!J99),(CEAD!I99-CEAD!J99),(CEFID!I99-CEFID!J99),(CERES!I99-CERES!J99),(CESFI!I99-CESFI!J99),(CAV!I99-CAV!J99),(CCT!I99-CCT!I99),(CEO!I99-CEO!J99),(CEPLAN!I99-CEPLAN!J99),(CEAVI!I99-CEAVI!J99))</f>
        <v>62</v>
      </c>
      <c r="K98" s="95">
        <f t="shared" si="3"/>
        <v>240</v>
      </c>
      <c r="L98" s="65">
        <f t="shared" si="4"/>
        <v>1510</v>
      </c>
      <c r="M98" s="65">
        <f t="shared" si="5"/>
        <v>310</v>
      </c>
    </row>
    <row r="99" spans="1:13" ht="25.5" x14ac:dyDescent="0.25">
      <c r="A99" s="130"/>
      <c r="B99" s="133"/>
      <c r="C99" s="23">
        <v>97</v>
      </c>
      <c r="D99" s="21" t="s">
        <v>177</v>
      </c>
      <c r="E99" s="23" t="s">
        <v>68</v>
      </c>
      <c r="F99" s="23" t="s">
        <v>178</v>
      </c>
      <c r="G99" s="23" t="s">
        <v>47</v>
      </c>
      <c r="H99" s="29">
        <v>3.52</v>
      </c>
      <c r="I99" s="64">
        <f>SUM(Reitoria!I100,ESAG!I100,CEART!I100,FAED!I100,CEAD!I100,CEFID!I100,CERES!I100,CESFI!I100,CAV!I100,CCT!I100,CEO!I100,CEPLAN!I100,CEAVI!I100)</f>
        <v>52</v>
      </c>
      <c r="J99" s="94">
        <f>SUM((Reitoria!I100-Reitoria!J100),(ESAG!I100-ESAG!J100),(CEART!I100-CEART!J100),(FAED!I100-FAED!J100),(CEAD!I100-CEAD!J100),(CEFID!I100-CEFID!J100),(CERES!I100-CERES!J100),(CESFI!I100-CESFI!J100),(CAV!I100-CAV!J100),(CCT!I100-CCT!I100),(CEO!I100-CEO!J100),(CEPLAN!I100-CEPLAN!J100),(CEAVI!I100-CEAVI!J100))</f>
        <v>7</v>
      </c>
      <c r="K99" s="95">
        <f t="shared" si="3"/>
        <v>45</v>
      </c>
      <c r="L99" s="65">
        <f t="shared" si="4"/>
        <v>183.04</v>
      </c>
      <c r="M99" s="65">
        <f t="shared" si="5"/>
        <v>24.64</v>
      </c>
    </row>
    <row r="100" spans="1:13" ht="140.25" x14ac:dyDescent="0.25">
      <c r="A100" s="55" t="s">
        <v>382</v>
      </c>
      <c r="B100" s="53">
        <v>13</v>
      </c>
      <c r="C100" s="26">
        <v>98</v>
      </c>
      <c r="D100" s="35" t="s">
        <v>179</v>
      </c>
      <c r="E100" s="26" t="s">
        <v>40</v>
      </c>
      <c r="F100" s="27" t="s">
        <v>180</v>
      </c>
      <c r="G100" s="26" t="s">
        <v>47</v>
      </c>
      <c r="H100" s="28">
        <v>491.22</v>
      </c>
      <c r="I100" s="64">
        <f>SUM(Reitoria!I101,ESAG!I101,CEART!I101,FAED!I101,CEAD!I101,CEFID!I101,CERES!I101,CESFI!I101,CAV!I101,CCT!I101,CEO!I101,CEPLAN!I101,CEAVI!I101)</f>
        <v>57</v>
      </c>
      <c r="J100" s="94">
        <f>SUM((Reitoria!I101-Reitoria!J101),(ESAG!I101-ESAG!J101),(CEART!I101-CEART!J101),(FAED!I101-FAED!J101),(CEAD!I101-CEAD!J101),(CEFID!I101-CEFID!J101),(CERES!I101-CERES!J101),(CESFI!I101-CESFI!J101),(CAV!I101-CAV!J101),(CCT!I101-CCT!I101),(CEO!I101-CEO!J101),(CEPLAN!I101-CEPLAN!J101),(CEAVI!I101-CEAVI!J101))</f>
        <v>35</v>
      </c>
      <c r="K100" s="95">
        <f t="shared" si="3"/>
        <v>22</v>
      </c>
      <c r="L100" s="65">
        <f t="shared" si="4"/>
        <v>27999.54</v>
      </c>
      <c r="M100" s="65">
        <f t="shared" si="5"/>
        <v>17192.7</v>
      </c>
    </row>
    <row r="101" spans="1:13" ht="25.5" x14ac:dyDescent="0.25">
      <c r="A101" s="130" t="s">
        <v>378</v>
      </c>
      <c r="B101" s="133">
        <v>14</v>
      </c>
      <c r="C101" s="23">
        <v>99</v>
      </c>
      <c r="D101" s="36" t="s">
        <v>181</v>
      </c>
      <c r="E101" s="23" t="s">
        <v>40</v>
      </c>
      <c r="F101" s="22" t="s">
        <v>182</v>
      </c>
      <c r="G101" s="23" t="s">
        <v>47</v>
      </c>
      <c r="H101" s="29">
        <v>5.3</v>
      </c>
      <c r="I101" s="64">
        <f>SUM(Reitoria!I102,ESAG!I102,CEART!I102,FAED!I102,CEAD!I102,CEFID!I102,CERES!I102,CESFI!I102,CAV!I102,CCT!I102,CEO!I102,CEPLAN!I102,CEAVI!I102)</f>
        <v>1850</v>
      </c>
      <c r="J101" s="94">
        <f>SUM((Reitoria!I102-Reitoria!J102),(ESAG!I102-ESAG!J102),(CEART!I102-CEART!J102),(FAED!I102-FAED!J102),(CEAD!I102-CEAD!J102),(CEFID!I102-CEFID!J102),(CERES!I102-CERES!J102),(CESFI!I102-CESFI!J102),(CAV!I102-CAV!J102),(CCT!I102-CCT!I102),(CEO!I102-CEO!J102),(CEPLAN!I102-CEPLAN!J102),(CEAVI!I102-CEAVI!J102))</f>
        <v>681</v>
      </c>
      <c r="K101" s="95">
        <f t="shared" si="3"/>
        <v>1169</v>
      </c>
      <c r="L101" s="65">
        <f t="shared" si="4"/>
        <v>9805</v>
      </c>
      <c r="M101" s="65">
        <f t="shared" si="5"/>
        <v>3609.2999999999997</v>
      </c>
    </row>
    <row r="102" spans="1:13" ht="25.5" x14ac:dyDescent="0.25">
      <c r="A102" s="130"/>
      <c r="B102" s="133"/>
      <c r="C102" s="23">
        <v>100</v>
      </c>
      <c r="D102" s="36" t="s">
        <v>183</v>
      </c>
      <c r="E102" s="23" t="s">
        <v>40</v>
      </c>
      <c r="F102" s="22" t="s">
        <v>182</v>
      </c>
      <c r="G102" s="23" t="s">
        <v>47</v>
      </c>
      <c r="H102" s="29">
        <v>0.64</v>
      </c>
      <c r="I102" s="64">
        <f>SUM(Reitoria!I103,ESAG!I103,CEART!I103,FAED!I103,CEAD!I103,CEFID!I103,CERES!I103,CESFI!I103,CAV!I103,CCT!I103,CEO!I103,CEPLAN!I103,CEAVI!I103)</f>
        <v>1400</v>
      </c>
      <c r="J102" s="94">
        <f>SUM((Reitoria!I103-Reitoria!J103),(ESAG!I103-ESAG!J103),(CEART!I103-CEART!J103),(FAED!I103-FAED!J103),(CEAD!I103-CEAD!J103),(CEFID!I103-CEFID!J103),(CERES!I103-CERES!J103),(CESFI!I103-CESFI!J103),(CAV!I103-CAV!J103),(CCT!I103-CCT!I103),(CEO!I103-CEO!J103),(CEPLAN!I103-CEPLAN!J103),(CEAVI!I103-CEAVI!J103))</f>
        <v>471</v>
      </c>
      <c r="K102" s="95">
        <f t="shared" si="3"/>
        <v>929</v>
      </c>
      <c r="L102" s="65">
        <f t="shared" si="4"/>
        <v>896</v>
      </c>
      <c r="M102" s="65">
        <f t="shared" si="5"/>
        <v>301.44</v>
      </c>
    </row>
    <row r="103" spans="1:13" ht="25.5" x14ac:dyDescent="0.25">
      <c r="A103" s="130"/>
      <c r="B103" s="133"/>
      <c r="C103" s="23">
        <v>101</v>
      </c>
      <c r="D103" s="21" t="s">
        <v>184</v>
      </c>
      <c r="E103" s="23" t="s">
        <v>40</v>
      </c>
      <c r="F103" s="23" t="s">
        <v>83</v>
      </c>
      <c r="G103" s="23" t="s">
        <v>47</v>
      </c>
      <c r="H103" s="29">
        <v>0.92</v>
      </c>
      <c r="I103" s="64">
        <f>SUM(Reitoria!I104,ESAG!I104,CEART!I104,FAED!I104,CEAD!I104,CEFID!I104,CERES!I104,CESFI!I104,CAV!I104,CCT!I104,CEO!I104,CEPLAN!I104,CEAVI!I104)</f>
        <v>704</v>
      </c>
      <c r="J103" s="94">
        <f>SUM((Reitoria!I104-Reitoria!J104),(ESAG!I104-ESAG!J104),(CEART!I104-CEART!J104),(FAED!I104-FAED!J104),(CEAD!I104-CEAD!J104),(CEFID!I104-CEFID!J104),(CERES!I104-CERES!J104),(CESFI!I104-CESFI!J104),(CAV!I104-CAV!J104),(CCT!I104-CCT!I104),(CEO!I104-CEO!J104),(CEPLAN!I104-CEPLAN!J104),(CEAVI!I104-CEAVI!J104))</f>
        <v>211</v>
      </c>
      <c r="K103" s="95">
        <f t="shared" si="3"/>
        <v>493</v>
      </c>
      <c r="L103" s="65">
        <f t="shared" si="4"/>
        <v>647.68000000000006</v>
      </c>
      <c r="M103" s="65">
        <f t="shared" si="5"/>
        <v>194.12</v>
      </c>
    </row>
    <row r="104" spans="1:13" ht="25.5" x14ac:dyDescent="0.25">
      <c r="A104" s="130"/>
      <c r="B104" s="133"/>
      <c r="C104" s="23">
        <v>102</v>
      </c>
      <c r="D104" s="21" t="s">
        <v>185</v>
      </c>
      <c r="E104" s="23" t="s">
        <v>186</v>
      </c>
      <c r="F104" s="23" t="s">
        <v>187</v>
      </c>
      <c r="G104" s="23" t="s">
        <v>47</v>
      </c>
      <c r="H104" s="29">
        <v>3.12</v>
      </c>
      <c r="I104" s="64">
        <f>SUM(Reitoria!I105,ESAG!I105,CEART!I105,FAED!I105,CEAD!I105,CEFID!I105,CERES!I105,CESFI!I105,CAV!I105,CCT!I105,CEO!I105,CEPLAN!I105,CEAVI!I105)</f>
        <v>1900</v>
      </c>
      <c r="J104" s="94">
        <f>SUM((Reitoria!I105-Reitoria!J105),(ESAG!I105-ESAG!J105),(CEART!I105-CEART!J105),(FAED!I105-FAED!J105),(CEAD!I105-CEAD!J105),(CEFID!I105-CEFID!J105),(CERES!I105-CERES!J105),(CESFI!I105-CESFI!J105),(CAV!I105-CAV!J105),(CCT!I105-CCT!I105),(CEO!I105-CEO!J105),(CEPLAN!I105-CEPLAN!J105),(CEAVI!I105-CEAVI!J105))</f>
        <v>520</v>
      </c>
      <c r="K104" s="95">
        <f t="shared" si="3"/>
        <v>1380</v>
      </c>
      <c r="L104" s="65">
        <f t="shared" si="4"/>
        <v>5928</v>
      </c>
      <c r="M104" s="65">
        <f t="shared" si="5"/>
        <v>1622.4</v>
      </c>
    </row>
    <row r="105" spans="1:13" ht="25.5" x14ac:dyDescent="0.25">
      <c r="A105" s="130"/>
      <c r="B105" s="133"/>
      <c r="C105" s="23">
        <v>103</v>
      </c>
      <c r="D105" s="21" t="s">
        <v>188</v>
      </c>
      <c r="E105" s="23" t="s">
        <v>189</v>
      </c>
      <c r="F105" s="23" t="s">
        <v>187</v>
      </c>
      <c r="G105" s="23" t="s">
        <v>47</v>
      </c>
      <c r="H105" s="29">
        <v>3</v>
      </c>
      <c r="I105" s="64">
        <f>SUM(Reitoria!I106,ESAG!I106,CEART!I106,FAED!I106,CEAD!I106,CEFID!I106,CERES!I106,CESFI!I106,CAV!I106,CCT!I106,CEO!I106,CEPLAN!I106,CEAVI!I106)</f>
        <v>2760</v>
      </c>
      <c r="J105" s="94">
        <f>SUM((Reitoria!I106-Reitoria!J106),(ESAG!I106-ESAG!J106),(CEART!I106-CEART!J106),(FAED!I106-FAED!J106),(CEAD!I106-CEAD!J106),(CEFID!I106-CEFID!J106),(CERES!I106-CERES!J106),(CESFI!I106-CESFI!J106),(CAV!I106-CAV!J106),(CCT!I106-CCT!I106),(CEO!I106-CEO!J106),(CEPLAN!I106-CEPLAN!J106),(CEAVI!I106-CEAVI!J106))</f>
        <v>638</v>
      </c>
      <c r="K105" s="95">
        <f t="shared" si="3"/>
        <v>2122</v>
      </c>
      <c r="L105" s="65">
        <f t="shared" si="4"/>
        <v>8280</v>
      </c>
      <c r="M105" s="65">
        <f t="shared" si="5"/>
        <v>1914</v>
      </c>
    </row>
    <row r="106" spans="1:13" x14ac:dyDescent="0.25">
      <c r="A106" s="130"/>
      <c r="B106" s="133"/>
      <c r="C106" s="23">
        <v>104</v>
      </c>
      <c r="D106" s="21" t="s">
        <v>190</v>
      </c>
      <c r="E106" s="23" t="s">
        <v>40</v>
      </c>
      <c r="F106" s="23" t="s">
        <v>182</v>
      </c>
      <c r="G106" s="23" t="s">
        <v>47</v>
      </c>
      <c r="H106" s="29">
        <v>0.49</v>
      </c>
      <c r="I106" s="64">
        <f>SUM(Reitoria!I107,ESAG!I107,CEART!I107,FAED!I107,CEAD!I107,CEFID!I107,CERES!I107,CESFI!I107,CAV!I107,CCT!I107,CEO!I107,CEPLAN!I107,CEAVI!I107)</f>
        <v>330</v>
      </c>
      <c r="J106" s="94">
        <f>SUM((Reitoria!I107-Reitoria!J107),(ESAG!I107-ESAG!J107),(CEART!I107-CEART!J107),(FAED!I107-FAED!J107),(CEAD!I107-CEAD!J107),(CEFID!I107-CEFID!J107),(CERES!I107-CERES!J107),(CESFI!I107-CESFI!J107),(CAV!I107-CAV!J107),(CCT!I107-CCT!I107),(CEO!I107-CEO!J107),(CEPLAN!I107-CEPLAN!J107),(CEAVI!I107-CEAVI!J107))</f>
        <v>72</v>
      </c>
      <c r="K106" s="95">
        <f t="shared" si="3"/>
        <v>258</v>
      </c>
      <c r="L106" s="65">
        <f t="shared" si="4"/>
        <v>161.69999999999999</v>
      </c>
      <c r="M106" s="65">
        <f t="shared" si="5"/>
        <v>35.28</v>
      </c>
    </row>
    <row r="107" spans="1:13" ht="25.5" x14ac:dyDescent="0.25">
      <c r="A107" s="130"/>
      <c r="B107" s="133"/>
      <c r="C107" s="23">
        <v>105</v>
      </c>
      <c r="D107" s="21" t="s">
        <v>191</v>
      </c>
      <c r="E107" s="23" t="s">
        <v>186</v>
      </c>
      <c r="F107" s="23" t="s">
        <v>192</v>
      </c>
      <c r="G107" s="23" t="s">
        <v>47</v>
      </c>
      <c r="H107" s="29">
        <v>6.37</v>
      </c>
      <c r="I107" s="64">
        <f>SUM(Reitoria!I108,ESAG!I108,CEART!I108,FAED!I108,CEAD!I108,CEFID!I108,CERES!I108,CESFI!I108,CAV!I108,CCT!I108,CEO!I108,CEPLAN!I108,CEAVI!I108)</f>
        <v>615</v>
      </c>
      <c r="J107" s="94">
        <f>SUM((Reitoria!I108-Reitoria!J108),(ESAG!I108-ESAG!J108),(CEART!I108-CEART!J108),(FAED!I108-FAED!J108),(CEAD!I108-CEAD!J108),(CEFID!I108-CEFID!J108),(CERES!I108-CERES!J108),(CESFI!I108-CESFI!J108),(CAV!I108-CAV!J108),(CCT!I108-CCT!I108),(CEO!I108-CEO!J108),(CEPLAN!I108-CEPLAN!J108),(CEAVI!I108-CEAVI!J108))</f>
        <v>150</v>
      </c>
      <c r="K107" s="95">
        <f t="shared" si="3"/>
        <v>465</v>
      </c>
      <c r="L107" s="65">
        <f t="shared" si="4"/>
        <v>3917.55</v>
      </c>
      <c r="M107" s="65">
        <f t="shared" si="5"/>
        <v>955.5</v>
      </c>
    </row>
    <row r="108" spans="1:13" ht="26.25" x14ac:dyDescent="0.25">
      <c r="A108" s="130"/>
      <c r="B108" s="133"/>
      <c r="C108" s="23">
        <v>106</v>
      </c>
      <c r="D108" s="37" t="s">
        <v>193</v>
      </c>
      <c r="E108" s="23" t="s">
        <v>40</v>
      </c>
      <c r="F108" s="23" t="s">
        <v>194</v>
      </c>
      <c r="G108" s="23" t="s">
        <v>47</v>
      </c>
      <c r="H108" s="29">
        <v>1.78</v>
      </c>
      <c r="I108" s="64">
        <f>SUM(Reitoria!I109,ESAG!I109,CEART!I109,FAED!I109,CEAD!I109,CEFID!I109,CERES!I109,CESFI!I109,CAV!I109,CCT!I109,CEO!I109,CEPLAN!I109,CEAVI!I109)</f>
        <v>1</v>
      </c>
      <c r="J108" s="94">
        <f>SUM((Reitoria!I109-Reitoria!J109),(ESAG!I109-ESAG!J109),(CEART!I109-CEART!J109),(FAED!I109-FAED!J109),(CEAD!I109-CEAD!J109),(CEFID!I109-CEFID!J109),(CERES!I109-CERES!J109),(CESFI!I109-CESFI!J109),(CAV!I109-CAV!J109),(CCT!I109-CCT!I109),(CEO!I109-CEO!J109),(CEPLAN!I109-CEPLAN!J109),(CEAVI!I109-CEAVI!J109))</f>
        <v>0</v>
      </c>
      <c r="K108" s="95">
        <f t="shared" si="3"/>
        <v>1</v>
      </c>
      <c r="L108" s="65">
        <f t="shared" si="4"/>
        <v>1.78</v>
      </c>
      <c r="M108" s="65">
        <f t="shared" si="5"/>
        <v>0</v>
      </c>
    </row>
    <row r="109" spans="1:13" x14ac:dyDescent="0.25">
      <c r="A109" s="130"/>
      <c r="B109" s="133"/>
      <c r="C109" s="23">
        <v>107</v>
      </c>
      <c r="D109" s="21" t="s">
        <v>195</v>
      </c>
      <c r="E109" s="23" t="s">
        <v>189</v>
      </c>
      <c r="F109" s="23" t="s">
        <v>194</v>
      </c>
      <c r="G109" s="23" t="s">
        <v>47</v>
      </c>
      <c r="H109" s="29">
        <v>2.7</v>
      </c>
      <c r="I109" s="64">
        <f>SUM(Reitoria!I110,ESAG!I110,CEART!I110,FAED!I110,CEAD!I110,CEFID!I110,CERES!I110,CESFI!I110,CAV!I110,CCT!I110,CEO!I110,CEPLAN!I110,CEAVI!I110)</f>
        <v>614</v>
      </c>
      <c r="J109" s="94">
        <f>SUM((Reitoria!I110-Reitoria!J110),(ESAG!I110-ESAG!J110),(CEART!I110-CEART!J110),(FAED!I110-FAED!J110),(CEAD!I110-CEAD!J110),(CEFID!I110-CEFID!J110),(CERES!I110-CERES!J110),(CESFI!I110-CESFI!J110),(CAV!I110-CAV!J110),(CCT!I110-CCT!I110),(CEO!I110-CEO!J110),(CEPLAN!I110-CEPLAN!J110),(CEAVI!I110-CEAVI!J110))</f>
        <v>107</v>
      </c>
      <c r="K109" s="95">
        <f t="shared" si="3"/>
        <v>507</v>
      </c>
      <c r="L109" s="65">
        <f t="shared" si="4"/>
        <v>1657.8000000000002</v>
      </c>
      <c r="M109" s="65">
        <f t="shared" si="5"/>
        <v>288.90000000000003</v>
      </c>
    </row>
    <row r="110" spans="1:13" ht="25.5" x14ac:dyDescent="0.25">
      <c r="A110" s="130"/>
      <c r="B110" s="133"/>
      <c r="C110" s="23">
        <v>108</v>
      </c>
      <c r="D110" s="21" t="s">
        <v>196</v>
      </c>
      <c r="E110" s="23" t="s">
        <v>40</v>
      </c>
      <c r="F110" s="23" t="s">
        <v>182</v>
      </c>
      <c r="G110" s="23" t="s">
        <v>47</v>
      </c>
      <c r="H110" s="29">
        <v>0.49</v>
      </c>
      <c r="I110" s="64">
        <f>SUM(Reitoria!I111,ESAG!I111,CEART!I111,FAED!I111,CEAD!I111,CEFID!I111,CERES!I111,CESFI!I111,CAV!I111,CCT!I111,CEO!I111,CEPLAN!I111,CEAVI!I111)</f>
        <v>320</v>
      </c>
      <c r="J110" s="94">
        <f>SUM((Reitoria!I111-Reitoria!J111),(ESAG!I111-ESAG!J111),(CEART!I111-CEART!J111),(FAED!I111-FAED!J111),(CEAD!I111-CEAD!J111),(CEFID!I111-CEFID!J111),(CERES!I111-CERES!J111),(CESFI!I111-CESFI!J111),(CAV!I111-CAV!J111),(CCT!I111-CCT!I111),(CEO!I111-CEO!J111),(CEPLAN!I111-CEPLAN!J111),(CEAVI!I111-CEAVI!J111))</f>
        <v>52</v>
      </c>
      <c r="K110" s="95">
        <f t="shared" si="3"/>
        <v>268</v>
      </c>
      <c r="L110" s="65">
        <f t="shared" si="4"/>
        <v>156.80000000000001</v>
      </c>
      <c r="M110" s="65">
        <f t="shared" si="5"/>
        <v>25.48</v>
      </c>
    </row>
    <row r="111" spans="1:13" ht="25.5" x14ac:dyDescent="0.25">
      <c r="A111" s="130"/>
      <c r="B111" s="133"/>
      <c r="C111" s="23">
        <v>109</v>
      </c>
      <c r="D111" s="21" t="s">
        <v>197</v>
      </c>
      <c r="E111" s="23" t="s">
        <v>40</v>
      </c>
      <c r="F111" s="23" t="s">
        <v>198</v>
      </c>
      <c r="G111" s="23" t="s">
        <v>47</v>
      </c>
      <c r="H111" s="29">
        <v>20.13</v>
      </c>
      <c r="I111" s="64">
        <f>SUM(Reitoria!I112,ESAG!I112,CEART!I112,FAED!I112,CEAD!I112,CEFID!I112,CERES!I112,CESFI!I112,CAV!I112,CCT!I112,CEO!I112,CEPLAN!I112,CEAVI!I112)</f>
        <v>4</v>
      </c>
      <c r="J111" s="94">
        <f>SUM((Reitoria!I112-Reitoria!J112),(ESAG!I112-ESAG!J112),(CEART!I112-CEART!J112),(FAED!I112-FAED!J112),(CEAD!I112-CEAD!J112),(CEFID!I112-CEFID!J112),(CERES!I112-CERES!J112),(CESFI!I112-CESFI!J112),(CAV!I112-CAV!J112),(CCT!I112-CCT!I112),(CEO!I112-CEO!J112),(CEPLAN!I112-CEPLAN!J112),(CEAVI!I112-CEAVI!J112))</f>
        <v>1</v>
      </c>
      <c r="K111" s="95">
        <f t="shared" si="3"/>
        <v>3</v>
      </c>
      <c r="L111" s="65">
        <f t="shared" si="4"/>
        <v>80.52</v>
      </c>
      <c r="M111" s="65">
        <f t="shared" si="5"/>
        <v>20.13</v>
      </c>
    </row>
    <row r="112" spans="1:13" ht="26.25" customHeight="1" x14ac:dyDescent="0.25">
      <c r="A112" s="55" t="s">
        <v>379</v>
      </c>
      <c r="B112" s="53">
        <v>15</v>
      </c>
      <c r="C112" s="26">
        <v>110</v>
      </c>
      <c r="D112" s="35" t="s">
        <v>199</v>
      </c>
      <c r="E112" s="26" t="s">
        <v>189</v>
      </c>
      <c r="F112" s="27" t="s">
        <v>200</v>
      </c>
      <c r="G112" s="26" t="s">
        <v>47</v>
      </c>
      <c r="H112" s="28">
        <v>44.15</v>
      </c>
      <c r="I112" s="64">
        <f>SUM(Reitoria!I113,ESAG!I113,CEART!I113,FAED!I113,CEAD!I113,CEFID!I113,CERES!I113,CESFI!I113,CAV!I113,CCT!I113,CEO!I113,CEPLAN!I113,CEAVI!I113)</f>
        <v>650</v>
      </c>
      <c r="J112" s="94">
        <f>SUM((Reitoria!I113-Reitoria!J113),(ESAG!I113-ESAG!J113),(CEART!I113-CEART!J113),(FAED!I113-FAED!J113),(CEAD!I113-CEAD!J113),(CEFID!I113-CEFID!J113),(CERES!I113-CERES!J113),(CESFI!I113-CESFI!J113),(CAV!I113-CAV!J113),(CCT!I113-CCT!I113),(CEO!I113-CEO!J113),(CEPLAN!I113-CEPLAN!J113),(CEAVI!I113-CEAVI!J113))</f>
        <v>249</v>
      </c>
      <c r="K112" s="95">
        <f t="shared" si="3"/>
        <v>401</v>
      </c>
      <c r="L112" s="65">
        <f t="shared" si="4"/>
        <v>28697.5</v>
      </c>
      <c r="M112" s="65">
        <f t="shared" si="5"/>
        <v>10993.35</v>
      </c>
    </row>
    <row r="113" spans="1:13" ht="63.75" x14ac:dyDescent="0.25">
      <c r="A113" s="56" t="s">
        <v>383</v>
      </c>
      <c r="B113" s="54">
        <v>16</v>
      </c>
      <c r="C113" s="23">
        <v>111</v>
      </c>
      <c r="D113" s="21" t="s">
        <v>201</v>
      </c>
      <c r="E113" s="23" t="s">
        <v>40</v>
      </c>
      <c r="F113" s="32" t="s">
        <v>202</v>
      </c>
      <c r="G113" s="23" t="s">
        <v>47</v>
      </c>
      <c r="H113" s="29">
        <v>430</v>
      </c>
      <c r="I113" s="64">
        <f>SUM(Reitoria!I114,ESAG!I114,CEART!I114,FAED!I114,CEAD!I114,CEFID!I114,CERES!I114,CESFI!I114,CAV!I114,CCT!I114,CEO!I114,CEPLAN!I114,CEAVI!I114)</f>
        <v>154</v>
      </c>
      <c r="J113" s="94">
        <f>SUM((Reitoria!I114-Reitoria!J114),(ESAG!I114-ESAG!J114),(CEART!I114-CEART!J114),(FAED!I114-FAED!J114),(CEAD!I114-CEAD!J114),(CEFID!I114-CEFID!J114),(CERES!I114-CERES!J114),(CESFI!I114-CESFI!J114),(CAV!I114-CAV!J114),(CCT!I114-CCT!I114),(CEO!I114-CEO!J114),(CEPLAN!I114-CEPLAN!J114),(CEAVI!I114-CEAVI!J114))</f>
        <v>89</v>
      </c>
      <c r="K113" s="95">
        <f t="shared" si="3"/>
        <v>65</v>
      </c>
      <c r="L113" s="65">
        <f t="shared" si="4"/>
        <v>66220</v>
      </c>
      <c r="M113" s="65">
        <f t="shared" si="5"/>
        <v>38270</v>
      </c>
    </row>
    <row r="114" spans="1:13" ht="25.5" x14ac:dyDescent="0.25">
      <c r="A114" s="131" t="s">
        <v>379</v>
      </c>
      <c r="B114" s="132">
        <v>17</v>
      </c>
      <c r="C114" s="26">
        <v>112</v>
      </c>
      <c r="D114" s="39" t="s">
        <v>493</v>
      </c>
      <c r="E114" s="26" t="s">
        <v>40</v>
      </c>
      <c r="F114" s="27" t="s">
        <v>203</v>
      </c>
      <c r="G114" s="26" t="s">
        <v>47</v>
      </c>
      <c r="H114" s="28">
        <v>0.52</v>
      </c>
      <c r="I114" s="64">
        <f>SUM(Reitoria!I115,ESAG!I115,CEART!I115,FAED!I115,CEAD!I115,CEFID!I115,CERES!I115,CESFI!I115,CAV!I115,CCT!I115,CEO!I115,CEPLAN!I115,CEAVI!I115)</f>
        <v>675</v>
      </c>
      <c r="J114" s="94">
        <f>SUM((Reitoria!I115-Reitoria!J115),(ESAG!I115-ESAG!J115),(CEART!I115-CEART!J115),(FAED!I115-FAED!J115),(CEAD!I115-CEAD!J115),(CEFID!I115-CEFID!J115),(CERES!I115-CERES!J115),(CESFI!I115-CESFI!J115),(CAV!I115-CAV!J115),(CCT!I115-CCT!I115),(CEO!I115-CEO!J115),(CEPLAN!I115-CEPLAN!J115),(CEAVI!I115-CEAVI!J115))</f>
        <v>175</v>
      </c>
      <c r="K114" s="95">
        <f t="shared" si="3"/>
        <v>500</v>
      </c>
      <c r="L114" s="65">
        <f t="shared" si="4"/>
        <v>351</v>
      </c>
      <c r="M114" s="65">
        <f t="shared" si="5"/>
        <v>91</v>
      </c>
    </row>
    <row r="115" spans="1:13" ht="38.25" x14ac:dyDescent="0.25">
      <c r="A115" s="131"/>
      <c r="B115" s="132"/>
      <c r="C115" s="26">
        <v>113</v>
      </c>
      <c r="D115" s="35" t="s">
        <v>204</v>
      </c>
      <c r="E115" s="26" t="s">
        <v>68</v>
      </c>
      <c r="F115" s="27" t="s">
        <v>205</v>
      </c>
      <c r="G115" s="26" t="s">
        <v>47</v>
      </c>
      <c r="H115" s="28">
        <v>68.3</v>
      </c>
      <c r="I115" s="64">
        <f>SUM(Reitoria!I116,ESAG!I116,CEART!I116,FAED!I116,CEAD!I116,CEFID!I116,CERES!I116,CESFI!I116,CAV!I116,CCT!I116,CEO!I116,CEPLAN!I116,CEAVI!I116)</f>
        <v>31</v>
      </c>
      <c r="J115" s="94">
        <f>SUM((Reitoria!I116-Reitoria!J116),(ESAG!I116-ESAG!J116),(CEART!I116-CEART!J116),(FAED!I116-FAED!J116),(CEAD!I116-CEAD!J116),(CEFID!I116-CEFID!J116),(CERES!I116-CERES!J116),(CESFI!I116-CESFI!J116),(CAV!I116-CAV!J116),(CCT!I116-CCT!I116),(CEO!I116-CEO!J116),(CEPLAN!I116-CEPLAN!J116),(CEAVI!I116-CEAVI!J116))</f>
        <v>6</v>
      </c>
      <c r="K115" s="95">
        <f t="shared" si="3"/>
        <v>25</v>
      </c>
      <c r="L115" s="65">
        <f t="shared" si="4"/>
        <v>2117.2999999999997</v>
      </c>
      <c r="M115" s="65">
        <f t="shared" si="5"/>
        <v>409.79999999999995</v>
      </c>
    </row>
    <row r="116" spans="1:13" ht="26.25" x14ac:dyDescent="0.25">
      <c r="A116" s="131"/>
      <c r="B116" s="132"/>
      <c r="C116" s="26">
        <v>114</v>
      </c>
      <c r="D116" s="40" t="s">
        <v>206</v>
      </c>
      <c r="E116" s="33" t="s">
        <v>68</v>
      </c>
      <c r="F116" s="33" t="s">
        <v>205</v>
      </c>
      <c r="G116" s="33" t="s">
        <v>47</v>
      </c>
      <c r="H116" s="34">
        <v>107</v>
      </c>
      <c r="I116" s="64">
        <f>SUM(Reitoria!I117,ESAG!I117,CEART!I117,FAED!I117,CEAD!I117,CEFID!I117,CERES!I117,CESFI!I117,CAV!I117,CCT!I117,CEO!I117,CEPLAN!I117,CEAVI!I117)</f>
        <v>4</v>
      </c>
      <c r="J116" s="94">
        <f>SUM((Reitoria!I117-Reitoria!J117),(ESAG!I117-ESAG!J117),(CEART!I117-CEART!J117),(FAED!I117-FAED!J117),(CEAD!I117-CEAD!J117),(CEFID!I117-CEFID!J117),(CERES!I117-CERES!J117),(CESFI!I117-CESFI!J117),(CAV!I117-CAV!J117),(CCT!I117-CCT!I117),(CEO!I117-CEO!J117),(CEPLAN!I117-CEPLAN!J117),(CEAVI!I117-CEAVI!J117))</f>
        <v>2</v>
      </c>
      <c r="K116" s="95">
        <f t="shared" si="3"/>
        <v>2</v>
      </c>
      <c r="L116" s="65">
        <f t="shared" si="4"/>
        <v>428</v>
      </c>
      <c r="M116" s="65">
        <f t="shared" si="5"/>
        <v>214</v>
      </c>
    </row>
    <row r="117" spans="1:13" ht="25.5" x14ac:dyDescent="0.25">
      <c r="A117" s="131"/>
      <c r="B117" s="132"/>
      <c r="C117" s="26">
        <v>115</v>
      </c>
      <c r="D117" s="35" t="s">
        <v>207</v>
      </c>
      <c r="E117" s="26" t="s">
        <v>68</v>
      </c>
      <c r="F117" s="27" t="s">
        <v>208</v>
      </c>
      <c r="G117" s="26" t="s">
        <v>47</v>
      </c>
      <c r="H117" s="28">
        <v>0.9</v>
      </c>
      <c r="I117" s="64">
        <f>SUM(Reitoria!I118,ESAG!I118,CEART!I118,FAED!I118,CEAD!I118,CEFID!I118,CERES!I118,CESFI!I118,CAV!I118,CCT!I118,CEO!I118,CEPLAN!I118,CEAVI!I118)</f>
        <v>275</v>
      </c>
      <c r="J117" s="94">
        <f>SUM((Reitoria!I118-Reitoria!J118),(ESAG!I118-ESAG!J118),(CEART!I118-CEART!J118),(FAED!I118-FAED!J118),(CEAD!I118-CEAD!J118),(CEFID!I118-CEFID!J118),(CERES!I118-CERES!J118),(CESFI!I118-CESFI!J118),(CAV!I118-CAV!J118),(CCT!I118-CCT!I118),(CEO!I118-CEO!J118),(CEPLAN!I118-CEPLAN!J118),(CEAVI!I118-CEAVI!J118))</f>
        <v>60</v>
      </c>
      <c r="K117" s="95">
        <f t="shared" si="3"/>
        <v>215</v>
      </c>
      <c r="L117" s="65">
        <f t="shared" si="4"/>
        <v>247.5</v>
      </c>
      <c r="M117" s="65">
        <f t="shared" si="5"/>
        <v>54</v>
      </c>
    </row>
    <row r="118" spans="1:13" ht="38.25" x14ac:dyDescent="0.25">
      <c r="A118" s="131"/>
      <c r="B118" s="132"/>
      <c r="C118" s="26">
        <v>116</v>
      </c>
      <c r="D118" s="35" t="s">
        <v>209</v>
      </c>
      <c r="E118" s="26" t="s">
        <v>68</v>
      </c>
      <c r="F118" s="27" t="s">
        <v>210</v>
      </c>
      <c r="G118" s="26" t="s">
        <v>47</v>
      </c>
      <c r="H118" s="28">
        <v>1.65</v>
      </c>
      <c r="I118" s="64">
        <f>SUM(Reitoria!I119,ESAG!I119,CEART!I119,FAED!I119,CEAD!I119,CEFID!I119,CERES!I119,CESFI!I119,CAV!I119,CCT!I119,CEO!I119,CEPLAN!I119,CEAVI!I119)</f>
        <v>2165</v>
      </c>
      <c r="J118" s="94">
        <f>SUM((Reitoria!I119-Reitoria!J119),(ESAG!I119-ESAG!J119),(CEART!I119-CEART!J119),(FAED!I119-FAED!J119),(CEAD!I119-CEAD!J119),(CEFID!I119-CEFID!J119),(CERES!I119-CERES!J119),(CESFI!I119-CESFI!J119),(CAV!I119-CAV!J119),(CCT!I119-CCT!I119),(CEO!I119-CEO!J119),(CEPLAN!I119-CEPLAN!J119),(CEAVI!I119-CEAVI!J119))</f>
        <v>270</v>
      </c>
      <c r="K118" s="95">
        <f t="shared" si="3"/>
        <v>1895</v>
      </c>
      <c r="L118" s="65">
        <f t="shared" si="4"/>
        <v>3572.25</v>
      </c>
      <c r="M118" s="65">
        <f t="shared" si="5"/>
        <v>445.5</v>
      </c>
    </row>
    <row r="119" spans="1:13" ht="38.25" x14ac:dyDescent="0.25">
      <c r="A119" s="131"/>
      <c r="B119" s="132"/>
      <c r="C119" s="26">
        <v>117</v>
      </c>
      <c r="D119" s="35" t="s">
        <v>211</v>
      </c>
      <c r="E119" s="26" t="s">
        <v>68</v>
      </c>
      <c r="F119" s="27" t="s">
        <v>210</v>
      </c>
      <c r="G119" s="26" t="s">
        <v>47</v>
      </c>
      <c r="H119" s="28">
        <v>1.27</v>
      </c>
      <c r="I119" s="64">
        <f>SUM(Reitoria!I120,ESAG!I120,CEART!I120,FAED!I120,CEAD!I120,CEFID!I120,CERES!I120,CESFI!I120,CAV!I120,CCT!I120,CEO!I120,CEPLAN!I120,CEAVI!I120)</f>
        <v>2255</v>
      </c>
      <c r="J119" s="94">
        <f>SUM((Reitoria!I120-Reitoria!J120),(ESAG!I120-ESAG!J120),(CEART!I120-CEART!J120),(FAED!I120-FAED!J120),(CEAD!I120-CEAD!J120),(CEFID!I120-CEFID!J120),(CERES!I120-CERES!J120),(CESFI!I120-CESFI!J120),(CAV!I120-CAV!J120),(CCT!I120-CCT!I120),(CEO!I120-CEO!J120),(CEPLAN!I120-CEPLAN!J120),(CEAVI!I120-CEAVI!J120))</f>
        <v>310</v>
      </c>
      <c r="K119" s="95">
        <f t="shared" si="3"/>
        <v>1945</v>
      </c>
      <c r="L119" s="65">
        <f t="shared" si="4"/>
        <v>2863.85</v>
      </c>
      <c r="M119" s="65">
        <f t="shared" si="5"/>
        <v>393.7</v>
      </c>
    </row>
    <row r="120" spans="1:13" ht="25.5" x14ac:dyDescent="0.25">
      <c r="A120" s="131"/>
      <c r="B120" s="132"/>
      <c r="C120" s="26">
        <v>118</v>
      </c>
      <c r="D120" s="35" t="s">
        <v>494</v>
      </c>
      <c r="E120" s="26" t="s">
        <v>212</v>
      </c>
      <c r="F120" s="27" t="s">
        <v>203</v>
      </c>
      <c r="G120" s="26" t="s">
        <v>47</v>
      </c>
      <c r="H120" s="28">
        <v>0.5</v>
      </c>
      <c r="I120" s="64">
        <f>SUM(Reitoria!I121,ESAG!I121,CEART!I121,FAED!I121,CEAD!I121,CEFID!I121,CERES!I121,CESFI!I121,CAV!I121,CCT!I121,CEO!I121,CEPLAN!I121,CEAVI!I121)</f>
        <v>523</v>
      </c>
      <c r="J120" s="94">
        <f>SUM((Reitoria!I121-Reitoria!J121),(ESAG!I121-ESAG!J121),(CEART!I121-CEART!J121),(FAED!I121-FAED!J121),(CEAD!I121-CEAD!J121),(CEFID!I121-CEFID!J121),(CERES!I121-CERES!J121),(CESFI!I121-CESFI!J121),(CAV!I121-CAV!J121),(CCT!I121-CCT!I121),(CEO!I121-CEO!J121),(CEPLAN!I121-CEPLAN!J121),(CEAVI!I121-CEAVI!J121))</f>
        <v>132</v>
      </c>
      <c r="K120" s="95">
        <f t="shared" si="3"/>
        <v>391</v>
      </c>
      <c r="L120" s="65">
        <f t="shared" si="4"/>
        <v>261.5</v>
      </c>
      <c r="M120" s="65">
        <f t="shared" si="5"/>
        <v>66</v>
      </c>
    </row>
    <row r="121" spans="1:13" ht="38.25" x14ac:dyDescent="0.25">
      <c r="A121" s="130" t="s">
        <v>378</v>
      </c>
      <c r="B121" s="133">
        <v>18</v>
      </c>
      <c r="C121" s="23">
        <v>119</v>
      </c>
      <c r="D121" s="21" t="s">
        <v>495</v>
      </c>
      <c r="E121" s="23" t="s">
        <v>40</v>
      </c>
      <c r="F121" s="23" t="s">
        <v>213</v>
      </c>
      <c r="G121" s="23" t="s">
        <v>47</v>
      </c>
      <c r="H121" s="29">
        <v>16.21</v>
      </c>
      <c r="I121" s="64">
        <f>SUM(Reitoria!I122,ESAG!I122,CEART!I122,FAED!I122,CEAD!I122,CEFID!I122,CERES!I122,CESFI!I122,CAV!I122,CCT!I122,CEO!I122,CEPLAN!I122,CEAVI!I122)</f>
        <v>260</v>
      </c>
      <c r="J121" s="94">
        <f>SUM((Reitoria!I122-Reitoria!J122),(ESAG!I122-ESAG!J122),(CEART!I122-CEART!J122),(FAED!I122-FAED!J122),(CEAD!I122-CEAD!J122),(CEFID!I122-CEFID!J122),(CERES!I122-CERES!J122),(CESFI!I122-CESFI!J122),(CAV!I122-CAV!J122),(CCT!I122-CCT!I122),(CEO!I122-CEO!J122),(CEPLAN!I122-CEPLAN!J122),(CEAVI!I122-CEAVI!J122))</f>
        <v>80</v>
      </c>
      <c r="K121" s="95">
        <f t="shared" si="3"/>
        <v>180</v>
      </c>
      <c r="L121" s="65">
        <f t="shared" si="4"/>
        <v>4214.6000000000004</v>
      </c>
      <c r="M121" s="65">
        <f t="shared" si="5"/>
        <v>1296.8000000000002</v>
      </c>
    </row>
    <row r="122" spans="1:13" ht="63.75" x14ac:dyDescent="0.25">
      <c r="A122" s="130"/>
      <c r="B122" s="133"/>
      <c r="C122" s="23">
        <v>120</v>
      </c>
      <c r="D122" s="21" t="s">
        <v>496</v>
      </c>
      <c r="E122" s="23" t="s">
        <v>40</v>
      </c>
      <c r="F122" s="23" t="s">
        <v>110</v>
      </c>
      <c r="G122" s="23" t="s">
        <v>47</v>
      </c>
      <c r="H122" s="29">
        <v>31.88</v>
      </c>
      <c r="I122" s="64">
        <f>SUM(Reitoria!I123,ESAG!I123,CEART!I123,FAED!I123,CEAD!I123,CEFID!I123,CERES!I123,CESFI!I123,CAV!I123,CCT!I123,CEO!I123,CEPLAN!I123,CEAVI!I123)</f>
        <v>485</v>
      </c>
      <c r="J122" s="94">
        <f>SUM((Reitoria!I123-Reitoria!J123),(ESAG!I123-ESAG!J123),(CEART!I123-CEART!J123),(FAED!I123-FAED!J123),(CEAD!I123-CEAD!J123),(CEFID!I123-CEFID!J123),(CERES!I123-CERES!J123),(CESFI!I123-CESFI!J123),(CAV!I123-CAV!J123),(CCT!I123-CCT!I123),(CEO!I123-CEO!J123),(CEPLAN!I123-CEPLAN!J123),(CEAVI!I123-CEAVI!J123))</f>
        <v>151</v>
      </c>
      <c r="K122" s="95">
        <f t="shared" si="3"/>
        <v>334</v>
      </c>
      <c r="L122" s="65">
        <f t="shared" si="4"/>
        <v>15461.8</v>
      </c>
      <c r="M122" s="65">
        <f t="shared" si="5"/>
        <v>4813.88</v>
      </c>
    </row>
    <row r="123" spans="1:13" ht="25.5" x14ac:dyDescent="0.25">
      <c r="A123" s="130"/>
      <c r="B123" s="133"/>
      <c r="C123" s="23">
        <v>121</v>
      </c>
      <c r="D123" s="36" t="s">
        <v>214</v>
      </c>
      <c r="E123" s="23" t="s">
        <v>68</v>
      </c>
      <c r="F123" s="22" t="s">
        <v>52</v>
      </c>
      <c r="G123" s="23" t="s">
        <v>47</v>
      </c>
      <c r="H123" s="29">
        <v>4.95</v>
      </c>
      <c r="I123" s="64">
        <f>SUM(Reitoria!I124,ESAG!I124,CEART!I124,FAED!I124,CEAD!I124,CEFID!I124,CERES!I124,CESFI!I124,CAV!I124,CCT!I124,CEO!I124,CEPLAN!I124,CEAVI!I124)</f>
        <v>570</v>
      </c>
      <c r="J123" s="94">
        <f>SUM((Reitoria!I124-Reitoria!J124),(ESAG!I124-ESAG!J124),(CEART!I124-CEART!J124),(FAED!I124-FAED!J124),(CEAD!I124-CEAD!J124),(CEFID!I124-CEFID!J124),(CERES!I124-CERES!J124),(CESFI!I124-CESFI!J124),(CAV!I124-CAV!J124),(CCT!I124-CCT!I124),(CEO!I124-CEO!J124),(CEPLAN!I124-CEPLAN!J124),(CEAVI!I124-CEAVI!J124))</f>
        <v>90</v>
      </c>
      <c r="K123" s="95">
        <f t="shared" si="3"/>
        <v>480</v>
      </c>
      <c r="L123" s="65">
        <f t="shared" si="4"/>
        <v>2821.5</v>
      </c>
      <c r="M123" s="65">
        <f t="shared" si="5"/>
        <v>445.5</v>
      </c>
    </row>
    <row r="124" spans="1:13" ht="25.5" x14ac:dyDescent="0.25">
      <c r="A124" s="130"/>
      <c r="B124" s="133"/>
      <c r="C124" s="23">
        <v>122</v>
      </c>
      <c r="D124" s="36" t="s">
        <v>215</v>
      </c>
      <c r="E124" s="23" t="s">
        <v>68</v>
      </c>
      <c r="F124" s="22" t="s">
        <v>52</v>
      </c>
      <c r="G124" s="23" t="s">
        <v>47</v>
      </c>
      <c r="H124" s="29">
        <v>0.7</v>
      </c>
      <c r="I124" s="64">
        <f>SUM(Reitoria!I125,ESAG!I125,CEART!I125,FAED!I125,CEAD!I125,CEFID!I125,CERES!I125,CESFI!I125,CAV!I125,CCT!I125,CEO!I125,CEPLAN!I125,CEAVI!I125)</f>
        <v>1070</v>
      </c>
      <c r="J124" s="94">
        <f>SUM((Reitoria!I125-Reitoria!J125),(ESAG!I125-ESAG!J125),(CEART!I125-CEART!J125),(FAED!I125-FAED!J125),(CEAD!I125-CEAD!J125),(CEFID!I125-CEFID!J125),(CERES!I125-CERES!J125),(CESFI!I125-CESFI!J125),(CAV!I125-CAV!J125),(CCT!I125-CCT!I125),(CEO!I125-CEO!J125),(CEPLAN!I125-CEPLAN!J125),(CEAVI!I125-CEAVI!J125))</f>
        <v>320</v>
      </c>
      <c r="K124" s="95">
        <f t="shared" si="3"/>
        <v>750</v>
      </c>
      <c r="L124" s="65">
        <f t="shared" si="4"/>
        <v>749</v>
      </c>
      <c r="M124" s="65">
        <f t="shared" si="5"/>
        <v>224</v>
      </c>
    </row>
    <row r="125" spans="1:13" ht="38.25" x14ac:dyDescent="0.25">
      <c r="A125" s="130"/>
      <c r="B125" s="133"/>
      <c r="C125" s="23">
        <v>123</v>
      </c>
      <c r="D125" s="21" t="s">
        <v>216</v>
      </c>
      <c r="E125" s="23" t="s">
        <v>40</v>
      </c>
      <c r="F125" s="23" t="s">
        <v>52</v>
      </c>
      <c r="G125" s="23" t="s">
        <v>47</v>
      </c>
      <c r="H125" s="29">
        <v>31.6</v>
      </c>
      <c r="I125" s="64">
        <f>SUM(Reitoria!I126,ESAG!I126,CEART!I126,FAED!I126,CEAD!I126,CEFID!I126,CERES!I126,CESFI!I126,CAV!I126,CCT!I126,CEO!I126,CEPLAN!I126,CEAVI!I126)</f>
        <v>294</v>
      </c>
      <c r="J125" s="94">
        <f>SUM((Reitoria!I126-Reitoria!J126),(ESAG!I126-ESAG!J126),(CEART!I126-CEART!J126),(FAED!I126-FAED!J126),(CEAD!I126-CEAD!J126),(CEFID!I126-CEFID!J126),(CERES!I126-CERES!J126),(CESFI!I126-CESFI!J126),(CAV!I126-CAV!J126),(CCT!I126-CCT!I126),(CEO!I126-CEO!J126),(CEPLAN!I126-CEPLAN!J126),(CEAVI!I126-CEAVI!J126))</f>
        <v>146</v>
      </c>
      <c r="K125" s="95">
        <f t="shared" si="3"/>
        <v>148</v>
      </c>
      <c r="L125" s="65">
        <f t="shared" si="4"/>
        <v>9290.4</v>
      </c>
      <c r="M125" s="65">
        <f t="shared" si="5"/>
        <v>4613.6000000000004</v>
      </c>
    </row>
    <row r="126" spans="1:13" ht="63.75" x14ac:dyDescent="0.25">
      <c r="A126" s="130"/>
      <c r="B126" s="133"/>
      <c r="C126" s="23">
        <v>124</v>
      </c>
      <c r="D126" s="21" t="s">
        <v>217</v>
      </c>
      <c r="E126" s="23" t="s">
        <v>64</v>
      </c>
      <c r="F126" s="23" t="s">
        <v>218</v>
      </c>
      <c r="G126" s="23" t="s">
        <v>47</v>
      </c>
      <c r="H126" s="29">
        <v>12.42</v>
      </c>
      <c r="I126" s="64">
        <f>SUM(Reitoria!I127,ESAG!I127,CEART!I127,FAED!I127,CEAD!I127,CEFID!I127,CERES!I127,CESFI!I127,CAV!I127,CCT!I127,CEO!I127,CEPLAN!I127,CEAVI!I127)</f>
        <v>710</v>
      </c>
      <c r="J126" s="94">
        <f>SUM((Reitoria!I127-Reitoria!J127),(ESAG!I127-ESAG!J127),(CEART!I127-CEART!J127),(FAED!I127-FAED!J127),(CEAD!I127-CEAD!J127),(CEFID!I127-CEFID!J127),(CERES!I127-CERES!J127),(CESFI!I127-CESFI!J127),(CAV!I127-CAV!J127),(CCT!I127-CCT!I127),(CEO!I127-CEO!J127),(CEPLAN!I127-CEPLAN!J127),(CEAVI!I127-CEAVI!J127))</f>
        <v>180</v>
      </c>
      <c r="K126" s="95">
        <f t="shared" si="3"/>
        <v>530</v>
      </c>
      <c r="L126" s="65">
        <f t="shared" si="4"/>
        <v>8818.2000000000007</v>
      </c>
      <c r="M126" s="65">
        <f t="shared" si="5"/>
        <v>2235.6</v>
      </c>
    </row>
    <row r="127" spans="1:13" ht="38.25" x14ac:dyDescent="0.25">
      <c r="A127" s="55" t="s">
        <v>380</v>
      </c>
      <c r="B127" s="53">
        <v>19</v>
      </c>
      <c r="C127" s="26">
        <v>125</v>
      </c>
      <c r="D127" s="35" t="s">
        <v>219</v>
      </c>
      <c r="E127" s="26" t="s">
        <v>64</v>
      </c>
      <c r="F127" s="27" t="s">
        <v>220</v>
      </c>
      <c r="G127" s="26" t="s">
        <v>47</v>
      </c>
      <c r="H127" s="28">
        <v>7.05</v>
      </c>
      <c r="I127" s="64">
        <f>SUM(Reitoria!I128,ESAG!I128,CEART!I128,FAED!I128,CEAD!I128,CEFID!I128,CERES!I128,CESFI!I128,CAV!I128,CCT!I128,CEO!I128,CEPLAN!I128,CEAVI!I128)</f>
        <v>609</v>
      </c>
      <c r="J127" s="94">
        <f>SUM((Reitoria!I128-Reitoria!J128),(ESAG!I128-ESAG!J128),(CEART!I128-CEART!J128),(FAED!I128-FAED!J128),(CEAD!I128-CEAD!J128),(CEFID!I128-CEFID!J128),(CERES!I128-CERES!J128),(CESFI!I128-CESFI!J128),(CAV!I128-CAV!J128),(CCT!I128-CCT!I128),(CEO!I128-CEO!J128),(CEPLAN!I128-CEPLAN!J128),(CEAVI!I128-CEAVI!J128))</f>
        <v>59</v>
      </c>
      <c r="K127" s="95">
        <f t="shared" si="3"/>
        <v>550</v>
      </c>
      <c r="L127" s="65">
        <f t="shared" si="4"/>
        <v>4293.45</v>
      </c>
      <c r="M127" s="65">
        <f t="shared" si="5"/>
        <v>415.95</v>
      </c>
    </row>
    <row r="128" spans="1:13" ht="25.5" x14ac:dyDescent="0.25">
      <c r="A128" s="130" t="s">
        <v>378</v>
      </c>
      <c r="B128" s="133">
        <v>20</v>
      </c>
      <c r="C128" s="23">
        <v>126</v>
      </c>
      <c r="D128" s="21" t="s">
        <v>497</v>
      </c>
      <c r="E128" s="23" t="s">
        <v>9</v>
      </c>
      <c r="F128" s="23" t="s">
        <v>221</v>
      </c>
      <c r="G128" s="23" t="s">
        <v>47</v>
      </c>
      <c r="H128" s="29">
        <v>0.38</v>
      </c>
      <c r="I128" s="64">
        <f>SUM(Reitoria!I129,ESAG!I129,CEART!I129,FAED!I129,CEAD!I129,CEFID!I129,CERES!I129,CESFI!I129,CAV!I129,CCT!I129,CEO!I129,CEPLAN!I129,CEAVI!I129)</f>
        <v>5708</v>
      </c>
      <c r="J128" s="94">
        <f>SUM((Reitoria!I129-Reitoria!J129),(ESAG!I129-ESAG!J129),(CEART!I129-CEART!J129),(FAED!I129-FAED!J129),(CEAD!I129-CEAD!J129),(CEFID!I129-CEFID!J129),(CERES!I129-CERES!J129),(CESFI!I129-CESFI!J129),(CAV!I129-CAV!J129),(CCT!I129-CCT!I129),(CEO!I129-CEO!J129),(CEPLAN!I129-CEPLAN!J129),(CEAVI!I129-CEAVI!J129))</f>
        <v>1976</v>
      </c>
      <c r="K128" s="95">
        <f t="shared" si="3"/>
        <v>3732</v>
      </c>
      <c r="L128" s="65">
        <f t="shared" si="4"/>
        <v>2169.04</v>
      </c>
      <c r="M128" s="65">
        <f t="shared" si="5"/>
        <v>750.88</v>
      </c>
    </row>
    <row r="129" spans="1:13" ht="25.5" x14ac:dyDescent="0.25">
      <c r="A129" s="130"/>
      <c r="B129" s="133"/>
      <c r="C129" s="23">
        <v>127</v>
      </c>
      <c r="D129" s="21" t="s">
        <v>498</v>
      </c>
      <c r="E129" s="23" t="s">
        <v>9</v>
      </c>
      <c r="F129" s="23" t="s">
        <v>110</v>
      </c>
      <c r="G129" s="23" t="s">
        <v>47</v>
      </c>
      <c r="H129" s="29">
        <v>2.85</v>
      </c>
      <c r="I129" s="64">
        <f>SUM(Reitoria!I130,ESAG!I130,CEART!I130,FAED!I130,CEAD!I130,CEFID!I130,CERES!I130,CESFI!I130,CAV!I130,CCT!I130,CEO!I130,CEPLAN!I130,CEAVI!I130)</f>
        <v>560</v>
      </c>
      <c r="J129" s="94">
        <f>SUM((Reitoria!I130-Reitoria!J130),(ESAG!I130-ESAG!J130),(CEART!I130-CEART!J130),(FAED!I130-FAED!J130),(CEAD!I130-CEAD!J130),(CEFID!I130-CEFID!J130),(CERES!I130-CERES!J130),(CESFI!I130-CESFI!J130),(CAV!I130-CAV!J130),(CCT!I130-CCT!I130),(CEO!I130-CEO!J130),(CEPLAN!I130-CEPLAN!J130),(CEAVI!I130-CEAVI!J130))</f>
        <v>94</v>
      </c>
      <c r="K129" s="95">
        <f t="shared" si="3"/>
        <v>466</v>
      </c>
      <c r="L129" s="65">
        <f t="shared" si="4"/>
        <v>1596</v>
      </c>
      <c r="M129" s="65">
        <f t="shared" si="5"/>
        <v>267.90000000000003</v>
      </c>
    </row>
    <row r="130" spans="1:13" ht="25.5" x14ac:dyDescent="0.25">
      <c r="A130" s="130"/>
      <c r="B130" s="133"/>
      <c r="C130" s="23">
        <v>128</v>
      </c>
      <c r="D130" s="21" t="s">
        <v>222</v>
      </c>
      <c r="E130" s="23" t="s">
        <v>68</v>
      </c>
      <c r="F130" s="23" t="s">
        <v>223</v>
      </c>
      <c r="G130" s="23" t="s">
        <v>47</v>
      </c>
      <c r="H130" s="29">
        <v>40</v>
      </c>
      <c r="I130" s="64">
        <f>SUM(Reitoria!I131,ESAG!I131,CEART!I131,FAED!I131,CEAD!I131,CEFID!I131,CERES!I131,CESFI!I131,CAV!I131,CCT!I131,CEO!I131,CEPLAN!I131,CEAVI!I131)</f>
        <v>200</v>
      </c>
      <c r="J130" s="94">
        <f>SUM((Reitoria!I131-Reitoria!J131),(ESAG!I131-ESAG!J131),(CEART!I131-CEART!J131),(FAED!I131-FAED!J131),(CEAD!I131-CEAD!J131),(CEFID!I131-CEFID!J131),(CERES!I131-CERES!J131),(CESFI!I131-CESFI!J131),(CAV!I131-CAV!J131),(CCT!I131-CCT!I131),(CEO!I131-CEO!J131),(CEPLAN!I131-CEPLAN!J131),(CEAVI!I131-CEAVI!J131))</f>
        <v>20</v>
      </c>
      <c r="K130" s="95">
        <f t="shared" si="3"/>
        <v>180</v>
      </c>
      <c r="L130" s="65">
        <f t="shared" si="4"/>
        <v>8000</v>
      </c>
      <c r="M130" s="65">
        <f t="shared" si="5"/>
        <v>800</v>
      </c>
    </row>
    <row r="131" spans="1:13" ht="25.5" x14ac:dyDescent="0.25">
      <c r="A131" s="130"/>
      <c r="B131" s="133"/>
      <c r="C131" s="23">
        <v>129</v>
      </c>
      <c r="D131" s="21" t="s">
        <v>224</v>
      </c>
      <c r="E131" s="23" t="s">
        <v>68</v>
      </c>
      <c r="F131" s="23" t="s">
        <v>221</v>
      </c>
      <c r="G131" s="23" t="s">
        <v>47</v>
      </c>
      <c r="H131" s="29">
        <v>2.5</v>
      </c>
      <c r="I131" s="64">
        <f>SUM(Reitoria!I132,ESAG!I132,CEART!I132,FAED!I132,CEAD!I132,CEFID!I132,CERES!I132,CESFI!I132,CAV!I132,CCT!I132,CEO!I132,CEPLAN!I132,CEAVI!I132)</f>
        <v>220</v>
      </c>
      <c r="J131" s="94">
        <f>SUM((Reitoria!I132-Reitoria!J132),(ESAG!I132-ESAG!J132),(CEART!I132-CEART!J132),(FAED!I132-FAED!J132),(CEAD!I132-CEAD!J132),(CEFID!I132-CEFID!J132),(CERES!I132-CERES!J132),(CESFI!I132-CESFI!J132),(CAV!I132-CAV!J132),(CCT!I132-CCT!I132),(CEO!I132-CEO!J132),(CEPLAN!I132-CEPLAN!J132),(CEAVI!I132-CEAVI!J132))</f>
        <v>0</v>
      </c>
      <c r="K131" s="95">
        <f t="shared" si="3"/>
        <v>220</v>
      </c>
      <c r="L131" s="65">
        <f t="shared" si="4"/>
        <v>550</v>
      </c>
      <c r="M131" s="65">
        <f t="shared" si="5"/>
        <v>0</v>
      </c>
    </row>
    <row r="132" spans="1:13" ht="39" x14ac:dyDescent="0.25">
      <c r="A132" s="130"/>
      <c r="B132" s="133"/>
      <c r="C132" s="23">
        <v>130</v>
      </c>
      <c r="D132" s="37" t="s">
        <v>225</v>
      </c>
      <c r="E132" s="23" t="s">
        <v>40</v>
      </c>
      <c r="F132" s="23" t="s">
        <v>110</v>
      </c>
      <c r="G132" s="23" t="s">
        <v>47</v>
      </c>
      <c r="H132" s="29">
        <v>2.88</v>
      </c>
      <c r="I132" s="64">
        <f>SUM(Reitoria!I133,ESAG!I133,CEART!I133,FAED!I133,CEAD!I133,CEFID!I133,CERES!I133,CESFI!I133,CAV!I133,CCT!I133,CEO!I133,CEPLAN!I133,CEAVI!I133)</f>
        <v>4</v>
      </c>
      <c r="J132" s="94">
        <f>SUM((Reitoria!I133-Reitoria!J133),(ESAG!I133-ESAG!J133),(CEART!I133-CEART!J133),(FAED!I133-FAED!J133),(CEAD!I133-CEAD!J133),(CEFID!I133-CEFID!J133),(CERES!I133-CERES!J133),(CESFI!I133-CESFI!J133),(CAV!I133-CAV!J133),(CCT!I133-CCT!I133),(CEO!I133-CEO!J133),(CEPLAN!I133-CEPLAN!J133),(CEAVI!I133-CEAVI!J133))</f>
        <v>2</v>
      </c>
      <c r="K132" s="95">
        <f t="shared" ref="K132:K195" si="6">I132-J132</f>
        <v>2</v>
      </c>
      <c r="L132" s="65">
        <f t="shared" ref="L132:L195" si="7">H132*I132</f>
        <v>11.52</v>
      </c>
      <c r="M132" s="65">
        <f t="shared" ref="M132:M195" si="8">H132*J132</f>
        <v>5.76</v>
      </c>
    </row>
    <row r="133" spans="1:13" ht="26.25" x14ac:dyDescent="0.25">
      <c r="A133" s="130"/>
      <c r="B133" s="133"/>
      <c r="C133" s="23">
        <v>131</v>
      </c>
      <c r="D133" s="37" t="s">
        <v>226</v>
      </c>
      <c r="E133" s="23" t="s">
        <v>101</v>
      </c>
      <c r="F133" s="23" t="s">
        <v>223</v>
      </c>
      <c r="G133" s="23" t="s">
        <v>47</v>
      </c>
      <c r="H133" s="29">
        <v>54</v>
      </c>
      <c r="I133" s="64">
        <f>SUM(Reitoria!I134,ESAG!I134,CEART!I134,FAED!I134,CEAD!I134,CEFID!I134,CERES!I134,CESFI!I134,CAV!I134,CCT!I134,CEO!I134,CEPLAN!I134,CEAVI!I134)</f>
        <v>6</v>
      </c>
      <c r="J133" s="94">
        <f>SUM((Reitoria!I134-Reitoria!J134),(ESAG!I134-ESAG!J134),(CEART!I134-CEART!J134),(FAED!I134-FAED!J134),(CEAD!I134-CEAD!J134),(CEFID!I134-CEFID!J134),(CERES!I134-CERES!J134),(CESFI!I134-CESFI!J134),(CAV!I134-CAV!J134),(CCT!I134-CCT!I134),(CEO!I134-CEO!J134),(CEPLAN!I134-CEPLAN!J134),(CEAVI!I134-CEAVI!J134))</f>
        <v>2</v>
      </c>
      <c r="K133" s="95">
        <f t="shared" si="6"/>
        <v>4</v>
      </c>
      <c r="L133" s="65">
        <f t="shared" si="7"/>
        <v>324</v>
      </c>
      <c r="M133" s="65">
        <f t="shared" si="8"/>
        <v>108</v>
      </c>
    </row>
    <row r="134" spans="1:13" ht="38.25" x14ac:dyDescent="0.25">
      <c r="A134" s="130"/>
      <c r="B134" s="133"/>
      <c r="C134" s="23">
        <v>132</v>
      </c>
      <c r="D134" s="21" t="s">
        <v>227</v>
      </c>
      <c r="E134" s="23" t="s">
        <v>40</v>
      </c>
      <c r="F134" s="23" t="s">
        <v>110</v>
      </c>
      <c r="G134" s="23" t="s">
        <v>47</v>
      </c>
      <c r="H134" s="29">
        <v>3.7</v>
      </c>
      <c r="I134" s="64">
        <f>SUM(Reitoria!I135,ESAG!I135,CEART!I135,FAED!I135,CEAD!I135,CEFID!I135,CERES!I135,CESFI!I135,CAV!I135,CCT!I135,CEO!I135,CEPLAN!I135,CEAVI!I135)</f>
        <v>380</v>
      </c>
      <c r="J134" s="94">
        <f>SUM((Reitoria!I135-Reitoria!J135),(ESAG!I135-ESAG!J135),(CEART!I135-CEART!J135),(FAED!I135-FAED!J135),(CEAD!I135-CEAD!J135),(CEFID!I135-CEFID!J135),(CERES!I135-CERES!J135),(CESFI!I135-CESFI!J135),(CAV!I135-CAV!J135),(CCT!I135-CCT!I135),(CEO!I135-CEO!J135),(CEPLAN!I135-CEPLAN!J135),(CEAVI!I135-CEAVI!J135))</f>
        <v>62</v>
      </c>
      <c r="K134" s="95">
        <f t="shared" si="6"/>
        <v>318</v>
      </c>
      <c r="L134" s="65">
        <f t="shared" si="7"/>
        <v>1406</v>
      </c>
      <c r="M134" s="65">
        <f t="shared" si="8"/>
        <v>229.4</v>
      </c>
    </row>
    <row r="135" spans="1:13" ht="38.25" x14ac:dyDescent="0.25">
      <c r="A135" s="130"/>
      <c r="B135" s="133"/>
      <c r="C135" s="23">
        <v>133</v>
      </c>
      <c r="D135" s="21" t="s">
        <v>228</v>
      </c>
      <c r="E135" s="23" t="s">
        <v>9</v>
      </c>
      <c r="F135" s="23" t="s">
        <v>229</v>
      </c>
      <c r="G135" s="23" t="s">
        <v>47</v>
      </c>
      <c r="H135" s="29">
        <v>3.92</v>
      </c>
      <c r="I135" s="64">
        <f>SUM(Reitoria!I136,ESAG!I136,CEART!I136,FAED!I136,CEAD!I136,CEFID!I136,CERES!I136,CESFI!I136,CAV!I136,CCT!I136,CEO!I136,CEPLAN!I136,CEAVI!I136)</f>
        <v>283</v>
      </c>
      <c r="J135" s="94">
        <f>SUM((Reitoria!I136-Reitoria!J136),(ESAG!I136-ESAG!J136),(CEART!I136-CEART!J136),(FAED!I136-FAED!J136),(CEAD!I136-CEAD!J136),(CEFID!I136-CEFID!J136),(CERES!I136-CERES!J136),(CESFI!I136-CESFI!J136),(CAV!I136-CAV!J136),(CCT!I136-CCT!I136),(CEO!I136-CEO!J136),(CEPLAN!I136-CEPLAN!J136),(CEAVI!I136-CEAVI!J136))</f>
        <v>125</v>
      </c>
      <c r="K135" s="95">
        <f t="shared" si="6"/>
        <v>158</v>
      </c>
      <c r="L135" s="65">
        <f t="shared" si="7"/>
        <v>1109.3599999999999</v>
      </c>
      <c r="M135" s="65">
        <f t="shared" si="8"/>
        <v>490</v>
      </c>
    </row>
    <row r="136" spans="1:13" ht="38.25" x14ac:dyDescent="0.25">
      <c r="A136" s="130"/>
      <c r="B136" s="133"/>
      <c r="C136" s="23">
        <v>134</v>
      </c>
      <c r="D136" s="21" t="s">
        <v>230</v>
      </c>
      <c r="E136" s="23" t="s">
        <v>9</v>
      </c>
      <c r="F136" s="23" t="s">
        <v>231</v>
      </c>
      <c r="G136" s="23" t="s">
        <v>47</v>
      </c>
      <c r="H136" s="29">
        <v>3.61</v>
      </c>
      <c r="I136" s="64">
        <f>SUM(Reitoria!I137,ESAG!I137,CEART!I137,FAED!I137,CEAD!I137,CEFID!I137,CERES!I137,CESFI!I137,CAV!I137,CCT!I137,CEO!I137,CEPLAN!I137,CEAVI!I137)</f>
        <v>285</v>
      </c>
      <c r="J136" s="94">
        <f>SUM((Reitoria!I137-Reitoria!J137),(ESAG!I137-ESAG!J137),(CEART!I137-CEART!J137),(FAED!I137-FAED!J137),(CEAD!I137-CEAD!J137),(CEFID!I137-CEFID!J137),(CERES!I137-CERES!J137),(CESFI!I137-CESFI!J137),(CAV!I137-CAV!J137),(CCT!I137-CCT!I137),(CEO!I137-CEO!J137),(CEPLAN!I137-CEPLAN!J137),(CEAVI!I137-CEAVI!J137))</f>
        <v>125</v>
      </c>
      <c r="K136" s="95">
        <f t="shared" si="6"/>
        <v>160</v>
      </c>
      <c r="L136" s="65">
        <f t="shared" si="7"/>
        <v>1028.8499999999999</v>
      </c>
      <c r="M136" s="65">
        <f t="shared" si="8"/>
        <v>451.25</v>
      </c>
    </row>
    <row r="137" spans="1:13" ht="25.5" x14ac:dyDescent="0.25">
      <c r="A137" s="130"/>
      <c r="B137" s="133"/>
      <c r="C137" s="23">
        <v>135</v>
      </c>
      <c r="D137" s="21" t="s">
        <v>232</v>
      </c>
      <c r="E137" s="23" t="s">
        <v>40</v>
      </c>
      <c r="F137" s="23" t="s">
        <v>229</v>
      </c>
      <c r="G137" s="23" t="s">
        <v>47</v>
      </c>
      <c r="H137" s="29">
        <v>5.28</v>
      </c>
      <c r="I137" s="64">
        <f>SUM(Reitoria!I138,ESAG!I138,CEART!I138,FAED!I138,CEAD!I138,CEFID!I138,CERES!I138,CESFI!I138,CAV!I138,CCT!I138,CEO!I138,CEPLAN!I138,CEAVI!I138)</f>
        <v>340</v>
      </c>
      <c r="J137" s="94">
        <f>SUM((Reitoria!I138-Reitoria!J138),(ESAG!I138-ESAG!J138),(CEART!I138-CEART!J138),(FAED!I138-FAED!J138),(CEAD!I138-CEAD!J138),(CEFID!I138-CEFID!J138),(CERES!I138-CERES!J138),(CESFI!I138-CESFI!J138),(CAV!I138-CAV!J138),(CCT!I138-CCT!I138),(CEO!I138-CEO!J138),(CEPLAN!I138-CEPLAN!J138),(CEAVI!I138-CEAVI!J138))</f>
        <v>100</v>
      </c>
      <c r="K137" s="95">
        <f t="shared" si="6"/>
        <v>240</v>
      </c>
      <c r="L137" s="65">
        <f t="shared" si="7"/>
        <v>1795.2</v>
      </c>
      <c r="M137" s="65">
        <f t="shared" si="8"/>
        <v>528</v>
      </c>
    </row>
    <row r="138" spans="1:13" ht="102" x14ac:dyDescent="0.25">
      <c r="A138" s="55" t="s">
        <v>380</v>
      </c>
      <c r="B138" s="53">
        <v>21</v>
      </c>
      <c r="C138" s="26">
        <v>136</v>
      </c>
      <c r="D138" s="35" t="s">
        <v>233</v>
      </c>
      <c r="E138" s="26" t="s">
        <v>234</v>
      </c>
      <c r="F138" s="27" t="s">
        <v>235</v>
      </c>
      <c r="G138" s="26" t="s">
        <v>47</v>
      </c>
      <c r="H138" s="28">
        <v>10.49</v>
      </c>
      <c r="I138" s="64">
        <f>SUM(Reitoria!I139,ESAG!I139,CEART!I139,FAED!I139,CEAD!I139,CEFID!I139,CERES!I139,CESFI!I139,CAV!I139,CCT!I139,CEO!I139,CEPLAN!I139,CEAVI!I139)</f>
        <v>4075</v>
      </c>
      <c r="J138" s="94">
        <f>SUM((Reitoria!I139-Reitoria!J139),(ESAG!I139-ESAG!J139),(CEART!I139-CEART!J139),(FAED!I139-FAED!J139),(CEAD!I139-CEAD!J139),(CEFID!I139-CEFID!J139),(CERES!I139-CERES!J139),(CESFI!I139-CESFI!J139),(CAV!I139-CAV!J139),(CCT!I139-CCT!I139),(CEO!I139-CEO!J139),(CEPLAN!I139-CEPLAN!J139),(CEAVI!I139-CEAVI!J139))</f>
        <v>1450</v>
      </c>
      <c r="K138" s="95">
        <f t="shared" si="6"/>
        <v>2625</v>
      </c>
      <c r="L138" s="65">
        <f t="shared" si="7"/>
        <v>42746.75</v>
      </c>
      <c r="M138" s="65">
        <f t="shared" si="8"/>
        <v>15210.5</v>
      </c>
    </row>
    <row r="139" spans="1:13" ht="114.75" x14ac:dyDescent="0.25">
      <c r="A139" s="56" t="s">
        <v>380</v>
      </c>
      <c r="B139" s="54">
        <v>22</v>
      </c>
      <c r="C139" s="23">
        <v>137</v>
      </c>
      <c r="D139" s="21" t="s">
        <v>236</v>
      </c>
      <c r="E139" s="23" t="s">
        <v>234</v>
      </c>
      <c r="F139" s="32" t="s">
        <v>237</v>
      </c>
      <c r="G139" s="23" t="s">
        <v>47</v>
      </c>
      <c r="H139" s="29">
        <v>9.59</v>
      </c>
      <c r="I139" s="64">
        <f>SUM(Reitoria!I140,ESAG!I140,CEART!I140,FAED!I140,CEAD!I140,CEFID!I140,CERES!I140,CESFI!I140,CAV!I140,CCT!I140,CEO!I140,CEPLAN!I140,CEAVI!I140)</f>
        <v>16108</v>
      </c>
      <c r="J139" s="94">
        <f>SUM((Reitoria!I140-Reitoria!J140),(ESAG!I140-ESAG!J140),(CEART!I140-CEART!J140),(FAED!I140-FAED!J140),(CEAD!I140-CEAD!J140),(CEFID!I140-CEFID!J140),(CERES!I140-CERES!J140),(CESFI!I140-CESFI!J140),(CAV!I140-CAV!J140),(CCT!I140-CCT!I140),(CEO!I140-CEO!J140),(CEPLAN!I140-CEPLAN!J140),(CEAVI!I140-CEAVI!J140))</f>
        <v>6935</v>
      </c>
      <c r="K139" s="95">
        <f t="shared" si="6"/>
        <v>9173</v>
      </c>
      <c r="L139" s="65">
        <f t="shared" si="7"/>
        <v>154475.72</v>
      </c>
      <c r="M139" s="65">
        <f t="shared" si="8"/>
        <v>66506.649999999994</v>
      </c>
    </row>
    <row r="140" spans="1:13" ht="25.5" x14ac:dyDescent="0.25">
      <c r="A140" s="131" t="s">
        <v>378</v>
      </c>
      <c r="B140" s="132">
        <v>23</v>
      </c>
      <c r="C140" s="26">
        <v>138</v>
      </c>
      <c r="D140" s="35" t="s">
        <v>238</v>
      </c>
      <c r="E140" s="26" t="s">
        <v>68</v>
      </c>
      <c r="F140" s="27" t="s">
        <v>239</v>
      </c>
      <c r="G140" s="26" t="s">
        <v>47</v>
      </c>
      <c r="H140" s="28">
        <v>9.64</v>
      </c>
      <c r="I140" s="64">
        <f>SUM(Reitoria!I141,ESAG!I141,CEART!I141,FAED!I141,CEAD!I141,CEFID!I141,CERES!I141,CESFI!I141,CAV!I141,CCT!I141,CEO!I141,CEPLAN!I141,CEAVI!I141)</f>
        <v>45</v>
      </c>
      <c r="J140" s="94">
        <f>SUM((Reitoria!I141-Reitoria!J141),(ESAG!I141-ESAG!J141),(CEART!I141-CEART!J141),(FAED!I141-FAED!J141),(CEAD!I141-CEAD!J141),(CEFID!I141-CEFID!J141),(CERES!I141-CERES!J141),(CESFI!I141-CESFI!J141),(CAV!I141-CAV!J141),(CCT!I141-CCT!I141),(CEO!I141-CEO!J141),(CEPLAN!I141-CEPLAN!J141),(CEAVI!I141-CEAVI!J141))</f>
        <v>0</v>
      </c>
      <c r="K140" s="95">
        <f t="shared" si="6"/>
        <v>45</v>
      </c>
      <c r="L140" s="65">
        <f t="shared" si="7"/>
        <v>433.8</v>
      </c>
      <c r="M140" s="65">
        <f t="shared" si="8"/>
        <v>0</v>
      </c>
    </row>
    <row r="141" spans="1:13" ht="25.5" x14ac:dyDescent="0.25">
      <c r="A141" s="131"/>
      <c r="B141" s="132"/>
      <c r="C141" s="26">
        <v>139</v>
      </c>
      <c r="D141" s="35" t="s">
        <v>240</v>
      </c>
      <c r="E141" s="26" t="s">
        <v>68</v>
      </c>
      <c r="F141" s="27" t="s">
        <v>239</v>
      </c>
      <c r="G141" s="26" t="s">
        <v>47</v>
      </c>
      <c r="H141" s="28">
        <v>9.64</v>
      </c>
      <c r="I141" s="64">
        <f>SUM(Reitoria!I142,ESAG!I142,CEART!I142,FAED!I142,CEAD!I142,CEFID!I142,CERES!I142,CESFI!I142,CAV!I142,CCT!I142,CEO!I142,CEPLAN!I142,CEAVI!I142)</f>
        <v>50</v>
      </c>
      <c r="J141" s="94">
        <f>SUM((Reitoria!I142-Reitoria!J142),(ESAG!I142-ESAG!J142),(CEART!I142-CEART!J142),(FAED!I142-FAED!J142),(CEAD!I142-CEAD!J142),(CEFID!I142-CEFID!J142),(CERES!I142-CERES!J142),(CESFI!I142-CESFI!J142),(CAV!I142-CAV!J142),(CCT!I142-CCT!I142),(CEO!I142-CEO!J142),(CEPLAN!I142-CEPLAN!J142),(CEAVI!I142-CEAVI!J142))</f>
        <v>0</v>
      </c>
      <c r="K141" s="95">
        <f t="shared" si="6"/>
        <v>50</v>
      </c>
      <c r="L141" s="65">
        <f t="shared" si="7"/>
        <v>482</v>
      </c>
      <c r="M141" s="65">
        <f t="shared" si="8"/>
        <v>0</v>
      </c>
    </row>
    <row r="142" spans="1:13" ht="25.5" x14ac:dyDescent="0.25">
      <c r="A142" s="131"/>
      <c r="B142" s="132"/>
      <c r="C142" s="26">
        <v>140</v>
      </c>
      <c r="D142" s="35" t="s">
        <v>241</v>
      </c>
      <c r="E142" s="26" t="s">
        <v>186</v>
      </c>
      <c r="F142" s="27" t="s">
        <v>242</v>
      </c>
      <c r="G142" s="26" t="s">
        <v>47</v>
      </c>
      <c r="H142" s="34">
        <v>25.18</v>
      </c>
      <c r="I142" s="64">
        <f>SUM(Reitoria!I143,ESAG!I143,CEART!I143,FAED!I143,CEAD!I143,CEFID!I143,CERES!I143,CESFI!I143,CAV!I143,CCT!I143,CEO!I143,CEPLAN!I143,CEAVI!I143)</f>
        <v>527</v>
      </c>
      <c r="J142" s="94">
        <f>SUM((Reitoria!I143-Reitoria!J143),(ESAG!I143-ESAG!J143),(CEART!I143-CEART!J143),(FAED!I143-FAED!J143),(CEAD!I143-CEAD!J143),(CEFID!I143-CEFID!J143),(CERES!I143-CERES!J143),(CESFI!I143-CESFI!J143),(CAV!I143-CAV!J143),(CCT!I143-CCT!I143),(CEO!I143-CEO!J143),(CEPLAN!I143-CEPLAN!J143),(CEAVI!I143-CEAVI!J143))</f>
        <v>170</v>
      </c>
      <c r="K142" s="95">
        <f t="shared" si="6"/>
        <v>357</v>
      </c>
      <c r="L142" s="65">
        <f t="shared" si="7"/>
        <v>13269.86</v>
      </c>
      <c r="M142" s="65">
        <f t="shared" si="8"/>
        <v>4280.6000000000004</v>
      </c>
    </row>
    <row r="143" spans="1:13" ht="25.5" x14ac:dyDescent="0.25">
      <c r="A143" s="131"/>
      <c r="B143" s="132"/>
      <c r="C143" s="26">
        <v>141</v>
      </c>
      <c r="D143" s="35" t="s">
        <v>243</v>
      </c>
      <c r="E143" s="26" t="s">
        <v>244</v>
      </c>
      <c r="F143" s="27" t="s">
        <v>245</v>
      </c>
      <c r="G143" s="26" t="s">
        <v>47</v>
      </c>
      <c r="H143" s="34">
        <v>22.45</v>
      </c>
      <c r="I143" s="64">
        <f>SUM(Reitoria!I144,ESAG!I144,CEART!I144,FAED!I144,CEAD!I144,CEFID!I144,CERES!I144,CESFI!I144,CAV!I144,CCT!I144,CEO!I144,CEPLAN!I144,CEAVI!I144)</f>
        <v>130</v>
      </c>
      <c r="J143" s="94">
        <f>SUM((Reitoria!I144-Reitoria!J144),(ESAG!I144-ESAG!J144),(CEART!I144-CEART!J144),(FAED!I144-FAED!J144),(CEAD!I144-CEAD!J144),(CEFID!I144-CEFID!J144),(CERES!I144-CERES!J144),(CESFI!I144-CESFI!J144),(CAV!I144-CAV!J144),(CCT!I144-CCT!I144),(CEO!I144-CEO!J144),(CEPLAN!I144-CEPLAN!J144),(CEAVI!I144-CEAVI!J144))</f>
        <v>22</v>
      </c>
      <c r="K143" s="95">
        <f t="shared" si="6"/>
        <v>108</v>
      </c>
      <c r="L143" s="65">
        <f t="shared" si="7"/>
        <v>2918.5</v>
      </c>
      <c r="M143" s="65">
        <f t="shared" si="8"/>
        <v>493.9</v>
      </c>
    </row>
    <row r="144" spans="1:13" x14ac:dyDescent="0.25">
      <c r="A144" s="131"/>
      <c r="B144" s="132"/>
      <c r="C144" s="26">
        <v>142</v>
      </c>
      <c r="D144" s="35" t="s">
        <v>246</v>
      </c>
      <c r="E144" s="26" t="s">
        <v>247</v>
      </c>
      <c r="F144" s="27" t="s">
        <v>245</v>
      </c>
      <c r="G144" s="26" t="s">
        <v>47</v>
      </c>
      <c r="H144" s="34">
        <v>3.44</v>
      </c>
      <c r="I144" s="64">
        <f>SUM(Reitoria!I145,ESAG!I145,CEART!I145,FAED!I145,CEAD!I145,CEFID!I145,CERES!I145,CESFI!I145,CAV!I145,CCT!I145,CEO!I145,CEPLAN!I145,CEAVI!I145)</f>
        <v>200</v>
      </c>
      <c r="J144" s="94">
        <f>SUM((Reitoria!I145-Reitoria!J145),(ESAG!I145-ESAG!J145),(CEART!I145-CEART!J145),(FAED!I145-FAED!J145),(CEAD!I145-CEAD!J145),(CEFID!I145-CEFID!J145),(CERES!I145-CERES!J145),(CESFI!I145-CESFI!J145),(CAV!I145-CAV!J145),(CCT!I145-CCT!I145),(CEO!I145-CEO!J145),(CEPLAN!I145-CEPLAN!J145),(CEAVI!I145-CEAVI!J145))</f>
        <v>7</v>
      </c>
      <c r="K144" s="95">
        <f t="shared" si="6"/>
        <v>193</v>
      </c>
      <c r="L144" s="65">
        <f t="shared" si="7"/>
        <v>688</v>
      </c>
      <c r="M144" s="65">
        <f t="shared" si="8"/>
        <v>24.08</v>
      </c>
    </row>
    <row r="145" spans="1:13" ht="26.25" x14ac:dyDescent="0.25">
      <c r="A145" s="131"/>
      <c r="B145" s="132"/>
      <c r="C145" s="26">
        <v>143</v>
      </c>
      <c r="D145" s="40" t="s">
        <v>248</v>
      </c>
      <c r="E145" s="33" t="s">
        <v>64</v>
      </c>
      <c r="F145" s="33" t="s">
        <v>239</v>
      </c>
      <c r="G145" s="31" t="s">
        <v>47</v>
      </c>
      <c r="H145" s="34">
        <v>7.37</v>
      </c>
      <c r="I145" s="64">
        <f>SUM(Reitoria!I146,ESAG!I146,CEART!I146,FAED!I146,CEAD!I146,CEFID!I146,CERES!I146,CESFI!I146,CAV!I146,CCT!I146,CEO!I146,CEPLAN!I146,CEAVI!I146)</f>
        <v>20</v>
      </c>
      <c r="J145" s="94">
        <f>SUM((Reitoria!I146-Reitoria!J146),(ESAG!I146-ESAG!J146),(CEART!I146-CEART!J146),(FAED!I146-FAED!J146),(CEAD!I146-CEAD!J146),(CEFID!I146-CEFID!J146),(CERES!I146-CERES!J146),(CESFI!I146-CESFI!J146),(CAV!I146-CAV!J146),(CCT!I146-CCT!I146),(CEO!I146-CEO!J146),(CEPLAN!I146-CEPLAN!J146),(CEAVI!I146-CEAVI!J146))</f>
        <v>0</v>
      </c>
      <c r="K145" s="95">
        <f t="shared" si="6"/>
        <v>20</v>
      </c>
      <c r="L145" s="65">
        <f t="shared" si="7"/>
        <v>147.4</v>
      </c>
      <c r="M145" s="65">
        <f t="shared" si="8"/>
        <v>0</v>
      </c>
    </row>
    <row r="146" spans="1:13" ht="25.5" x14ac:dyDescent="0.25">
      <c r="A146" s="131"/>
      <c r="B146" s="132"/>
      <c r="C146" s="26">
        <v>144</v>
      </c>
      <c r="D146" s="35" t="s">
        <v>249</v>
      </c>
      <c r="E146" s="26" t="s">
        <v>68</v>
      </c>
      <c r="F146" s="27" t="s">
        <v>239</v>
      </c>
      <c r="G146" s="26" t="s">
        <v>47</v>
      </c>
      <c r="H146" s="34">
        <v>12.83</v>
      </c>
      <c r="I146" s="64">
        <f>SUM(Reitoria!I147,ESAG!I147,CEART!I147,FAED!I147,CEAD!I147,CEFID!I147,CERES!I147,CESFI!I147,CAV!I147,CCT!I147,CEO!I147,CEPLAN!I147,CEAVI!I147)</f>
        <v>161</v>
      </c>
      <c r="J146" s="94">
        <f>SUM((Reitoria!I147-Reitoria!J147),(ESAG!I147-ESAG!J147),(CEART!I147-CEART!J147),(FAED!I147-FAED!J147),(CEAD!I147-CEAD!J147),(CEFID!I147-CEFID!J147),(CERES!I147-CERES!J147),(CESFI!I147-CESFI!J147),(CAV!I147-CAV!J147),(CCT!I147-CCT!I147),(CEO!I147-CEO!J147),(CEPLAN!I147-CEPLAN!J147),(CEAVI!I147-CEAVI!J147))</f>
        <v>12</v>
      </c>
      <c r="K146" s="95">
        <f t="shared" si="6"/>
        <v>149</v>
      </c>
      <c r="L146" s="65">
        <f t="shared" si="7"/>
        <v>2065.63</v>
      </c>
      <c r="M146" s="65">
        <f t="shared" si="8"/>
        <v>153.96</v>
      </c>
    </row>
    <row r="147" spans="1:13" ht="25.5" x14ac:dyDescent="0.25">
      <c r="A147" s="131"/>
      <c r="B147" s="132"/>
      <c r="C147" s="26">
        <v>145</v>
      </c>
      <c r="D147" s="35" t="s">
        <v>250</v>
      </c>
      <c r="E147" s="26" t="s">
        <v>68</v>
      </c>
      <c r="F147" s="27" t="s">
        <v>239</v>
      </c>
      <c r="G147" s="26" t="s">
        <v>47</v>
      </c>
      <c r="H147" s="34">
        <v>12.09</v>
      </c>
      <c r="I147" s="64">
        <f>SUM(Reitoria!I148,ESAG!I148,CEART!I148,FAED!I148,CEAD!I148,CEFID!I148,CERES!I148,CESFI!I148,CAV!I148,CCT!I148,CEO!I148,CEPLAN!I148,CEAVI!I148)</f>
        <v>409</v>
      </c>
      <c r="J147" s="94">
        <f>SUM((Reitoria!I148-Reitoria!J148),(ESAG!I148-ESAG!J148),(CEART!I148-CEART!J148),(FAED!I148-FAED!J148),(CEAD!I148-CEAD!J148),(CEFID!I148-CEFID!J148),(CERES!I148-CERES!J148),(CESFI!I148-CESFI!J148),(CAV!I148-CAV!J148),(CCT!I148-CCT!I148),(CEO!I148-CEO!J148),(CEPLAN!I148-CEPLAN!J148),(CEAVI!I148-CEAVI!J148))</f>
        <v>97</v>
      </c>
      <c r="K147" s="95">
        <f t="shared" si="6"/>
        <v>312</v>
      </c>
      <c r="L147" s="65">
        <f t="shared" si="7"/>
        <v>4944.8099999999995</v>
      </c>
      <c r="M147" s="65">
        <f t="shared" si="8"/>
        <v>1172.73</v>
      </c>
    </row>
    <row r="148" spans="1:13" ht="25.5" x14ac:dyDescent="0.25">
      <c r="A148" s="131"/>
      <c r="B148" s="132"/>
      <c r="C148" s="26">
        <v>146</v>
      </c>
      <c r="D148" s="35" t="s">
        <v>251</v>
      </c>
      <c r="E148" s="26" t="s">
        <v>68</v>
      </c>
      <c r="F148" s="27" t="s">
        <v>239</v>
      </c>
      <c r="G148" s="26" t="s">
        <v>47</v>
      </c>
      <c r="H148" s="34">
        <v>11.92</v>
      </c>
      <c r="I148" s="64">
        <f>SUM(Reitoria!I149,ESAG!I149,CEART!I149,FAED!I149,CEAD!I149,CEFID!I149,CERES!I149,CESFI!I149,CAV!I149,CCT!I149,CEO!I149,CEPLAN!I149,CEAVI!I149)</f>
        <v>364</v>
      </c>
      <c r="J148" s="94">
        <f>SUM((Reitoria!I149-Reitoria!J149),(ESAG!I149-ESAG!J149),(CEART!I149-CEART!J149),(FAED!I149-FAED!J149),(CEAD!I149-CEAD!J149),(CEFID!I149-CEFID!J149),(CERES!I149-CERES!J149),(CESFI!I149-CESFI!J149),(CAV!I149-CAV!J149),(CCT!I149-CCT!I149),(CEO!I149-CEO!J149),(CEPLAN!I149-CEPLAN!J149),(CEAVI!I149-CEAVI!J149))</f>
        <v>62</v>
      </c>
      <c r="K148" s="95">
        <f t="shared" si="6"/>
        <v>302</v>
      </c>
      <c r="L148" s="65">
        <f t="shared" si="7"/>
        <v>4338.88</v>
      </c>
      <c r="M148" s="65">
        <f t="shared" si="8"/>
        <v>739.04</v>
      </c>
    </row>
    <row r="149" spans="1:13" ht="25.5" x14ac:dyDescent="0.25">
      <c r="A149" s="131"/>
      <c r="B149" s="132"/>
      <c r="C149" s="26">
        <v>147</v>
      </c>
      <c r="D149" s="35" t="s">
        <v>252</v>
      </c>
      <c r="E149" s="26" t="s">
        <v>253</v>
      </c>
      <c r="F149" s="27" t="s">
        <v>239</v>
      </c>
      <c r="G149" s="26" t="s">
        <v>47</v>
      </c>
      <c r="H149" s="34">
        <v>12.21</v>
      </c>
      <c r="I149" s="64">
        <f>SUM(Reitoria!I150,ESAG!I150,CEART!I150,FAED!I150,CEAD!I150,CEFID!I150,CERES!I150,CESFI!I150,CAV!I150,CCT!I150,CEO!I150,CEPLAN!I150,CEAVI!I150)</f>
        <v>154</v>
      </c>
      <c r="J149" s="94">
        <f>SUM((Reitoria!I150-Reitoria!J150),(ESAG!I150-ESAG!J150),(CEART!I150-CEART!J150),(FAED!I150-FAED!J150),(CEAD!I150-CEAD!J150),(CEFID!I150-CEFID!J150),(CERES!I150-CERES!J150),(CESFI!I150-CESFI!J150),(CAV!I150-CAV!J150),(CCT!I150-CCT!I150),(CEO!I150-CEO!J150),(CEPLAN!I150-CEPLAN!J150),(CEAVI!I150-CEAVI!J150))</f>
        <v>12</v>
      </c>
      <c r="K149" s="95">
        <f t="shared" si="6"/>
        <v>142</v>
      </c>
      <c r="L149" s="65">
        <f t="shared" si="7"/>
        <v>1880.3400000000001</v>
      </c>
      <c r="M149" s="65">
        <f t="shared" si="8"/>
        <v>146.52000000000001</v>
      </c>
    </row>
    <row r="150" spans="1:13" ht="25.5" x14ac:dyDescent="0.25">
      <c r="A150" s="131"/>
      <c r="B150" s="132"/>
      <c r="C150" s="26">
        <v>148</v>
      </c>
      <c r="D150" s="35" t="s">
        <v>254</v>
      </c>
      <c r="E150" s="26" t="s">
        <v>186</v>
      </c>
      <c r="F150" s="27" t="s">
        <v>255</v>
      </c>
      <c r="G150" s="26" t="s">
        <v>47</v>
      </c>
      <c r="H150" s="34">
        <v>34.450000000000003</v>
      </c>
      <c r="I150" s="64">
        <f>SUM(Reitoria!I151,ESAG!I151,CEART!I151,FAED!I151,CEAD!I151,CEFID!I151,CERES!I151,CESFI!I151,CAV!I151,CCT!I151,CEO!I151,CEPLAN!I151,CEAVI!I151)</f>
        <v>32</v>
      </c>
      <c r="J150" s="94">
        <f>SUM((Reitoria!I151-Reitoria!J151),(ESAG!I151-ESAG!J151),(CEART!I151-CEART!J151),(FAED!I151-FAED!J151),(CEAD!I151-CEAD!J151),(CEFID!I151-CEFID!J151),(CERES!I151-CERES!J151),(CESFI!I151-CESFI!J151),(CAV!I151-CAV!J151),(CCT!I151-CCT!I151),(CEO!I151-CEO!J151),(CEPLAN!I151-CEPLAN!J151),(CEAVI!I151-CEAVI!J151))</f>
        <v>7</v>
      </c>
      <c r="K150" s="95">
        <f t="shared" si="6"/>
        <v>25</v>
      </c>
      <c r="L150" s="65">
        <f t="shared" si="7"/>
        <v>1102.4000000000001</v>
      </c>
      <c r="M150" s="65">
        <f t="shared" si="8"/>
        <v>241.15000000000003</v>
      </c>
    </row>
    <row r="151" spans="1:13" ht="25.5" x14ac:dyDescent="0.25">
      <c r="A151" s="131"/>
      <c r="B151" s="132"/>
      <c r="C151" s="26">
        <v>149</v>
      </c>
      <c r="D151" s="35" t="s">
        <v>256</v>
      </c>
      <c r="E151" s="26" t="s">
        <v>186</v>
      </c>
      <c r="F151" s="27" t="s">
        <v>257</v>
      </c>
      <c r="G151" s="26" t="s">
        <v>47</v>
      </c>
      <c r="H151" s="34">
        <v>39.4</v>
      </c>
      <c r="I151" s="64">
        <f>SUM(Reitoria!I152,ESAG!I152,CEART!I152,FAED!I152,CEAD!I152,CEFID!I152,CERES!I152,CESFI!I152,CAV!I152,CCT!I152,CEO!I152,CEPLAN!I152,CEAVI!I152)</f>
        <v>77</v>
      </c>
      <c r="J151" s="94">
        <f>SUM((Reitoria!I152-Reitoria!J152),(ESAG!I152-ESAG!J152),(CEART!I152-CEART!J152),(FAED!I152-FAED!J152),(CEAD!I152-CEAD!J152),(CEFID!I152-CEFID!J152),(CERES!I152-CERES!J152),(CESFI!I152-CESFI!J152),(CAV!I152-CAV!J152),(CCT!I152-CCT!I152),(CEO!I152-CEO!J152),(CEPLAN!I152-CEPLAN!J152),(CEAVI!I152-CEAVI!J152))</f>
        <v>2</v>
      </c>
      <c r="K151" s="95">
        <f t="shared" si="6"/>
        <v>75</v>
      </c>
      <c r="L151" s="65">
        <f t="shared" si="7"/>
        <v>3033.7999999999997</v>
      </c>
      <c r="M151" s="65">
        <f t="shared" si="8"/>
        <v>78.8</v>
      </c>
    </row>
    <row r="152" spans="1:13" ht="38.25" x14ac:dyDescent="0.25">
      <c r="A152" s="131"/>
      <c r="B152" s="132"/>
      <c r="C152" s="26">
        <v>150</v>
      </c>
      <c r="D152" s="35" t="s">
        <v>258</v>
      </c>
      <c r="E152" s="26" t="s">
        <v>40</v>
      </c>
      <c r="F152" s="27" t="s">
        <v>259</v>
      </c>
      <c r="G152" s="26" t="s">
        <v>47</v>
      </c>
      <c r="H152" s="34">
        <v>3.24</v>
      </c>
      <c r="I152" s="64">
        <f>SUM(Reitoria!I153,ESAG!I153,CEART!I153,FAED!I153,CEAD!I153,CEFID!I153,CERES!I153,CESFI!I153,CAV!I153,CCT!I153,CEO!I153,CEPLAN!I153,CEAVI!I153)</f>
        <v>340</v>
      </c>
      <c r="J152" s="94">
        <f>SUM((Reitoria!I153-Reitoria!J153),(ESAG!I153-ESAG!J153),(CEART!I153-CEART!J153),(FAED!I153-FAED!J153),(CEAD!I153-CEAD!J153),(CEFID!I153-CEFID!J153),(CERES!I153-CERES!J153),(CESFI!I153-CESFI!J153),(CAV!I153-CAV!J153),(CCT!I153-CCT!I153),(CEO!I153-CEO!J153),(CEPLAN!I153-CEPLAN!J153),(CEAVI!I153-CEAVI!J153))</f>
        <v>130</v>
      </c>
      <c r="K152" s="95">
        <f t="shared" si="6"/>
        <v>210</v>
      </c>
      <c r="L152" s="65">
        <f t="shared" si="7"/>
        <v>1101.6000000000001</v>
      </c>
      <c r="M152" s="65">
        <f t="shared" si="8"/>
        <v>421.20000000000005</v>
      </c>
    </row>
    <row r="153" spans="1:13" ht="25.5" x14ac:dyDescent="0.25">
      <c r="A153" s="131"/>
      <c r="B153" s="132"/>
      <c r="C153" s="26">
        <v>151</v>
      </c>
      <c r="D153" s="35" t="s">
        <v>260</v>
      </c>
      <c r="E153" s="26" t="s">
        <v>253</v>
      </c>
      <c r="F153" s="27" t="s">
        <v>261</v>
      </c>
      <c r="G153" s="26" t="s">
        <v>47</v>
      </c>
      <c r="H153" s="34">
        <v>2.7</v>
      </c>
      <c r="I153" s="64">
        <f>SUM(Reitoria!I154,ESAG!I154,CEART!I154,FAED!I154,CEAD!I154,CEFID!I154,CERES!I154,CESFI!I154,CAV!I154,CCT!I154,CEO!I154,CEPLAN!I154,CEAVI!I154)</f>
        <v>107</v>
      </c>
      <c r="J153" s="94">
        <f>SUM((Reitoria!I154-Reitoria!J154),(ESAG!I154-ESAG!J154),(CEART!I154-CEART!J154),(FAED!I154-FAED!J154),(CEAD!I154-CEAD!J154),(CEFID!I154-CEFID!J154),(CERES!I154-CERES!J154),(CESFI!I154-CESFI!J154),(CAV!I154-CAV!J154),(CCT!I154-CCT!I154),(CEO!I154-CEO!J154),(CEPLAN!I154-CEPLAN!J154),(CEAVI!I154-CEAVI!J154))</f>
        <v>16</v>
      </c>
      <c r="K153" s="95">
        <f t="shared" si="6"/>
        <v>91</v>
      </c>
      <c r="L153" s="65">
        <f t="shared" si="7"/>
        <v>288.90000000000003</v>
      </c>
      <c r="M153" s="65">
        <f t="shared" si="8"/>
        <v>43.2</v>
      </c>
    </row>
    <row r="154" spans="1:13" ht="25.5" x14ac:dyDescent="0.25">
      <c r="A154" s="131"/>
      <c r="B154" s="132"/>
      <c r="C154" s="26">
        <v>152</v>
      </c>
      <c r="D154" s="35" t="s">
        <v>262</v>
      </c>
      <c r="E154" s="26" t="s">
        <v>253</v>
      </c>
      <c r="F154" s="27" t="s">
        <v>261</v>
      </c>
      <c r="G154" s="26" t="s">
        <v>47</v>
      </c>
      <c r="H154" s="28">
        <v>2.7</v>
      </c>
      <c r="I154" s="64">
        <f>SUM(Reitoria!I155,ESAG!I155,CEART!I155,FAED!I155,CEAD!I155,CEFID!I155,CERES!I155,CESFI!I155,CAV!I155,CCT!I155,CEO!I155,CEPLAN!I155,CEAVI!I155)</f>
        <v>107</v>
      </c>
      <c r="J154" s="94">
        <f>SUM((Reitoria!I155-Reitoria!J155),(ESAG!I155-ESAG!J155),(CEART!I155-CEART!J155),(FAED!I155-FAED!J155),(CEAD!I155-CEAD!J155),(CEFID!I155-CEFID!J155),(CERES!I155-CERES!J155),(CESFI!I155-CESFI!J155),(CAV!I155-CAV!J155),(CCT!I155-CCT!I155),(CEO!I155-CEO!J155),(CEPLAN!I155-CEPLAN!J155),(CEAVI!I155-CEAVI!J155))</f>
        <v>16</v>
      </c>
      <c r="K154" s="95">
        <f t="shared" si="6"/>
        <v>91</v>
      </c>
      <c r="L154" s="65">
        <f t="shared" si="7"/>
        <v>288.90000000000003</v>
      </c>
      <c r="M154" s="65">
        <f t="shared" si="8"/>
        <v>43.2</v>
      </c>
    </row>
    <row r="155" spans="1:13" ht="25.5" x14ac:dyDescent="0.25">
      <c r="A155" s="131"/>
      <c r="B155" s="132"/>
      <c r="C155" s="26">
        <v>153</v>
      </c>
      <c r="D155" s="35" t="s">
        <v>263</v>
      </c>
      <c r="E155" s="26" t="s">
        <v>253</v>
      </c>
      <c r="F155" s="27" t="s">
        <v>261</v>
      </c>
      <c r="G155" s="26" t="s">
        <v>47</v>
      </c>
      <c r="H155" s="28">
        <v>2.7</v>
      </c>
      <c r="I155" s="64">
        <f>SUM(Reitoria!I156,ESAG!I156,CEART!I156,FAED!I156,CEAD!I156,CEFID!I156,CERES!I156,CESFI!I156,CAV!I156,CCT!I156,CEO!I156,CEPLAN!I156,CEAVI!I156)</f>
        <v>107</v>
      </c>
      <c r="J155" s="94">
        <f>SUM((Reitoria!I156-Reitoria!J156),(ESAG!I156-ESAG!J156),(CEART!I156-CEART!J156),(FAED!I156-FAED!J156),(CEAD!I156-CEAD!J156),(CEFID!I156-CEFID!J156),(CERES!I156-CERES!J156),(CESFI!I156-CESFI!J156),(CAV!I156-CAV!J156),(CCT!I156-CCT!I156),(CEO!I156-CEO!J156),(CEPLAN!I156-CEPLAN!J156),(CEAVI!I156-CEAVI!J156))</f>
        <v>14</v>
      </c>
      <c r="K155" s="95">
        <f t="shared" si="6"/>
        <v>93</v>
      </c>
      <c r="L155" s="65">
        <f t="shared" si="7"/>
        <v>288.90000000000003</v>
      </c>
      <c r="M155" s="65">
        <f t="shared" si="8"/>
        <v>37.800000000000004</v>
      </c>
    </row>
    <row r="156" spans="1:13" ht="25.5" x14ac:dyDescent="0.25">
      <c r="A156" s="131"/>
      <c r="B156" s="132"/>
      <c r="C156" s="26">
        <v>154</v>
      </c>
      <c r="D156" s="35" t="s">
        <v>264</v>
      </c>
      <c r="E156" s="26" t="s">
        <v>253</v>
      </c>
      <c r="F156" s="27" t="s">
        <v>261</v>
      </c>
      <c r="G156" s="26" t="s">
        <v>47</v>
      </c>
      <c r="H156" s="28">
        <v>2.7</v>
      </c>
      <c r="I156" s="64">
        <f>SUM(Reitoria!I157,ESAG!I157,CEART!I157,FAED!I157,CEAD!I157,CEFID!I157,CERES!I157,CESFI!I157,CAV!I157,CCT!I157,CEO!I157,CEPLAN!I157,CEAVI!I157)</f>
        <v>107</v>
      </c>
      <c r="J156" s="94">
        <f>SUM((Reitoria!I157-Reitoria!J157),(ESAG!I157-ESAG!J157),(CEART!I157-CEART!J157),(FAED!I157-FAED!J157),(CEAD!I157-CEAD!J157),(CEFID!I157-CEFID!J157),(CERES!I157-CERES!J157),(CESFI!I157-CESFI!J157),(CAV!I157-CAV!J157),(CCT!I157-CCT!I157),(CEO!I157-CEO!J157),(CEPLAN!I157-CEPLAN!J157),(CEAVI!I157-CEAVI!J157))</f>
        <v>16</v>
      </c>
      <c r="K156" s="95">
        <f t="shared" si="6"/>
        <v>91</v>
      </c>
      <c r="L156" s="65">
        <f t="shared" si="7"/>
        <v>288.90000000000003</v>
      </c>
      <c r="M156" s="65">
        <f t="shared" si="8"/>
        <v>43.2</v>
      </c>
    </row>
    <row r="157" spans="1:13" x14ac:dyDescent="0.25">
      <c r="A157" s="131"/>
      <c r="B157" s="132"/>
      <c r="C157" s="26">
        <v>155</v>
      </c>
      <c r="D157" s="35" t="s">
        <v>265</v>
      </c>
      <c r="E157" s="26" t="s">
        <v>253</v>
      </c>
      <c r="F157" s="27" t="s">
        <v>239</v>
      </c>
      <c r="G157" s="26" t="s">
        <v>47</v>
      </c>
      <c r="H157" s="28">
        <v>5.0599999999999996</v>
      </c>
      <c r="I157" s="64">
        <f>SUM(Reitoria!I158,ESAG!I158,CEART!I158,FAED!I158,CEAD!I158,CEFID!I158,CERES!I158,CESFI!I158,CAV!I158,CCT!I158,CEO!I158,CEPLAN!I158,CEAVI!I158)</f>
        <v>100</v>
      </c>
      <c r="J157" s="94">
        <f>SUM((Reitoria!I158-Reitoria!J158),(ESAG!I158-ESAG!J158),(CEART!I158-CEART!J158),(FAED!I158-FAED!J158),(CEAD!I158-CEAD!J158),(CEFID!I158-CEFID!J158),(CERES!I158-CERES!J158),(CESFI!I158-CESFI!J158),(CAV!I158-CAV!J158),(CCT!I158-CCT!I158),(CEO!I158-CEO!J158),(CEPLAN!I158-CEPLAN!J158),(CEAVI!I158-CEAVI!J158))</f>
        <v>15</v>
      </c>
      <c r="K157" s="95">
        <f t="shared" si="6"/>
        <v>85</v>
      </c>
      <c r="L157" s="65">
        <f t="shared" si="7"/>
        <v>505.99999999999994</v>
      </c>
      <c r="M157" s="65">
        <f t="shared" si="8"/>
        <v>75.899999999999991</v>
      </c>
    </row>
    <row r="158" spans="1:13" ht="25.5" x14ac:dyDescent="0.25">
      <c r="A158" s="131"/>
      <c r="B158" s="132"/>
      <c r="C158" s="26">
        <v>156</v>
      </c>
      <c r="D158" s="35" t="s">
        <v>266</v>
      </c>
      <c r="E158" s="26" t="s">
        <v>267</v>
      </c>
      <c r="F158" s="27" t="s">
        <v>268</v>
      </c>
      <c r="G158" s="26" t="s">
        <v>47</v>
      </c>
      <c r="H158" s="28">
        <v>9.0500000000000007</v>
      </c>
      <c r="I158" s="64">
        <f>SUM(Reitoria!I159,ESAG!I159,CEART!I159,FAED!I159,CEAD!I159,CEFID!I159,CERES!I159,CESFI!I159,CAV!I159,CCT!I159,CEO!I159,CEPLAN!I159,CEAVI!I159)</f>
        <v>125</v>
      </c>
      <c r="J158" s="94">
        <f>SUM((Reitoria!I159-Reitoria!J159),(ESAG!I159-ESAG!J159),(CEART!I159-CEART!J159),(FAED!I159-FAED!J159),(CEAD!I159-CEAD!J159),(CEFID!I159-CEFID!J159),(CERES!I159-CERES!J159),(CESFI!I159-CESFI!J159),(CAV!I159-CAV!J159),(CCT!I159-CCT!I159),(CEO!I159-CEO!J159),(CEPLAN!I159-CEPLAN!J159),(CEAVI!I159-CEAVI!J159))</f>
        <v>5</v>
      </c>
      <c r="K158" s="95">
        <f t="shared" si="6"/>
        <v>120</v>
      </c>
      <c r="L158" s="65">
        <f t="shared" si="7"/>
        <v>1131.25</v>
      </c>
      <c r="M158" s="65">
        <f t="shared" si="8"/>
        <v>45.25</v>
      </c>
    </row>
    <row r="159" spans="1:13" ht="26.25" x14ac:dyDescent="0.25">
      <c r="A159" s="131"/>
      <c r="B159" s="132"/>
      <c r="C159" s="26">
        <v>157</v>
      </c>
      <c r="D159" s="40" t="s">
        <v>269</v>
      </c>
      <c r="E159" s="31" t="s">
        <v>270</v>
      </c>
      <c r="F159" s="33" t="s">
        <v>259</v>
      </c>
      <c r="G159" s="31" t="s">
        <v>47</v>
      </c>
      <c r="H159" s="28">
        <v>17.73</v>
      </c>
      <c r="I159" s="64">
        <f>SUM(Reitoria!I160,ESAG!I160,CEART!I160,FAED!I160,CEAD!I160,CEFID!I160,CERES!I160,CESFI!I160,CAV!I160,CCT!I160,CEO!I160,CEPLAN!I160,CEAVI!I160)</f>
        <v>4</v>
      </c>
      <c r="J159" s="94">
        <f>SUM((Reitoria!I160-Reitoria!J160),(ESAG!I160-ESAG!J160),(CEART!I160-CEART!J160),(FAED!I160-FAED!J160),(CEAD!I160-CEAD!J160),(CEFID!I160-CEFID!J160),(CERES!I160-CERES!J160),(CESFI!I160-CESFI!J160),(CAV!I160-CAV!J160),(CCT!I160-CCT!I160),(CEO!I160-CEO!J160),(CEPLAN!I160-CEPLAN!J160),(CEAVI!I160-CEAVI!J160))</f>
        <v>0</v>
      </c>
      <c r="K159" s="95">
        <f t="shared" si="6"/>
        <v>4</v>
      </c>
      <c r="L159" s="65">
        <f t="shared" si="7"/>
        <v>70.92</v>
      </c>
      <c r="M159" s="65">
        <f t="shared" si="8"/>
        <v>0</v>
      </c>
    </row>
    <row r="160" spans="1:13" ht="26.25" x14ac:dyDescent="0.25">
      <c r="A160" s="131"/>
      <c r="B160" s="132"/>
      <c r="C160" s="26">
        <v>158</v>
      </c>
      <c r="D160" s="40" t="s">
        <v>271</v>
      </c>
      <c r="E160" s="31" t="s">
        <v>160</v>
      </c>
      <c r="F160" s="33" t="s">
        <v>272</v>
      </c>
      <c r="G160" s="31" t="s">
        <v>47</v>
      </c>
      <c r="H160" s="34">
        <v>1.88</v>
      </c>
      <c r="I160" s="64">
        <f>SUM(Reitoria!I161,ESAG!I161,CEART!I161,FAED!I161,CEAD!I161,CEFID!I161,CERES!I161,CESFI!I161,CAV!I161,CCT!I161,CEO!I161,CEPLAN!I161,CEAVI!I161)</f>
        <v>40</v>
      </c>
      <c r="J160" s="94">
        <f>SUM((Reitoria!I161-Reitoria!J161),(ESAG!I161-ESAG!J161),(CEART!I161-CEART!J161),(FAED!I161-FAED!J161),(CEAD!I161-CEAD!J161),(CEFID!I161-CEFID!J161),(CERES!I161-CERES!J161),(CESFI!I161-CESFI!J161),(CAV!I161-CAV!J161),(CCT!I161-CCT!I161),(CEO!I161-CEO!J161),(CEPLAN!I161-CEPLAN!J161),(CEAVI!I161-CEAVI!J161))</f>
        <v>40</v>
      </c>
      <c r="K160" s="95">
        <f t="shared" si="6"/>
        <v>0</v>
      </c>
      <c r="L160" s="65">
        <f t="shared" si="7"/>
        <v>75.199999999999989</v>
      </c>
      <c r="M160" s="65">
        <f t="shared" si="8"/>
        <v>75.199999999999989</v>
      </c>
    </row>
    <row r="161" spans="1:13" ht="25.5" x14ac:dyDescent="0.25">
      <c r="A161" s="131"/>
      <c r="B161" s="132"/>
      <c r="C161" s="26">
        <v>159</v>
      </c>
      <c r="D161" s="35" t="s">
        <v>273</v>
      </c>
      <c r="E161" s="26" t="s">
        <v>68</v>
      </c>
      <c r="F161" s="27" t="s">
        <v>239</v>
      </c>
      <c r="G161" s="26" t="s">
        <v>47</v>
      </c>
      <c r="H161" s="28">
        <v>9.64</v>
      </c>
      <c r="I161" s="64">
        <f>SUM(Reitoria!I162,ESAG!I162,CEART!I162,FAED!I162,CEAD!I162,CEFID!I162,CERES!I162,CESFI!I162,CAV!I162,CCT!I162,CEO!I162,CEPLAN!I162,CEAVI!I162)</f>
        <v>156</v>
      </c>
      <c r="J161" s="94">
        <f>SUM((Reitoria!I162-Reitoria!J162),(ESAG!I162-ESAG!J162),(CEART!I162-CEART!J162),(FAED!I162-FAED!J162),(CEAD!I162-CEAD!J162),(CEFID!I162-CEFID!J162),(CERES!I162-CERES!J162),(CESFI!I162-CESFI!J162),(CAV!I162-CAV!J162),(CCT!I162-CCT!I162),(CEO!I162-CEO!J162),(CEPLAN!I162-CEPLAN!J162),(CEAVI!I162-CEAVI!J162))</f>
        <v>60</v>
      </c>
      <c r="K161" s="95">
        <f t="shared" si="6"/>
        <v>96</v>
      </c>
      <c r="L161" s="65">
        <f t="shared" si="7"/>
        <v>1503.8400000000001</v>
      </c>
      <c r="M161" s="65">
        <f t="shared" si="8"/>
        <v>578.40000000000009</v>
      </c>
    </row>
    <row r="162" spans="1:13" ht="25.5" x14ac:dyDescent="0.25">
      <c r="A162" s="131"/>
      <c r="B162" s="132"/>
      <c r="C162" s="26">
        <v>160</v>
      </c>
      <c r="D162" s="35" t="s">
        <v>274</v>
      </c>
      <c r="E162" s="26" t="s">
        <v>68</v>
      </c>
      <c r="F162" s="27" t="s">
        <v>239</v>
      </c>
      <c r="G162" s="26" t="s">
        <v>47</v>
      </c>
      <c r="H162" s="28">
        <v>9.64</v>
      </c>
      <c r="I162" s="64">
        <f>SUM(Reitoria!I163,ESAG!I163,CEART!I163,FAED!I163,CEAD!I163,CEFID!I163,CERES!I163,CESFI!I163,CAV!I163,CCT!I163,CEO!I163,CEPLAN!I163,CEAVI!I163)</f>
        <v>139</v>
      </c>
      <c r="J162" s="94">
        <f>SUM((Reitoria!I163-Reitoria!J163),(ESAG!I163-ESAG!J163),(CEART!I163-CEART!J163),(FAED!I163-FAED!J163),(CEAD!I163-CEAD!J163),(CEFID!I163-CEFID!J163),(CERES!I163-CERES!J163),(CESFI!I163-CESFI!J163),(CAV!I163-CAV!J163),(CCT!I163-CCT!I163),(CEO!I163-CEO!J163),(CEPLAN!I163-CEPLAN!J163),(CEAVI!I163-CEAVI!J163))</f>
        <v>60</v>
      </c>
      <c r="K162" s="95">
        <f t="shared" si="6"/>
        <v>79</v>
      </c>
      <c r="L162" s="65">
        <f t="shared" si="7"/>
        <v>1339.96</v>
      </c>
      <c r="M162" s="65">
        <f t="shared" si="8"/>
        <v>578.40000000000009</v>
      </c>
    </row>
    <row r="163" spans="1:13" ht="38.25" x14ac:dyDescent="0.25">
      <c r="A163" s="56" t="s">
        <v>384</v>
      </c>
      <c r="B163" s="54">
        <v>24</v>
      </c>
      <c r="C163" s="23">
        <v>162</v>
      </c>
      <c r="D163" s="21" t="s">
        <v>275</v>
      </c>
      <c r="E163" s="23" t="s">
        <v>40</v>
      </c>
      <c r="F163" s="32" t="s">
        <v>276</v>
      </c>
      <c r="G163" s="23" t="s">
        <v>47</v>
      </c>
      <c r="H163" s="29">
        <v>192.5</v>
      </c>
      <c r="I163" s="64">
        <f>SUM(Reitoria!I164,ESAG!I164,CEART!I164,FAED!I164,CEAD!I164,CEFID!I164,CERES!I164,CESFI!I164,CAV!I164,CCT!I164,CEO!I164,CEPLAN!I164,CEAVI!I164)</f>
        <v>201</v>
      </c>
      <c r="J163" s="94">
        <f>SUM((Reitoria!I164-Reitoria!J164),(ESAG!I164-ESAG!J164),(CEART!I164-CEART!J164),(FAED!I164-FAED!J164),(CEAD!I164-CEAD!J164),(CEFID!I164-CEFID!J164),(CERES!I164-CERES!J164),(CESFI!I164-CESFI!J164),(CAV!I164-CAV!J164),(CCT!I164-CCT!I164),(CEO!I164-CEO!J164),(CEPLAN!I164-CEPLAN!J164),(CEAVI!I164-CEAVI!J164))</f>
        <v>31</v>
      </c>
      <c r="K163" s="95">
        <f t="shared" si="6"/>
        <v>170</v>
      </c>
      <c r="L163" s="65">
        <f t="shared" si="7"/>
        <v>38692.5</v>
      </c>
      <c r="M163" s="65">
        <f t="shared" si="8"/>
        <v>5967.5</v>
      </c>
    </row>
    <row r="164" spans="1:13" ht="25.5" customHeight="1" x14ac:dyDescent="0.25">
      <c r="A164" s="131" t="s">
        <v>377</v>
      </c>
      <c r="B164" s="132">
        <v>25</v>
      </c>
      <c r="C164" s="26">
        <v>163</v>
      </c>
      <c r="D164" s="35" t="s">
        <v>277</v>
      </c>
      <c r="E164" s="26" t="s">
        <v>64</v>
      </c>
      <c r="F164" s="27" t="s">
        <v>278</v>
      </c>
      <c r="G164" s="26" t="s">
        <v>47</v>
      </c>
      <c r="H164" s="28">
        <v>18.64</v>
      </c>
      <c r="I164" s="64">
        <f>SUM(Reitoria!I165,ESAG!I165,CEART!I165,FAED!I165,CEAD!I165,CEFID!I165,CERES!I165,CESFI!I165,CAV!I165,CCT!I165,CEO!I165,CEPLAN!I165,CEAVI!I165)</f>
        <v>299</v>
      </c>
      <c r="J164" s="94">
        <f>SUM((Reitoria!I165-Reitoria!J165),(ESAG!I165-ESAG!J165),(CEART!I165-CEART!J165),(FAED!I165-FAED!J165),(CEAD!I165-CEAD!J165),(CEFID!I165-CEFID!J165),(CERES!I165-CERES!J165),(CESFI!I165-CESFI!J165),(CAV!I165-CAV!J165),(CCT!I165-CCT!I165),(CEO!I165-CEO!J165),(CEPLAN!I165-CEPLAN!J165),(CEAVI!I165-CEAVI!J165))</f>
        <v>18</v>
      </c>
      <c r="K164" s="95">
        <f t="shared" si="6"/>
        <v>281</v>
      </c>
      <c r="L164" s="65">
        <f t="shared" si="7"/>
        <v>5573.3600000000006</v>
      </c>
      <c r="M164" s="65">
        <f t="shared" si="8"/>
        <v>335.52</v>
      </c>
    </row>
    <row r="165" spans="1:13" ht="25.5" customHeight="1" x14ac:dyDescent="0.25">
      <c r="A165" s="131"/>
      <c r="B165" s="132"/>
      <c r="C165" s="26">
        <v>164</v>
      </c>
      <c r="D165" s="35" t="s">
        <v>279</v>
      </c>
      <c r="E165" s="26" t="s">
        <v>64</v>
      </c>
      <c r="F165" s="27" t="s">
        <v>278</v>
      </c>
      <c r="G165" s="26" t="s">
        <v>47</v>
      </c>
      <c r="H165" s="28">
        <v>25</v>
      </c>
      <c r="I165" s="64">
        <f>SUM(Reitoria!I166,ESAG!I166,CEART!I166,FAED!I166,CEAD!I166,CEFID!I166,CERES!I166,CESFI!I166,CAV!I166,CCT!I166,CEO!I166,CEPLAN!I166,CEAVI!I166)</f>
        <v>297</v>
      </c>
      <c r="J165" s="94">
        <f>SUM((Reitoria!I166-Reitoria!J166),(ESAG!I166-ESAG!J166),(CEART!I166-CEART!J166),(FAED!I166-FAED!J166),(CEAD!I166-CEAD!J166),(CEFID!I166-CEFID!J166),(CERES!I166-CERES!J166),(CESFI!I166-CESFI!J166),(CAV!I166-CAV!J166),(CCT!I166-CCT!I166),(CEO!I166-CEO!J166),(CEPLAN!I166-CEPLAN!J166),(CEAVI!I166-CEAVI!J166))</f>
        <v>37</v>
      </c>
      <c r="K165" s="95">
        <f t="shared" si="6"/>
        <v>260</v>
      </c>
      <c r="L165" s="65">
        <f t="shared" si="7"/>
        <v>7425</v>
      </c>
      <c r="M165" s="65">
        <f t="shared" si="8"/>
        <v>925</v>
      </c>
    </row>
    <row r="166" spans="1:13" ht="165.75" x14ac:dyDescent="0.25">
      <c r="A166" s="130" t="s">
        <v>379</v>
      </c>
      <c r="B166" s="133">
        <v>26</v>
      </c>
      <c r="C166" s="23">
        <v>165</v>
      </c>
      <c r="D166" s="21" t="s">
        <v>280</v>
      </c>
      <c r="E166" s="23" t="s">
        <v>9</v>
      </c>
      <c r="F166" s="32" t="s">
        <v>281</v>
      </c>
      <c r="G166" s="23" t="s">
        <v>47</v>
      </c>
      <c r="H166" s="29">
        <v>2.54</v>
      </c>
      <c r="I166" s="64">
        <f>SUM(Reitoria!I167,ESAG!I167,CEART!I167,FAED!I167,CEAD!I167,CEFID!I167,CERES!I167,CESFI!I167,CAV!I167,CCT!I167,CEO!I167,CEPLAN!I167,CEAVI!I167)</f>
        <v>4550</v>
      </c>
      <c r="J166" s="94">
        <f>SUM((Reitoria!I167-Reitoria!J167),(ESAG!I167-ESAG!J167),(CEART!I167-CEART!J167),(FAED!I167-FAED!J167),(CEAD!I167-CEAD!J167),(CEFID!I167-CEFID!J167),(CERES!I167-CERES!J167),(CESFI!I167-CESFI!J167),(CAV!I167-CAV!J167),(CCT!I167-CCT!I167),(CEO!I167-CEO!J167),(CEPLAN!I167-CEPLAN!J167),(CEAVI!I167-CEAVI!J167))</f>
        <v>3250</v>
      </c>
      <c r="K166" s="95">
        <f t="shared" si="6"/>
        <v>1300</v>
      </c>
      <c r="L166" s="65">
        <f t="shared" si="7"/>
        <v>11557</v>
      </c>
      <c r="M166" s="65">
        <f t="shared" si="8"/>
        <v>8255</v>
      </c>
    </row>
    <row r="167" spans="1:13" ht="63.75" x14ac:dyDescent="0.25">
      <c r="A167" s="130"/>
      <c r="B167" s="133"/>
      <c r="C167" s="23">
        <v>166</v>
      </c>
      <c r="D167" s="21" t="s">
        <v>282</v>
      </c>
      <c r="E167" s="23" t="s">
        <v>9</v>
      </c>
      <c r="F167" s="32" t="s">
        <v>283</v>
      </c>
      <c r="G167" s="23" t="s">
        <v>47</v>
      </c>
      <c r="H167" s="29">
        <v>1.2</v>
      </c>
      <c r="I167" s="64">
        <f>SUM(Reitoria!I168,ESAG!I168,CEART!I168,FAED!I168,CEAD!I168,CEFID!I168,CERES!I168,CESFI!I168,CAV!I168,CCT!I168,CEO!I168,CEPLAN!I168,CEAVI!I168)</f>
        <v>1050</v>
      </c>
      <c r="J167" s="94">
        <f>SUM((Reitoria!I168-Reitoria!J168),(ESAG!I168-ESAG!J168),(CEART!I168-CEART!J168),(FAED!I168-FAED!J168),(CEAD!I168-CEAD!J168),(CEFID!I168-CEFID!J168),(CERES!I168-CERES!J168),(CESFI!I168-CESFI!J168),(CAV!I168-CAV!J168),(CCT!I168-CCT!I168),(CEO!I168-CEO!J168),(CEPLAN!I168-CEPLAN!J168),(CEAVI!I168-CEAVI!J168))</f>
        <v>700</v>
      </c>
      <c r="K167" s="95">
        <f t="shared" si="6"/>
        <v>350</v>
      </c>
      <c r="L167" s="65">
        <f t="shared" si="7"/>
        <v>1260</v>
      </c>
      <c r="M167" s="65">
        <f t="shared" si="8"/>
        <v>840</v>
      </c>
    </row>
    <row r="168" spans="1:13" ht="25.5" x14ac:dyDescent="0.25">
      <c r="A168" s="130"/>
      <c r="B168" s="133"/>
      <c r="C168" s="23">
        <v>167</v>
      </c>
      <c r="D168" s="21" t="s">
        <v>284</v>
      </c>
      <c r="E168" s="23" t="s">
        <v>40</v>
      </c>
      <c r="F168" s="32" t="s">
        <v>285</v>
      </c>
      <c r="G168" s="23" t="s">
        <v>47</v>
      </c>
      <c r="H168" s="29">
        <v>1.71</v>
      </c>
      <c r="I168" s="64">
        <f>SUM(Reitoria!I169,ESAG!I169,CEART!I169,FAED!I169,CEAD!I169,CEFID!I169,CERES!I169,CESFI!I169,CAV!I169,CCT!I169,CEO!I169,CEPLAN!I169,CEAVI!I169)</f>
        <v>2410</v>
      </c>
      <c r="J168" s="94">
        <f>SUM((Reitoria!I169-Reitoria!J169),(ESAG!I169-ESAG!J169),(CEART!I169-CEART!J169),(FAED!I169-FAED!J169),(CEAD!I169-CEAD!J169),(CEFID!I169-CEFID!J169),(CERES!I169-CERES!J169),(CESFI!I169-CESFI!J169),(CAV!I169-CAV!J169),(CCT!I169-CCT!I169),(CEO!I169-CEO!J169),(CEPLAN!I169-CEPLAN!J169),(CEAVI!I169-CEAVI!J169))</f>
        <v>1760</v>
      </c>
      <c r="K168" s="95">
        <f t="shared" si="6"/>
        <v>650</v>
      </c>
      <c r="L168" s="65">
        <f t="shared" si="7"/>
        <v>4121.1000000000004</v>
      </c>
      <c r="M168" s="65">
        <f t="shared" si="8"/>
        <v>3009.6</v>
      </c>
    </row>
    <row r="169" spans="1:13" ht="38.25" x14ac:dyDescent="0.25">
      <c r="A169" s="130"/>
      <c r="B169" s="133"/>
      <c r="C169" s="23">
        <v>168</v>
      </c>
      <c r="D169" s="21" t="s">
        <v>286</v>
      </c>
      <c r="E169" s="23" t="s">
        <v>40</v>
      </c>
      <c r="F169" s="32" t="s">
        <v>287</v>
      </c>
      <c r="G169" s="23" t="s">
        <v>47</v>
      </c>
      <c r="H169" s="29">
        <v>3.43</v>
      </c>
      <c r="I169" s="64">
        <f>SUM(Reitoria!I170,ESAG!I170,CEART!I170,FAED!I170,CEAD!I170,CEFID!I170,CERES!I170,CESFI!I170,CAV!I170,CCT!I170,CEO!I170,CEPLAN!I170,CEAVI!I170)</f>
        <v>1110</v>
      </c>
      <c r="J169" s="94">
        <f>SUM((Reitoria!I170-Reitoria!J170),(ESAG!I170-ESAG!J170),(CEART!I170-CEART!J170),(FAED!I170-FAED!J170),(CEAD!I170-CEAD!J170),(CEFID!I170-CEFID!J170),(CERES!I170-CERES!J170),(CESFI!I170-CESFI!J170),(CAV!I170-CAV!J170),(CCT!I170-CCT!I170),(CEO!I170-CEO!J170),(CEPLAN!I170-CEPLAN!J170),(CEAVI!I170-CEAVI!J170))</f>
        <v>545</v>
      </c>
      <c r="K169" s="95">
        <f t="shared" si="6"/>
        <v>565</v>
      </c>
      <c r="L169" s="65">
        <f t="shared" si="7"/>
        <v>3807.3</v>
      </c>
      <c r="M169" s="65">
        <f t="shared" si="8"/>
        <v>1869.3500000000001</v>
      </c>
    </row>
    <row r="170" spans="1:13" ht="38.25" x14ac:dyDescent="0.25">
      <c r="A170" s="130"/>
      <c r="B170" s="133"/>
      <c r="C170" s="23">
        <v>169</v>
      </c>
      <c r="D170" s="21" t="s">
        <v>288</v>
      </c>
      <c r="E170" s="23" t="s">
        <v>40</v>
      </c>
      <c r="F170" s="32" t="s">
        <v>287</v>
      </c>
      <c r="G170" s="23" t="s">
        <v>47</v>
      </c>
      <c r="H170" s="29">
        <v>2</v>
      </c>
      <c r="I170" s="64">
        <f>SUM(Reitoria!I171,ESAG!I171,CEART!I171,FAED!I171,CEAD!I171,CEFID!I171,CERES!I171,CESFI!I171,CAV!I171,CCT!I171,CEO!I171,CEPLAN!I171,CEAVI!I171)</f>
        <v>350</v>
      </c>
      <c r="J170" s="94">
        <f>SUM((Reitoria!I171-Reitoria!J171),(ESAG!I171-ESAG!J171),(CEART!I171-CEART!J171),(FAED!I171-FAED!J171),(CEAD!I171-CEAD!J171),(CEFID!I171-CEFID!J171),(CERES!I171-CERES!J171),(CESFI!I171-CESFI!J171),(CAV!I171-CAV!J171),(CCT!I171-CCT!I171),(CEO!I171-CEO!J171),(CEPLAN!I171-CEPLAN!J171),(CEAVI!I171-CEAVI!J171))</f>
        <v>0</v>
      </c>
      <c r="K170" s="95">
        <f t="shared" si="6"/>
        <v>350</v>
      </c>
      <c r="L170" s="65">
        <f t="shared" si="7"/>
        <v>700</v>
      </c>
      <c r="M170" s="65">
        <f t="shared" si="8"/>
        <v>0</v>
      </c>
    </row>
    <row r="171" spans="1:13" ht="63.75" x14ac:dyDescent="0.25">
      <c r="A171" s="130"/>
      <c r="B171" s="133"/>
      <c r="C171" s="23">
        <v>170</v>
      </c>
      <c r="D171" s="21" t="s">
        <v>289</v>
      </c>
      <c r="E171" s="23" t="s">
        <v>40</v>
      </c>
      <c r="F171" s="32" t="s">
        <v>287</v>
      </c>
      <c r="G171" s="23" t="s">
        <v>47</v>
      </c>
      <c r="H171" s="29">
        <v>1.29</v>
      </c>
      <c r="I171" s="64">
        <f>SUM(Reitoria!I172,ESAG!I172,CEART!I172,FAED!I172,CEAD!I172,CEFID!I172,CERES!I172,CESFI!I172,CAV!I172,CCT!I172,CEO!I172,CEPLAN!I172,CEAVI!I172)</f>
        <v>4150</v>
      </c>
      <c r="J171" s="94">
        <f>SUM((Reitoria!I172-Reitoria!J172),(ESAG!I172-ESAG!J172),(CEART!I172-CEART!J172),(FAED!I172-FAED!J172),(CEAD!I172-CEAD!J172),(CEFID!I172-CEFID!J172),(CERES!I172-CERES!J172),(CESFI!I172-CESFI!J172),(CAV!I172-CAV!J172),(CCT!I172-CCT!I172),(CEO!I172-CEO!J172),(CEPLAN!I172-CEPLAN!J172),(CEAVI!I172-CEAVI!J172))</f>
        <v>1600</v>
      </c>
      <c r="K171" s="95">
        <f t="shared" si="6"/>
        <v>2550</v>
      </c>
      <c r="L171" s="65">
        <f t="shared" si="7"/>
        <v>5353.5</v>
      </c>
      <c r="M171" s="65">
        <f t="shared" si="8"/>
        <v>2064</v>
      </c>
    </row>
    <row r="172" spans="1:13" ht="25.5" x14ac:dyDescent="0.25">
      <c r="A172" s="130"/>
      <c r="B172" s="133"/>
      <c r="C172" s="23">
        <v>171</v>
      </c>
      <c r="D172" s="36" t="s">
        <v>290</v>
      </c>
      <c r="E172" s="23" t="s">
        <v>40</v>
      </c>
      <c r="F172" s="32" t="s">
        <v>281</v>
      </c>
      <c r="G172" s="23" t="s">
        <v>47</v>
      </c>
      <c r="H172" s="29">
        <v>2.5099999999999998</v>
      </c>
      <c r="I172" s="64">
        <f>SUM(Reitoria!I173,ESAG!I173,CEART!I173,FAED!I173,CEAD!I173,CEFID!I173,CERES!I173,CESFI!I173,CAV!I173,CCT!I173,CEO!I173,CEPLAN!I173,CEAVI!I173)</f>
        <v>1040</v>
      </c>
      <c r="J172" s="94">
        <f>SUM((Reitoria!I173-Reitoria!J173),(ESAG!I173-ESAG!J173),(CEART!I173-CEART!J173),(FAED!I173-FAED!J173),(CEAD!I173-CEAD!J173),(CEFID!I173-CEFID!J173),(CERES!I173-CERES!J173),(CESFI!I173-CESFI!J173),(CAV!I173-CAV!J173),(CCT!I173-CCT!I173),(CEO!I173-CEO!J173),(CEPLAN!I173-CEPLAN!J173),(CEAVI!I173-CEAVI!J173))</f>
        <v>225</v>
      </c>
      <c r="K172" s="95">
        <f t="shared" si="6"/>
        <v>815</v>
      </c>
      <c r="L172" s="65">
        <f t="shared" si="7"/>
        <v>2610.3999999999996</v>
      </c>
      <c r="M172" s="65">
        <f t="shared" si="8"/>
        <v>564.75</v>
      </c>
    </row>
    <row r="173" spans="1:13" ht="25.5" x14ac:dyDescent="0.25">
      <c r="A173" s="130"/>
      <c r="B173" s="133"/>
      <c r="C173" s="23">
        <v>172</v>
      </c>
      <c r="D173" s="36" t="s">
        <v>291</v>
      </c>
      <c r="E173" s="23" t="s">
        <v>40</v>
      </c>
      <c r="F173" s="32" t="s">
        <v>292</v>
      </c>
      <c r="G173" s="23" t="s">
        <v>47</v>
      </c>
      <c r="H173" s="29">
        <v>6.56</v>
      </c>
      <c r="I173" s="64">
        <f>SUM(Reitoria!I174,ESAG!I174,CEART!I174,FAED!I174,CEAD!I174,CEFID!I174,CERES!I174,CESFI!I174,CAV!I174,CCT!I174,CEO!I174,CEPLAN!I174,CEAVI!I174)</f>
        <v>590</v>
      </c>
      <c r="J173" s="94">
        <f>SUM((Reitoria!I174-Reitoria!J174),(ESAG!I174-ESAG!J174),(CEART!I174-CEART!J174),(FAED!I174-FAED!J174),(CEAD!I174-CEAD!J174),(CEFID!I174-CEFID!J174),(CERES!I174-CERES!J174),(CESFI!I174-CESFI!J174),(CAV!I174-CAV!J174),(CCT!I174-CCT!I174),(CEO!I174-CEO!J174),(CEPLAN!I174-CEPLAN!J174),(CEAVI!I174-CEAVI!J174))</f>
        <v>85</v>
      </c>
      <c r="K173" s="95">
        <f t="shared" si="6"/>
        <v>505</v>
      </c>
      <c r="L173" s="65">
        <f t="shared" si="7"/>
        <v>3870.3999999999996</v>
      </c>
      <c r="M173" s="65">
        <f t="shared" si="8"/>
        <v>557.6</v>
      </c>
    </row>
    <row r="174" spans="1:13" ht="25.5" x14ac:dyDescent="0.25">
      <c r="A174" s="130"/>
      <c r="B174" s="133"/>
      <c r="C174" s="23">
        <v>173</v>
      </c>
      <c r="D174" s="36" t="s">
        <v>293</v>
      </c>
      <c r="E174" s="23" t="s">
        <v>40</v>
      </c>
      <c r="F174" s="32" t="s">
        <v>52</v>
      </c>
      <c r="G174" s="23" t="s">
        <v>47</v>
      </c>
      <c r="H174" s="29">
        <v>5</v>
      </c>
      <c r="I174" s="64">
        <f>SUM(Reitoria!I175,ESAG!I175,CEART!I175,FAED!I175,CEAD!I175,CEFID!I175,CERES!I175,CESFI!I175,CAV!I175,CCT!I175,CEO!I175,CEPLAN!I175,CEAVI!I175)</f>
        <v>606</v>
      </c>
      <c r="J174" s="94">
        <f>SUM((Reitoria!I175-Reitoria!J175),(ESAG!I175-ESAG!J175),(CEART!I175-CEART!J175),(FAED!I175-FAED!J175),(CEAD!I175-CEAD!J175),(CEFID!I175-CEFID!J175),(CERES!I175-CERES!J175),(CESFI!I175-CESFI!J175),(CAV!I175-CAV!J175),(CCT!I175-CCT!I175),(CEO!I175-CEO!J175),(CEPLAN!I175-CEPLAN!J175),(CEAVI!I175-CEAVI!J175))</f>
        <v>151</v>
      </c>
      <c r="K174" s="95">
        <f t="shared" si="6"/>
        <v>455</v>
      </c>
      <c r="L174" s="65">
        <f t="shared" si="7"/>
        <v>3030</v>
      </c>
      <c r="M174" s="65">
        <f t="shared" si="8"/>
        <v>755</v>
      </c>
    </row>
    <row r="175" spans="1:13" ht="38.25" x14ac:dyDescent="0.25">
      <c r="A175" s="130"/>
      <c r="B175" s="133"/>
      <c r="C175" s="23">
        <v>174</v>
      </c>
      <c r="D175" s="21" t="s">
        <v>294</v>
      </c>
      <c r="E175" s="23" t="s">
        <v>40</v>
      </c>
      <c r="F175" s="32" t="s">
        <v>295</v>
      </c>
      <c r="G175" s="23" t="s">
        <v>47</v>
      </c>
      <c r="H175" s="29">
        <v>25.49</v>
      </c>
      <c r="I175" s="64">
        <f>SUM(Reitoria!I176,ESAG!I176,CEART!I176,FAED!I176,CEAD!I176,CEFID!I176,CERES!I176,CESFI!I176,CAV!I176,CCT!I176,CEO!I176,CEPLAN!I176,CEAVI!I176)</f>
        <v>324</v>
      </c>
      <c r="J175" s="94">
        <f>SUM((Reitoria!I176-Reitoria!J176),(ESAG!I176-ESAG!J176),(CEART!I176-CEART!J176),(FAED!I176-FAED!J176),(CEAD!I176-CEAD!J176),(CEFID!I176-CEFID!J176),(CERES!I176-CERES!J176),(CESFI!I176-CESFI!J176),(CAV!I176-CAV!J176),(CCT!I176-CCT!I176),(CEO!I176-CEO!J176),(CEPLAN!I176-CEPLAN!J176),(CEAVI!I176-CEAVI!J176))</f>
        <v>62</v>
      </c>
      <c r="K175" s="95">
        <f t="shared" si="6"/>
        <v>262</v>
      </c>
      <c r="L175" s="65">
        <f t="shared" si="7"/>
        <v>8258.76</v>
      </c>
      <c r="M175" s="65">
        <f t="shared" si="8"/>
        <v>1580.3799999999999</v>
      </c>
    </row>
    <row r="176" spans="1:13" ht="38.25" x14ac:dyDescent="0.25">
      <c r="A176" s="131" t="s">
        <v>379</v>
      </c>
      <c r="B176" s="132">
        <v>27</v>
      </c>
      <c r="C176" s="26">
        <v>175</v>
      </c>
      <c r="D176" s="39" t="s">
        <v>296</v>
      </c>
      <c r="E176" s="26" t="s">
        <v>40</v>
      </c>
      <c r="F176" s="27" t="s">
        <v>153</v>
      </c>
      <c r="G176" s="26" t="s">
        <v>47</v>
      </c>
      <c r="H176" s="30">
        <v>4.21</v>
      </c>
      <c r="I176" s="64">
        <f>SUM(Reitoria!I177,ESAG!I177,CEART!I177,FAED!I177,CEAD!I177,CEFID!I177,CERES!I177,CESFI!I177,CAV!I177,CCT!I177,CEO!I177,CEPLAN!I177,CEAVI!I177)</f>
        <v>920</v>
      </c>
      <c r="J176" s="94">
        <f>SUM((Reitoria!I177-Reitoria!J177),(ESAG!I177-ESAG!J177),(CEART!I177-CEART!J177),(FAED!I177-FAED!J177),(CEAD!I177-CEAD!J177),(CEFID!I177-CEFID!J177),(CERES!I177-CERES!J177),(CESFI!I177-CESFI!J177),(CAV!I177-CAV!J177),(CCT!I177-CCT!I177),(CEO!I177-CEO!J177),(CEPLAN!I177-CEPLAN!J177),(CEAVI!I177-CEAVI!J177))</f>
        <v>235</v>
      </c>
      <c r="K176" s="95">
        <f t="shared" si="6"/>
        <v>685</v>
      </c>
      <c r="L176" s="65">
        <f t="shared" si="7"/>
        <v>3873.2</v>
      </c>
      <c r="M176" s="65">
        <f t="shared" si="8"/>
        <v>989.35</v>
      </c>
    </row>
    <row r="177" spans="1:13" ht="25.5" x14ac:dyDescent="0.25">
      <c r="A177" s="131"/>
      <c r="B177" s="132"/>
      <c r="C177" s="26">
        <v>176</v>
      </c>
      <c r="D177" s="39" t="s">
        <v>297</v>
      </c>
      <c r="E177" s="26" t="s">
        <v>40</v>
      </c>
      <c r="F177" s="27" t="s">
        <v>298</v>
      </c>
      <c r="G177" s="26" t="s">
        <v>47</v>
      </c>
      <c r="H177" s="30">
        <v>0.79</v>
      </c>
      <c r="I177" s="64">
        <f>SUM(Reitoria!I178,ESAG!I178,CEART!I178,FAED!I178,CEAD!I178,CEFID!I178,CERES!I178,CESFI!I178,CAV!I178,CCT!I178,CEO!I178,CEPLAN!I178,CEAVI!I178)</f>
        <v>1080</v>
      </c>
      <c r="J177" s="94">
        <f>SUM((Reitoria!I178-Reitoria!J178),(ESAG!I178-ESAG!J178),(CEART!I178-CEART!J178),(FAED!I178-FAED!J178),(CEAD!I178-CEAD!J178),(CEFID!I178-CEFID!J178),(CERES!I178-CERES!J178),(CESFI!I178-CESFI!J178),(CAV!I178-CAV!J178),(CCT!I178-CCT!I178),(CEO!I178-CEO!J178),(CEPLAN!I178-CEPLAN!J178),(CEAVI!I178-CEAVI!J178))</f>
        <v>230</v>
      </c>
      <c r="K177" s="95">
        <f t="shared" si="6"/>
        <v>850</v>
      </c>
      <c r="L177" s="65">
        <f t="shared" si="7"/>
        <v>853.2</v>
      </c>
      <c r="M177" s="65">
        <f t="shared" si="8"/>
        <v>181.70000000000002</v>
      </c>
    </row>
    <row r="178" spans="1:13" ht="25.5" x14ac:dyDescent="0.25">
      <c r="A178" s="131"/>
      <c r="B178" s="132"/>
      <c r="C178" s="26">
        <v>177</v>
      </c>
      <c r="D178" s="39" t="s">
        <v>299</v>
      </c>
      <c r="E178" s="26" t="s">
        <v>40</v>
      </c>
      <c r="F178" s="27" t="s">
        <v>300</v>
      </c>
      <c r="G178" s="26" t="s">
        <v>47</v>
      </c>
      <c r="H178" s="30">
        <v>0.09</v>
      </c>
      <c r="I178" s="64">
        <f>SUM(Reitoria!I179,ESAG!I179,CEART!I179,FAED!I179,CEAD!I179,CEFID!I179,CERES!I179,CESFI!I179,CAV!I179,CCT!I179,CEO!I179,CEPLAN!I179,CEAVI!I179)</f>
        <v>50</v>
      </c>
      <c r="J178" s="94">
        <f>SUM((Reitoria!I179-Reitoria!J179),(ESAG!I179-ESAG!J179),(CEART!I179-CEART!J179),(FAED!I179-FAED!J179),(CEAD!I179-CEAD!J179),(CEFID!I179-CEFID!J179),(CERES!I179-CERES!J179),(CESFI!I179-CESFI!J179),(CAV!I179-CAV!J179),(CCT!I179-CCT!I179),(CEO!I179-CEO!J179),(CEPLAN!I179-CEPLAN!J179),(CEAVI!I179-CEAVI!J179))</f>
        <v>0</v>
      </c>
      <c r="K178" s="95">
        <f t="shared" si="6"/>
        <v>50</v>
      </c>
      <c r="L178" s="65">
        <f t="shared" si="7"/>
        <v>4.5</v>
      </c>
      <c r="M178" s="65">
        <f t="shared" si="8"/>
        <v>0</v>
      </c>
    </row>
    <row r="179" spans="1:13" ht="25.5" x14ac:dyDescent="0.25">
      <c r="A179" s="131"/>
      <c r="B179" s="132"/>
      <c r="C179" s="26">
        <v>178</v>
      </c>
      <c r="D179" s="39" t="s">
        <v>301</v>
      </c>
      <c r="E179" s="26" t="s">
        <v>40</v>
      </c>
      <c r="F179" s="27" t="s">
        <v>300</v>
      </c>
      <c r="G179" s="26" t="s">
        <v>47</v>
      </c>
      <c r="H179" s="30">
        <v>0.2</v>
      </c>
      <c r="I179" s="64">
        <f>SUM(Reitoria!I180,ESAG!I180,CEART!I180,FAED!I180,CEAD!I180,CEFID!I180,CERES!I180,CESFI!I180,CAV!I180,CCT!I180,CEO!I180,CEPLAN!I180,CEAVI!I180)</f>
        <v>50</v>
      </c>
      <c r="J179" s="94">
        <f>SUM((Reitoria!I180-Reitoria!J180),(ESAG!I180-ESAG!J180),(CEART!I180-CEART!J180),(FAED!I180-FAED!J180),(CEAD!I180-CEAD!J180),(CEFID!I180-CEFID!J180),(CERES!I180-CERES!J180),(CESFI!I180-CESFI!J180),(CAV!I180-CAV!J180),(CCT!I180-CCT!I180),(CEO!I180-CEO!J180),(CEPLAN!I180-CEPLAN!J180),(CEAVI!I180-CEAVI!J180))</f>
        <v>0</v>
      </c>
      <c r="K179" s="95">
        <f t="shared" si="6"/>
        <v>50</v>
      </c>
      <c r="L179" s="65">
        <f t="shared" si="7"/>
        <v>10</v>
      </c>
      <c r="M179" s="65">
        <f t="shared" si="8"/>
        <v>0</v>
      </c>
    </row>
    <row r="180" spans="1:13" ht="25.5" x14ac:dyDescent="0.25">
      <c r="A180" s="131"/>
      <c r="B180" s="132"/>
      <c r="C180" s="26">
        <v>179</v>
      </c>
      <c r="D180" s="39" t="s">
        <v>302</v>
      </c>
      <c r="E180" s="26" t="s">
        <v>40</v>
      </c>
      <c r="F180" s="27" t="s">
        <v>300</v>
      </c>
      <c r="G180" s="26" t="s">
        <v>47</v>
      </c>
      <c r="H180" s="30">
        <v>0.1</v>
      </c>
      <c r="I180" s="64">
        <f>SUM(Reitoria!I181,ESAG!I181,CEART!I181,FAED!I181,CEAD!I181,CEFID!I181,CERES!I181,CESFI!I181,CAV!I181,CCT!I181,CEO!I181,CEPLAN!I181,CEAVI!I181)</f>
        <v>50</v>
      </c>
      <c r="J180" s="94">
        <f>SUM((Reitoria!I181-Reitoria!J181),(ESAG!I181-ESAG!J181),(CEART!I181-CEART!J181),(FAED!I181-FAED!J181),(CEAD!I181-CEAD!J181),(CEFID!I181-CEFID!J181),(CERES!I181-CERES!J181),(CESFI!I181-CESFI!J181),(CAV!I181-CAV!J181),(CCT!I181-CCT!I181),(CEO!I181-CEO!J181),(CEPLAN!I181-CEPLAN!J181),(CEAVI!I181-CEAVI!J181))</f>
        <v>0</v>
      </c>
      <c r="K180" s="95">
        <f t="shared" si="6"/>
        <v>50</v>
      </c>
      <c r="L180" s="65">
        <f t="shared" si="7"/>
        <v>5</v>
      </c>
      <c r="M180" s="65">
        <f t="shared" si="8"/>
        <v>0</v>
      </c>
    </row>
    <row r="181" spans="1:13" ht="25.5" x14ac:dyDescent="0.25">
      <c r="A181" s="131"/>
      <c r="B181" s="132"/>
      <c r="C181" s="26">
        <v>180</v>
      </c>
      <c r="D181" s="39" t="s">
        <v>303</v>
      </c>
      <c r="E181" s="26" t="s">
        <v>40</v>
      </c>
      <c r="F181" s="27" t="s">
        <v>300</v>
      </c>
      <c r="G181" s="26" t="s">
        <v>47</v>
      </c>
      <c r="H181" s="30">
        <v>0.13</v>
      </c>
      <c r="I181" s="64">
        <f>SUM(Reitoria!I182,ESAG!I182,CEART!I182,FAED!I182,CEAD!I182,CEFID!I182,CERES!I182,CESFI!I182,CAV!I182,CCT!I182,CEO!I182,CEPLAN!I182,CEAVI!I182)</f>
        <v>50</v>
      </c>
      <c r="J181" s="94">
        <f>SUM((Reitoria!I182-Reitoria!J182),(ESAG!I182-ESAG!J182),(CEART!I182-CEART!J182),(FAED!I182-FAED!J182),(CEAD!I182-CEAD!J182),(CEFID!I182-CEFID!J182),(CERES!I182-CERES!J182),(CESFI!I182-CESFI!J182),(CAV!I182-CAV!J182),(CCT!I182-CCT!I182),(CEO!I182-CEO!J182),(CEPLAN!I182-CEPLAN!J182),(CEAVI!I182-CEAVI!J182))</f>
        <v>0</v>
      </c>
      <c r="K181" s="95">
        <f t="shared" si="6"/>
        <v>50</v>
      </c>
      <c r="L181" s="65">
        <f t="shared" si="7"/>
        <v>6.5</v>
      </c>
      <c r="M181" s="65">
        <f t="shared" si="8"/>
        <v>0</v>
      </c>
    </row>
    <row r="182" spans="1:13" ht="25.5" x14ac:dyDescent="0.25">
      <c r="A182" s="131"/>
      <c r="B182" s="132"/>
      <c r="C182" s="26">
        <v>181</v>
      </c>
      <c r="D182" s="39" t="s">
        <v>304</v>
      </c>
      <c r="E182" s="26" t="s">
        <v>40</v>
      </c>
      <c r="F182" s="27" t="s">
        <v>300</v>
      </c>
      <c r="G182" s="26" t="s">
        <v>47</v>
      </c>
      <c r="H182" s="30">
        <v>0.16</v>
      </c>
      <c r="I182" s="64">
        <f>SUM(Reitoria!I183,ESAG!I183,CEART!I183,FAED!I183,CEAD!I183,CEFID!I183,CERES!I183,CESFI!I183,CAV!I183,CCT!I183,CEO!I183,CEPLAN!I183,CEAVI!I183)</f>
        <v>150</v>
      </c>
      <c r="J182" s="94">
        <f>SUM((Reitoria!I183-Reitoria!J183),(ESAG!I183-ESAG!J183),(CEART!I183-CEART!J183),(FAED!I183-FAED!J183),(CEAD!I183-CEAD!J183),(CEFID!I183-CEFID!J183),(CERES!I183-CERES!J183),(CESFI!I183-CESFI!J183),(CAV!I183-CAV!J183),(CCT!I183-CCT!I183),(CEO!I183-CEO!J183),(CEPLAN!I183-CEPLAN!J183),(CEAVI!I183-CEAVI!J183))</f>
        <v>0</v>
      </c>
      <c r="K182" s="95">
        <f t="shared" si="6"/>
        <v>150</v>
      </c>
      <c r="L182" s="65">
        <f t="shared" si="7"/>
        <v>24</v>
      </c>
      <c r="M182" s="65">
        <f t="shared" si="8"/>
        <v>0</v>
      </c>
    </row>
    <row r="183" spans="1:13" ht="25.5" x14ac:dyDescent="0.25">
      <c r="A183" s="131"/>
      <c r="B183" s="132"/>
      <c r="C183" s="26">
        <v>182</v>
      </c>
      <c r="D183" s="39" t="s">
        <v>305</v>
      </c>
      <c r="E183" s="26" t="s">
        <v>40</v>
      </c>
      <c r="F183" s="27" t="s">
        <v>300</v>
      </c>
      <c r="G183" s="26" t="s">
        <v>47</v>
      </c>
      <c r="H183" s="30">
        <v>0.34</v>
      </c>
      <c r="I183" s="64">
        <f>SUM(Reitoria!I184,ESAG!I184,CEART!I184,FAED!I184,CEAD!I184,CEFID!I184,CERES!I184,CESFI!I184,CAV!I184,CCT!I184,CEO!I184,CEPLAN!I184,CEAVI!I184)</f>
        <v>50</v>
      </c>
      <c r="J183" s="94">
        <f>SUM((Reitoria!I184-Reitoria!J184),(ESAG!I184-ESAG!J184),(CEART!I184-CEART!J184),(FAED!I184-FAED!J184),(CEAD!I184-CEAD!J184),(CEFID!I184-CEFID!J184),(CERES!I184-CERES!J184),(CESFI!I184-CESFI!J184),(CAV!I184-CAV!J184),(CCT!I184-CCT!I184),(CEO!I184-CEO!J184),(CEPLAN!I184-CEPLAN!J184),(CEAVI!I184-CEAVI!J184))</f>
        <v>0</v>
      </c>
      <c r="K183" s="95">
        <f t="shared" si="6"/>
        <v>50</v>
      </c>
      <c r="L183" s="65">
        <f t="shared" si="7"/>
        <v>17</v>
      </c>
      <c r="M183" s="65">
        <f t="shared" si="8"/>
        <v>0</v>
      </c>
    </row>
    <row r="184" spans="1:13" x14ac:dyDescent="0.25">
      <c r="A184" s="131"/>
      <c r="B184" s="132"/>
      <c r="C184" s="26">
        <v>183</v>
      </c>
      <c r="D184" s="39" t="s">
        <v>306</v>
      </c>
      <c r="E184" s="26" t="s">
        <v>40</v>
      </c>
      <c r="F184" s="27" t="s">
        <v>300</v>
      </c>
      <c r="G184" s="26" t="s">
        <v>47</v>
      </c>
      <c r="H184" s="30">
        <v>0.04</v>
      </c>
      <c r="I184" s="64">
        <f>SUM(Reitoria!I185,ESAG!I185,CEART!I185,FAED!I185,CEAD!I185,CEFID!I185,CERES!I185,CESFI!I185,CAV!I185,CCT!I185,CEO!I185,CEPLAN!I185,CEAVI!I185)</f>
        <v>150</v>
      </c>
      <c r="J184" s="94">
        <f>SUM((Reitoria!I185-Reitoria!J185),(ESAG!I185-ESAG!J185),(CEART!I185-CEART!J185),(FAED!I185-FAED!J185),(CEAD!I185-CEAD!J185),(CEFID!I185-CEFID!J185),(CERES!I185-CERES!J185),(CESFI!I185-CESFI!J185),(CAV!I185-CAV!J185),(CCT!I185-CCT!I185),(CEO!I185-CEO!J185),(CEPLAN!I185-CEPLAN!J185),(CEAVI!I185-CEAVI!J185))</f>
        <v>0</v>
      </c>
      <c r="K184" s="95">
        <f t="shared" si="6"/>
        <v>150</v>
      </c>
      <c r="L184" s="65">
        <f t="shared" si="7"/>
        <v>6</v>
      </c>
      <c r="M184" s="65">
        <f t="shared" si="8"/>
        <v>0</v>
      </c>
    </row>
    <row r="185" spans="1:13" x14ac:dyDescent="0.25">
      <c r="A185" s="131"/>
      <c r="B185" s="132"/>
      <c r="C185" s="26">
        <v>184</v>
      </c>
      <c r="D185" s="39" t="s">
        <v>307</v>
      </c>
      <c r="E185" s="26" t="s">
        <v>40</v>
      </c>
      <c r="F185" s="27" t="s">
        <v>281</v>
      </c>
      <c r="G185" s="26" t="s">
        <v>47</v>
      </c>
      <c r="H185" s="30">
        <v>0.19</v>
      </c>
      <c r="I185" s="64">
        <f>SUM(Reitoria!I186,ESAG!I186,CEART!I186,FAED!I186,CEAD!I186,CEFID!I186,CERES!I186,CESFI!I186,CAV!I186,CCT!I186,CEO!I186,CEPLAN!I186,CEAVI!I186)</f>
        <v>410</v>
      </c>
      <c r="J185" s="94">
        <f>SUM((Reitoria!I186-Reitoria!J186),(ESAG!I186-ESAG!J186),(CEART!I186-CEART!J186),(FAED!I186-FAED!J186),(CEAD!I186-CEAD!J186),(CEFID!I186-CEFID!J186),(CERES!I186-CERES!J186),(CESFI!I186-CESFI!J186),(CAV!I186-CAV!J186),(CCT!I186-CCT!I186),(CEO!I186-CEO!J186),(CEPLAN!I186-CEPLAN!J186),(CEAVI!I186-CEAVI!J186))</f>
        <v>40</v>
      </c>
      <c r="K185" s="95">
        <f t="shared" si="6"/>
        <v>370</v>
      </c>
      <c r="L185" s="65">
        <f t="shared" si="7"/>
        <v>77.900000000000006</v>
      </c>
      <c r="M185" s="65">
        <f t="shared" si="8"/>
        <v>7.6</v>
      </c>
    </row>
    <row r="186" spans="1:13" ht="25.5" x14ac:dyDescent="0.25">
      <c r="A186" s="131"/>
      <c r="B186" s="132"/>
      <c r="C186" s="26">
        <v>185</v>
      </c>
      <c r="D186" s="39" t="s">
        <v>308</v>
      </c>
      <c r="E186" s="26" t="s">
        <v>40</v>
      </c>
      <c r="F186" s="27" t="s">
        <v>281</v>
      </c>
      <c r="G186" s="26" t="s">
        <v>47</v>
      </c>
      <c r="H186" s="30">
        <v>0.24</v>
      </c>
      <c r="I186" s="64">
        <f>SUM(Reitoria!I187,ESAG!I187,CEART!I187,FAED!I187,CEAD!I187,CEFID!I187,CERES!I187,CESFI!I187,CAV!I187,CCT!I187,CEO!I187,CEPLAN!I187,CEAVI!I187)</f>
        <v>410</v>
      </c>
      <c r="J186" s="94">
        <f>SUM((Reitoria!I187-Reitoria!J187),(ESAG!I187-ESAG!J187),(CEART!I187-CEART!J187),(FAED!I187-FAED!J187),(CEAD!I187-CEAD!J187),(CEFID!I187-CEFID!J187),(CERES!I187-CERES!J187),(CESFI!I187-CESFI!J187),(CAV!I187-CAV!J187),(CCT!I187-CCT!I187),(CEO!I187-CEO!J187),(CEPLAN!I187-CEPLAN!J187),(CEAVI!I187-CEAVI!J187))</f>
        <v>40</v>
      </c>
      <c r="K186" s="95">
        <f t="shared" si="6"/>
        <v>370</v>
      </c>
      <c r="L186" s="65">
        <f t="shared" si="7"/>
        <v>98.399999999999991</v>
      </c>
      <c r="M186" s="65">
        <f t="shared" si="8"/>
        <v>9.6</v>
      </c>
    </row>
    <row r="187" spans="1:13" ht="38.25" x14ac:dyDescent="0.25">
      <c r="A187" s="131"/>
      <c r="B187" s="132"/>
      <c r="C187" s="26">
        <v>186</v>
      </c>
      <c r="D187" s="35" t="s">
        <v>309</v>
      </c>
      <c r="E187" s="26" t="s">
        <v>40</v>
      </c>
      <c r="F187" s="27" t="s">
        <v>153</v>
      </c>
      <c r="G187" s="26" t="s">
        <v>47</v>
      </c>
      <c r="H187" s="30">
        <v>6.9</v>
      </c>
      <c r="I187" s="64">
        <f>SUM(Reitoria!I188,ESAG!I188,CEART!I188,FAED!I188,CEAD!I188,CEFID!I188,CERES!I188,CESFI!I188,CAV!I188,CCT!I188,CEO!I188,CEPLAN!I188,CEAVI!I188)</f>
        <v>930</v>
      </c>
      <c r="J187" s="94">
        <f>SUM((Reitoria!I188-Reitoria!J188),(ESAG!I188-ESAG!J188),(CEART!I188-CEART!J188),(FAED!I188-FAED!J188),(CEAD!I188-CEAD!J188),(CEFID!I188-CEFID!J188),(CERES!I188-CERES!J188),(CESFI!I188-CESFI!J188),(CAV!I188-CAV!J188),(CCT!I188-CCT!I188),(CEO!I188-CEO!J188),(CEPLAN!I188-CEPLAN!J188),(CEAVI!I188-CEAVI!J188))</f>
        <v>310</v>
      </c>
      <c r="K187" s="95">
        <f t="shared" si="6"/>
        <v>620</v>
      </c>
      <c r="L187" s="65">
        <f t="shared" si="7"/>
        <v>6417</v>
      </c>
      <c r="M187" s="65">
        <f t="shared" si="8"/>
        <v>2139</v>
      </c>
    </row>
    <row r="188" spans="1:13" ht="25.5" x14ac:dyDescent="0.25">
      <c r="A188" s="131"/>
      <c r="B188" s="132"/>
      <c r="C188" s="26">
        <v>187</v>
      </c>
      <c r="D188" s="35" t="s">
        <v>310</v>
      </c>
      <c r="E188" s="26" t="s">
        <v>40</v>
      </c>
      <c r="F188" s="27" t="s">
        <v>281</v>
      </c>
      <c r="G188" s="26" t="s">
        <v>47</v>
      </c>
      <c r="H188" s="30">
        <v>1.71</v>
      </c>
      <c r="I188" s="64">
        <f>SUM(Reitoria!I189,ESAG!I189,CEART!I189,FAED!I189,CEAD!I189,CEFID!I189,CERES!I189,CESFI!I189,CAV!I189,CCT!I189,CEO!I189,CEPLAN!I189,CEAVI!I189)</f>
        <v>1220</v>
      </c>
      <c r="J188" s="94">
        <f>SUM((Reitoria!I189-Reitoria!J189),(ESAG!I189-ESAG!J189),(CEART!I189-CEART!J189),(FAED!I189-FAED!J189),(CEAD!I189-CEAD!J189),(CEFID!I189-CEFID!J189),(CERES!I189-CERES!J189),(CESFI!I189-CESFI!J189),(CAV!I189-CAV!J189),(CCT!I189-CCT!I189),(CEO!I189-CEO!J189),(CEPLAN!I189-CEPLAN!J189),(CEAVI!I189-CEAVI!J189))</f>
        <v>190</v>
      </c>
      <c r="K188" s="95">
        <f t="shared" si="6"/>
        <v>1030</v>
      </c>
      <c r="L188" s="65">
        <f t="shared" si="7"/>
        <v>2086.1999999999998</v>
      </c>
      <c r="M188" s="65">
        <f t="shared" si="8"/>
        <v>324.89999999999998</v>
      </c>
    </row>
    <row r="189" spans="1:13" ht="25.5" x14ac:dyDescent="0.25">
      <c r="A189" s="131"/>
      <c r="B189" s="132"/>
      <c r="C189" s="26">
        <v>188</v>
      </c>
      <c r="D189" s="35" t="s">
        <v>311</v>
      </c>
      <c r="E189" s="26" t="s">
        <v>40</v>
      </c>
      <c r="F189" s="27" t="s">
        <v>281</v>
      </c>
      <c r="G189" s="26" t="s">
        <v>47</v>
      </c>
      <c r="H189" s="30">
        <v>1.97</v>
      </c>
      <c r="I189" s="64">
        <f>SUM(Reitoria!I190,ESAG!I190,CEART!I190,FAED!I190,CEAD!I190,CEFID!I190,CERES!I190,CESFI!I190,CAV!I190,CCT!I190,CEO!I190,CEPLAN!I190,CEAVI!I190)</f>
        <v>1285</v>
      </c>
      <c r="J189" s="94">
        <f>SUM((Reitoria!I190-Reitoria!J190),(ESAG!I190-ESAG!J190),(CEART!I190-CEART!J190),(FAED!I190-FAED!J190),(CEAD!I190-CEAD!J190),(CEFID!I190-CEFID!J190),(CERES!I190-CERES!J190),(CESFI!I190-CESFI!J190),(CAV!I190-CAV!J190),(CCT!I190-CCT!I190),(CEO!I190-CEO!J190),(CEPLAN!I190-CEPLAN!J190),(CEAVI!I190-CEAVI!J190))</f>
        <v>130</v>
      </c>
      <c r="K189" s="95">
        <f t="shared" si="6"/>
        <v>1155</v>
      </c>
      <c r="L189" s="65">
        <f t="shared" si="7"/>
        <v>2531.4499999999998</v>
      </c>
      <c r="M189" s="65">
        <f t="shared" si="8"/>
        <v>256.10000000000002</v>
      </c>
    </row>
    <row r="190" spans="1:13" ht="25.5" x14ac:dyDescent="0.25">
      <c r="A190" s="131"/>
      <c r="B190" s="132"/>
      <c r="C190" s="26">
        <v>189</v>
      </c>
      <c r="D190" s="35" t="s">
        <v>312</v>
      </c>
      <c r="E190" s="26" t="s">
        <v>40</v>
      </c>
      <c r="F190" s="27" t="s">
        <v>153</v>
      </c>
      <c r="G190" s="26" t="s">
        <v>47</v>
      </c>
      <c r="H190" s="30">
        <v>23.79</v>
      </c>
      <c r="I190" s="64">
        <f>SUM(Reitoria!I191,ESAG!I191,CEART!I191,FAED!I191,CEAD!I191,CEFID!I191,CERES!I191,CESFI!I191,CAV!I191,CCT!I191,CEO!I191,CEPLAN!I191,CEAVI!I191)</f>
        <v>301</v>
      </c>
      <c r="J190" s="94">
        <f>SUM((Reitoria!I191-Reitoria!J191),(ESAG!I191-ESAG!J191),(CEART!I191-CEART!J191),(FAED!I191-FAED!J191),(CEAD!I191-CEAD!J191),(CEFID!I191-CEFID!J191),(CERES!I191-CERES!J191),(CESFI!I191-CESFI!J191),(CAV!I191-CAV!J191),(CCT!I191-CCT!I191),(CEO!I191-CEO!J191),(CEPLAN!I191-CEPLAN!J191),(CEAVI!I191-CEAVI!J191))</f>
        <v>77</v>
      </c>
      <c r="K190" s="95">
        <f t="shared" si="6"/>
        <v>224</v>
      </c>
      <c r="L190" s="65">
        <f t="shared" si="7"/>
        <v>7160.79</v>
      </c>
      <c r="M190" s="65">
        <f t="shared" si="8"/>
        <v>1831.83</v>
      </c>
    </row>
    <row r="191" spans="1:13" ht="76.5" x14ac:dyDescent="0.25">
      <c r="A191" s="131"/>
      <c r="B191" s="132"/>
      <c r="C191" s="26">
        <v>190</v>
      </c>
      <c r="D191" s="35" t="s">
        <v>313</v>
      </c>
      <c r="E191" s="26" t="s">
        <v>40</v>
      </c>
      <c r="F191" s="27" t="s">
        <v>218</v>
      </c>
      <c r="G191" s="26" t="s">
        <v>47</v>
      </c>
      <c r="H191" s="30">
        <v>2.14</v>
      </c>
      <c r="I191" s="64">
        <f>SUM(Reitoria!I192,ESAG!I192,CEART!I192,FAED!I192,CEAD!I192,CEFID!I192,CERES!I192,CESFI!I192,CAV!I192,CCT!I192,CEO!I192,CEPLAN!I192,CEAVI!I192)</f>
        <v>4020</v>
      </c>
      <c r="J191" s="94">
        <f>SUM((Reitoria!I192-Reitoria!J192),(ESAG!I192-ESAG!J192),(CEART!I192-CEART!J192),(FAED!I192-FAED!J192),(CEAD!I192-CEAD!J192),(CEFID!I192-CEFID!J192),(CERES!I192-CERES!J192),(CESFI!I192-CESFI!J192),(CAV!I192-CAV!J192),(CCT!I192-CCT!I192),(CEO!I192-CEO!J192),(CEPLAN!I192-CEPLAN!J192),(CEAVI!I192-CEAVI!J192))</f>
        <v>500</v>
      </c>
      <c r="K191" s="95">
        <f t="shared" si="6"/>
        <v>3520</v>
      </c>
      <c r="L191" s="65">
        <f t="shared" si="7"/>
        <v>8602.8000000000011</v>
      </c>
      <c r="M191" s="65">
        <f t="shared" si="8"/>
        <v>1070</v>
      </c>
    </row>
    <row r="192" spans="1:13" ht="25.5" x14ac:dyDescent="0.25">
      <c r="A192" s="131"/>
      <c r="B192" s="132"/>
      <c r="C192" s="26">
        <v>191</v>
      </c>
      <c r="D192" s="35" t="s">
        <v>314</v>
      </c>
      <c r="E192" s="26" t="s">
        <v>40</v>
      </c>
      <c r="F192" s="27" t="s">
        <v>281</v>
      </c>
      <c r="G192" s="26" t="s">
        <v>47</v>
      </c>
      <c r="H192" s="30">
        <v>1.1000000000000001</v>
      </c>
      <c r="I192" s="64">
        <f>SUM(Reitoria!I193,ESAG!I193,CEART!I193,FAED!I193,CEAD!I193,CEFID!I193,CERES!I193,CESFI!I193,CAV!I193,CCT!I193,CEO!I193,CEPLAN!I193,CEAVI!I193)</f>
        <v>840</v>
      </c>
      <c r="J192" s="94">
        <f>SUM((Reitoria!I193-Reitoria!J193),(ESAG!I193-ESAG!J193),(CEART!I193-CEART!J193),(FAED!I193-FAED!J193),(CEAD!I193-CEAD!J193),(CEFID!I193-CEFID!J193),(CERES!I193-CERES!J193),(CESFI!I193-CESFI!J193),(CAV!I193-CAV!J193),(CCT!I193-CCT!I193),(CEO!I193-CEO!J193),(CEPLAN!I193-CEPLAN!J193),(CEAVI!I193-CEAVI!J193))</f>
        <v>180</v>
      </c>
      <c r="K192" s="95">
        <f t="shared" si="6"/>
        <v>660</v>
      </c>
      <c r="L192" s="65">
        <f t="shared" si="7"/>
        <v>924.00000000000011</v>
      </c>
      <c r="M192" s="65">
        <f t="shared" si="8"/>
        <v>198.00000000000003</v>
      </c>
    </row>
    <row r="193" spans="1:13" x14ac:dyDescent="0.25">
      <c r="A193" s="130" t="s">
        <v>378</v>
      </c>
      <c r="B193" s="133">
        <v>28</v>
      </c>
      <c r="C193" s="23">
        <v>192</v>
      </c>
      <c r="D193" s="21" t="s">
        <v>315</v>
      </c>
      <c r="E193" s="23" t="s">
        <v>68</v>
      </c>
      <c r="F193" s="23" t="s">
        <v>316</v>
      </c>
      <c r="G193" s="23" t="s">
        <v>47</v>
      </c>
      <c r="H193" s="29">
        <v>2.68</v>
      </c>
      <c r="I193" s="64">
        <f>SUM(Reitoria!I194,ESAG!I194,CEART!I194,FAED!I194,CEAD!I194,CEFID!I194,CERES!I194,CESFI!I194,CAV!I194,CCT!I194,CEO!I194,CEPLAN!I194,CEAVI!I194)</f>
        <v>255</v>
      </c>
      <c r="J193" s="94">
        <f>SUM((Reitoria!I194-Reitoria!J194),(ESAG!I194-ESAG!J194),(CEART!I194-CEART!J194),(FAED!I194-FAED!J194),(CEAD!I194-CEAD!J194),(CEFID!I194-CEFID!J194),(CERES!I194-CERES!J194),(CESFI!I194-CESFI!J194),(CAV!I194-CAV!J194),(CCT!I194-CCT!I194),(CEO!I194-CEO!J194),(CEPLAN!I194-CEPLAN!J194),(CEAVI!I194-CEAVI!J194))</f>
        <v>89</v>
      </c>
      <c r="K193" s="95">
        <f t="shared" si="6"/>
        <v>166</v>
      </c>
      <c r="L193" s="65">
        <f t="shared" si="7"/>
        <v>683.40000000000009</v>
      </c>
      <c r="M193" s="65">
        <f t="shared" si="8"/>
        <v>238.52</v>
      </c>
    </row>
    <row r="194" spans="1:13" ht="26.25" x14ac:dyDescent="0.25">
      <c r="A194" s="130"/>
      <c r="B194" s="133"/>
      <c r="C194" s="23">
        <v>193</v>
      </c>
      <c r="D194" s="37" t="s">
        <v>317</v>
      </c>
      <c r="E194" s="23" t="s">
        <v>68</v>
      </c>
      <c r="F194" s="23" t="s">
        <v>52</v>
      </c>
      <c r="G194" s="23" t="s">
        <v>47</v>
      </c>
      <c r="H194" s="29">
        <v>1.1100000000000001</v>
      </c>
      <c r="I194" s="64">
        <f>SUM(Reitoria!I195,ESAG!I195,CEART!I195,FAED!I195,CEAD!I195,CEFID!I195,CERES!I195,CESFI!I195,CAV!I195,CCT!I195,CEO!I195,CEPLAN!I195,CEAVI!I195)</f>
        <v>309</v>
      </c>
      <c r="J194" s="94">
        <f>SUM((Reitoria!I195-Reitoria!J195),(ESAG!I195-ESAG!J195),(CEART!I195-CEART!J195),(FAED!I195-FAED!J195),(CEAD!I195-CEAD!J195),(CEFID!I195-CEFID!J195),(CERES!I195-CERES!J195),(CESFI!I195-CESFI!J195),(CAV!I195-CAV!J195),(CCT!I195-CCT!I195),(CEO!I195-CEO!J195),(CEPLAN!I195-CEPLAN!J195),(CEAVI!I195-CEAVI!J195))</f>
        <v>84</v>
      </c>
      <c r="K194" s="95">
        <f t="shared" si="6"/>
        <v>225</v>
      </c>
      <c r="L194" s="65">
        <f t="shared" si="7"/>
        <v>342.99</v>
      </c>
      <c r="M194" s="65">
        <f t="shared" si="8"/>
        <v>93.240000000000009</v>
      </c>
    </row>
    <row r="195" spans="1:13" ht="38.25" x14ac:dyDescent="0.25">
      <c r="A195" s="130"/>
      <c r="B195" s="133"/>
      <c r="C195" s="23">
        <v>194</v>
      </c>
      <c r="D195" s="21" t="s">
        <v>318</v>
      </c>
      <c r="E195" s="23" t="s">
        <v>40</v>
      </c>
      <c r="F195" s="23" t="s">
        <v>319</v>
      </c>
      <c r="G195" s="23" t="s">
        <v>47</v>
      </c>
      <c r="H195" s="29">
        <v>10.09</v>
      </c>
      <c r="I195" s="64">
        <f>SUM(Reitoria!I196,ESAG!I196,CEART!I196,FAED!I196,CEAD!I196,CEFID!I196,CERES!I196,CESFI!I196,CAV!I196,CCT!I196,CEO!I196,CEPLAN!I196,CEAVI!I196)</f>
        <v>342</v>
      </c>
      <c r="J195" s="94">
        <f>SUM((Reitoria!I196-Reitoria!J196),(ESAG!I196-ESAG!J196),(CEART!I196-CEART!J196),(FAED!I196-FAED!J196),(CEAD!I196-CEAD!J196),(CEFID!I196-CEFID!J196),(CERES!I196-CERES!J196),(CESFI!I196-CESFI!J196),(CAV!I196-CAV!J196),(CCT!I196-CCT!I196),(CEO!I196-CEO!J196),(CEPLAN!I196-CEPLAN!J196),(CEAVI!I196-CEAVI!J196))</f>
        <v>30</v>
      </c>
      <c r="K195" s="95">
        <f t="shared" si="6"/>
        <v>312</v>
      </c>
      <c r="L195" s="65">
        <f t="shared" si="7"/>
        <v>3450.7799999999997</v>
      </c>
      <c r="M195" s="65">
        <f t="shared" si="8"/>
        <v>302.7</v>
      </c>
    </row>
    <row r="196" spans="1:13" ht="38.25" x14ac:dyDescent="0.25">
      <c r="A196" s="130"/>
      <c r="B196" s="133"/>
      <c r="C196" s="23">
        <v>195</v>
      </c>
      <c r="D196" s="21" t="s">
        <v>320</v>
      </c>
      <c r="E196" s="23" t="s">
        <v>40</v>
      </c>
      <c r="F196" s="23" t="s">
        <v>321</v>
      </c>
      <c r="G196" s="23" t="s">
        <v>47</v>
      </c>
      <c r="H196" s="29">
        <v>27.37</v>
      </c>
      <c r="I196" s="64">
        <f>SUM(Reitoria!I197,ESAG!I197,CEART!I197,FAED!I197,CEAD!I197,CEFID!I197,CERES!I197,CESFI!I197,CAV!I197,CCT!I197,CEO!I197,CEPLAN!I197,CEAVI!I197)</f>
        <v>357</v>
      </c>
      <c r="J196" s="94">
        <f>SUM((Reitoria!I197-Reitoria!J197),(ESAG!I197-ESAG!J197),(CEART!I197-CEART!J197),(FAED!I197-FAED!J197),(CEAD!I197-CEAD!J197),(CEFID!I197-CEFID!J197),(CERES!I197-CERES!J197),(CESFI!I197-CESFI!J197),(CAV!I197-CAV!J197),(CCT!I197-CCT!I197),(CEO!I197-CEO!J197),(CEPLAN!I197-CEPLAN!J197),(CEAVI!I197-CEAVI!J197))</f>
        <v>30</v>
      </c>
      <c r="K196" s="95">
        <f t="shared" ref="K196:K239" si="9">I196-J196</f>
        <v>327</v>
      </c>
      <c r="L196" s="65">
        <f t="shared" ref="L196:L239" si="10">H196*I196</f>
        <v>9771.09</v>
      </c>
      <c r="M196" s="65">
        <f t="shared" ref="M196:M239" si="11">H196*J196</f>
        <v>821.1</v>
      </c>
    </row>
    <row r="197" spans="1:13" ht="38.25" x14ac:dyDescent="0.25">
      <c r="A197" s="130"/>
      <c r="B197" s="133"/>
      <c r="C197" s="23">
        <v>196</v>
      </c>
      <c r="D197" s="21" t="s">
        <v>322</v>
      </c>
      <c r="E197" s="23" t="s">
        <v>40</v>
      </c>
      <c r="F197" s="23" t="s">
        <v>319</v>
      </c>
      <c r="G197" s="23" t="s">
        <v>47</v>
      </c>
      <c r="H197" s="29">
        <v>8.91</v>
      </c>
      <c r="I197" s="64">
        <f>SUM(Reitoria!I198,ESAG!I198,CEART!I198,FAED!I198,CEAD!I198,CEFID!I198,CERES!I198,CESFI!I198,CAV!I198,CCT!I198,CEO!I198,CEPLAN!I198,CEAVI!I198)</f>
        <v>362</v>
      </c>
      <c r="J197" s="94">
        <f>SUM((Reitoria!I198-Reitoria!J198),(ESAG!I198-ESAG!J198),(CEART!I198-CEART!J198),(FAED!I198-FAED!J198),(CEAD!I198-CEAD!J198),(CEFID!I198-CEFID!J198),(CERES!I198-CERES!J198),(CESFI!I198-CESFI!J198),(CAV!I198-CAV!J198),(CCT!I198-CCT!I198),(CEO!I198-CEO!J198),(CEPLAN!I198-CEPLAN!J198),(CEAVI!I198-CEAVI!J198))</f>
        <v>35</v>
      </c>
      <c r="K197" s="95">
        <f t="shared" si="9"/>
        <v>327</v>
      </c>
      <c r="L197" s="65">
        <f t="shared" si="10"/>
        <v>3225.42</v>
      </c>
      <c r="M197" s="65">
        <f t="shared" si="11"/>
        <v>311.85000000000002</v>
      </c>
    </row>
    <row r="198" spans="1:13" x14ac:dyDescent="0.25">
      <c r="A198" s="130"/>
      <c r="B198" s="133"/>
      <c r="C198" s="23">
        <v>197</v>
      </c>
      <c r="D198" s="21" t="s">
        <v>323</v>
      </c>
      <c r="E198" s="23" t="s">
        <v>40</v>
      </c>
      <c r="F198" s="23" t="s">
        <v>319</v>
      </c>
      <c r="G198" s="23" t="s">
        <v>47</v>
      </c>
      <c r="H198" s="29">
        <v>1.32</v>
      </c>
      <c r="I198" s="64">
        <f>SUM(Reitoria!I199,ESAG!I199,CEART!I199,FAED!I199,CEAD!I199,CEFID!I199,CERES!I199,CESFI!I199,CAV!I199,CCT!I199,CEO!I199,CEPLAN!I199,CEAVI!I199)</f>
        <v>340</v>
      </c>
      <c r="J198" s="94">
        <f>SUM((Reitoria!I199-Reitoria!J199),(ESAG!I199-ESAG!J199),(CEART!I199-CEART!J199),(FAED!I199-FAED!J199),(CEAD!I199-CEAD!J199),(CEFID!I199-CEFID!J199),(CERES!I199-CERES!J199),(CESFI!I199-CESFI!J199),(CAV!I199-CAV!J199),(CCT!I199-CCT!I199),(CEO!I199-CEO!J199),(CEPLAN!I199-CEPLAN!J199),(CEAVI!I199-CEAVI!J199))</f>
        <v>30</v>
      </c>
      <c r="K198" s="95">
        <f t="shared" si="9"/>
        <v>310</v>
      </c>
      <c r="L198" s="65">
        <f t="shared" si="10"/>
        <v>448.8</v>
      </c>
      <c r="M198" s="65">
        <f t="shared" si="11"/>
        <v>39.6</v>
      </c>
    </row>
    <row r="199" spans="1:13" ht="25.5" x14ac:dyDescent="0.25">
      <c r="A199" s="130"/>
      <c r="B199" s="133"/>
      <c r="C199" s="23">
        <v>198</v>
      </c>
      <c r="D199" s="21" t="s">
        <v>324</v>
      </c>
      <c r="E199" s="23" t="s">
        <v>40</v>
      </c>
      <c r="F199" s="23" t="s">
        <v>325</v>
      </c>
      <c r="G199" s="23" t="s">
        <v>47</v>
      </c>
      <c r="H199" s="29">
        <v>4.8600000000000003</v>
      </c>
      <c r="I199" s="64">
        <f>SUM(Reitoria!I200,ESAG!I200,CEART!I200,FAED!I200,CEAD!I200,CEFID!I200,CERES!I200,CESFI!I200,CAV!I200,CCT!I200,CEO!I200,CEPLAN!I200,CEAVI!I200)</f>
        <v>633</v>
      </c>
      <c r="J199" s="94">
        <f>SUM((Reitoria!I200-Reitoria!J200),(ESAG!I200-ESAG!J200),(CEART!I200-CEART!J200),(FAED!I200-FAED!J200),(CEAD!I200-CEAD!J200),(CEFID!I200-CEFID!J200),(CERES!I200-CERES!J200),(CESFI!I200-CESFI!J200),(CAV!I200-CAV!J200),(CCT!I200-CCT!I200),(CEO!I200-CEO!J200),(CEPLAN!I200-CEPLAN!J200),(CEAVI!I200-CEAVI!J200))</f>
        <v>190</v>
      </c>
      <c r="K199" s="95">
        <f t="shared" si="9"/>
        <v>443</v>
      </c>
      <c r="L199" s="65">
        <f t="shared" si="10"/>
        <v>3076.38</v>
      </c>
      <c r="M199" s="65">
        <f t="shared" si="11"/>
        <v>923.40000000000009</v>
      </c>
    </row>
    <row r="200" spans="1:13" ht="51" x14ac:dyDescent="0.25">
      <c r="A200" s="130"/>
      <c r="B200" s="133"/>
      <c r="C200" s="23">
        <v>199</v>
      </c>
      <c r="D200" s="21" t="s">
        <v>326</v>
      </c>
      <c r="E200" s="23" t="s">
        <v>40</v>
      </c>
      <c r="F200" s="23" t="s">
        <v>327</v>
      </c>
      <c r="G200" s="23" t="s">
        <v>47</v>
      </c>
      <c r="H200" s="29">
        <v>32</v>
      </c>
      <c r="I200" s="64">
        <f>SUM(Reitoria!I201,ESAG!I201,CEART!I201,FAED!I201,CEAD!I201,CEFID!I201,CERES!I201,CESFI!I201,CAV!I201,CCT!I201,CEO!I201,CEPLAN!I201,CEAVI!I201)</f>
        <v>163</v>
      </c>
      <c r="J200" s="94">
        <f>SUM((Reitoria!I201-Reitoria!J201),(ESAG!I201-ESAG!J201),(CEART!I201-CEART!J201),(FAED!I201-FAED!J201),(CEAD!I201-CEAD!J201),(CEFID!I201-CEFID!J201),(CERES!I201-CERES!J201),(CESFI!I201-CESFI!J201),(CAV!I201-CAV!J201),(CCT!I201-CCT!I201),(CEO!I201-CEO!J201),(CEPLAN!I201-CEPLAN!J201),(CEAVI!I201-CEAVI!J201))</f>
        <v>81</v>
      </c>
      <c r="K200" s="95">
        <f t="shared" si="9"/>
        <v>82</v>
      </c>
      <c r="L200" s="65">
        <f t="shared" si="10"/>
        <v>5216</v>
      </c>
      <c r="M200" s="65">
        <f t="shared" si="11"/>
        <v>2592</v>
      </c>
    </row>
    <row r="201" spans="1:13" ht="25.5" x14ac:dyDescent="0.25">
      <c r="A201" s="130"/>
      <c r="B201" s="133"/>
      <c r="C201" s="23">
        <v>200</v>
      </c>
      <c r="D201" s="21" t="s">
        <v>328</v>
      </c>
      <c r="E201" s="23" t="s">
        <v>40</v>
      </c>
      <c r="F201" s="23" t="s">
        <v>325</v>
      </c>
      <c r="G201" s="23" t="s">
        <v>47</v>
      </c>
      <c r="H201" s="29">
        <v>12.57</v>
      </c>
      <c r="I201" s="64">
        <f>SUM(Reitoria!I202,ESAG!I202,CEART!I202,FAED!I202,CEAD!I202,CEFID!I202,CERES!I202,CESFI!I202,CAV!I202,CCT!I202,CEO!I202,CEPLAN!I202,CEAVI!I202)</f>
        <v>80</v>
      </c>
      <c r="J201" s="94">
        <f>SUM((Reitoria!I202-Reitoria!J202),(ESAG!I202-ESAG!J202),(CEART!I202-CEART!J202),(FAED!I202-FAED!J202),(CEAD!I202-CEAD!J202),(CEFID!I202-CEFID!J202),(CERES!I202-CERES!J202),(CESFI!I202-CESFI!J202),(CAV!I202-CAV!J202),(CCT!I202-CCT!I202),(CEO!I202-CEO!J202),(CEPLAN!I202-CEPLAN!J202),(CEAVI!I202-CEAVI!J202))</f>
        <v>41</v>
      </c>
      <c r="K201" s="95">
        <f t="shared" si="9"/>
        <v>39</v>
      </c>
      <c r="L201" s="65">
        <f t="shared" si="10"/>
        <v>1005.6</v>
      </c>
      <c r="M201" s="65">
        <f t="shared" si="11"/>
        <v>515.37</v>
      </c>
    </row>
    <row r="202" spans="1:13" ht="25.5" x14ac:dyDescent="0.25">
      <c r="A202" s="130"/>
      <c r="B202" s="133"/>
      <c r="C202" s="23">
        <v>201</v>
      </c>
      <c r="D202" s="21" t="s">
        <v>329</v>
      </c>
      <c r="E202" s="23" t="s">
        <v>40</v>
      </c>
      <c r="F202" s="23" t="s">
        <v>60</v>
      </c>
      <c r="G202" s="23" t="s">
        <v>47</v>
      </c>
      <c r="H202" s="29">
        <v>5.94</v>
      </c>
      <c r="I202" s="64">
        <f>SUM(Reitoria!I203,ESAG!I203,CEART!I203,FAED!I203,CEAD!I203,CEFID!I203,CERES!I203,CESFI!I203,CAV!I203,CCT!I203,CEO!I203,CEPLAN!I203,CEAVI!I203)</f>
        <v>519</v>
      </c>
      <c r="J202" s="94">
        <f>SUM((Reitoria!I203-Reitoria!J203),(ESAG!I203-ESAG!J203),(CEART!I203-CEART!J203),(FAED!I203-FAED!J203),(CEAD!I203-CEAD!J203),(CEFID!I203-CEFID!J203),(CERES!I203-CERES!J203),(CESFI!I203-CESFI!J203),(CAV!I203-CAV!J203),(CCT!I203-CCT!I203),(CEO!I203-CEO!J203),(CEPLAN!I203-CEPLAN!J203),(CEAVI!I203-CEAVI!J203))</f>
        <v>159</v>
      </c>
      <c r="K202" s="95">
        <f t="shared" si="9"/>
        <v>360</v>
      </c>
      <c r="L202" s="65">
        <f t="shared" si="10"/>
        <v>3082.86</v>
      </c>
      <c r="M202" s="65">
        <f t="shared" si="11"/>
        <v>944.46</v>
      </c>
    </row>
    <row r="203" spans="1:13" ht="25.5" x14ac:dyDescent="0.25">
      <c r="A203" s="131" t="s">
        <v>378</v>
      </c>
      <c r="B203" s="132">
        <v>29</v>
      </c>
      <c r="C203" s="26">
        <v>202</v>
      </c>
      <c r="D203" s="35" t="s">
        <v>330</v>
      </c>
      <c r="E203" s="26" t="s">
        <v>40</v>
      </c>
      <c r="F203" s="26" t="s">
        <v>331</v>
      </c>
      <c r="G203" s="26" t="s">
        <v>47</v>
      </c>
      <c r="H203" s="28">
        <v>68.31</v>
      </c>
      <c r="I203" s="64">
        <f>SUM(Reitoria!I204,ESAG!I204,CEART!I204,FAED!I204,CEAD!I204,CEFID!I204,CERES!I204,CESFI!I204,CAV!I204,CCT!I204,CEO!I204,CEPLAN!I204,CEAVI!I204)</f>
        <v>197</v>
      </c>
      <c r="J203" s="94">
        <f>SUM((Reitoria!I204-Reitoria!J204),(ESAG!I204-ESAG!J204),(CEART!I204-CEART!J204),(FAED!I204-FAED!J204),(CEAD!I204-CEAD!J204),(CEFID!I204-CEFID!J204),(CERES!I204-CERES!J204),(CESFI!I204-CESFI!J204),(CAV!I204-CAV!J204),(CCT!I204-CCT!I204),(CEO!I204-CEO!J204),(CEPLAN!I204-CEPLAN!J204),(CEAVI!I204-CEAVI!J204))</f>
        <v>12</v>
      </c>
      <c r="K203" s="95">
        <f t="shared" si="9"/>
        <v>185</v>
      </c>
      <c r="L203" s="65">
        <f t="shared" si="10"/>
        <v>13457.07</v>
      </c>
      <c r="M203" s="65">
        <f t="shared" si="11"/>
        <v>819.72</v>
      </c>
    </row>
    <row r="204" spans="1:13" ht="25.5" x14ac:dyDescent="0.25">
      <c r="A204" s="131"/>
      <c r="B204" s="132"/>
      <c r="C204" s="26">
        <v>203</v>
      </c>
      <c r="D204" s="35" t="s">
        <v>332</v>
      </c>
      <c r="E204" s="26" t="s">
        <v>40</v>
      </c>
      <c r="F204" s="26" t="s">
        <v>331</v>
      </c>
      <c r="G204" s="26" t="s">
        <v>47</v>
      </c>
      <c r="H204" s="28">
        <v>43.07</v>
      </c>
      <c r="I204" s="64">
        <f>SUM(Reitoria!I205,ESAG!I205,CEART!I205,FAED!I205,CEAD!I205,CEFID!I205,CERES!I205,CESFI!I205,CAV!I205,CCT!I205,CEO!I205,CEPLAN!I205,CEAVI!I205)</f>
        <v>160</v>
      </c>
      <c r="J204" s="94">
        <f>SUM((Reitoria!I205-Reitoria!J205),(ESAG!I205-ESAG!J205),(CEART!I205-CEART!J205),(FAED!I205-FAED!J205),(CEAD!I205-CEAD!J205),(CEFID!I205-CEFID!J205),(CERES!I205-CERES!J205),(CESFI!I205-CESFI!J205),(CAV!I205-CAV!J205),(CCT!I205-CCT!I205),(CEO!I205-CEO!J205),(CEPLAN!I205-CEPLAN!J205),(CEAVI!I205-CEAVI!J205))</f>
        <v>8</v>
      </c>
      <c r="K204" s="95">
        <f t="shared" si="9"/>
        <v>152</v>
      </c>
      <c r="L204" s="65">
        <f t="shared" si="10"/>
        <v>6891.2</v>
      </c>
      <c r="M204" s="65">
        <f t="shared" si="11"/>
        <v>344.56</v>
      </c>
    </row>
    <row r="205" spans="1:13" ht="38.25" x14ac:dyDescent="0.25">
      <c r="A205" s="130" t="s">
        <v>377</v>
      </c>
      <c r="B205" s="133">
        <v>30</v>
      </c>
      <c r="C205" s="23">
        <v>204</v>
      </c>
      <c r="D205" s="21" t="s">
        <v>333</v>
      </c>
      <c r="E205" s="23" t="s">
        <v>9</v>
      </c>
      <c r="F205" s="32" t="s">
        <v>334</v>
      </c>
      <c r="G205" s="23" t="s">
        <v>47</v>
      </c>
      <c r="H205" s="29">
        <v>1.04</v>
      </c>
      <c r="I205" s="64">
        <f>SUM(Reitoria!I206,ESAG!I206,CEART!I206,FAED!I206,CEAD!I206,CEFID!I206,CERES!I206,CESFI!I206,CAV!I206,CCT!I206,CEO!I206,CEPLAN!I206,CEAVI!I206)</f>
        <v>916</v>
      </c>
      <c r="J205" s="94">
        <f>SUM((Reitoria!I206-Reitoria!J206),(ESAG!I206-ESAG!J206),(CEART!I206-CEART!J206),(FAED!I206-FAED!J206),(CEAD!I206-CEAD!J206),(CEFID!I206-CEFID!J206),(CERES!I206-CERES!J206),(CESFI!I206-CESFI!J206),(CAV!I206-CAV!J206),(CCT!I206-CCT!I206),(CEO!I206-CEO!J206),(CEPLAN!I206-CEPLAN!J206),(CEAVI!I206-CEAVI!J206))</f>
        <v>746</v>
      </c>
      <c r="K205" s="95">
        <f t="shared" si="9"/>
        <v>170</v>
      </c>
      <c r="L205" s="65">
        <f t="shared" si="10"/>
        <v>952.64</v>
      </c>
      <c r="M205" s="65">
        <f t="shared" si="11"/>
        <v>775.84</v>
      </c>
    </row>
    <row r="206" spans="1:13" ht="38.25" x14ac:dyDescent="0.25">
      <c r="A206" s="130"/>
      <c r="B206" s="133"/>
      <c r="C206" s="23">
        <v>205</v>
      </c>
      <c r="D206" s="21" t="s">
        <v>335</v>
      </c>
      <c r="E206" s="23" t="s">
        <v>40</v>
      </c>
      <c r="F206" s="32" t="s">
        <v>334</v>
      </c>
      <c r="G206" s="23" t="s">
        <v>47</v>
      </c>
      <c r="H206" s="29">
        <v>0.73</v>
      </c>
      <c r="I206" s="64">
        <f>SUM(Reitoria!I207,ESAG!I207,CEART!I207,FAED!I207,CEAD!I207,CEFID!I207,CERES!I207,CESFI!I207,CAV!I207,CCT!I207,CEO!I207,CEPLAN!I207,CEAVI!I207)</f>
        <v>540</v>
      </c>
      <c r="J206" s="94">
        <f>SUM((Reitoria!I207-Reitoria!J207),(ESAG!I207-ESAG!J207),(CEART!I207-CEART!J207),(FAED!I207-FAED!J207),(CEAD!I207-CEAD!J207),(CEFID!I207-CEFID!J207),(CERES!I207-CERES!J207),(CESFI!I207-CESFI!J207),(CAV!I207-CAV!J207),(CCT!I207-CCT!I207),(CEO!I207-CEO!J207),(CEPLAN!I207-CEPLAN!J207),(CEAVI!I207-CEAVI!J207))</f>
        <v>290</v>
      </c>
      <c r="K206" s="95">
        <f t="shared" si="9"/>
        <v>250</v>
      </c>
      <c r="L206" s="65">
        <f t="shared" si="10"/>
        <v>394.2</v>
      </c>
      <c r="M206" s="65">
        <f t="shared" si="11"/>
        <v>211.7</v>
      </c>
    </row>
    <row r="207" spans="1:13" ht="38.25" x14ac:dyDescent="0.25">
      <c r="A207" s="130"/>
      <c r="B207" s="133"/>
      <c r="C207" s="23">
        <v>206</v>
      </c>
      <c r="D207" s="21" t="s">
        <v>336</v>
      </c>
      <c r="E207" s="23" t="s">
        <v>40</v>
      </c>
      <c r="F207" s="32" t="s">
        <v>334</v>
      </c>
      <c r="G207" s="23" t="s">
        <v>47</v>
      </c>
      <c r="H207" s="29">
        <v>1.75</v>
      </c>
      <c r="I207" s="64">
        <f>SUM(Reitoria!I208,ESAG!I208,CEART!I208,FAED!I208,CEAD!I208,CEFID!I208,CERES!I208,CESFI!I208,CAV!I208,CCT!I208,CEO!I208,CEPLAN!I208,CEAVI!I208)</f>
        <v>310</v>
      </c>
      <c r="J207" s="94">
        <f>SUM((Reitoria!I208-Reitoria!J208),(ESAG!I208-ESAG!J208),(CEART!I208-CEART!J208),(FAED!I208-FAED!J208),(CEAD!I208-CEAD!J208),(CEFID!I208-CEFID!J208),(CERES!I208-CERES!J208),(CESFI!I208-CESFI!J208),(CAV!I208-CAV!J208),(CCT!I208-CCT!I208),(CEO!I208-CEO!J208),(CEPLAN!I208-CEPLAN!J208),(CEAVI!I208-CEAVI!J208))</f>
        <v>91</v>
      </c>
      <c r="K207" s="95">
        <f t="shared" si="9"/>
        <v>219</v>
      </c>
      <c r="L207" s="65">
        <f t="shared" si="10"/>
        <v>542.5</v>
      </c>
      <c r="M207" s="65">
        <f t="shared" si="11"/>
        <v>159.25</v>
      </c>
    </row>
    <row r="208" spans="1:13" ht="25.5" x14ac:dyDescent="0.25">
      <c r="A208" s="130"/>
      <c r="B208" s="133"/>
      <c r="C208" s="23">
        <v>207</v>
      </c>
      <c r="D208" s="21" t="s">
        <v>337</v>
      </c>
      <c r="E208" s="23" t="s">
        <v>40</v>
      </c>
      <c r="F208" s="32" t="s">
        <v>338</v>
      </c>
      <c r="G208" s="23" t="s">
        <v>47</v>
      </c>
      <c r="H208" s="29">
        <v>9</v>
      </c>
      <c r="I208" s="64">
        <f>SUM(Reitoria!I209,ESAG!I209,CEART!I209,FAED!I209,CEAD!I209,CEFID!I209,CERES!I209,CESFI!I209,CAV!I209,CCT!I209,CEO!I209,CEPLAN!I209,CEAVI!I209)</f>
        <v>211</v>
      </c>
      <c r="J208" s="94">
        <f>SUM((Reitoria!I209-Reitoria!J209),(ESAG!I209-ESAG!J209),(CEART!I209-CEART!J209),(FAED!I209-FAED!J209),(CEAD!I209-CEAD!J209),(CEFID!I209-CEFID!J209),(CERES!I209-CERES!J209),(CESFI!I209-CESFI!J209),(CAV!I209-CAV!J209),(CCT!I209-CCT!I209),(CEO!I209-CEO!J209),(CEPLAN!I209-CEPLAN!J209),(CEAVI!I209-CEAVI!J209))</f>
        <v>109</v>
      </c>
      <c r="K208" s="95">
        <f t="shared" si="9"/>
        <v>102</v>
      </c>
      <c r="L208" s="65">
        <f t="shared" si="10"/>
        <v>1899</v>
      </c>
      <c r="M208" s="65">
        <f t="shared" si="11"/>
        <v>981</v>
      </c>
    </row>
    <row r="209" spans="1:13" ht="63.75" x14ac:dyDescent="0.25">
      <c r="A209" s="130"/>
      <c r="B209" s="133"/>
      <c r="C209" s="23">
        <v>208</v>
      </c>
      <c r="D209" s="21" t="s">
        <v>339</v>
      </c>
      <c r="E209" s="23" t="s">
        <v>51</v>
      </c>
      <c r="F209" s="32" t="s">
        <v>340</v>
      </c>
      <c r="G209" s="23" t="s">
        <v>47</v>
      </c>
      <c r="H209" s="29">
        <v>8.01</v>
      </c>
      <c r="I209" s="64">
        <f>SUM(Reitoria!I210,ESAG!I210,CEART!I210,FAED!I210,CEAD!I210,CEFID!I210,CERES!I210,CESFI!I210,CAV!I210,CCT!I210,CEO!I210,CEPLAN!I210,CEAVI!I210)</f>
        <v>830</v>
      </c>
      <c r="J209" s="94">
        <f>SUM((Reitoria!I210-Reitoria!J210),(ESAG!I210-ESAG!J210),(CEART!I210-CEART!J210),(FAED!I210-FAED!J210),(CEAD!I210-CEAD!J210),(CEFID!I210-CEFID!J210),(CERES!I210-CERES!J210),(CESFI!I210-CESFI!J210),(CAV!I210-CAV!J210),(CCT!I210-CCT!I210),(CEO!I210-CEO!J210),(CEPLAN!I210-CEPLAN!J210),(CEAVI!I210-CEAVI!J210))</f>
        <v>430</v>
      </c>
      <c r="K209" s="95">
        <f t="shared" si="9"/>
        <v>400</v>
      </c>
      <c r="L209" s="65">
        <f t="shared" si="10"/>
        <v>6648.3</v>
      </c>
      <c r="M209" s="65">
        <f t="shared" si="11"/>
        <v>3444.2999999999997</v>
      </c>
    </row>
    <row r="210" spans="1:13" ht="25.5" x14ac:dyDescent="0.25">
      <c r="A210" s="130"/>
      <c r="B210" s="133"/>
      <c r="C210" s="23">
        <v>209</v>
      </c>
      <c r="D210" s="21" t="s">
        <v>341</v>
      </c>
      <c r="E210" s="23" t="s">
        <v>40</v>
      </c>
      <c r="F210" s="32" t="s">
        <v>52</v>
      </c>
      <c r="G210" s="23" t="s">
        <v>47</v>
      </c>
      <c r="H210" s="29">
        <v>1.48</v>
      </c>
      <c r="I210" s="64">
        <f>SUM(Reitoria!I211,ESAG!I211,CEART!I211,FAED!I211,CEAD!I211,CEFID!I211,CERES!I211,CESFI!I211,CAV!I211,CCT!I211,CEO!I211,CEPLAN!I211,CEAVI!I211)</f>
        <v>395</v>
      </c>
      <c r="J210" s="94">
        <f>SUM((Reitoria!I211-Reitoria!J211),(ESAG!I211-ESAG!J211),(CEART!I211-CEART!J211),(FAED!I211-FAED!J211),(CEAD!I211-CEAD!J211),(CEFID!I211-CEFID!J211),(CERES!I211-CERES!J211),(CESFI!I211-CESFI!J211),(CAV!I211-CAV!J211),(CCT!I211-CCT!I211),(CEO!I211-CEO!J211),(CEPLAN!I211-CEPLAN!J211),(CEAVI!I211-CEAVI!J211))</f>
        <v>120</v>
      </c>
      <c r="K210" s="95">
        <f t="shared" si="9"/>
        <v>275</v>
      </c>
      <c r="L210" s="65">
        <f t="shared" si="10"/>
        <v>584.6</v>
      </c>
      <c r="M210" s="65">
        <f t="shared" si="11"/>
        <v>177.6</v>
      </c>
    </row>
    <row r="211" spans="1:13" ht="25.5" x14ac:dyDescent="0.25">
      <c r="A211" s="130"/>
      <c r="B211" s="133"/>
      <c r="C211" s="23">
        <v>210</v>
      </c>
      <c r="D211" s="21" t="s">
        <v>342</v>
      </c>
      <c r="E211" s="23" t="s">
        <v>40</v>
      </c>
      <c r="F211" s="32" t="s">
        <v>52</v>
      </c>
      <c r="G211" s="23" t="s">
        <v>47</v>
      </c>
      <c r="H211" s="29">
        <v>3.6</v>
      </c>
      <c r="I211" s="64">
        <f>SUM(Reitoria!I212,ESAG!I212,CEART!I212,FAED!I212,CEAD!I212,CEFID!I212,CERES!I212,CESFI!I212,CAV!I212,CCT!I212,CEO!I212,CEPLAN!I212,CEAVI!I212)</f>
        <v>797</v>
      </c>
      <c r="J211" s="94">
        <f>SUM((Reitoria!I212-Reitoria!J212),(ESAG!I212-ESAG!J212),(CEART!I212-CEART!J212),(FAED!I212-FAED!J212),(CEAD!I212-CEAD!J212),(CEFID!I212-CEFID!J212),(CERES!I212-CERES!J212),(CESFI!I212-CESFI!J212),(CAV!I212-CAV!J212),(CCT!I212-CCT!I212),(CEO!I212-CEO!J212),(CEPLAN!I212-CEPLAN!J212),(CEAVI!I212-CEAVI!J212))</f>
        <v>443</v>
      </c>
      <c r="K211" s="95">
        <f t="shared" si="9"/>
        <v>354</v>
      </c>
      <c r="L211" s="65">
        <f t="shared" si="10"/>
        <v>2869.2000000000003</v>
      </c>
      <c r="M211" s="65">
        <f t="shared" si="11"/>
        <v>1594.8</v>
      </c>
    </row>
    <row r="212" spans="1:13" ht="51.75" x14ac:dyDescent="0.25">
      <c r="A212" s="130"/>
      <c r="B212" s="133"/>
      <c r="C212" s="23">
        <v>211</v>
      </c>
      <c r="D212" s="37" t="s">
        <v>343</v>
      </c>
      <c r="E212" s="23" t="s">
        <v>40</v>
      </c>
      <c r="F212" s="32" t="s">
        <v>344</v>
      </c>
      <c r="G212" s="23" t="s">
        <v>47</v>
      </c>
      <c r="H212" s="29">
        <v>54.78</v>
      </c>
      <c r="I212" s="64">
        <f>SUM(Reitoria!I213,ESAG!I213,CEART!I213,FAED!I213,CEAD!I213,CEFID!I213,CERES!I213,CESFI!I213,CAV!I213,CCT!I213,CEO!I213,CEPLAN!I213,CEAVI!I213)</f>
        <v>2</v>
      </c>
      <c r="J212" s="94">
        <f>SUM((Reitoria!I213-Reitoria!J213),(ESAG!I213-ESAG!J213),(CEART!I213-CEART!J213),(FAED!I213-FAED!J213),(CEAD!I213-CEAD!J213),(CEFID!I213-CEFID!J213),(CERES!I213-CERES!J213),(CESFI!I213-CESFI!J213),(CAV!I213-CAV!J213),(CCT!I213-CCT!I213),(CEO!I213-CEO!J213),(CEPLAN!I213-CEPLAN!J213),(CEAVI!I213-CEAVI!J213))</f>
        <v>0</v>
      </c>
      <c r="K212" s="95">
        <f t="shared" si="9"/>
        <v>2</v>
      </c>
      <c r="L212" s="65">
        <f t="shared" si="10"/>
        <v>109.56</v>
      </c>
      <c r="M212" s="65">
        <f t="shared" si="11"/>
        <v>0</v>
      </c>
    </row>
    <row r="213" spans="1:13" ht="25.5" x14ac:dyDescent="0.25">
      <c r="A213" s="131" t="s">
        <v>379</v>
      </c>
      <c r="B213" s="132">
        <v>31</v>
      </c>
      <c r="C213" s="26">
        <v>212</v>
      </c>
      <c r="D213" s="35" t="s">
        <v>345</v>
      </c>
      <c r="E213" s="26" t="s">
        <v>40</v>
      </c>
      <c r="F213" s="27" t="s">
        <v>128</v>
      </c>
      <c r="G213" s="26" t="s">
        <v>47</v>
      </c>
      <c r="H213" s="28">
        <v>0.28999999999999998</v>
      </c>
      <c r="I213" s="64">
        <f>SUM(Reitoria!I214,ESAG!I214,CEART!I214,FAED!I214,CEAD!I214,CEFID!I214,CERES!I214,CESFI!I214,CAV!I214,CCT!I214,CEO!I214,CEPLAN!I214,CEAVI!I214)</f>
        <v>220</v>
      </c>
      <c r="J213" s="94">
        <f>SUM((Reitoria!I214-Reitoria!J214),(ESAG!I214-ESAG!J214),(CEART!I214-CEART!J214),(FAED!I214-FAED!J214),(CEAD!I214-CEAD!J214),(CEFID!I214-CEFID!J214),(CERES!I214-CERES!J214),(CESFI!I214-CESFI!J214),(CAV!I214-CAV!J214),(CCT!I214-CCT!I214),(CEO!I214-CEO!J214),(CEPLAN!I214-CEPLAN!J214),(CEAVI!I214-CEAVI!J214))</f>
        <v>50</v>
      </c>
      <c r="K213" s="95">
        <f t="shared" si="9"/>
        <v>170</v>
      </c>
      <c r="L213" s="65">
        <f t="shared" si="10"/>
        <v>63.8</v>
      </c>
      <c r="M213" s="65">
        <f t="shared" si="11"/>
        <v>14.499999999999998</v>
      </c>
    </row>
    <row r="214" spans="1:13" ht="25.5" x14ac:dyDescent="0.25">
      <c r="A214" s="131"/>
      <c r="B214" s="132"/>
      <c r="C214" s="26">
        <v>213</v>
      </c>
      <c r="D214" s="35" t="s">
        <v>346</v>
      </c>
      <c r="E214" s="26" t="s">
        <v>40</v>
      </c>
      <c r="F214" s="27" t="s">
        <v>128</v>
      </c>
      <c r="G214" s="26" t="s">
        <v>47</v>
      </c>
      <c r="H214" s="28">
        <v>0.28999999999999998</v>
      </c>
      <c r="I214" s="64">
        <f>SUM(Reitoria!I215,ESAG!I215,CEART!I215,FAED!I215,CEAD!I215,CEFID!I215,CERES!I215,CESFI!I215,CAV!I215,CCT!I215,CEO!I215,CEPLAN!I215,CEAVI!I215)</f>
        <v>220</v>
      </c>
      <c r="J214" s="94">
        <f>SUM((Reitoria!I215-Reitoria!J215),(ESAG!I215-ESAG!J215),(CEART!I215-CEART!J215),(FAED!I215-FAED!J215),(CEAD!I215-CEAD!J215),(CEFID!I215-CEFID!J215),(CERES!I215-CERES!J215),(CESFI!I215-CESFI!J215),(CAV!I215-CAV!J215),(CCT!I215-CCT!I215),(CEO!I215-CEO!J215),(CEPLAN!I215-CEPLAN!J215),(CEAVI!I215-CEAVI!J215))</f>
        <v>50</v>
      </c>
      <c r="K214" s="95">
        <f t="shared" si="9"/>
        <v>170</v>
      </c>
      <c r="L214" s="65">
        <f t="shared" si="10"/>
        <v>63.8</v>
      </c>
      <c r="M214" s="65">
        <f t="shared" si="11"/>
        <v>14.499999999999998</v>
      </c>
    </row>
    <row r="215" spans="1:13" ht="25.5" x14ac:dyDescent="0.25">
      <c r="A215" s="131"/>
      <c r="B215" s="132"/>
      <c r="C215" s="26">
        <v>214</v>
      </c>
      <c r="D215" s="35" t="s">
        <v>347</v>
      </c>
      <c r="E215" s="26" t="s">
        <v>40</v>
      </c>
      <c r="F215" s="27" t="s">
        <v>128</v>
      </c>
      <c r="G215" s="26" t="s">
        <v>47</v>
      </c>
      <c r="H215" s="28">
        <v>0.28999999999999998</v>
      </c>
      <c r="I215" s="64">
        <f>SUM(Reitoria!I216,ESAG!I216,CEART!I216,FAED!I216,CEAD!I216,CEFID!I216,CERES!I216,CESFI!I216,CAV!I216,CCT!I216,CEO!I216,CEPLAN!I216,CEAVI!I216)</f>
        <v>220</v>
      </c>
      <c r="J215" s="94">
        <f>SUM((Reitoria!I216-Reitoria!J216),(ESAG!I216-ESAG!J216),(CEART!I216-CEART!J216),(FAED!I216-FAED!J216),(CEAD!I216-CEAD!J216),(CEFID!I216-CEFID!J216),(CERES!I216-CERES!J216),(CESFI!I216-CESFI!J216),(CAV!I216-CAV!J216),(CCT!I216-CCT!I216),(CEO!I216-CEO!J216),(CEPLAN!I216-CEPLAN!J216),(CEAVI!I216-CEAVI!J216))</f>
        <v>50</v>
      </c>
      <c r="K215" s="95">
        <f t="shared" si="9"/>
        <v>170</v>
      </c>
      <c r="L215" s="65">
        <f t="shared" si="10"/>
        <v>63.8</v>
      </c>
      <c r="M215" s="65">
        <f t="shared" si="11"/>
        <v>14.499999999999998</v>
      </c>
    </row>
    <row r="216" spans="1:13" ht="25.5" x14ac:dyDescent="0.25">
      <c r="A216" s="131"/>
      <c r="B216" s="132"/>
      <c r="C216" s="26">
        <v>215</v>
      </c>
      <c r="D216" s="35" t="s">
        <v>348</v>
      </c>
      <c r="E216" s="26" t="s">
        <v>40</v>
      </c>
      <c r="F216" s="27" t="s">
        <v>128</v>
      </c>
      <c r="G216" s="26" t="s">
        <v>47</v>
      </c>
      <c r="H216" s="28">
        <v>0.28999999999999998</v>
      </c>
      <c r="I216" s="64">
        <f>SUM(Reitoria!I217,ESAG!I217,CEART!I217,FAED!I217,CEAD!I217,CEFID!I217,CERES!I217,CESFI!I217,CAV!I217,CCT!I217,CEO!I217,CEPLAN!I217,CEAVI!I217)</f>
        <v>220</v>
      </c>
      <c r="J216" s="94">
        <f>SUM((Reitoria!I217-Reitoria!J217),(ESAG!I217-ESAG!J217),(CEART!I217-CEART!J217),(FAED!I217-FAED!J217),(CEAD!I217-CEAD!J217),(CEFID!I217-CEFID!J217),(CERES!I217-CERES!J217),(CESFI!I217-CESFI!J217),(CAV!I217-CAV!J217),(CCT!I217-CCT!I217),(CEO!I217-CEO!J217),(CEPLAN!I217-CEPLAN!J217),(CEAVI!I217-CEAVI!J217))</f>
        <v>50</v>
      </c>
      <c r="K216" s="95">
        <f t="shared" si="9"/>
        <v>170</v>
      </c>
      <c r="L216" s="65">
        <f t="shared" si="10"/>
        <v>63.8</v>
      </c>
      <c r="M216" s="65">
        <f t="shared" si="11"/>
        <v>14.499999999999998</v>
      </c>
    </row>
    <row r="217" spans="1:13" ht="25.5" x14ac:dyDescent="0.25">
      <c r="A217" s="131"/>
      <c r="B217" s="132"/>
      <c r="C217" s="26">
        <v>216</v>
      </c>
      <c r="D217" s="35" t="s">
        <v>349</v>
      </c>
      <c r="E217" s="26" t="s">
        <v>40</v>
      </c>
      <c r="F217" s="27" t="s">
        <v>128</v>
      </c>
      <c r="G217" s="26" t="s">
        <v>47</v>
      </c>
      <c r="H217" s="28">
        <v>0.28999999999999998</v>
      </c>
      <c r="I217" s="64">
        <f>SUM(Reitoria!I218,ESAG!I218,CEART!I218,FAED!I218,CEAD!I218,CEFID!I218,CERES!I218,CESFI!I218,CAV!I218,CCT!I218,CEO!I218,CEPLAN!I218,CEAVI!I218)</f>
        <v>220</v>
      </c>
      <c r="J217" s="94">
        <f>SUM((Reitoria!I218-Reitoria!J218),(ESAG!I218-ESAG!J218),(CEART!I218-CEART!J218),(FAED!I218-FAED!J218),(CEAD!I218-CEAD!J218),(CEFID!I218-CEFID!J218),(CERES!I218-CERES!J218),(CESFI!I218-CESFI!J218),(CAV!I218-CAV!J218),(CCT!I218-CCT!I218),(CEO!I218-CEO!J218),(CEPLAN!I218-CEPLAN!J218),(CEAVI!I218-CEAVI!J218))</f>
        <v>50</v>
      </c>
      <c r="K217" s="95">
        <f t="shared" si="9"/>
        <v>170</v>
      </c>
      <c r="L217" s="65">
        <f t="shared" si="10"/>
        <v>63.8</v>
      </c>
      <c r="M217" s="65">
        <f t="shared" si="11"/>
        <v>14.499999999999998</v>
      </c>
    </row>
    <row r="218" spans="1:13" ht="25.5" x14ac:dyDescent="0.25">
      <c r="A218" s="131"/>
      <c r="B218" s="132"/>
      <c r="C218" s="26">
        <v>217</v>
      </c>
      <c r="D218" s="35" t="s">
        <v>350</v>
      </c>
      <c r="E218" s="26" t="s">
        <v>40</v>
      </c>
      <c r="F218" s="27" t="s">
        <v>128</v>
      </c>
      <c r="G218" s="26" t="s">
        <v>47</v>
      </c>
      <c r="H218" s="28">
        <v>0.28999999999999998</v>
      </c>
      <c r="I218" s="64">
        <f>SUM(Reitoria!I219,ESAG!I219,CEART!I219,FAED!I219,CEAD!I219,CEFID!I219,CERES!I219,CESFI!I219,CAV!I219,CCT!I219,CEO!I219,CEPLAN!I219,CEAVI!I219)</f>
        <v>220</v>
      </c>
      <c r="J218" s="94">
        <f>SUM((Reitoria!I219-Reitoria!J219),(ESAG!I219-ESAG!J219),(CEART!I219-CEART!J219),(FAED!I219-FAED!J219),(CEAD!I219-CEAD!J219),(CEFID!I219-CEFID!J219),(CERES!I219-CERES!J219),(CESFI!I219-CESFI!J219),(CAV!I219-CAV!J219),(CCT!I219-CCT!I219),(CEO!I219-CEO!J219),(CEPLAN!I219-CEPLAN!J219),(CEAVI!I219-CEAVI!J219))</f>
        <v>50</v>
      </c>
      <c r="K218" s="95">
        <f t="shared" si="9"/>
        <v>170</v>
      </c>
      <c r="L218" s="65">
        <f t="shared" si="10"/>
        <v>63.8</v>
      </c>
      <c r="M218" s="65">
        <f t="shared" si="11"/>
        <v>14.499999999999998</v>
      </c>
    </row>
    <row r="219" spans="1:13" x14ac:dyDescent="0.25">
      <c r="A219" s="131"/>
      <c r="B219" s="132"/>
      <c r="C219" s="26">
        <v>218</v>
      </c>
      <c r="D219" s="35" t="s">
        <v>351</v>
      </c>
      <c r="E219" s="26" t="s">
        <v>40</v>
      </c>
      <c r="F219" s="27" t="s">
        <v>118</v>
      </c>
      <c r="G219" s="26" t="s">
        <v>47</v>
      </c>
      <c r="H219" s="28">
        <v>2.2000000000000002</v>
      </c>
      <c r="I219" s="64">
        <f>SUM(Reitoria!I220,ESAG!I220,CEART!I220,FAED!I220,CEAD!I220,CEFID!I220,CERES!I220,CESFI!I220,CAV!I220,CCT!I220,CEO!I220,CEPLAN!I220,CEAVI!I220)</f>
        <v>169</v>
      </c>
      <c r="J219" s="94">
        <f>SUM((Reitoria!I220-Reitoria!J220),(ESAG!I220-ESAG!J220),(CEART!I220-CEART!J220),(FAED!I220-FAED!J220),(CEAD!I220-CEAD!J220),(CEFID!I220-CEFID!J220),(CERES!I220-CERES!J220),(CESFI!I220-CESFI!J220),(CAV!I220-CAV!J220),(CCT!I220-CCT!I220),(CEO!I220-CEO!J220),(CEPLAN!I220-CEPLAN!J220),(CEAVI!I220-CEAVI!J220))</f>
        <v>68</v>
      </c>
      <c r="K219" s="95">
        <f t="shared" si="9"/>
        <v>101</v>
      </c>
      <c r="L219" s="65">
        <f t="shared" si="10"/>
        <v>371.8</v>
      </c>
      <c r="M219" s="65">
        <f t="shared" si="11"/>
        <v>149.60000000000002</v>
      </c>
    </row>
    <row r="220" spans="1:13" x14ac:dyDescent="0.25">
      <c r="A220" s="131"/>
      <c r="B220" s="132"/>
      <c r="C220" s="26">
        <v>219</v>
      </c>
      <c r="D220" s="35" t="s">
        <v>352</v>
      </c>
      <c r="E220" s="26" t="s">
        <v>147</v>
      </c>
      <c r="F220" s="27" t="s">
        <v>118</v>
      </c>
      <c r="G220" s="26" t="s">
        <v>47</v>
      </c>
      <c r="H220" s="28">
        <v>2.2000000000000002</v>
      </c>
      <c r="I220" s="64">
        <f>SUM(Reitoria!I221,ESAG!I221,CEART!I221,FAED!I221,CEAD!I221,CEFID!I221,CERES!I221,CESFI!I221,CAV!I221,CCT!I221,CEO!I221,CEPLAN!I221,CEAVI!I221)</f>
        <v>66</v>
      </c>
      <c r="J220" s="94">
        <f>SUM((Reitoria!I221-Reitoria!J221),(ESAG!I221-ESAG!J221),(CEART!I221-CEART!J221),(FAED!I221-FAED!J221),(CEAD!I221-CEAD!J221),(CEFID!I221-CEFID!J221),(CERES!I221-CERES!J221),(CESFI!I221-CESFI!J221),(CAV!I221-CAV!J221),(CCT!I221-CCT!I221),(CEO!I221-CEO!J221),(CEPLAN!I221-CEPLAN!J221),(CEAVI!I221-CEAVI!J221))</f>
        <v>18</v>
      </c>
      <c r="K220" s="95">
        <f t="shared" si="9"/>
        <v>48</v>
      </c>
      <c r="L220" s="65">
        <f t="shared" si="10"/>
        <v>145.20000000000002</v>
      </c>
      <c r="M220" s="65">
        <f t="shared" si="11"/>
        <v>39.6</v>
      </c>
    </row>
    <row r="221" spans="1:13" ht="38.25" x14ac:dyDescent="0.25">
      <c r="A221" s="131"/>
      <c r="B221" s="132"/>
      <c r="C221" s="26">
        <v>220</v>
      </c>
      <c r="D221" s="35" t="s">
        <v>353</v>
      </c>
      <c r="E221" s="26" t="s">
        <v>40</v>
      </c>
      <c r="F221" s="27" t="s">
        <v>354</v>
      </c>
      <c r="G221" s="26" t="s">
        <v>47</v>
      </c>
      <c r="H221" s="28">
        <v>1.57</v>
      </c>
      <c r="I221" s="64">
        <f>SUM(Reitoria!I222,ESAG!I222,CEART!I222,FAED!I222,CEAD!I222,CEFID!I222,CERES!I222,CESFI!I222,CAV!I222,CCT!I222,CEO!I222,CEPLAN!I222,CEAVI!I222)</f>
        <v>292</v>
      </c>
      <c r="J221" s="94">
        <f>SUM((Reitoria!I222-Reitoria!J222),(ESAG!I222-ESAG!J222),(CEART!I222-CEART!J222),(FAED!I222-FAED!J222),(CEAD!I222-CEAD!J222),(CEFID!I222-CEFID!J222),(CERES!I222-CERES!J222),(CESFI!I222-CESFI!J222),(CAV!I222-CAV!J222),(CCT!I222-CCT!I222),(CEO!I222-CEO!J222),(CEPLAN!I222-CEPLAN!J222),(CEAVI!I222-CEAVI!J222))</f>
        <v>151</v>
      </c>
      <c r="K221" s="95">
        <f t="shared" si="9"/>
        <v>141</v>
      </c>
      <c r="L221" s="65">
        <f t="shared" si="10"/>
        <v>458.44</v>
      </c>
      <c r="M221" s="65">
        <f t="shared" si="11"/>
        <v>237.07000000000002</v>
      </c>
    </row>
    <row r="222" spans="1:13" ht="25.5" x14ac:dyDescent="0.25">
      <c r="A222" s="131"/>
      <c r="B222" s="132"/>
      <c r="C222" s="26">
        <v>221</v>
      </c>
      <c r="D222" s="35" t="s">
        <v>355</v>
      </c>
      <c r="E222" s="26" t="s">
        <v>68</v>
      </c>
      <c r="F222" s="27" t="s">
        <v>218</v>
      </c>
      <c r="G222" s="26" t="s">
        <v>47</v>
      </c>
      <c r="H222" s="28">
        <v>5.71</v>
      </c>
      <c r="I222" s="64">
        <f>SUM(Reitoria!I223,ESAG!I223,CEART!I223,FAED!I223,CEAD!I223,CEFID!I223,CERES!I223,CESFI!I223,CAV!I223,CCT!I223,CEO!I223,CEPLAN!I223,CEAVI!I223)</f>
        <v>143</v>
      </c>
      <c r="J222" s="94">
        <f>SUM((Reitoria!I223-Reitoria!J223),(ESAG!I223-ESAG!J223),(CEART!I223-CEART!J223),(FAED!I223-FAED!J223),(CEAD!I223-CEAD!J223),(CEFID!I223-CEFID!J223),(CERES!I223-CERES!J223),(CESFI!I223-CESFI!J223),(CAV!I223-CAV!J223),(CCT!I223-CCT!I223),(CEO!I223-CEO!J223),(CEPLAN!I223-CEPLAN!J223),(CEAVI!I223-CEAVI!J223))</f>
        <v>25</v>
      </c>
      <c r="K222" s="95">
        <f t="shared" si="9"/>
        <v>118</v>
      </c>
      <c r="L222" s="65">
        <f t="shared" si="10"/>
        <v>816.53</v>
      </c>
      <c r="M222" s="65">
        <f t="shared" si="11"/>
        <v>142.75</v>
      </c>
    </row>
    <row r="223" spans="1:13" ht="25.5" x14ac:dyDescent="0.25">
      <c r="A223" s="131"/>
      <c r="B223" s="132"/>
      <c r="C223" s="26">
        <v>222</v>
      </c>
      <c r="D223" s="35" t="s">
        <v>356</v>
      </c>
      <c r="E223" s="26" t="s">
        <v>40</v>
      </c>
      <c r="F223" s="27" t="s">
        <v>153</v>
      </c>
      <c r="G223" s="26" t="s">
        <v>47</v>
      </c>
      <c r="H223" s="28">
        <v>0.26</v>
      </c>
      <c r="I223" s="64">
        <f>SUM(Reitoria!I224,ESAG!I224,CEART!I224,FAED!I224,CEAD!I224,CEFID!I224,CERES!I224,CESFI!I224,CAV!I224,CCT!I224,CEO!I224,CEPLAN!I224,CEAVI!I224)</f>
        <v>37700</v>
      </c>
      <c r="J223" s="94">
        <f>SUM((Reitoria!I224-Reitoria!J224),(ESAG!I224-ESAG!J224),(CEART!I224-CEART!J224),(FAED!I224-FAED!J224),(CEAD!I224-CEAD!J224),(CEFID!I224-CEFID!J224),(CERES!I224-CERES!J224),(CESFI!I224-CESFI!J224),(CAV!I224-CAV!J224),(CCT!I224-CCT!I224),(CEO!I224-CEO!J224),(CEPLAN!I224-CEPLAN!J224),(CEAVI!I224-CEAVI!J224))</f>
        <v>25400</v>
      </c>
      <c r="K223" s="95">
        <f t="shared" si="9"/>
        <v>12300</v>
      </c>
      <c r="L223" s="65">
        <f t="shared" si="10"/>
        <v>9802</v>
      </c>
      <c r="M223" s="65">
        <f t="shared" si="11"/>
        <v>6604</v>
      </c>
    </row>
    <row r="224" spans="1:13" x14ac:dyDescent="0.25">
      <c r="A224" s="131"/>
      <c r="B224" s="132"/>
      <c r="C224" s="26">
        <v>223</v>
      </c>
      <c r="D224" s="35" t="s">
        <v>357</v>
      </c>
      <c r="E224" s="26" t="s">
        <v>40</v>
      </c>
      <c r="F224" s="27" t="s">
        <v>325</v>
      </c>
      <c r="G224" s="26" t="s">
        <v>47</v>
      </c>
      <c r="H224" s="28">
        <v>0.43</v>
      </c>
      <c r="I224" s="64">
        <f>SUM(Reitoria!I225,ESAG!I225,CEART!I225,FAED!I225,CEAD!I225,CEFID!I225,CERES!I225,CESFI!I225,CAV!I225,CCT!I225,CEO!I225,CEPLAN!I225,CEAVI!I225)</f>
        <v>2600</v>
      </c>
      <c r="J224" s="94">
        <f>SUM((Reitoria!I225-Reitoria!J225),(ESAG!I225-ESAG!J225),(CEART!I225-CEART!J225),(FAED!I225-FAED!J225),(CEAD!I225-CEAD!J225),(CEFID!I225-CEFID!J225),(CERES!I225-CERES!J225),(CESFI!I225-CESFI!J225),(CAV!I225-CAV!J225),(CCT!I225-CCT!I225),(CEO!I225-CEO!J225),(CEPLAN!I225-CEPLAN!J225),(CEAVI!I225-CEAVI!J225))</f>
        <v>970</v>
      </c>
      <c r="K224" s="95">
        <f t="shared" si="9"/>
        <v>1630</v>
      </c>
      <c r="L224" s="65">
        <f t="shared" si="10"/>
        <v>1118</v>
      </c>
      <c r="M224" s="65">
        <f t="shared" si="11"/>
        <v>417.09999999999997</v>
      </c>
    </row>
    <row r="225" spans="1:13" x14ac:dyDescent="0.25">
      <c r="A225" s="131"/>
      <c r="B225" s="132"/>
      <c r="C225" s="26">
        <v>224</v>
      </c>
      <c r="D225" s="40" t="s">
        <v>358</v>
      </c>
      <c r="E225" s="31" t="s">
        <v>40</v>
      </c>
      <c r="F225" s="33" t="s">
        <v>359</v>
      </c>
      <c r="G225" s="31" t="s">
        <v>47</v>
      </c>
      <c r="H225" s="28">
        <v>0.21</v>
      </c>
      <c r="I225" s="64">
        <f>SUM(Reitoria!I226,ESAG!I226,CEART!I226,FAED!I226,CEAD!I226,CEFID!I226,CERES!I226,CESFI!I226,CAV!I226,CCT!I226,CEO!I226,CEPLAN!I226,CEAVI!I226)</f>
        <v>1000</v>
      </c>
      <c r="J225" s="94">
        <f>SUM((Reitoria!I226-Reitoria!J226),(ESAG!I226-ESAG!J226),(CEART!I226-CEART!J226),(FAED!I226-FAED!J226),(CEAD!I226-CEAD!J226),(CEFID!I226-CEFID!J226),(CERES!I226-CERES!J226),(CESFI!I226-CESFI!J226),(CAV!I226-CAV!J226),(CCT!I226-CCT!I226),(CEO!I226-CEO!J226),(CEPLAN!I226-CEPLAN!J226),(CEAVI!I226-CEAVI!J226))</f>
        <v>1000</v>
      </c>
      <c r="K225" s="95">
        <f t="shared" si="9"/>
        <v>0</v>
      </c>
      <c r="L225" s="65">
        <f t="shared" si="10"/>
        <v>210</v>
      </c>
      <c r="M225" s="65">
        <f t="shared" si="11"/>
        <v>210</v>
      </c>
    </row>
    <row r="226" spans="1:13" x14ac:dyDescent="0.25">
      <c r="A226" s="131"/>
      <c r="B226" s="132"/>
      <c r="C226" s="26">
        <v>225</v>
      </c>
      <c r="D226" s="40" t="s">
        <v>360</v>
      </c>
      <c r="E226" s="31" t="s">
        <v>40</v>
      </c>
      <c r="F226" s="33" t="s">
        <v>359</v>
      </c>
      <c r="G226" s="31" t="s">
        <v>47</v>
      </c>
      <c r="H226" s="28">
        <v>0.14000000000000001</v>
      </c>
      <c r="I226" s="64">
        <f>SUM(Reitoria!I227,ESAG!I227,CEART!I227,FAED!I227,CEAD!I227,CEFID!I227,CERES!I227,CESFI!I227,CAV!I227,CCT!I227,CEO!I227,CEPLAN!I227,CEAVI!I227)</f>
        <v>2000</v>
      </c>
      <c r="J226" s="94">
        <f>SUM((Reitoria!I227-Reitoria!J227),(ESAG!I227-ESAG!J227),(CEART!I227-CEART!J227),(FAED!I227-FAED!J227),(CEAD!I227-CEAD!J227),(CEFID!I227-CEFID!J227),(CERES!I227-CERES!J227),(CESFI!I227-CESFI!J227),(CAV!I227-CAV!J227),(CCT!I227-CCT!I227),(CEO!I227-CEO!J227),(CEPLAN!I227-CEPLAN!J227),(CEAVI!I227-CEAVI!J227))</f>
        <v>2000</v>
      </c>
      <c r="K226" s="95">
        <f t="shared" si="9"/>
        <v>0</v>
      </c>
      <c r="L226" s="65">
        <f t="shared" si="10"/>
        <v>280</v>
      </c>
      <c r="M226" s="65">
        <f t="shared" si="11"/>
        <v>280</v>
      </c>
    </row>
    <row r="227" spans="1:13" x14ac:dyDescent="0.25">
      <c r="A227" s="131"/>
      <c r="B227" s="132"/>
      <c r="C227" s="26">
        <v>226</v>
      </c>
      <c r="D227" s="40" t="s">
        <v>361</v>
      </c>
      <c r="E227" s="31" t="s">
        <v>40</v>
      </c>
      <c r="F227" s="33" t="s">
        <v>359</v>
      </c>
      <c r="G227" s="31" t="s">
        <v>47</v>
      </c>
      <c r="H227" s="28">
        <v>0.1</v>
      </c>
      <c r="I227" s="64">
        <f>SUM(Reitoria!I228,ESAG!I228,CEART!I228,FAED!I228,CEAD!I228,CEFID!I228,CERES!I228,CESFI!I228,CAV!I228,CCT!I228,CEO!I228,CEPLAN!I228,CEAVI!I228)</f>
        <v>2000</v>
      </c>
      <c r="J227" s="94">
        <f>SUM((Reitoria!I228-Reitoria!J228),(ESAG!I228-ESAG!J228),(CEART!I228-CEART!J228),(FAED!I228-FAED!J228),(CEAD!I228-CEAD!J228),(CEFID!I228-CEFID!J228),(CERES!I228-CERES!J228),(CESFI!I228-CESFI!J228),(CAV!I228-CAV!J228),(CCT!I228-CCT!I228),(CEO!I228-CEO!J228),(CEPLAN!I228-CEPLAN!J228),(CEAVI!I228-CEAVI!J228))</f>
        <v>2000</v>
      </c>
      <c r="K227" s="95">
        <f t="shared" si="9"/>
        <v>0</v>
      </c>
      <c r="L227" s="65">
        <f t="shared" si="10"/>
        <v>200</v>
      </c>
      <c r="M227" s="65">
        <f t="shared" si="11"/>
        <v>200</v>
      </c>
    </row>
    <row r="228" spans="1:13" x14ac:dyDescent="0.25">
      <c r="A228" s="131"/>
      <c r="B228" s="132"/>
      <c r="C228" s="26">
        <v>227</v>
      </c>
      <c r="D228" s="41" t="s">
        <v>362</v>
      </c>
      <c r="E228" s="31" t="s">
        <v>40</v>
      </c>
      <c r="F228" s="33" t="s">
        <v>359</v>
      </c>
      <c r="G228" s="31" t="s">
        <v>47</v>
      </c>
      <c r="H228" s="28">
        <v>0.33</v>
      </c>
      <c r="I228" s="64">
        <f>SUM(Reitoria!I229,ESAG!I229,CEART!I229,FAED!I229,CEAD!I229,CEFID!I229,CERES!I229,CESFI!I229,CAV!I229,CCT!I229,CEO!I229,CEPLAN!I229,CEAVI!I229)</f>
        <v>1000</v>
      </c>
      <c r="J228" s="94">
        <f>SUM((Reitoria!I229-Reitoria!J229),(ESAG!I229-ESAG!J229),(CEART!I229-CEART!J229),(FAED!I229-FAED!J229),(CEAD!I229-CEAD!J229),(CEFID!I229-CEFID!J229),(CERES!I229-CERES!J229),(CESFI!I229-CESFI!J229),(CAV!I229-CAV!J229),(CCT!I229-CCT!I229),(CEO!I229-CEO!J229),(CEPLAN!I229-CEPLAN!J229),(CEAVI!I229-CEAVI!J229))</f>
        <v>1000</v>
      </c>
      <c r="K228" s="95">
        <f t="shared" si="9"/>
        <v>0</v>
      </c>
      <c r="L228" s="65">
        <f t="shared" si="10"/>
        <v>330</v>
      </c>
      <c r="M228" s="65">
        <f t="shared" si="11"/>
        <v>330</v>
      </c>
    </row>
    <row r="229" spans="1:13" x14ac:dyDescent="0.25">
      <c r="A229" s="131"/>
      <c r="B229" s="132"/>
      <c r="C229" s="26">
        <v>228</v>
      </c>
      <c r="D229" s="40" t="s">
        <v>363</v>
      </c>
      <c r="E229" s="31" t="s">
        <v>40</v>
      </c>
      <c r="F229" s="33" t="s">
        <v>359</v>
      </c>
      <c r="G229" s="31" t="s">
        <v>47</v>
      </c>
      <c r="H229" s="28">
        <v>0.21</v>
      </c>
      <c r="I229" s="64">
        <f>SUM(Reitoria!I230,ESAG!I230,CEART!I230,FAED!I230,CEAD!I230,CEFID!I230,CERES!I230,CESFI!I230,CAV!I230,CCT!I230,CEO!I230,CEPLAN!I230,CEAVI!I230)</f>
        <v>2000</v>
      </c>
      <c r="J229" s="94">
        <f>SUM((Reitoria!I230-Reitoria!J230),(ESAG!I230-ESAG!J230),(CEART!I230-CEART!J230),(FAED!I230-FAED!J230),(CEAD!I230-CEAD!J230),(CEFID!I230-CEFID!J230),(CERES!I230-CERES!J230),(CESFI!I230-CESFI!J230),(CAV!I230-CAV!J230),(CCT!I230-CCT!I230),(CEO!I230-CEO!J230),(CEPLAN!I230-CEPLAN!J230),(CEAVI!I230-CEAVI!J230))</f>
        <v>2000</v>
      </c>
      <c r="K229" s="95">
        <f t="shared" si="9"/>
        <v>0</v>
      </c>
      <c r="L229" s="65">
        <f t="shared" si="10"/>
        <v>420</v>
      </c>
      <c r="M229" s="65">
        <f t="shared" si="11"/>
        <v>420</v>
      </c>
    </row>
    <row r="230" spans="1:13" x14ac:dyDescent="0.25">
      <c r="A230" s="131"/>
      <c r="B230" s="132"/>
      <c r="C230" s="26">
        <v>229</v>
      </c>
      <c r="D230" s="40" t="s">
        <v>364</v>
      </c>
      <c r="E230" s="31" t="s">
        <v>40</v>
      </c>
      <c r="F230" s="33" t="s">
        <v>359</v>
      </c>
      <c r="G230" s="31" t="s">
        <v>47</v>
      </c>
      <c r="H230" s="28">
        <v>0.16</v>
      </c>
      <c r="I230" s="64">
        <f>SUM(Reitoria!I231,ESAG!I231,CEART!I231,FAED!I231,CEAD!I231,CEFID!I231,CERES!I231,CESFI!I231,CAV!I231,CCT!I231,CEO!I231,CEPLAN!I231,CEAVI!I231)</f>
        <v>2000</v>
      </c>
      <c r="J230" s="94">
        <f>SUM((Reitoria!I231-Reitoria!J231),(ESAG!I231-ESAG!J231),(CEART!I231-CEART!J231),(FAED!I231-FAED!J231),(CEAD!I231-CEAD!J231),(CEFID!I231-CEFID!J231),(CERES!I231-CERES!J231),(CESFI!I231-CESFI!J231),(CAV!I231-CAV!J231),(CCT!I231-CCT!I231),(CEO!I231-CEO!J231),(CEPLAN!I231-CEPLAN!J231),(CEAVI!I231-CEAVI!J231))</f>
        <v>2000</v>
      </c>
      <c r="K230" s="95">
        <f t="shared" si="9"/>
        <v>0</v>
      </c>
      <c r="L230" s="65">
        <f t="shared" si="10"/>
        <v>320</v>
      </c>
      <c r="M230" s="65">
        <f t="shared" si="11"/>
        <v>320</v>
      </c>
    </row>
    <row r="231" spans="1:13" x14ac:dyDescent="0.25">
      <c r="A231" s="131"/>
      <c r="B231" s="132"/>
      <c r="C231" s="26">
        <v>230</v>
      </c>
      <c r="D231" s="40" t="s">
        <v>365</v>
      </c>
      <c r="E231" s="31" t="s">
        <v>40</v>
      </c>
      <c r="F231" s="33" t="s">
        <v>359</v>
      </c>
      <c r="G231" s="31" t="s">
        <v>47</v>
      </c>
      <c r="H231" s="28">
        <v>7.0000000000000007E-2</v>
      </c>
      <c r="I231" s="64">
        <f>SUM(Reitoria!I232,ESAG!I232,CEART!I232,FAED!I232,CEAD!I232,CEFID!I232,CERES!I232,CESFI!I232,CAV!I232,CCT!I232,CEO!I232,CEPLAN!I232,CEAVI!I232)</f>
        <v>2000</v>
      </c>
      <c r="J231" s="94">
        <f>SUM((Reitoria!I232-Reitoria!J232),(ESAG!I232-ESAG!J232),(CEART!I232-CEART!J232),(FAED!I232-FAED!J232),(CEAD!I232-CEAD!J232),(CEFID!I232-CEFID!J232),(CERES!I232-CERES!J232),(CESFI!I232-CESFI!J232),(CAV!I232-CAV!J232),(CCT!I232-CCT!I232),(CEO!I232-CEO!J232),(CEPLAN!I232-CEPLAN!J232),(CEAVI!I232-CEAVI!J232))</f>
        <v>1000</v>
      </c>
      <c r="K231" s="95">
        <f t="shared" si="9"/>
        <v>1000</v>
      </c>
      <c r="L231" s="65">
        <f t="shared" si="10"/>
        <v>140</v>
      </c>
      <c r="M231" s="65">
        <f t="shared" si="11"/>
        <v>70</v>
      </c>
    </row>
    <row r="232" spans="1:13" ht="76.5" x14ac:dyDescent="0.25">
      <c r="A232" s="56" t="s">
        <v>382</v>
      </c>
      <c r="B232" s="54">
        <v>32</v>
      </c>
      <c r="C232" s="23">
        <v>231</v>
      </c>
      <c r="D232" s="21" t="s">
        <v>366</v>
      </c>
      <c r="E232" s="23" t="s">
        <v>68</v>
      </c>
      <c r="F232" s="32" t="s">
        <v>180</v>
      </c>
      <c r="G232" s="23" t="s">
        <v>47</v>
      </c>
      <c r="H232" s="29">
        <v>260</v>
      </c>
      <c r="I232" s="64">
        <f>SUM(Reitoria!I233,ESAG!I233,CEART!I233,FAED!I233,CEAD!I233,CEFID!I233,CERES!I233,CESFI!I233,CAV!I233,CCT!I233,CEO!I233,CEPLAN!I233,CEAVI!I233)</f>
        <v>10</v>
      </c>
      <c r="J232" s="94">
        <f>SUM((Reitoria!I233-Reitoria!J233),(ESAG!I233-ESAG!J233),(CEART!I233-CEART!J233),(FAED!I233-FAED!J233),(CEAD!I233-CEAD!J233),(CEFID!I233-CEFID!J233),(CERES!I233-CERES!J233),(CESFI!I233-CESFI!J233),(CAV!I233-CAV!J233),(CCT!I233-CCT!I233),(CEO!I233-CEO!J233),(CEPLAN!I233-CEPLAN!J233),(CEAVI!I233-CEAVI!J233))</f>
        <v>10</v>
      </c>
      <c r="K232" s="95">
        <f t="shared" si="9"/>
        <v>0</v>
      </c>
      <c r="L232" s="65">
        <f t="shared" si="10"/>
        <v>2600</v>
      </c>
      <c r="M232" s="65">
        <f t="shared" si="11"/>
        <v>2600</v>
      </c>
    </row>
    <row r="233" spans="1:13" ht="37.5" customHeight="1" x14ac:dyDescent="0.25">
      <c r="A233" s="47" t="s">
        <v>387</v>
      </c>
      <c r="B233" s="54">
        <v>33</v>
      </c>
      <c r="C233" s="23"/>
      <c r="D233" s="21" t="s">
        <v>388</v>
      </c>
      <c r="E233" s="23" t="s">
        <v>389</v>
      </c>
      <c r="F233" s="32"/>
      <c r="G233" s="23" t="s">
        <v>47</v>
      </c>
      <c r="H233" s="29"/>
      <c r="I233" s="64">
        <f>SUM(Reitoria!I234,ESAG!I234,CEART!I234,FAED!I234,CEAD!I234,CEFID!I234,CERES!I234,CESFI!I234,CAV!I234,CCT!I234,CEO!I234,CEPLAN!I234,CEAVI!I234)</f>
        <v>150</v>
      </c>
      <c r="J233" s="94">
        <f>SUM((Reitoria!I234-Reitoria!J234),(ESAG!I234-ESAG!J234),(CEART!I234-CEART!J234),(FAED!I234-FAED!J234),(CEAD!I234-CEAD!J234),(CEFID!I234-CEFID!J234),(CERES!I234-CERES!J234),(CESFI!I234-CESFI!J234),(CAV!I234-CAV!J234),(CCT!I234-CCT!I234),(CEO!I234-CEO!J234),(CEPLAN!I234-CEPLAN!J234),(CEAVI!I234-CEAVI!J234))</f>
        <v>0</v>
      </c>
      <c r="K233" s="95">
        <f t="shared" si="9"/>
        <v>150</v>
      </c>
      <c r="L233" s="65">
        <f t="shared" si="10"/>
        <v>0</v>
      </c>
      <c r="M233" s="65">
        <f t="shared" si="11"/>
        <v>0</v>
      </c>
    </row>
    <row r="234" spans="1:13" ht="38.25" x14ac:dyDescent="0.25">
      <c r="A234" s="56" t="s">
        <v>380</v>
      </c>
      <c r="B234" s="54">
        <v>34</v>
      </c>
      <c r="C234" s="23">
        <v>161</v>
      </c>
      <c r="D234" s="21" t="s">
        <v>367</v>
      </c>
      <c r="E234" s="23" t="s">
        <v>9</v>
      </c>
      <c r="F234" s="32" t="s">
        <v>77</v>
      </c>
      <c r="G234" s="23" t="s">
        <v>47</v>
      </c>
      <c r="H234" s="29">
        <v>0.05</v>
      </c>
      <c r="I234" s="64">
        <f>SUM(Reitoria!I235,ESAG!I235,CEART!I235,FAED!I235,CEAD!I235,CEFID!I235,CERES!I235,CESFI!I235,CAV!I235,CCT!I235,CEO!I235,CEPLAN!I235,CEAVI!I235)</f>
        <v>387000</v>
      </c>
      <c r="J234" s="94">
        <f>SUM((Reitoria!I235-Reitoria!J235),(ESAG!I235-ESAG!J235),(CEART!I235-CEART!J235),(FAED!I235-FAED!J235),(CEAD!I235-CEAD!J235),(CEFID!I235-CEFID!J235),(CERES!I235-CERES!J235),(CESFI!I235-CESFI!J235),(CAV!I235-CAV!J235),(CCT!I235-CCT!I235),(CEO!I235-CEO!J235),(CEPLAN!I235-CEPLAN!J235),(CEAVI!I235-CEAVI!J235))</f>
        <v>267505</v>
      </c>
      <c r="K234" s="95">
        <f t="shared" si="9"/>
        <v>119495</v>
      </c>
      <c r="L234" s="65">
        <f t="shared" si="10"/>
        <v>19350</v>
      </c>
      <c r="M234" s="65">
        <f t="shared" si="11"/>
        <v>13375.25</v>
      </c>
    </row>
    <row r="235" spans="1:13" ht="63.75" x14ac:dyDescent="0.25">
      <c r="A235" s="55" t="s">
        <v>382</v>
      </c>
      <c r="B235" s="53">
        <v>35</v>
      </c>
      <c r="C235" s="26">
        <v>233</v>
      </c>
      <c r="D235" s="35" t="s">
        <v>368</v>
      </c>
      <c r="E235" s="26" t="s">
        <v>40</v>
      </c>
      <c r="F235" s="27" t="s">
        <v>369</v>
      </c>
      <c r="G235" s="26" t="s">
        <v>370</v>
      </c>
      <c r="H235" s="30">
        <v>2200</v>
      </c>
      <c r="I235" s="64">
        <f>SUM(Reitoria!I236,ESAG!I236,CEART!I236,FAED!I236,CEAD!I236,CEFID!I236,CERES!I236,CESFI!I236,CAV!I236,CCT!I236,CEO!I236,CEPLAN!I236,CEAVI!I236)</f>
        <v>1</v>
      </c>
      <c r="J235" s="94">
        <f>SUM((Reitoria!I236-Reitoria!J236),(ESAG!I236-ESAG!J236),(CEART!I236-CEART!J236),(FAED!I236-FAED!J236),(CEAD!I236-CEAD!J236),(CEFID!I236-CEFID!J236),(CERES!I236-CERES!J236),(CESFI!I236-CESFI!J236),(CAV!I236-CAV!J236),(CCT!I236-CCT!I236),(CEO!I236-CEO!J236),(CEPLAN!I236-CEPLAN!J236),(CEAVI!I236-CEAVI!J236))</f>
        <v>1</v>
      </c>
      <c r="K235" s="95">
        <f t="shared" si="9"/>
        <v>0</v>
      </c>
      <c r="L235" s="65">
        <f t="shared" si="10"/>
        <v>2200</v>
      </c>
      <c r="M235" s="65">
        <f t="shared" si="11"/>
        <v>2200</v>
      </c>
    </row>
    <row r="236" spans="1:13" ht="102" x14ac:dyDescent="0.25">
      <c r="A236" s="130" t="s">
        <v>382</v>
      </c>
      <c r="B236" s="133">
        <v>36</v>
      </c>
      <c r="C236" s="23">
        <v>234</v>
      </c>
      <c r="D236" s="21" t="s">
        <v>371</v>
      </c>
      <c r="E236" s="23" t="s">
        <v>40</v>
      </c>
      <c r="F236" s="32" t="s">
        <v>372</v>
      </c>
      <c r="G236" s="23" t="s">
        <v>47</v>
      </c>
      <c r="H236" s="29">
        <v>132.5</v>
      </c>
      <c r="I236" s="64">
        <f>SUM(Reitoria!I237,ESAG!I237,CEART!I237,FAED!I237,CEAD!I237,CEFID!I237,CERES!I237,CESFI!I237,CAV!I237,CCT!I237,CEO!I237,CEPLAN!I237,CEAVI!I237)</f>
        <v>12</v>
      </c>
      <c r="J236" s="94">
        <f>SUM((Reitoria!I237-Reitoria!J237),(ESAG!I237-ESAG!J237),(CEART!I237-CEART!J237),(FAED!I237-FAED!J237),(CEAD!I237-CEAD!J237),(CEFID!I237-CEFID!J237),(CERES!I237-CERES!J237),(CESFI!I237-CESFI!J237),(CAV!I237-CAV!J237),(CCT!I237-CCT!I237),(CEO!I237-CEO!J237),(CEPLAN!I237-CEPLAN!J237),(CEAVI!I237-CEAVI!J237))</f>
        <v>12</v>
      </c>
      <c r="K236" s="95">
        <f t="shared" si="9"/>
        <v>0</v>
      </c>
      <c r="L236" s="65">
        <f t="shared" si="10"/>
        <v>1590</v>
      </c>
      <c r="M236" s="65">
        <f t="shared" si="11"/>
        <v>1590</v>
      </c>
    </row>
    <row r="237" spans="1:13" ht="102" x14ac:dyDescent="0.25">
      <c r="A237" s="130"/>
      <c r="B237" s="133"/>
      <c r="C237" s="23">
        <v>235</v>
      </c>
      <c r="D237" s="21" t="s">
        <v>373</v>
      </c>
      <c r="E237" s="23" t="s">
        <v>40</v>
      </c>
      <c r="F237" s="32" t="s">
        <v>372</v>
      </c>
      <c r="G237" s="23" t="s">
        <v>47</v>
      </c>
      <c r="H237" s="29">
        <v>92</v>
      </c>
      <c r="I237" s="64">
        <f>SUM(Reitoria!I238,ESAG!I238,CEART!I238,FAED!I238,CEAD!I238,CEFID!I238,CERES!I238,CESFI!I238,CAV!I238,CCT!I238,CEO!I238,CEPLAN!I238,CEAVI!I238)</f>
        <v>13</v>
      </c>
      <c r="J237" s="94">
        <f>SUM((Reitoria!I238-Reitoria!J238),(ESAG!I238-ESAG!J238),(CEART!I238-CEART!J238),(FAED!I238-FAED!J238),(CEAD!I238-CEAD!J238),(CEFID!I238-CEFID!J238),(CERES!I238-CERES!J238),(CESFI!I238-CESFI!J238),(CAV!I238-CAV!J238),(CCT!I238-CCT!I238),(CEO!I238-CEO!J238),(CEPLAN!I238-CEPLAN!J238),(CEAVI!I238-CEAVI!J238))</f>
        <v>13</v>
      </c>
      <c r="K237" s="95">
        <f t="shared" si="9"/>
        <v>0</v>
      </c>
      <c r="L237" s="65">
        <f t="shared" si="10"/>
        <v>1196</v>
      </c>
      <c r="M237" s="65">
        <f t="shared" si="11"/>
        <v>1196</v>
      </c>
    </row>
    <row r="238" spans="1:13" ht="25.5" x14ac:dyDescent="0.25">
      <c r="A238" s="130"/>
      <c r="B238" s="133"/>
      <c r="C238" s="23">
        <v>236</v>
      </c>
      <c r="D238" s="21" t="s">
        <v>374</v>
      </c>
      <c r="E238" s="23" t="s">
        <v>375</v>
      </c>
      <c r="F238" s="32" t="s">
        <v>372</v>
      </c>
      <c r="G238" s="23" t="s">
        <v>47</v>
      </c>
      <c r="H238" s="29">
        <v>34.799999999999997</v>
      </c>
      <c r="I238" s="64">
        <f>SUM(Reitoria!I239,ESAG!I239,CEART!I239,FAED!I239,CEAD!I239,CEFID!I239,CERES!I239,CESFI!I239,CAV!I239,CCT!I239,CEO!I239,CEPLAN!I239,CEAVI!I239)</f>
        <v>5</v>
      </c>
      <c r="J238" s="94">
        <f>SUM((Reitoria!I239-Reitoria!J239),(ESAG!I239-ESAG!J239),(CEART!I239-CEART!J239),(FAED!I239-FAED!J239),(CEAD!I239-CEAD!J239),(CEFID!I239-CEFID!J239),(CERES!I239-CERES!J239),(CESFI!I239-CESFI!J239),(CAV!I239-CAV!J239),(CCT!I239-CCT!I239),(CEO!I239-CEO!J239),(CEPLAN!I239-CEPLAN!J239),(CEAVI!I239-CEAVI!J239))</f>
        <v>5</v>
      </c>
      <c r="K238" s="95">
        <f t="shared" si="9"/>
        <v>0</v>
      </c>
      <c r="L238" s="65">
        <f t="shared" si="10"/>
        <v>174</v>
      </c>
      <c r="M238" s="65">
        <f t="shared" si="11"/>
        <v>174</v>
      </c>
    </row>
    <row r="239" spans="1:13" ht="63.75" x14ac:dyDescent="0.25">
      <c r="A239" s="130"/>
      <c r="B239" s="133"/>
      <c r="C239" s="23">
        <v>237</v>
      </c>
      <c r="D239" s="21" t="s">
        <v>376</v>
      </c>
      <c r="E239" s="23" t="s">
        <v>40</v>
      </c>
      <c r="F239" s="32" t="s">
        <v>372</v>
      </c>
      <c r="G239" s="23" t="s">
        <v>47</v>
      </c>
      <c r="H239" s="29">
        <v>202</v>
      </c>
      <c r="I239" s="64">
        <f>SUM(Reitoria!I240,ESAG!I240,CEART!I240,FAED!I240,CEAD!I240,CEFID!I240,CERES!I240,CESFI!I240,CAV!I240,CCT!I240,CEO!I240,CEPLAN!I240,CEAVI!I240)</f>
        <v>15</v>
      </c>
      <c r="J239" s="94">
        <f>SUM((Reitoria!I240-Reitoria!J240),(ESAG!I240-ESAG!J240),(CEART!I240-CEART!J240),(FAED!I240-FAED!J240),(CEAD!I240-CEAD!J240),(CEFID!I240-CEFID!J240),(CERES!I240-CERES!J240),(CESFI!I240-CESFI!J240),(CAV!I240-CAV!J240),(CCT!I240-CCT!I240),(CEO!I240-CEO!J240),(CEPLAN!I240-CEPLAN!J240),(CEAVI!I240-CEAVI!J240))</f>
        <v>15</v>
      </c>
      <c r="K239" s="95">
        <f t="shared" si="9"/>
        <v>0</v>
      </c>
      <c r="L239" s="65">
        <f t="shared" si="10"/>
        <v>3030</v>
      </c>
      <c r="M239" s="65">
        <f t="shared" si="11"/>
        <v>3030</v>
      </c>
    </row>
    <row r="240" spans="1:13" x14ac:dyDescent="0.25">
      <c r="L240" s="96">
        <f>SUM(L3:L239)</f>
        <v>999371.27000000037</v>
      </c>
      <c r="M240" s="96">
        <f>SUM(M3:M239)</f>
        <v>338334.0299999998</v>
      </c>
    </row>
    <row r="243" spans="9:13" ht="15.75" x14ac:dyDescent="0.25">
      <c r="I243" s="157" t="s">
        <v>484</v>
      </c>
      <c r="J243" s="158"/>
      <c r="K243" s="158"/>
      <c r="L243" s="158"/>
      <c r="M243" s="159"/>
    </row>
    <row r="244" spans="9:13" ht="15.75" x14ac:dyDescent="0.25">
      <c r="I244" s="160" t="s">
        <v>485</v>
      </c>
      <c r="J244" s="161"/>
      <c r="K244" s="161"/>
      <c r="L244" s="161"/>
      <c r="M244" s="162"/>
    </row>
    <row r="245" spans="9:13" ht="15.75" x14ac:dyDescent="0.25">
      <c r="I245" s="163" t="s">
        <v>486</v>
      </c>
      <c r="J245" s="164"/>
      <c r="K245" s="164"/>
      <c r="L245" s="164"/>
      <c r="M245" s="165"/>
    </row>
    <row r="246" spans="9:13" ht="15.75" x14ac:dyDescent="0.25">
      <c r="I246" s="70" t="s">
        <v>481</v>
      </c>
      <c r="J246" s="71"/>
      <c r="K246" s="71"/>
      <c r="L246" s="71"/>
      <c r="M246" s="66">
        <f>L240</f>
        <v>999371.27000000037</v>
      </c>
    </row>
    <row r="247" spans="9:13" ht="15.75" x14ac:dyDescent="0.25">
      <c r="I247" s="72" t="s">
        <v>480</v>
      </c>
      <c r="J247" s="73"/>
      <c r="K247" s="73"/>
      <c r="L247" s="73"/>
      <c r="M247" s="67">
        <f>M240</f>
        <v>338334.0299999998</v>
      </c>
    </row>
    <row r="248" spans="9:13" ht="15.75" x14ac:dyDescent="0.25">
      <c r="I248" s="72" t="s">
        <v>482</v>
      </c>
      <c r="J248" s="73"/>
      <c r="K248" s="73"/>
      <c r="L248" s="73"/>
      <c r="M248" s="69"/>
    </row>
    <row r="249" spans="9:13" ht="15.75" x14ac:dyDescent="0.25">
      <c r="I249" s="74" t="s">
        <v>483</v>
      </c>
      <c r="J249" s="75"/>
      <c r="K249" s="75"/>
      <c r="L249" s="75"/>
      <c r="M249" s="68">
        <f>M247/M246</f>
        <v>0.3385468845827434</v>
      </c>
    </row>
    <row r="250" spans="9:13" ht="15.75" x14ac:dyDescent="0.25">
      <c r="I250" s="154" t="s">
        <v>550</v>
      </c>
      <c r="J250" s="155"/>
      <c r="K250" s="155"/>
      <c r="L250" s="155"/>
      <c r="M250" s="156"/>
    </row>
  </sheetData>
  <mergeCells count="57">
    <mergeCell ref="A3:A4"/>
    <mergeCell ref="B3:B4"/>
    <mergeCell ref="A1:C1"/>
    <mergeCell ref="D1:H1"/>
    <mergeCell ref="I1:M1"/>
    <mergeCell ref="A5:A12"/>
    <mergeCell ref="B5:B12"/>
    <mergeCell ref="A13:A14"/>
    <mergeCell ref="B13:B14"/>
    <mergeCell ref="A15:A22"/>
    <mergeCell ref="B15:B22"/>
    <mergeCell ref="A23:A26"/>
    <mergeCell ref="B23:B26"/>
    <mergeCell ref="A27:A48"/>
    <mergeCell ref="B27:B48"/>
    <mergeCell ref="A49:A53"/>
    <mergeCell ref="B49:B53"/>
    <mergeCell ref="A54:A59"/>
    <mergeCell ref="B54:B59"/>
    <mergeCell ref="A60:A79"/>
    <mergeCell ref="B60:B79"/>
    <mergeCell ref="A80:A81"/>
    <mergeCell ref="B80:B81"/>
    <mergeCell ref="A82:A83"/>
    <mergeCell ref="B82:B83"/>
    <mergeCell ref="A84:A99"/>
    <mergeCell ref="B84:B99"/>
    <mergeCell ref="A101:A111"/>
    <mergeCell ref="B101:B111"/>
    <mergeCell ref="A114:A120"/>
    <mergeCell ref="B114:B120"/>
    <mergeCell ref="A121:A126"/>
    <mergeCell ref="B121:B126"/>
    <mergeCell ref="A128:A137"/>
    <mergeCell ref="B128:B137"/>
    <mergeCell ref="A140:A162"/>
    <mergeCell ref="B140:B162"/>
    <mergeCell ref="A164:A165"/>
    <mergeCell ref="B164:B165"/>
    <mergeCell ref="A166:A175"/>
    <mergeCell ref="B166:B175"/>
    <mergeCell ref="A176:A192"/>
    <mergeCell ref="B176:B192"/>
    <mergeCell ref="A193:A202"/>
    <mergeCell ref="B193:B202"/>
    <mergeCell ref="A203:A204"/>
    <mergeCell ref="B203:B204"/>
    <mergeCell ref="I250:M250"/>
    <mergeCell ref="I243:M243"/>
    <mergeCell ref="I244:M244"/>
    <mergeCell ref="I245:M245"/>
    <mergeCell ref="A205:A212"/>
    <mergeCell ref="B205:B212"/>
    <mergeCell ref="A213:A231"/>
    <mergeCell ref="B213:B231"/>
    <mergeCell ref="A236:A239"/>
    <mergeCell ref="B236:B239"/>
  </mergeCells>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activeCell="A19" sqref="A19:H19"/>
    </sheetView>
  </sheetViews>
  <sheetFormatPr defaultRowHeight="12.75" x14ac:dyDescent="0.2"/>
  <cols>
    <col min="1" max="1" width="4.5703125" style="2" customWidth="1"/>
    <col min="2" max="2" width="6.85546875" style="2" customWidth="1"/>
    <col min="3" max="3" width="31" style="2" customWidth="1"/>
    <col min="4" max="4" width="8.5703125" style="2" bestFit="1" customWidth="1"/>
    <col min="5" max="5" width="9.5703125" style="2" customWidth="1"/>
    <col min="6" max="6" width="14.7109375" style="2" customWidth="1"/>
    <col min="7" max="7" width="16" style="2" customWidth="1"/>
    <col min="8" max="8" width="11.140625" style="2" customWidth="1"/>
    <col min="9" max="16384" width="9.140625" style="2"/>
  </cols>
  <sheetData>
    <row r="1" spans="1:8" ht="20.25" customHeight="1" x14ac:dyDescent="0.2">
      <c r="A1" s="168" t="s">
        <v>11</v>
      </c>
      <c r="B1" s="168"/>
      <c r="C1" s="168"/>
      <c r="D1" s="168"/>
      <c r="E1" s="168"/>
      <c r="F1" s="168"/>
      <c r="G1" s="168"/>
      <c r="H1" s="168"/>
    </row>
    <row r="2" spans="1:8" ht="20.25" x14ac:dyDescent="0.2">
      <c r="B2" s="3"/>
    </row>
    <row r="3" spans="1:8" ht="47.25" customHeight="1" x14ac:dyDescent="0.2">
      <c r="A3" s="169" t="s">
        <v>12</v>
      </c>
      <c r="B3" s="169"/>
      <c r="C3" s="169"/>
      <c r="D3" s="169"/>
      <c r="E3" s="169"/>
      <c r="F3" s="169"/>
      <c r="G3" s="169"/>
      <c r="H3" s="169"/>
    </row>
    <row r="4" spans="1:8" ht="35.25" customHeight="1" x14ac:dyDescent="0.2">
      <c r="B4" s="4"/>
    </row>
    <row r="5" spans="1:8" ht="15" customHeight="1" x14ac:dyDescent="0.2">
      <c r="A5" s="170" t="s">
        <v>13</v>
      </c>
      <c r="B5" s="170"/>
      <c r="C5" s="170"/>
      <c r="D5" s="170"/>
      <c r="E5" s="170"/>
      <c r="F5" s="170"/>
      <c r="G5" s="170"/>
      <c r="H5" s="170"/>
    </row>
    <row r="6" spans="1:8" ht="15" customHeight="1" x14ac:dyDescent="0.2">
      <c r="A6" s="170" t="s">
        <v>14</v>
      </c>
      <c r="B6" s="170"/>
      <c r="C6" s="170"/>
      <c r="D6" s="170"/>
      <c r="E6" s="170"/>
      <c r="F6" s="170"/>
      <c r="G6" s="170"/>
      <c r="H6" s="170"/>
    </row>
    <row r="7" spans="1:8" ht="15" customHeight="1" x14ac:dyDescent="0.2">
      <c r="A7" s="170" t="s">
        <v>15</v>
      </c>
      <c r="B7" s="170"/>
      <c r="C7" s="170"/>
      <c r="D7" s="170"/>
      <c r="E7" s="170"/>
      <c r="F7" s="170"/>
      <c r="G7" s="170"/>
      <c r="H7" s="170"/>
    </row>
    <row r="8" spans="1:8" ht="15" customHeight="1" x14ac:dyDescent="0.2">
      <c r="A8" s="170" t="s">
        <v>16</v>
      </c>
      <c r="B8" s="170"/>
      <c r="C8" s="170"/>
      <c r="D8" s="170"/>
      <c r="E8" s="170"/>
      <c r="F8" s="170"/>
      <c r="G8" s="170"/>
      <c r="H8" s="170"/>
    </row>
    <row r="9" spans="1:8" ht="30" customHeight="1" x14ac:dyDescent="0.2">
      <c r="B9" s="5"/>
    </row>
    <row r="10" spans="1:8" ht="105" customHeight="1" x14ac:dyDescent="0.2">
      <c r="A10" s="171" t="s">
        <v>17</v>
      </c>
      <c r="B10" s="171"/>
      <c r="C10" s="171"/>
      <c r="D10" s="171"/>
      <c r="E10" s="171"/>
      <c r="F10" s="171"/>
      <c r="G10" s="171"/>
      <c r="H10" s="171"/>
    </row>
    <row r="11" spans="1:8" ht="15.75" thickBot="1" x14ac:dyDescent="0.25">
      <c r="B11" s="6"/>
    </row>
    <row r="12" spans="1:8" ht="48.75" thickBot="1" x14ac:dyDescent="0.25">
      <c r="A12" s="7" t="s">
        <v>10</v>
      </c>
      <c r="B12" s="7" t="s">
        <v>8</v>
      </c>
      <c r="C12" s="8" t="s">
        <v>18</v>
      </c>
      <c r="D12" s="8" t="s">
        <v>9</v>
      </c>
      <c r="E12" s="8" t="s">
        <v>19</v>
      </c>
      <c r="F12" s="8" t="s">
        <v>20</v>
      </c>
      <c r="G12" s="8" t="s">
        <v>21</v>
      </c>
      <c r="H12" s="8" t="s">
        <v>22</v>
      </c>
    </row>
    <row r="13" spans="1:8" ht="15.75" thickBot="1" x14ac:dyDescent="0.25">
      <c r="A13" s="9"/>
      <c r="B13" s="9"/>
      <c r="C13" s="10"/>
      <c r="D13" s="10"/>
      <c r="E13" s="10"/>
      <c r="F13" s="10"/>
      <c r="G13" s="10"/>
      <c r="H13" s="10"/>
    </row>
    <row r="14" spans="1:8" ht="15.75" thickBot="1" x14ac:dyDescent="0.25">
      <c r="A14" s="9"/>
      <c r="B14" s="9"/>
      <c r="C14" s="10"/>
      <c r="D14" s="10"/>
      <c r="E14" s="10"/>
      <c r="F14" s="10"/>
      <c r="G14" s="10"/>
      <c r="H14" s="10"/>
    </row>
    <row r="15" spans="1:8" ht="15.75" thickBot="1" x14ac:dyDescent="0.25">
      <c r="A15" s="9"/>
      <c r="B15" s="9"/>
      <c r="C15" s="10"/>
      <c r="D15" s="10"/>
      <c r="E15" s="10"/>
      <c r="F15" s="10"/>
      <c r="G15" s="10"/>
      <c r="H15" s="10"/>
    </row>
    <row r="16" spans="1:8" ht="15.75" thickBot="1" x14ac:dyDescent="0.25">
      <c r="A16" s="9"/>
      <c r="B16" s="9"/>
      <c r="C16" s="10"/>
      <c r="D16" s="10"/>
      <c r="E16" s="10"/>
      <c r="F16" s="10"/>
      <c r="G16" s="10"/>
      <c r="H16" s="10"/>
    </row>
    <row r="17" spans="1:8" ht="15.75" thickBot="1" x14ac:dyDescent="0.25">
      <c r="A17" s="11"/>
      <c r="B17" s="11"/>
      <c r="C17" s="12"/>
      <c r="D17" s="12"/>
      <c r="E17" s="12"/>
      <c r="F17" s="12"/>
      <c r="G17" s="12"/>
      <c r="H17" s="12"/>
    </row>
    <row r="18" spans="1:8" ht="42" customHeight="1" x14ac:dyDescent="0.2">
      <c r="B18" s="13"/>
      <c r="C18" s="14"/>
      <c r="D18" s="14"/>
      <c r="E18" s="14"/>
      <c r="F18" s="14"/>
      <c r="G18" s="14"/>
      <c r="H18" s="14"/>
    </row>
    <row r="19" spans="1:8" ht="15" customHeight="1" x14ac:dyDescent="0.2">
      <c r="A19" s="172" t="s">
        <v>23</v>
      </c>
      <c r="B19" s="172"/>
      <c r="C19" s="172"/>
      <c r="D19" s="172"/>
      <c r="E19" s="172"/>
      <c r="F19" s="172"/>
      <c r="G19" s="172"/>
      <c r="H19" s="172"/>
    </row>
    <row r="20" spans="1:8" ht="14.25" x14ac:dyDescent="0.2">
      <c r="A20" s="173" t="s">
        <v>24</v>
      </c>
      <c r="B20" s="173"/>
      <c r="C20" s="173"/>
      <c r="D20" s="173"/>
      <c r="E20" s="173"/>
      <c r="F20" s="173"/>
      <c r="G20" s="173"/>
      <c r="H20" s="173"/>
    </row>
    <row r="21" spans="1:8" ht="15" x14ac:dyDescent="0.2">
      <c r="B21" s="6"/>
    </row>
    <row r="22" spans="1:8" ht="15" x14ac:dyDescent="0.2">
      <c r="B22" s="6"/>
    </row>
    <row r="23" spans="1:8" ht="15" x14ac:dyDescent="0.2">
      <c r="B23" s="6"/>
    </row>
    <row r="24" spans="1:8" ht="15" customHeight="1" x14ac:dyDescent="0.2">
      <c r="A24" s="174" t="s">
        <v>25</v>
      </c>
      <c r="B24" s="174"/>
      <c r="C24" s="174"/>
      <c r="D24" s="174"/>
      <c r="E24" s="174"/>
      <c r="F24" s="174"/>
      <c r="G24" s="174"/>
      <c r="H24" s="174"/>
    </row>
    <row r="25" spans="1:8" ht="15" customHeight="1" x14ac:dyDescent="0.2">
      <c r="A25" s="174" t="s">
        <v>26</v>
      </c>
      <c r="B25" s="174"/>
      <c r="C25" s="174"/>
      <c r="D25" s="174"/>
      <c r="E25" s="174"/>
      <c r="F25" s="174"/>
      <c r="G25" s="174"/>
      <c r="H25" s="174"/>
    </row>
    <row r="26" spans="1:8" ht="15" customHeight="1" x14ac:dyDescent="0.2">
      <c r="A26" s="167" t="s">
        <v>27</v>
      </c>
      <c r="B26" s="167"/>
      <c r="C26" s="167"/>
      <c r="D26" s="167"/>
      <c r="E26" s="167"/>
      <c r="F26" s="167"/>
      <c r="G26" s="167"/>
      <c r="H26" s="167"/>
    </row>
  </sheetData>
  <mergeCells count="12">
    <mergeCell ref="A26:H26"/>
    <mergeCell ref="A1:H1"/>
    <mergeCell ref="A3:H3"/>
    <mergeCell ref="A5:H5"/>
    <mergeCell ref="A6:H6"/>
    <mergeCell ref="A7:H7"/>
    <mergeCell ref="A8:H8"/>
    <mergeCell ref="A10:H10"/>
    <mergeCell ref="A19:H19"/>
    <mergeCell ref="A20:H20"/>
    <mergeCell ref="A24:H24"/>
    <mergeCell ref="A25:H25"/>
  </mergeCells>
  <pageMargins left="0.511811024" right="0.511811024" top="0.78740157499999996" bottom="0.78740157499999996" header="0.31496062000000002" footer="0.31496062000000002"/>
  <pageSetup paperSize="9" scale="92"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15</vt:i4>
      </vt:variant>
    </vt:vector>
  </HeadingPairs>
  <TitlesOfParts>
    <vt:vector size="15" baseType="lpstr">
      <vt:lpstr>Reitoria</vt:lpstr>
      <vt:lpstr>ESAG</vt:lpstr>
      <vt:lpstr>CEART</vt:lpstr>
      <vt:lpstr>FAED</vt:lpstr>
      <vt:lpstr>CEAD</vt:lpstr>
      <vt:lpstr>CEFID</vt:lpstr>
      <vt:lpstr>CERES</vt:lpstr>
      <vt:lpstr>CESFI</vt:lpstr>
      <vt:lpstr>CAV</vt:lpstr>
      <vt:lpstr>CCT</vt:lpstr>
      <vt:lpstr>CEO</vt:lpstr>
      <vt:lpstr>CEPLAN</vt:lpstr>
      <vt:lpstr>CEAVI</vt:lpstr>
      <vt:lpstr>GESTOR</vt:lpstr>
      <vt:lpstr>Modelo Anexo II IN 002_2014</vt:lpstr>
    </vt:vector>
  </TitlesOfParts>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Gabriela Monteiro</cp:lastModifiedBy>
  <cp:lastPrinted>2014-06-04T18:55:53Z</cp:lastPrinted>
  <dcterms:created xsi:type="dcterms:W3CDTF">2010-06-19T20:43:11Z</dcterms:created>
  <dcterms:modified xsi:type="dcterms:W3CDTF">2016-06-16T19:44:35Z</dcterms:modified>
</cp:coreProperties>
</file>