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1522-2014 - UDESC - Transporte Passageiros - RELANÇAMENTO - Vig 05.03.16\"/>
    </mc:Choice>
  </mc:AlternateContent>
  <bookViews>
    <workbookView xWindow="0" yWindow="0" windowWidth="20490" windowHeight="7455" tabRatio="857" activeTab="2"/>
  </bookViews>
  <sheets>
    <sheet name="CESFI" sheetId="75" r:id="rId1"/>
    <sheet name="CERES" sheetId="105" r:id="rId2"/>
    <sheet name="GESTOR " sheetId="104" r:id="rId3"/>
    <sheet name="Modelo Anexo II IN 002_2014" sheetId="77" r:id="rId4"/>
  </sheets>
  <definedNames>
    <definedName name="diasuteis" localSheetId="1">#REF!</definedName>
    <definedName name="diasuteis" localSheetId="0">#REF!</definedName>
    <definedName name="diasuteis" localSheetId="2">#REF!</definedName>
    <definedName name="diasuteis">#REF!</definedName>
    <definedName name="Ferias" localSheetId="1">#REF!</definedName>
    <definedName name="Ferias" localSheetId="2">#REF!</definedName>
    <definedName name="Ferias">#REF!</definedName>
    <definedName name="RD" localSheetId="1">OFFSET(#REF!,(MATCH(SMALL(#REF!,ROW()-10),#REF!,0)-1),0)</definedName>
    <definedName name="RD" localSheetId="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J6" i="104" l="1"/>
  <c r="J7" i="104"/>
  <c r="I7" i="104"/>
  <c r="L7" i="104" s="1"/>
  <c r="I6" i="104"/>
  <c r="L6" i="104" s="1"/>
  <c r="I5" i="104"/>
  <c r="L5" i="104" s="1"/>
  <c r="I4" i="104"/>
  <c r="L4" i="104" s="1"/>
  <c r="K5" i="104"/>
  <c r="K6" i="104"/>
  <c r="K7" i="104"/>
  <c r="K4" i="104"/>
  <c r="I7" i="105"/>
  <c r="J7" i="105" s="1"/>
  <c r="I6" i="105"/>
  <c r="J6" i="105" s="1"/>
  <c r="I5" i="105"/>
  <c r="J5" i="105" s="1"/>
  <c r="I4" i="105"/>
  <c r="J4" i="105" s="1"/>
  <c r="J4" i="104" l="1"/>
  <c r="K8" i="104"/>
  <c r="L13" i="104"/>
  <c r="L8" i="104"/>
  <c r="L14" i="104" s="1"/>
  <c r="L16" i="104" s="1"/>
  <c r="J5" i="104"/>
  <c r="I7" i="75" l="1"/>
  <c r="J7" i="75" s="1"/>
  <c r="I6" i="75"/>
  <c r="J6" i="75" s="1"/>
  <c r="I5" i="75" l="1"/>
  <c r="I4" i="75"/>
  <c r="J4" i="75" s="1"/>
  <c r="J5" i="75" l="1"/>
</calcChain>
</file>

<file path=xl/sharedStrings.xml><?xml version="1.0" encoding="utf-8"?>
<sst xmlns="http://schemas.openxmlformats.org/spreadsheetml/2006/main" count="166" uniqueCount="63">
  <si>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</si>
  <si>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</si>
  <si>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</si>
  <si>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</si>
  <si>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</si>
  <si>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</si>
  <si>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</si>
  <si>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</si>
  <si>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</si>
  <si>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</si>
  <si>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</si>
  <si>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</si>
  <si>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</si>
  <si>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</si>
  <si>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</si>
  <si>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</si>
  <si>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</si>
  <si>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</si>
  <si>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</si>
  <si>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</si>
  <si>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</si>
  <si>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</si>
  <si>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</si>
  <si>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</si>
  <si>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</si>
  <si>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</si>
  <si>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</si>
  <si>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</si>
  <si>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</si>
  <si>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</si>
  <si>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</si>
  <si>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</si>
  <si>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Quantidade Utilizada</t>
  </si>
  <si>
    <t>SALDO</t>
  </si>
  <si>
    <t>Qtde Registrada</t>
  </si>
  <si>
    <t>CENTRO PARTICIPANTE: CERES</t>
  </si>
  <si>
    <t>CENTRO PARTICIPANTE: CESFI</t>
  </si>
  <si>
    <t>CENTRO PARTICIPANTE: TODOS</t>
  </si>
  <si>
    <t>OBJETO: PRESTAÇÃO DE SERVIÇOS DE LOCAÇÃO DE VEÍCULOS AUTOMOTORES PARA O TRANSPORTE DE PASSAGEIROS PARA O CENTRO DE ENSINO SUPERIOR DA FOZ DO ITAJAI E PARA O CENTRO DE EDUCAÇÃO SUPERIOR DA REGIÃO SUL</t>
  </si>
  <si>
    <t>km rodado</t>
  </si>
  <si>
    <t>339039.26</t>
  </si>
  <si>
    <t>meia diária 6h</t>
  </si>
  <si>
    <t>diária      mais de 6h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</si>
  <si>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</si>
  <si>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</si>
  <si>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</si>
  <si>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</si>
  <si>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</si>
  <si>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</si>
  <si>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PRESTAÇÃO DE SERVIÇOS DE LOCAÇÃO DE VEÍCULOS AUTOMOTORES PARA O TRANSPORTE DE PASSAGEIROS PARA O CENTRO DE ENSINO SUPERIOR DA FOZ DO ITAJAI E PARA O CENTRO DE EDUCAÇÃO SUPERIOR DA REGIÃO SUL</t>
  </si>
  <si>
    <t>Micro-Ônibus</t>
  </si>
  <si>
    <t>DODOTUR TRANSPORTE E VIAGENS LTDA</t>
  </si>
  <si>
    <t>Pregão 1522/2014/UDESC - SRP - Relançamento</t>
  </si>
  <si>
    <t>VIGÊNCIA DA ATA: 05/03/2015 até 05/03/2016</t>
  </si>
  <si>
    <t>Vigência da Ata 05/03/2015 até 05/03/2016</t>
  </si>
  <si>
    <t>PROCESSO: 1522/2014/UDESC/REL</t>
  </si>
  <si>
    <t xml:space="preserve"> AF/OS nº  1215/2015 Qtde. DT</t>
  </si>
  <si>
    <t>AF 982/2015 - FOI ABERTA A AF, MAS NÃO O EMPENHO POR FALTA DE CND DA EMPRESA.</t>
  </si>
  <si>
    <t>SERIAM  1.000 KM DO LOTE 4, ITEM 6 E 02 DIÁRIAS DO LOTE 04, ITEM 08</t>
  </si>
  <si>
    <r>
      <t xml:space="preserve"> AF/OS nº  0982/2015 Qtde. DT </t>
    </r>
    <r>
      <rPr>
        <sz val="11"/>
        <color rgb="FFFF0000"/>
        <rFont val="Calibri"/>
        <family val="2"/>
        <scheme val="minor"/>
      </rPr>
      <t>CANCELADA</t>
    </r>
  </si>
  <si>
    <t xml:space="preserve"> AF/OS nº  335/2015 Qtde. DT</t>
  </si>
  <si>
    <t xml:space="preserve"> AF/OS nº  1748/2015 Qtde. DT</t>
  </si>
  <si>
    <t>Resumo Atualizado em Abril/2016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</si>
</sst>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1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4" fontId="5" fillId="0" borderId="1" xfId="5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44" fontId="5" fillId="9" borderId="1" xfId="9" applyFont="1" applyFill="1" applyBorder="1" applyAlignment="1">
      <alignment vertical="center" wrapText="1"/>
    </xf>
    <xf numFmtId="44" fontId="5" fillId="9" borderId="1" xfId="1" applyNumberFormat="1" applyFont="1" applyFill="1" applyBorder="1" applyAlignment="1">
      <alignment vertical="center" wrapText="1"/>
    </xf>
    <xf numFmtId="166" fontId="6" fillId="0" borderId="0" xfId="1" applyNumberFormat="1" applyFont="1" applyFill="1" applyAlignment="1">
      <alignment horizontal="center" vertical="center" wrapText="1"/>
    </xf>
    <xf numFmtId="0" fontId="16" fillId="10" borderId="9" xfId="1" applyFont="1" applyFill="1" applyBorder="1" applyAlignment="1" applyProtection="1">
      <alignment horizontal="left"/>
      <protection locked="0"/>
    </xf>
    <xf numFmtId="0" fontId="16" fillId="10" borderId="10" xfId="1" applyFont="1" applyFill="1" applyBorder="1" applyAlignment="1" applyProtection="1">
      <alignment horizontal="left"/>
      <protection locked="0"/>
    </xf>
    <xf numFmtId="168" fontId="16" fillId="10" borderId="6" xfId="1" applyNumberFormat="1" applyFont="1" applyFill="1" applyBorder="1" applyAlignment="1" applyProtection="1">
      <alignment horizontal="right"/>
      <protection locked="0"/>
    </xf>
    <xf numFmtId="0" fontId="16" fillId="10" borderId="12" xfId="1" applyFont="1" applyFill="1" applyBorder="1" applyAlignment="1" applyProtection="1">
      <alignment horizontal="left"/>
      <protection locked="0"/>
    </xf>
    <xf numFmtId="0" fontId="16" fillId="10" borderId="0" xfId="1" applyFont="1" applyFill="1" applyBorder="1" applyAlignment="1" applyProtection="1">
      <alignment horizontal="left"/>
      <protection locked="0"/>
    </xf>
    <xf numFmtId="168" fontId="16" fillId="10" borderId="7" xfId="1" applyNumberFormat="1" applyFont="1" applyFill="1" applyBorder="1" applyAlignment="1" applyProtection="1">
      <alignment horizontal="right"/>
      <protection locked="0"/>
    </xf>
    <xf numFmtId="2" fontId="16" fillId="10" borderId="7" xfId="1" applyNumberFormat="1" applyFont="1" applyFill="1" applyBorder="1" applyAlignment="1">
      <alignment horizontal="right"/>
    </xf>
    <xf numFmtId="0" fontId="16" fillId="10" borderId="14" xfId="1" applyFont="1" applyFill="1" applyBorder="1" applyAlignment="1" applyProtection="1">
      <alignment horizontal="left"/>
      <protection locked="0"/>
    </xf>
    <xf numFmtId="0" fontId="16" fillId="10" borderId="15" xfId="1" applyFont="1" applyFill="1" applyBorder="1" applyAlignment="1" applyProtection="1">
      <alignment horizontal="left"/>
      <protection locked="0"/>
    </xf>
    <xf numFmtId="9" fontId="16" fillId="10" borderId="8" xfId="10" applyFont="1" applyFill="1" applyBorder="1" applyAlignment="1" applyProtection="1">
      <alignment horizontal="right"/>
      <protection locked="0"/>
    </xf>
    <xf numFmtId="0" fontId="12" fillId="0" borderId="1" xfId="0" applyFont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6" fontId="5" fillId="5" borderId="1" xfId="1" applyNumberFormat="1" applyFont="1" applyFill="1" applyBorder="1" applyAlignment="1">
      <alignment horizontal="center" vertical="center" wrapText="1"/>
    </xf>
    <xf numFmtId="44" fontId="5" fillId="9" borderId="8" xfId="1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left" vertical="center" wrapText="1"/>
    </xf>
    <xf numFmtId="0" fontId="16" fillId="10" borderId="14" xfId="1" applyFont="1" applyFill="1" applyBorder="1" applyAlignment="1">
      <alignment vertical="center" wrapText="1"/>
    </xf>
    <xf numFmtId="0" fontId="16" fillId="10" borderId="15" xfId="1" applyFont="1" applyFill="1" applyBorder="1" applyAlignment="1">
      <alignment vertical="center" wrapText="1"/>
    </xf>
    <xf numFmtId="0" fontId="16" fillId="10" borderId="16" xfId="1" applyFont="1" applyFill="1" applyBorder="1" applyAlignment="1">
      <alignment vertical="center" wrapText="1"/>
    </xf>
    <xf numFmtId="0" fontId="16" fillId="10" borderId="17" xfId="1" applyFont="1" applyFill="1" applyBorder="1" applyAlignment="1" applyProtection="1">
      <alignment horizontal="left"/>
      <protection locked="0"/>
    </xf>
    <xf numFmtId="0" fontId="16" fillId="10" borderId="18" xfId="1" applyFont="1" applyFill="1" applyBorder="1" applyAlignment="1" applyProtection="1">
      <alignment horizontal="left"/>
      <protection locked="0"/>
    </xf>
    <xf numFmtId="0" fontId="16" fillId="10" borderId="19" xfId="1" applyFont="1" applyFill="1" applyBorder="1" applyAlignment="1" applyProtection="1">
      <alignment horizontal="left"/>
      <protection locked="0"/>
    </xf>
    <xf numFmtId="0" fontId="5" fillId="7" borderId="1" xfId="1" applyNumberFormat="1" applyFont="1" applyFill="1" applyBorder="1" applyAlignment="1">
      <alignment horizontal="center" vertical="center" wrapText="1"/>
    </xf>
    <xf numFmtId="0" fontId="5" fillId="7" borderId="1" xfId="1" applyNumberFormat="1" applyFont="1" applyFill="1" applyBorder="1" applyAlignment="1">
      <alignment horizontal="left" vertical="center" wrapText="1"/>
    </xf>
    <xf numFmtId="0" fontId="16" fillId="10" borderId="9" xfId="1" applyFont="1" applyFill="1" applyBorder="1" applyAlignment="1">
      <alignment vertical="center" wrapText="1"/>
    </xf>
    <xf numFmtId="0" fontId="16" fillId="10" borderId="10" xfId="1" applyFont="1" applyFill="1" applyBorder="1" applyAlignment="1">
      <alignment vertical="center" wrapText="1"/>
    </xf>
    <xf numFmtId="0" fontId="16" fillId="10" borderId="11" xfId="1" applyFont="1" applyFill="1" applyBorder="1" applyAlignment="1">
      <alignment vertical="center" wrapText="1"/>
    </xf>
    <xf numFmtId="0" fontId="16" fillId="10" borderId="12" xfId="1" applyFont="1" applyFill="1" applyBorder="1" applyAlignment="1">
      <alignment vertical="center" wrapText="1"/>
    </xf>
    <xf numFmtId="0" fontId="16" fillId="10" borderId="0" xfId="1" applyFont="1" applyFill="1" applyBorder="1" applyAlignment="1">
      <alignment vertical="center" wrapText="1"/>
    </xf>
    <xf numFmtId="0" fontId="16" fillId="10" borderId="13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3" fontId="5" fillId="4" borderId="20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8" xfId="1" applyNumberFormat="1" applyFont="1" applyFill="1" applyBorder="1" applyAlignment="1" applyProtection="1">
      <alignment horizontal="center" vertical="center" wrapText="1"/>
      <protection locked="0"/>
    </xf>
  </cellXfs>
  <cellStyles count="11">
    <cellStyle name="Moeda" xfId="5" builtinId="4"/>
    <cellStyle name="Moeda 2" xfId="6"/>
    <cellStyle name="Moeda 3" xfId="9"/>
    <cellStyle name="Normal" xfId="0" builtinId="0"/>
    <cellStyle name="Normal 2" xfId="1"/>
    <cellStyle name="Porcentagem 2" xfId="10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69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7"/>
  <sheetViews>
    <sheetView zoomScale="80" zoomScaleNormal="80" workbookViewId="0">
      <selection activeCell="L7" sqref="L7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2.7109375" style="2" customWidth="1"/>
    <col min="6" max="6" width="12.57031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2" width="11.5703125" style="23" bestFit="1" customWidth="1"/>
    <col min="13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53.25" customHeight="1" x14ac:dyDescent="0.25">
      <c r="A1" s="64" t="s">
        <v>55</v>
      </c>
      <c r="B1" s="64"/>
      <c r="C1" s="64"/>
      <c r="D1" s="64" t="s">
        <v>38</v>
      </c>
      <c r="E1" s="64"/>
      <c r="F1" s="64"/>
      <c r="G1" s="64"/>
      <c r="H1" s="64" t="s">
        <v>53</v>
      </c>
      <c r="I1" s="64"/>
      <c r="J1" s="64"/>
      <c r="K1" s="63" t="s">
        <v>60</v>
      </c>
      <c r="L1" s="63" t="s">
        <v>61</v>
      </c>
      <c r="M1" s="63" t="s">
        <v>30</v>
      </c>
      <c r="N1" s="63" t="s">
        <v>30</v>
      </c>
      <c r="O1" s="63" t="s">
        <v>30</v>
      </c>
      <c r="P1" s="63" t="s">
        <v>30</v>
      </c>
      <c r="Q1" s="63" t="s">
        <v>30</v>
      </c>
      <c r="R1" s="63" t="s">
        <v>30</v>
      </c>
      <c r="S1" s="63" t="s">
        <v>30</v>
      </c>
      <c r="T1" s="63" t="s">
        <v>30</v>
      </c>
      <c r="U1" s="63" t="s">
        <v>30</v>
      </c>
      <c r="V1" s="63" t="s">
        <v>30</v>
      </c>
    </row>
    <row r="2" spans="1:22" ht="29.25" customHeight="1" x14ac:dyDescent="0.25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18" customFormat="1" ht="45" x14ac:dyDescent="0.2">
      <c r="A3" s="47" t="s">
        <v>3</v>
      </c>
      <c r="B3" s="47" t="s">
        <v>1</v>
      </c>
      <c r="C3" s="48" t="s">
        <v>4</v>
      </c>
      <c r="D3" s="48" t="s">
        <v>6</v>
      </c>
      <c r="E3" s="48" t="s">
        <v>31</v>
      </c>
      <c r="F3" s="48" t="s">
        <v>7</v>
      </c>
      <c r="G3" s="49" t="s">
        <v>5</v>
      </c>
      <c r="H3" s="50" t="s">
        <v>34</v>
      </c>
      <c r="I3" s="51" t="s">
        <v>0</v>
      </c>
      <c r="J3" s="47" t="s">
        <v>8</v>
      </c>
      <c r="K3" s="57">
        <v>42089</v>
      </c>
      <c r="L3" s="57">
        <v>42276</v>
      </c>
      <c r="M3" s="52" t="s">
        <v>2</v>
      </c>
      <c r="N3" s="52" t="s">
        <v>2</v>
      </c>
      <c r="O3" s="52" t="s">
        <v>2</v>
      </c>
      <c r="P3" s="52" t="s">
        <v>2</v>
      </c>
      <c r="Q3" s="52" t="s">
        <v>2</v>
      </c>
      <c r="R3" s="52" t="s">
        <v>2</v>
      </c>
      <c r="S3" s="52" t="s">
        <v>2</v>
      </c>
      <c r="T3" s="52" t="s">
        <v>2</v>
      </c>
      <c r="U3" s="52" t="s">
        <v>2</v>
      </c>
      <c r="V3" s="52" t="s">
        <v>2</v>
      </c>
    </row>
    <row r="4" spans="1:22" ht="45" x14ac:dyDescent="0.25">
      <c r="A4" s="29" t="s">
        <v>51</v>
      </c>
      <c r="B4" s="53">
        <v>2</v>
      </c>
      <c r="C4" s="53">
        <v>2</v>
      </c>
      <c r="D4" s="31" t="s">
        <v>50</v>
      </c>
      <c r="E4" s="30" t="s">
        <v>40</v>
      </c>
      <c r="F4" s="46" t="s">
        <v>39</v>
      </c>
      <c r="G4" s="28">
        <v>6.5</v>
      </c>
      <c r="H4" s="27">
        <v>10000</v>
      </c>
      <c r="I4" s="54">
        <f>H4-(SUM(K4:V4))</f>
        <v>8500</v>
      </c>
      <c r="J4" s="55" t="str">
        <f>IF(I4&lt;0,"ATENÇÃO","OK")</f>
        <v>OK</v>
      </c>
      <c r="K4" s="19">
        <v>1000</v>
      </c>
      <c r="L4" s="19">
        <v>500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45" x14ac:dyDescent="0.25">
      <c r="A5" s="29" t="s">
        <v>51</v>
      </c>
      <c r="B5" s="62">
        <v>4</v>
      </c>
      <c r="C5" s="56">
        <v>6</v>
      </c>
      <c r="D5" s="31" t="s">
        <v>50</v>
      </c>
      <c r="E5" s="30" t="s">
        <v>40</v>
      </c>
      <c r="F5" s="46" t="s">
        <v>39</v>
      </c>
      <c r="G5" s="28"/>
      <c r="H5" s="27"/>
      <c r="I5" s="54">
        <f>H5-(SUM(K5:V5))</f>
        <v>0</v>
      </c>
      <c r="J5" s="55" t="str">
        <f>IF(I5&lt;0,"ATENÇÃO","OK")</f>
        <v>OK</v>
      </c>
      <c r="K5" s="89">
        <v>0</v>
      </c>
      <c r="L5" s="8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ht="45" x14ac:dyDescent="0.25">
      <c r="A6" s="29" t="s">
        <v>51</v>
      </c>
      <c r="B6" s="62"/>
      <c r="C6" s="56">
        <v>7</v>
      </c>
      <c r="D6" s="31" t="s">
        <v>50</v>
      </c>
      <c r="E6" s="30" t="s">
        <v>40</v>
      </c>
      <c r="F6" s="32" t="s">
        <v>41</v>
      </c>
      <c r="G6" s="28"/>
      <c r="H6" s="27"/>
      <c r="I6" s="54">
        <f t="shared" ref="I6:I7" si="0">H6-(SUM(K6:V6))</f>
        <v>0</v>
      </c>
      <c r="J6" s="55" t="str">
        <f t="shared" ref="J6:J7" si="1">IF(I6&lt;0,"ATENÇÃO","OK")</f>
        <v>OK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ht="45.75" thickBot="1" x14ac:dyDescent="0.3">
      <c r="A7" s="29" t="s">
        <v>51</v>
      </c>
      <c r="B7" s="62"/>
      <c r="C7" s="56">
        <v>8</v>
      </c>
      <c r="D7" s="31" t="s">
        <v>50</v>
      </c>
      <c r="E7" s="30" t="s">
        <v>40</v>
      </c>
      <c r="F7" s="32" t="s">
        <v>42</v>
      </c>
      <c r="G7" s="28"/>
      <c r="H7" s="27"/>
      <c r="I7" s="54">
        <f t="shared" si="0"/>
        <v>0</v>
      </c>
      <c r="J7" s="55" t="str">
        <f t="shared" si="1"/>
        <v>OK</v>
      </c>
      <c r="K7" s="88">
        <v>0</v>
      </c>
      <c r="L7" s="88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</row>
  </sheetData>
  <mergeCells count="17">
    <mergeCell ref="U1:U2"/>
    <mergeCell ref="V1:V2"/>
    <mergeCell ref="P1:P2"/>
    <mergeCell ref="Q1:Q2"/>
    <mergeCell ref="R1:R2"/>
    <mergeCell ref="S1:S2"/>
    <mergeCell ref="T1:T2"/>
    <mergeCell ref="B5:B7"/>
    <mergeCell ref="L1:L2"/>
    <mergeCell ref="M1:M2"/>
    <mergeCell ref="N1:N2"/>
    <mergeCell ref="O1:O2"/>
    <mergeCell ref="H1:J1"/>
    <mergeCell ref="D1:G1"/>
    <mergeCell ref="A2:J2"/>
    <mergeCell ref="K1:K2"/>
    <mergeCell ref="A1:C1"/>
  </mergeCells>
  <phoneticPr fontId="0" type="noConversion"/>
  <conditionalFormatting sqref="M4:V4">
    <cfRule type="cellIs" dxfId="68" priority="85" stopIfTrue="1" operator="greaterThan">
      <formula>0</formula>
    </cfRule>
    <cfRule type="cellIs" dxfId="67" priority="86" stopIfTrue="1" operator="greaterThan">
      <formula>0</formula>
    </cfRule>
    <cfRule type="cellIs" dxfId="66" priority="87" stopIfTrue="1" operator="greaterThan">
      <formula>0</formula>
    </cfRule>
  </conditionalFormatting>
  <conditionalFormatting sqref="M5:V5">
    <cfRule type="cellIs" dxfId="65" priority="55" stopIfTrue="1" operator="greaterThan">
      <formula>0</formula>
    </cfRule>
    <cfRule type="cellIs" dxfId="64" priority="56" stopIfTrue="1" operator="greaterThan">
      <formula>0</formula>
    </cfRule>
    <cfRule type="cellIs" dxfId="63" priority="57" stopIfTrue="1" operator="greaterThan">
      <formula>0</formula>
    </cfRule>
  </conditionalFormatting>
  <conditionalFormatting sqref="M6:V7">
    <cfRule type="cellIs" dxfId="56" priority="25" stopIfTrue="1" operator="greaterThan">
      <formula>0</formula>
    </cfRule>
    <cfRule type="cellIs" dxfId="55" priority="26" stopIfTrue="1" operator="greaterThan">
      <formula>0</formula>
    </cfRule>
    <cfRule type="cellIs" dxfId="54" priority="27" stopIfTrue="1" operator="greaterThan">
      <formula>0</formula>
    </cfRule>
  </conditionalFormatting>
  <conditionalFormatting sqref="L5">
    <cfRule type="cellIs" dxfId="23" priority="19" stopIfTrue="1" operator="greaterThan">
      <formula>0</formula>
    </cfRule>
    <cfRule type="cellIs" dxfId="22" priority="20" stopIfTrue="1" operator="greaterThan">
      <formula>0</formula>
    </cfRule>
    <cfRule type="cellIs" dxfId="21" priority="21" stopIfTrue="1" operator="greaterThan">
      <formula>0</formula>
    </cfRule>
  </conditionalFormatting>
  <conditionalFormatting sqref="K5">
    <cfRule type="cellIs" dxfId="20" priority="16" stopIfTrue="1" operator="greaterThan">
      <formula>0</formula>
    </cfRule>
    <cfRule type="cellIs" dxfId="19" priority="17" stopIfTrue="1" operator="greaterThan">
      <formula>0</formula>
    </cfRule>
    <cfRule type="cellIs" dxfId="18" priority="18" stopIfTrue="1" operator="greaterThan">
      <formula>0</formula>
    </cfRule>
  </conditionalFormatting>
  <conditionalFormatting sqref="L6:L7">
    <cfRule type="cellIs" dxfId="17" priority="13" stopIfTrue="1" operator="greaterThan">
      <formula>0</formula>
    </cfRule>
    <cfRule type="cellIs" dxfId="16" priority="14" stopIfTrue="1" operator="greaterThan">
      <formula>0</formula>
    </cfRule>
    <cfRule type="cellIs" dxfId="15" priority="15" stopIfTrue="1" operator="greaterThan">
      <formula>0</formula>
    </cfRule>
  </conditionalFormatting>
  <conditionalFormatting sqref="K6:K7">
    <cfRule type="cellIs" dxfId="14" priority="10" stopIfTrue="1" operator="greaterThan">
      <formula>0</formula>
    </cfRule>
    <cfRule type="cellIs" dxfId="13" priority="11" stopIfTrue="1" operator="greaterThan">
      <formula>0</formula>
    </cfRule>
    <cfRule type="cellIs" dxfId="12" priority="12" stopIfTrue="1" operator="greaterThan">
      <formula>0</formula>
    </cfRule>
  </conditionalFormatting>
  <conditionalFormatting sqref="K4:L4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="80" zoomScaleNormal="80" workbookViewId="0">
      <selection activeCell="L13" sqref="L13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3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1" width="11.5703125" style="23" bestFit="1" customWidth="1"/>
    <col min="12" max="12" width="12.85546875" style="23" customWidth="1"/>
    <col min="13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53.25" customHeight="1" x14ac:dyDescent="0.25">
      <c r="A1" s="64" t="s">
        <v>55</v>
      </c>
      <c r="B1" s="64"/>
      <c r="C1" s="64"/>
      <c r="D1" s="64" t="s">
        <v>38</v>
      </c>
      <c r="E1" s="64"/>
      <c r="F1" s="64"/>
      <c r="G1" s="64"/>
      <c r="H1" s="64" t="s">
        <v>53</v>
      </c>
      <c r="I1" s="64"/>
      <c r="J1" s="64"/>
      <c r="K1" s="63" t="s">
        <v>59</v>
      </c>
      <c r="L1" s="63" t="s">
        <v>56</v>
      </c>
      <c r="M1" s="63" t="s">
        <v>30</v>
      </c>
      <c r="N1" s="63" t="s">
        <v>30</v>
      </c>
      <c r="O1" s="63" t="s">
        <v>30</v>
      </c>
      <c r="P1" s="63" t="s">
        <v>30</v>
      </c>
      <c r="Q1" s="63" t="s">
        <v>30</v>
      </c>
      <c r="R1" s="63" t="s">
        <v>30</v>
      </c>
      <c r="S1" s="63" t="s">
        <v>30</v>
      </c>
      <c r="T1" s="63" t="s">
        <v>30</v>
      </c>
      <c r="U1" s="63" t="s">
        <v>30</v>
      </c>
      <c r="V1" s="63" t="s">
        <v>30</v>
      </c>
    </row>
    <row r="2" spans="1:22" ht="29.25" customHeight="1" x14ac:dyDescent="0.25">
      <c r="A2" s="64" t="s">
        <v>35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18" customFormat="1" ht="45" x14ac:dyDescent="0.2">
      <c r="A3" s="47" t="s">
        <v>3</v>
      </c>
      <c r="B3" s="47" t="s">
        <v>1</v>
      </c>
      <c r="C3" s="48" t="s">
        <v>4</v>
      </c>
      <c r="D3" s="48" t="s">
        <v>6</v>
      </c>
      <c r="E3" s="48" t="s">
        <v>31</v>
      </c>
      <c r="F3" s="48" t="s">
        <v>7</v>
      </c>
      <c r="G3" s="49" t="s">
        <v>5</v>
      </c>
      <c r="H3" s="50" t="s">
        <v>34</v>
      </c>
      <c r="I3" s="51" t="s">
        <v>0</v>
      </c>
      <c r="J3" s="47" t="s">
        <v>8</v>
      </c>
      <c r="K3" s="57">
        <v>42171</v>
      </c>
      <c r="L3" s="57">
        <v>42200</v>
      </c>
      <c r="M3" s="52" t="s">
        <v>2</v>
      </c>
      <c r="N3" s="52" t="s">
        <v>2</v>
      </c>
      <c r="O3" s="52" t="s">
        <v>2</v>
      </c>
      <c r="P3" s="52" t="s">
        <v>2</v>
      </c>
      <c r="Q3" s="52" t="s">
        <v>2</v>
      </c>
      <c r="R3" s="52" t="s">
        <v>2</v>
      </c>
      <c r="S3" s="52" t="s">
        <v>2</v>
      </c>
      <c r="T3" s="52" t="s">
        <v>2</v>
      </c>
      <c r="U3" s="52" t="s">
        <v>2</v>
      </c>
      <c r="V3" s="52" t="s">
        <v>2</v>
      </c>
    </row>
    <row r="4" spans="1:22" ht="45" x14ac:dyDescent="0.25">
      <c r="A4" s="29" t="s">
        <v>51</v>
      </c>
      <c r="B4" s="53">
        <v>2</v>
      </c>
      <c r="C4" s="53">
        <v>2</v>
      </c>
      <c r="D4" s="31" t="s">
        <v>50</v>
      </c>
      <c r="E4" s="30" t="s">
        <v>40</v>
      </c>
      <c r="F4" s="46" t="s">
        <v>39</v>
      </c>
      <c r="G4" s="28"/>
      <c r="H4" s="27"/>
      <c r="I4" s="54">
        <f>H4-(SUM(K4:V4))</f>
        <v>0</v>
      </c>
      <c r="J4" s="55" t="str">
        <f>IF(I4&lt;0,"ATENÇÃO","OK")</f>
        <v>OK</v>
      </c>
      <c r="K4" s="19"/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45" x14ac:dyDescent="0.25">
      <c r="A5" s="29" t="s">
        <v>51</v>
      </c>
      <c r="B5" s="62">
        <v>4</v>
      </c>
      <c r="C5" s="56">
        <v>6</v>
      </c>
      <c r="D5" s="31" t="s">
        <v>50</v>
      </c>
      <c r="E5" s="30" t="s">
        <v>40</v>
      </c>
      <c r="F5" s="46" t="s">
        <v>39</v>
      </c>
      <c r="G5" s="28">
        <v>2.85</v>
      </c>
      <c r="H5" s="27">
        <v>1650</v>
      </c>
      <c r="I5" s="54">
        <f>H5-(SUM(K5:V5))</f>
        <v>0</v>
      </c>
      <c r="J5" s="55" t="str">
        <f>IF(I5&lt;0,"ATENÇÃO","OK")</f>
        <v>OK</v>
      </c>
      <c r="K5" s="19">
        <v>0</v>
      </c>
      <c r="L5" s="19">
        <v>1650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ht="45" x14ac:dyDescent="0.25">
      <c r="A6" s="29" t="s">
        <v>51</v>
      </c>
      <c r="B6" s="62"/>
      <c r="C6" s="56">
        <v>7</v>
      </c>
      <c r="D6" s="31" t="s">
        <v>50</v>
      </c>
      <c r="E6" s="30" t="s">
        <v>40</v>
      </c>
      <c r="F6" s="32" t="s">
        <v>41</v>
      </c>
      <c r="G6" s="28">
        <v>180</v>
      </c>
      <c r="H6" s="27">
        <v>3</v>
      </c>
      <c r="I6" s="54">
        <f t="shared" ref="I6:I7" si="0">H6-(SUM(K6:V6))</f>
        <v>0</v>
      </c>
      <c r="J6" s="55" t="str">
        <f t="shared" ref="J6:J7" si="1">IF(I6&lt;0,"ATENÇÃO","OK")</f>
        <v>OK</v>
      </c>
      <c r="K6" s="19">
        <v>0</v>
      </c>
      <c r="L6" s="19">
        <v>3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ht="45" x14ac:dyDescent="0.25">
      <c r="A7" s="29" t="s">
        <v>51</v>
      </c>
      <c r="B7" s="62"/>
      <c r="C7" s="56">
        <v>8</v>
      </c>
      <c r="D7" s="31" t="s">
        <v>50</v>
      </c>
      <c r="E7" s="30" t="s">
        <v>40</v>
      </c>
      <c r="F7" s="32" t="s">
        <v>42</v>
      </c>
      <c r="G7" s="28">
        <v>220</v>
      </c>
      <c r="H7" s="27">
        <v>5</v>
      </c>
      <c r="I7" s="54">
        <f t="shared" si="0"/>
        <v>0</v>
      </c>
      <c r="J7" s="55" t="str">
        <f t="shared" si="1"/>
        <v>OK</v>
      </c>
      <c r="K7" s="19">
        <v>0</v>
      </c>
      <c r="L7" s="19">
        <v>5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</row>
    <row r="10" spans="1:22" x14ac:dyDescent="0.25">
      <c r="A10" s="65" t="s">
        <v>57</v>
      </c>
      <c r="B10" s="65"/>
      <c r="C10" s="65"/>
      <c r="D10" s="65"/>
      <c r="E10" s="65"/>
      <c r="F10" s="65"/>
    </row>
    <row r="11" spans="1:22" x14ac:dyDescent="0.25">
      <c r="A11" s="65" t="s">
        <v>58</v>
      </c>
      <c r="B11" s="65"/>
      <c r="C11" s="65"/>
      <c r="D11" s="65"/>
      <c r="E11" s="65"/>
    </row>
  </sheetData>
  <mergeCells count="19">
    <mergeCell ref="T1:T2"/>
    <mergeCell ref="U1:U2"/>
    <mergeCell ref="V1:V2"/>
    <mergeCell ref="A2:J2"/>
    <mergeCell ref="R1:R2"/>
    <mergeCell ref="S1:S2"/>
    <mergeCell ref="N1:N2"/>
    <mergeCell ref="O1:O2"/>
    <mergeCell ref="P1:P2"/>
    <mergeCell ref="Q1:Q2"/>
    <mergeCell ref="A1:C1"/>
    <mergeCell ref="D1:G1"/>
    <mergeCell ref="H1:J1"/>
    <mergeCell ref="K1:K2"/>
    <mergeCell ref="L1:L2"/>
    <mergeCell ref="M1:M2"/>
    <mergeCell ref="A10:F10"/>
    <mergeCell ref="A11:E11"/>
    <mergeCell ref="B5:B7"/>
  </mergeCells>
  <conditionalFormatting sqref="M4:V4">
    <cfRule type="cellIs" dxfId="50" priority="34" stopIfTrue="1" operator="greaterThan">
      <formula>0</formula>
    </cfRule>
    <cfRule type="cellIs" dxfId="49" priority="35" stopIfTrue="1" operator="greaterThan">
      <formula>0</formula>
    </cfRule>
    <cfRule type="cellIs" dxfId="48" priority="36" stopIfTrue="1" operator="greaterThan">
      <formula>0</formula>
    </cfRule>
  </conditionalFormatting>
  <conditionalFormatting sqref="M5:V5">
    <cfRule type="cellIs" dxfId="47" priority="31" stopIfTrue="1" operator="greaterThan">
      <formula>0</formula>
    </cfRule>
    <cfRule type="cellIs" dxfId="46" priority="32" stopIfTrue="1" operator="greaterThan">
      <formula>0</formula>
    </cfRule>
    <cfRule type="cellIs" dxfId="45" priority="33" stopIfTrue="1" operator="greaterThan">
      <formula>0</formula>
    </cfRule>
  </conditionalFormatting>
  <conditionalFormatting sqref="M6:V7">
    <cfRule type="cellIs" dxfId="44" priority="22" stopIfTrue="1" operator="greaterThan">
      <formula>0</formula>
    </cfRule>
    <cfRule type="cellIs" dxfId="43" priority="23" stopIfTrue="1" operator="greaterThan">
      <formula>0</formula>
    </cfRule>
    <cfRule type="cellIs" dxfId="42" priority="24" stopIfTrue="1" operator="greaterThan">
      <formula>0</formula>
    </cfRule>
  </conditionalFormatting>
  <conditionalFormatting sqref="L4">
    <cfRule type="cellIs" dxfId="41" priority="16" stopIfTrue="1" operator="greaterThan">
      <formula>0</formula>
    </cfRule>
    <cfRule type="cellIs" dxfId="40" priority="17" stopIfTrue="1" operator="greaterThan">
      <formula>0</formula>
    </cfRule>
    <cfRule type="cellIs" dxfId="39" priority="18" stopIfTrue="1" operator="greaterThan">
      <formula>0</formula>
    </cfRule>
  </conditionalFormatting>
  <conditionalFormatting sqref="L5">
    <cfRule type="cellIs" dxfId="38" priority="13" stopIfTrue="1" operator="greaterThan">
      <formula>0</formula>
    </cfRule>
    <cfRule type="cellIs" dxfId="37" priority="14" stopIfTrue="1" operator="greaterThan">
      <formula>0</formula>
    </cfRule>
    <cfRule type="cellIs" dxfId="36" priority="15" stopIfTrue="1" operator="greaterThan">
      <formula>0</formula>
    </cfRule>
  </conditionalFormatting>
  <conditionalFormatting sqref="K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L6:L7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K6:K7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K5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="80" zoomScaleNormal="80" workbookViewId="0">
      <selection activeCell="L16" sqref="L16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0.5703125" style="2" bestFit="1" customWidth="1"/>
    <col min="6" max="6" width="11.28515625" style="2" customWidth="1"/>
    <col min="7" max="7" width="13" style="20" bestFit="1" customWidth="1"/>
    <col min="8" max="8" width="9.42578125" style="21" customWidth="1"/>
    <col min="9" max="9" width="13.28515625" style="35" customWidth="1"/>
    <col min="10" max="10" width="12.5703125" style="22" customWidth="1"/>
    <col min="11" max="11" width="13.85546875" style="17" customWidth="1"/>
    <col min="12" max="12" width="18.85546875" style="17" bestFit="1" customWidth="1"/>
    <col min="13" max="16384" width="9.7109375" style="17"/>
  </cols>
  <sheetData>
    <row r="1" spans="1:12" ht="51.75" customHeight="1" x14ac:dyDescent="0.25">
      <c r="A1" s="64" t="s">
        <v>55</v>
      </c>
      <c r="B1" s="64"/>
      <c r="C1" s="64"/>
      <c r="D1" s="64" t="s">
        <v>38</v>
      </c>
      <c r="E1" s="64"/>
      <c r="F1" s="64"/>
      <c r="G1" s="64"/>
      <c r="H1" s="72" t="s">
        <v>53</v>
      </c>
      <c r="I1" s="72"/>
      <c r="J1" s="72"/>
      <c r="K1" s="72"/>
      <c r="L1" s="72"/>
    </row>
    <row r="2" spans="1:12" ht="29.25" customHeight="1" x14ac:dyDescent="0.25">
      <c r="A2" s="73" t="s">
        <v>37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s="18" customFormat="1" ht="45" x14ac:dyDescent="0.2">
      <c r="A3" s="47" t="s">
        <v>3</v>
      </c>
      <c r="B3" s="47" t="s">
        <v>1</v>
      </c>
      <c r="C3" s="58" t="s">
        <v>4</v>
      </c>
      <c r="D3" s="58" t="s">
        <v>6</v>
      </c>
      <c r="E3" s="58" t="s">
        <v>31</v>
      </c>
      <c r="F3" s="58" t="s">
        <v>7</v>
      </c>
      <c r="G3" s="49" t="s">
        <v>5</v>
      </c>
      <c r="H3" s="50" t="s">
        <v>12</v>
      </c>
      <c r="I3" s="51" t="s">
        <v>32</v>
      </c>
      <c r="J3" s="47" t="s">
        <v>33</v>
      </c>
      <c r="K3" s="59" t="s">
        <v>43</v>
      </c>
      <c r="L3" s="59" t="s">
        <v>44</v>
      </c>
    </row>
    <row r="4" spans="1:12" s="18" customFormat="1" ht="45" x14ac:dyDescent="0.2">
      <c r="A4" s="29" t="s">
        <v>51</v>
      </c>
      <c r="B4" s="53">
        <v>2</v>
      </c>
      <c r="C4" s="53">
        <v>2</v>
      </c>
      <c r="D4" s="31" t="s">
        <v>50</v>
      </c>
      <c r="E4" s="30" t="s">
        <v>40</v>
      </c>
      <c r="F4" s="46" t="s">
        <v>39</v>
      </c>
      <c r="G4" s="28">
        <v>6.5</v>
      </c>
      <c r="H4" s="27">
        <v>10000</v>
      </c>
      <c r="I4" s="60">
        <f>SUM(CESFI!K4:V4)</f>
        <v>1500</v>
      </c>
      <c r="J4" s="55">
        <f>H4-I4</f>
        <v>8500</v>
      </c>
      <c r="K4" s="33">
        <f>G4*H4</f>
        <v>65000</v>
      </c>
      <c r="L4" s="34">
        <f>G4*I4</f>
        <v>9750</v>
      </c>
    </row>
    <row r="5" spans="1:12" s="18" customFormat="1" ht="45" x14ac:dyDescent="0.2">
      <c r="A5" s="29" t="s">
        <v>51</v>
      </c>
      <c r="B5" s="62">
        <v>4</v>
      </c>
      <c r="C5" s="56">
        <v>6</v>
      </c>
      <c r="D5" s="31" t="s">
        <v>50</v>
      </c>
      <c r="E5" s="30" t="s">
        <v>40</v>
      </c>
      <c r="F5" s="46" t="s">
        <v>39</v>
      </c>
      <c r="G5" s="28">
        <v>2.85</v>
      </c>
      <c r="H5" s="27">
        <v>1650</v>
      </c>
      <c r="I5" s="60">
        <f>SUM(CERES!K5:V5)</f>
        <v>1650</v>
      </c>
      <c r="J5" s="55">
        <f t="shared" ref="J5:J7" si="0">H5-I5</f>
        <v>0</v>
      </c>
      <c r="K5" s="33">
        <f t="shared" ref="K5:K7" si="1">G5*H5</f>
        <v>4702.5</v>
      </c>
      <c r="L5" s="34">
        <f t="shared" ref="L5:L7" si="2">G5*I5</f>
        <v>4702.5</v>
      </c>
    </row>
    <row r="6" spans="1:12" ht="45" x14ac:dyDescent="0.25">
      <c r="A6" s="29" t="s">
        <v>51</v>
      </c>
      <c r="B6" s="62"/>
      <c r="C6" s="56">
        <v>7</v>
      </c>
      <c r="D6" s="31" t="s">
        <v>50</v>
      </c>
      <c r="E6" s="30" t="s">
        <v>40</v>
      </c>
      <c r="F6" s="32" t="s">
        <v>41</v>
      </c>
      <c r="G6" s="28">
        <v>180</v>
      </c>
      <c r="H6" s="27">
        <v>3</v>
      </c>
      <c r="I6" s="60">
        <f>SUM(CERES!K6:V6)</f>
        <v>3</v>
      </c>
      <c r="J6" s="55">
        <f t="shared" si="0"/>
        <v>0</v>
      </c>
      <c r="K6" s="33">
        <f t="shared" si="1"/>
        <v>540</v>
      </c>
      <c r="L6" s="34">
        <f t="shared" si="2"/>
        <v>540</v>
      </c>
    </row>
    <row r="7" spans="1:12" ht="45" x14ac:dyDescent="0.25">
      <c r="A7" s="29" t="s">
        <v>51</v>
      </c>
      <c r="B7" s="62"/>
      <c r="C7" s="56">
        <v>8</v>
      </c>
      <c r="D7" s="31" t="s">
        <v>50</v>
      </c>
      <c r="E7" s="30" t="s">
        <v>40</v>
      </c>
      <c r="F7" s="32" t="s">
        <v>42</v>
      </c>
      <c r="G7" s="28">
        <v>220</v>
      </c>
      <c r="H7" s="27">
        <v>5</v>
      </c>
      <c r="I7" s="60">
        <f>SUM(CERES!K7:V7)</f>
        <v>5</v>
      </c>
      <c r="J7" s="55">
        <f t="shared" si="0"/>
        <v>0</v>
      </c>
      <c r="K7" s="33">
        <f t="shared" si="1"/>
        <v>1100</v>
      </c>
      <c r="L7" s="34">
        <f t="shared" si="2"/>
        <v>1100</v>
      </c>
    </row>
    <row r="8" spans="1:12" x14ac:dyDescent="0.25">
      <c r="K8" s="61">
        <f>SUM(K4:K7)</f>
        <v>71342.5</v>
      </c>
      <c r="L8" s="61">
        <f>SUM(L4:L7)</f>
        <v>16092.5</v>
      </c>
    </row>
    <row r="10" spans="1:12" ht="16.5" customHeight="1" x14ac:dyDescent="0.25">
      <c r="H10" s="74" t="s">
        <v>52</v>
      </c>
      <c r="I10" s="75"/>
      <c r="J10" s="75"/>
      <c r="K10" s="75"/>
      <c r="L10" s="76"/>
    </row>
    <row r="11" spans="1:12" ht="71.25" customHeight="1" x14ac:dyDescent="0.25">
      <c r="D11" s="26"/>
      <c r="E11" s="26"/>
      <c r="F11" s="17"/>
      <c r="G11" s="17"/>
      <c r="H11" s="77" t="s">
        <v>49</v>
      </c>
      <c r="I11" s="78"/>
      <c r="J11" s="78"/>
      <c r="K11" s="78"/>
      <c r="L11" s="79"/>
    </row>
    <row r="12" spans="1:12" ht="15.75" x14ac:dyDescent="0.25">
      <c r="F12" s="17"/>
      <c r="G12" s="17"/>
      <c r="H12" s="66" t="s">
        <v>54</v>
      </c>
      <c r="I12" s="67"/>
      <c r="J12" s="67"/>
      <c r="K12" s="67"/>
      <c r="L12" s="68"/>
    </row>
    <row r="13" spans="1:12" ht="15.75" customHeight="1" x14ac:dyDescent="0.25">
      <c r="F13" s="17"/>
      <c r="G13" s="17"/>
      <c r="H13" s="36" t="s">
        <v>45</v>
      </c>
      <c r="I13" s="37"/>
      <c r="J13" s="37"/>
      <c r="K13" s="37"/>
      <c r="L13" s="38">
        <f>K8</f>
        <v>71342.5</v>
      </c>
    </row>
    <row r="14" spans="1:12" ht="15.75" x14ac:dyDescent="0.25">
      <c r="F14" s="17"/>
      <c r="G14" s="17"/>
      <c r="H14" s="39" t="s">
        <v>46</v>
      </c>
      <c r="I14" s="40"/>
      <c r="J14" s="40"/>
      <c r="K14" s="40"/>
      <c r="L14" s="41">
        <f>L8</f>
        <v>16092.5</v>
      </c>
    </row>
    <row r="15" spans="1:12" ht="15.75" x14ac:dyDescent="0.25">
      <c r="F15" s="17"/>
      <c r="G15" s="17"/>
      <c r="H15" s="39" t="s">
        <v>47</v>
      </c>
      <c r="I15" s="40"/>
      <c r="J15" s="40"/>
      <c r="K15" s="40"/>
      <c r="L15" s="42"/>
    </row>
    <row r="16" spans="1:12" ht="15.75" x14ac:dyDescent="0.25">
      <c r="F16" s="17"/>
      <c r="G16" s="17"/>
      <c r="H16" s="43" t="s">
        <v>48</v>
      </c>
      <c r="I16" s="44"/>
      <c r="J16" s="44"/>
      <c r="K16" s="44"/>
      <c r="L16" s="45">
        <f>L14/L13</f>
        <v>0.2255668080036444</v>
      </c>
    </row>
    <row r="17" spans="6:12" ht="15.75" x14ac:dyDescent="0.25">
      <c r="F17" s="17"/>
      <c r="G17" s="17"/>
      <c r="H17" s="69" t="s">
        <v>62</v>
      </c>
      <c r="I17" s="70"/>
      <c r="J17" s="70"/>
      <c r="K17" s="70"/>
      <c r="L17" s="71"/>
    </row>
    <row r="18" spans="6:12" x14ac:dyDescent="0.25">
      <c r="F18" s="17"/>
      <c r="G18" s="17"/>
      <c r="H18" s="17"/>
      <c r="I18" s="17"/>
      <c r="J18" s="17"/>
    </row>
  </sheetData>
  <mergeCells count="9">
    <mergeCell ref="H12:L12"/>
    <mergeCell ref="H17:L17"/>
    <mergeCell ref="B5:B7"/>
    <mergeCell ref="A1:C1"/>
    <mergeCell ref="D1:G1"/>
    <mergeCell ref="H1:L1"/>
    <mergeCell ref="A2:L2"/>
    <mergeCell ref="H10:L10"/>
    <mergeCell ref="H11:L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2" spans="1:8" ht="20.25" x14ac:dyDescent="0.2">
      <c r="B2" s="5"/>
    </row>
    <row r="3" spans="1:8" ht="47.25" customHeight="1" x14ac:dyDescent="0.2">
      <c r="A3" s="82" t="s">
        <v>14</v>
      </c>
      <c r="B3" s="82"/>
      <c r="C3" s="82"/>
      <c r="D3" s="82"/>
      <c r="E3" s="82"/>
      <c r="F3" s="82"/>
      <c r="G3" s="82"/>
      <c r="H3" s="82"/>
    </row>
    <row r="4" spans="1:8" ht="35.25" customHeight="1" x14ac:dyDescent="0.2">
      <c r="B4" s="6"/>
    </row>
    <row r="5" spans="1:8" ht="15" customHeight="1" x14ac:dyDescent="0.2">
      <c r="A5" s="83" t="s">
        <v>15</v>
      </c>
      <c r="B5" s="83"/>
      <c r="C5" s="83"/>
      <c r="D5" s="83"/>
      <c r="E5" s="83"/>
      <c r="F5" s="83"/>
      <c r="G5" s="83"/>
      <c r="H5" s="83"/>
    </row>
    <row r="6" spans="1:8" ht="15" customHeight="1" x14ac:dyDescent="0.2">
      <c r="A6" s="83" t="s">
        <v>16</v>
      </c>
      <c r="B6" s="83"/>
      <c r="C6" s="83"/>
      <c r="D6" s="83"/>
      <c r="E6" s="83"/>
      <c r="F6" s="83"/>
      <c r="G6" s="83"/>
      <c r="H6" s="83"/>
    </row>
    <row r="7" spans="1:8" ht="15" customHeight="1" x14ac:dyDescent="0.2">
      <c r="A7" s="83" t="s">
        <v>17</v>
      </c>
      <c r="B7" s="83"/>
      <c r="C7" s="83"/>
      <c r="D7" s="83"/>
      <c r="E7" s="83"/>
      <c r="F7" s="83"/>
      <c r="G7" s="83"/>
      <c r="H7" s="83"/>
    </row>
    <row r="8" spans="1:8" ht="15" customHeight="1" x14ac:dyDescent="0.2">
      <c r="A8" s="83" t="s">
        <v>18</v>
      </c>
      <c r="B8" s="83"/>
      <c r="C8" s="83"/>
      <c r="D8" s="83"/>
      <c r="E8" s="83"/>
      <c r="F8" s="83"/>
      <c r="G8" s="83"/>
      <c r="H8" s="83"/>
    </row>
    <row r="9" spans="1:8" ht="30" customHeight="1" x14ac:dyDescent="0.2">
      <c r="B9" s="7"/>
    </row>
    <row r="10" spans="1:8" ht="105" customHeight="1" x14ac:dyDescent="0.2">
      <c r="A10" s="84" t="s">
        <v>19</v>
      </c>
      <c r="B10" s="84"/>
      <c r="C10" s="84"/>
      <c r="D10" s="84"/>
      <c r="E10" s="84"/>
      <c r="F10" s="84"/>
      <c r="G10" s="84"/>
      <c r="H10" s="84"/>
    </row>
    <row r="11" spans="1:8" ht="15.75" thickBot="1" x14ac:dyDescent="0.25">
      <c r="B11" s="8"/>
    </row>
    <row r="12" spans="1:8" ht="48.75" thickBot="1" x14ac:dyDescent="0.25">
      <c r="A12" s="9" t="s">
        <v>11</v>
      </c>
      <c r="B12" s="9" t="s">
        <v>9</v>
      </c>
      <c r="C12" s="10" t="s">
        <v>20</v>
      </c>
      <c r="D12" s="10" t="s">
        <v>10</v>
      </c>
      <c r="E12" s="10" t="s">
        <v>21</v>
      </c>
      <c r="F12" s="10" t="s">
        <v>22</v>
      </c>
      <c r="G12" s="10" t="s">
        <v>23</v>
      </c>
      <c r="H12" s="10" t="s">
        <v>24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5" t="s">
        <v>25</v>
      </c>
      <c r="B19" s="85"/>
      <c r="C19" s="85"/>
      <c r="D19" s="85"/>
      <c r="E19" s="85"/>
      <c r="F19" s="85"/>
      <c r="G19" s="85"/>
      <c r="H19" s="85"/>
    </row>
    <row r="20" spans="1:8" ht="14.25" x14ac:dyDescent="0.2">
      <c r="A20" s="86" t="s">
        <v>26</v>
      </c>
      <c r="B20" s="86"/>
      <c r="C20" s="86"/>
      <c r="D20" s="86"/>
      <c r="E20" s="86"/>
      <c r="F20" s="86"/>
      <c r="G20" s="86"/>
      <c r="H20" s="86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7" t="s">
        <v>27</v>
      </c>
      <c r="B24" s="87"/>
      <c r="C24" s="87"/>
      <c r="D24" s="87"/>
      <c r="E24" s="87"/>
      <c r="F24" s="87"/>
      <c r="G24" s="87"/>
      <c r="H24" s="87"/>
    </row>
    <row r="25" spans="1:8" ht="15" customHeight="1" x14ac:dyDescent="0.2">
      <c r="A25" s="87" t="s">
        <v>28</v>
      </c>
      <c r="B25" s="87"/>
      <c r="C25" s="87"/>
      <c r="D25" s="87"/>
      <c r="E25" s="87"/>
      <c r="F25" s="87"/>
      <c r="G25" s="87"/>
      <c r="H25" s="87"/>
    </row>
    <row r="26" spans="1:8" ht="15" customHeight="1" x14ac:dyDescent="0.2">
      <c r="A26" s="80" t="s">
        <v>29</v>
      </c>
      <c r="B26" s="80"/>
      <c r="C26" s="80"/>
      <c r="D26" s="80"/>
      <c r="E26" s="80"/>
      <c r="F26" s="80"/>
      <c r="G26" s="80"/>
      <c r="H26" s="80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CESFI</vt:lpstr>
      <vt:lpstr>CERES</vt:lpstr>
      <vt:lpstr>GESTOR 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2016-04-13T20:49:02Z</dcterms:modified>
</cp:coreProperties>
</file>