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PP 1509-2015 - UDESC - Softwares - Vig 14.01.17\"/>
    </mc:Choice>
  </mc:AlternateContent>
  <bookViews>
    <workbookView xWindow="0" yWindow="0" windowWidth="20490" windowHeight="7155" tabRatio="857" activeTab="2"/>
  </bookViews>
  <sheets>
    <sheet name="REITORIA" sheetId="163" r:id="rId1"/>
    <sheet name="CEFID" sheetId="164" r:id="rId2"/>
    <sheet name="CEART" sheetId="165" r:id="rId3"/>
    <sheet name="CEAD" sheetId="166" r:id="rId4"/>
    <sheet name="CAV" sheetId="167" r:id="rId5"/>
    <sheet name="CEO" sheetId="168" r:id="rId6"/>
    <sheet name="CESFI" sheetId="169" r:id="rId7"/>
    <sheet name="GESTOR" sheetId="162" r:id="rId8"/>
    <sheet name="Modelo Anexo II IN 002_2014" sheetId="77" r:id="rId9"/>
  </sheets>
  <definedNames>
    <definedName name="diasuteis" localSheetId="7">#REF!</definedName>
    <definedName name="diasuteis">#REF!</definedName>
    <definedName name="Ferias" localSheetId="7">#REF!</definedName>
    <definedName name="Ferias">#REF!</definedName>
    <definedName name="RD" localSheetId="7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K18" i="162" l="1"/>
  <c r="K5" i="162"/>
  <c r="K6" i="162"/>
  <c r="K7" i="162"/>
  <c r="K8" i="162"/>
  <c r="K9" i="162"/>
  <c r="K10" i="162"/>
  <c r="K11" i="162"/>
  <c r="K12" i="162"/>
  <c r="K13" i="162"/>
  <c r="K14" i="162"/>
  <c r="K15" i="162"/>
  <c r="K16" i="162"/>
  <c r="K17" i="162"/>
  <c r="K4" i="162"/>
  <c r="I8" i="162"/>
  <c r="L8" i="162" s="1"/>
  <c r="I12" i="162"/>
  <c r="L12" i="162" s="1"/>
  <c r="I16" i="162"/>
  <c r="L16" i="162" s="1"/>
  <c r="H5" i="162"/>
  <c r="H6" i="162"/>
  <c r="H7" i="162"/>
  <c r="H8" i="162"/>
  <c r="H9" i="162"/>
  <c r="H10" i="162"/>
  <c r="H11" i="162"/>
  <c r="H12" i="162"/>
  <c r="H13" i="162"/>
  <c r="H14" i="162"/>
  <c r="H15" i="162"/>
  <c r="H16" i="162"/>
  <c r="H17" i="162"/>
  <c r="H4" i="162"/>
  <c r="L24" i="162"/>
  <c r="I17" i="169"/>
  <c r="J17" i="169" s="1"/>
  <c r="I16" i="169"/>
  <c r="J16" i="169" s="1"/>
  <c r="I15" i="169"/>
  <c r="J15" i="169" s="1"/>
  <c r="I14" i="169"/>
  <c r="J14" i="169" s="1"/>
  <c r="I13" i="169"/>
  <c r="J13" i="169" s="1"/>
  <c r="I12" i="169"/>
  <c r="J12" i="169" s="1"/>
  <c r="I11" i="169"/>
  <c r="J11" i="169" s="1"/>
  <c r="I10" i="169"/>
  <c r="J10" i="169" s="1"/>
  <c r="I9" i="169"/>
  <c r="J9" i="169" s="1"/>
  <c r="I8" i="169"/>
  <c r="J8" i="169" s="1"/>
  <c r="I7" i="169"/>
  <c r="J7" i="169" s="1"/>
  <c r="I6" i="169"/>
  <c r="J6" i="169" s="1"/>
  <c r="I5" i="169"/>
  <c r="J5" i="169" s="1"/>
  <c r="I4" i="169"/>
  <c r="J4" i="169" s="1"/>
  <c r="I17" i="168"/>
  <c r="J17" i="168" s="1"/>
  <c r="I16" i="168"/>
  <c r="J16" i="168" s="1"/>
  <c r="J15" i="168"/>
  <c r="I15" i="168"/>
  <c r="I14" i="168"/>
  <c r="J14" i="168" s="1"/>
  <c r="I13" i="168"/>
  <c r="J13" i="168" s="1"/>
  <c r="I12" i="168"/>
  <c r="J12" i="168" s="1"/>
  <c r="J11" i="168"/>
  <c r="I11" i="168"/>
  <c r="I10" i="168"/>
  <c r="J10" i="168" s="1"/>
  <c r="I9" i="168"/>
  <c r="J9" i="168" s="1"/>
  <c r="I8" i="168"/>
  <c r="J8" i="168" s="1"/>
  <c r="I7" i="168"/>
  <c r="J7" i="168" s="1"/>
  <c r="I6" i="168"/>
  <c r="J6" i="168" s="1"/>
  <c r="J5" i="168"/>
  <c r="I5" i="168"/>
  <c r="I4" i="168"/>
  <c r="J4" i="168" s="1"/>
  <c r="I17" i="167"/>
  <c r="J17" i="167" s="1"/>
  <c r="I16" i="167"/>
  <c r="J16" i="167" s="1"/>
  <c r="I15" i="167"/>
  <c r="J15" i="167" s="1"/>
  <c r="I14" i="167"/>
  <c r="J14" i="167" s="1"/>
  <c r="I13" i="167"/>
  <c r="J13" i="167" s="1"/>
  <c r="I12" i="167"/>
  <c r="J12" i="167" s="1"/>
  <c r="I11" i="167"/>
  <c r="J11" i="167" s="1"/>
  <c r="I10" i="167"/>
  <c r="J10" i="167" s="1"/>
  <c r="I9" i="167"/>
  <c r="J9" i="167" s="1"/>
  <c r="I8" i="167"/>
  <c r="J8" i="167" s="1"/>
  <c r="I7" i="167"/>
  <c r="J7" i="167" s="1"/>
  <c r="I6" i="167"/>
  <c r="J6" i="167" s="1"/>
  <c r="I5" i="167"/>
  <c r="J5" i="167" s="1"/>
  <c r="I4" i="167"/>
  <c r="J4" i="167" s="1"/>
  <c r="I17" i="166"/>
  <c r="J17" i="166" s="1"/>
  <c r="J16" i="166"/>
  <c r="I16" i="166"/>
  <c r="I15" i="166"/>
  <c r="J15" i="166" s="1"/>
  <c r="I14" i="166"/>
  <c r="J14" i="166" s="1"/>
  <c r="I13" i="166"/>
  <c r="J13" i="166" s="1"/>
  <c r="I12" i="166"/>
  <c r="J12" i="166" s="1"/>
  <c r="I11" i="166"/>
  <c r="J11" i="166" s="1"/>
  <c r="J10" i="166"/>
  <c r="I10" i="166"/>
  <c r="I9" i="166"/>
  <c r="J9" i="166" s="1"/>
  <c r="J8" i="166"/>
  <c r="I8" i="166"/>
  <c r="I7" i="166"/>
  <c r="J7" i="166" s="1"/>
  <c r="I6" i="166"/>
  <c r="J6" i="166" s="1"/>
  <c r="I5" i="166"/>
  <c r="J5" i="166" s="1"/>
  <c r="I4" i="166"/>
  <c r="J4" i="166" s="1"/>
  <c r="I17" i="165"/>
  <c r="J17" i="165" s="1"/>
  <c r="I16" i="165"/>
  <c r="J16" i="165" s="1"/>
  <c r="I15" i="165"/>
  <c r="J15" i="165" s="1"/>
  <c r="I14" i="165"/>
  <c r="J14" i="165" s="1"/>
  <c r="I13" i="165"/>
  <c r="J13" i="165" s="1"/>
  <c r="I12" i="165"/>
  <c r="J12" i="165" s="1"/>
  <c r="I11" i="165"/>
  <c r="J11" i="165" s="1"/>
  <c r="I10" i="165"/>
  <c r="J10" i="165" s="1"/>
  <c r="I9" i="165"/>
  <c r="J9" i="165" s="1"/>
  <c r="I8" i="165"/>
  <c r="J8" i="165" s="1"/>
  <c r="I7" i="165"/>
  <c r="J7" i="165" s="1"/>
  <c r="I6" i="165"/>
  <c r="J6" i="165" s="1"/>
  <c r="I5" i="165"/>
  <c r="J5" i="165" s="1"/>
  <c r="I4" i="165"/>
  <c r="J4" i="165" s="1"/>
  <c r="I17" i="164"/>
  <c r="J17" i="164" s="1"/>
  <c r="I16" i="164"/>
  <c r="J16" i="164" s="1"/>
  <c r="I15" i="164"/>
  <c r="J15" i="164" s="1"/>
  <c r="I14" i="164"/>
  <c r="J14" i="164" s="1"/>
  <c r="I13" i="164"/>
  <c r="J13" i="164" s="1"/>
  <c r="I12" i="164"/>
  <c r="J12" i="164" s="1"/>
  <c r="I11" i="164"/>
  <c r="J11" i="164" s="1"/>
  <c r="I10" i="164"/>
  <c r="J10" i="164" s="1"/>
  <c r="I9" i="164"/>
  <c r="J9" i="164" s="1"/>
  <c r="I8" i="164"/>
  <c r="J8" i="164" s="1"/>
  <c r="I7" i="164"/>
  <c r="J7" i="164" s="1"/>
  <c r="I6" i="164"/>
  <c r="J6" i="164" s="1"/>
  <c r="I5" i="164"/>
  <c r="J5" i="164" s="1"/>
  <c r="I4" i="164"/>
  <c r="J4" i="164" s="1"/>
  <c r="I4" i="163"/>
  <c r="J4" i="163" s="1"/>
  <c r="I11" i="163"/>
  <c r="J11" i="163" s="1"/>
  <c r="I12" i="163"/>
  <c r="J12" i="163" s="1"/>
  <c r="I13" i="163"/>
  <c r="J13" i="163" s="1"/>
  <c r="I14" i="163"/>
  <c r="J14" i="163" s="1"/>
  <c r="I15" i="163"/>
  <c r="J15" i="163" s="1"/>
  <c r="I16" i="163"/>
  <c r="J16" i="163" s="1"/>
  <c r="I17" i="163"/>
  <c r="J17" i="163" s="1"/>
  <c r="I15" i="162" l="1"/>
  <c r="I11" i="162"/>
  <c r="I7" i="162"/>
  <c r="I4" i="162"/>
  <c r="I14" i="162"/>
  <c r="I10" i="162"/>
  <c r="I6" i="162"/>
  <c r="J16" i="162"/>
  <c r="J12" i="162"/>
  <c r="J8" i="162"/>
  <c r="I17" i="162"/>
  <c r="I13" i="162"/>
  <c r="I9" i="162"/>
  <c r="I5" i="162"/>
  <c r="I10" i="163"/>
  <c r="J10" i="163" s="1"/>
  <c r="L13" i="162" l="1"/>
  <c r="J13" i="162"/>
  <c r="L4" i="162"/>
  <c r="J4" i="162"/>
  <c r="L17" i="162"/>
  <c r="J17" i="162"/>
  <c r="L6" i="162"/>
  <c r="J6" i="162"/>
  <c r="L7" i="162"/>
  <c r="J7" i="162"/>
  <c r="L5" i="162"/>
  <c r="J5" i="162"/>
  <c r="L11" i="162"/>
  <c r="J11" i="162"/>
  <c r="J10" i="162"/>
  <c r="L10" i="162"/>
  <c r="L9" i="162"/>
  <c r="J9" i="162"/>
  <c r="L14" i="162"/>
  <c r="J14" i="162"/>
  <c r="L15" i="162"/>
  <c r="J15" i="162"/>
  <c r="I7" i="163"/>
  <c r="I8" i="163"/>
  <c r="I9" i="163"/>
  <c r="L18" i="162" l="1"/>
  <c r="L25" i="162" s="1"/>
  <c r="L27" i="162" s="1"/>
  <c r="J9" i="163"/>
  <c r="J8" i="163"/>
  <c r="J7" i="163"/>
  <c r="I6" i="163"/>
  <c r="I5" i="163"/>
  <c r="J5" i="163" l="1"/>
  <c r="J6" i="163"/>
</calcChain>
</file>

<file path=xl/sharedStrings.xml><?xml version="1.0" encoding="utf-8"?>
<sst xmlns="http://schemas.openxmlformats.org/spreadsheetml/2006/main" count="613" uniqueCount="66">
  <si>
    <t>Saldo / Automático</t>
  </si>
  <si>
    <t>...../...../......</t>
  </si>
  <si>
    <t>FORNECEDOR</t>
  </si>
  <si>
    <t>Preço UNITÁRIO (R$)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</si>
  <si>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</si>
  <si>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</si>
  <si>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</si>
  <si>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</si>
  <si>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</si>
  <si>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</si>
  <si>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</si>
  <si>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</si>
  <si>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</si>
  <si>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</si>
  <si>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</si>
  <si>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</si>
  <si>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</si>
  <si>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</si>
  <si>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</si>
  <si>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</si>
  <si>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</si>
  <si>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</si>
  <si>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</si>
  <si>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</si>
  <si>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</si>
  <si>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</si>
  <si>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DETALHAMENTO</t>
  </si>
  <si>
    <t>SALDO</t>
  </si>
  <si>
    <t>Valor Total da Ata com Aditivo</t>
  </si>
  <si>
    <t>Valor Utilizado</t>
  </si>
  <si>
    <t>% Aditivos</t>
  </si>
  <si>
    <t>% Utilizado</t>
  </si>
  <si>
    <t>*Prazos de execução e pagamento conforme Edital</t>
  </si>
  <si>
    <t>ITEM</t>
  </si>
  <si>
    <t>DESCRIÇÃO</t>
  </si>
  <si>
    <t>Qtde Utilizada</t>
  </si>
  <si>
    <t>PROCESSO: 1509/2015/UDESC</t>
  </si>
  <si>
    <t>OBJETO: AQUISIÇÃO DE SOFTWARES PARA A UDESC</t>
  </si>
  <si>
    <t>VIGÊNCIA DA ATA: 15/01/2016 até 14/01/2017</t>
  </si>
  <si>
    <t>LOTE</t>
  </si>
  <si>
    <t>UNIDADE</t>
  </si>
  <si>
    <t>DESERTO</t>
  </si>
  <si>
    <t>Adobe - Creative Cloud for Education - subscrição de 36 meses</t>
  </si>
  <si>
    <t>Licença</t>
  </si>
  <si>
    <t>Adobe - Creative Cloud - subscrição de 48 meses</t>
  </si>
  <si>
    <t>INFRUTÍFERO</t>
  </si>
  <si>
    <t>Exelis Visual Information Solutions - ENVI - subscrição de 12 meses</t>
  </si>
  <si>
    <t>Dassault Systèmes Solidworks - SolidWorks EDU Edition 2015-2016 - subscrição de 36 meses - 1 licença (45 usuários)</t>
  </si>
  <si>
    <t xml:space="preserve"> Contrato nº  xxxx/2016 Qtde. DT</t>
  </si>
  <si>
    <t>ENG COM DE COMPUTADORES LIMITADA - EPP</t>
  </si>
  <si>
    <t>SULSOFT SERVIÇOS DE PROCESSAMENTO DE DADOS LTDA</t>
  </si>
  <si>
    <t>IST SISTEMAS LTDA</t>
  </si>
  <si>
    <t>CENTRO PARTICIPANTE: REITORIA</t>
  </si>
  <si>
    <t>44.90.39</t>
  </si>
  <si>
    <t>CENTRO PARTICIPANTE: CEFID</t>
  </si>
  <si>
    <t>CENTRO PARTICIPANTE: CEART</t>
  </si>
  <si>
    <t>CENTRO PARTICIPANTE: CEAD</t>
  </si>
  <si>
    <t>CENTRO PARTICIPANTE: CAV</t>
  </si>
  <si>
    <t>CENTRO PARTICIPANTE: CEO</t>
  </si>
  <si>
    <t>CENTRO PARTICIPANTE: CESFI</t>
  </si>
  <si>
    <t>CENTRO PARTICIPANTE: GESTOR</t>
  </si>
  <si>
    <t>Valor Registrado</t>
  </si>
  <si>
    <t>Pregão1509/2015/UDESC - SRP</t>
  </si>
  <si>
    <t xml:space="preserve"> AQUISIÇÃO DE SOFTWARES PARA A UDESC</t>
  </si>
  <si>
    <t>Atualizado em Julho/2016</t>
  </si>
  <si>
    <t xml:space="preserve"> Contrato nº  343/2016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</si>
</sst>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7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3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79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4" fillId="0" borderId="1" xfId="1" applyFont="1" applyBorder="1" applyAlignment="1" applyProtection="1">
      <alignment wrapText="1"/>
      <protection locked="0"/>
    </xf>
    <xf numFmtId="0" fontId="14" fillId="7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168" fontId="16" fillId="9" borderId="6" xfId="1" applyNumberFormat="1" applyFont="1" applyFill="1" applyBorder="1" applyAlignment="1" applyProtection="1">
      <alignment horizontal="right"/>
      <protection locked="0"/>
    </xf>
    <xf numFmtId="168" fontId="16" fillId="9" borderId="11" xfId="1" applyNumberFormat="1" applyFont="1" applyFill="1" applyBorder="1" applyAlignment="1" applyProtection="1">
      <alignment horizontal="right"/>
      <protection locked="0"/>
    </xf>
    <xf numFmtId="9" fontId="16" fillId="9" borderId="7" xfId="12" applyFont="1" applyFill="1" applyBorder="1" applyAlignment="1" applyProtection="1">
      <alignment horizontal="right"/>
      <protection locked="0"/>
    </xf>
    <xf numFmtId="2" fontId="16" fillId="9" borderId="11" xfId="1" applyNumberFormat="1" applyFont="1" applyFill="1" applyBorder="1" applyAlignment="1">
      <alignment horizontal="right"/>
    </xf>
    <xf numFmtId="0" fontId="16" fillId="9" borderId="12" xfId="1" applyFont="1" applyFill="1" applyBorder="1" applyAlignment="1" applyProtection="1">
      <alignment horizontal="left"/>
      <protection locked="0"/>
    </xf>
    <xf numFmtId="0" fontId="16" fillId="9" borderId="19" xfId="1" applyFont="1" applyFill="1" applyBorder="1" applyAlignment="1" applyProtection="1">
      <alignment horizontal="left"/>
      <protection locked="0"/>
    </xf>
    <xf numFmtId="0" fontId="16" fillId="9" borderId="14" xfId="1" applyFont="1" applyFill="1" applyBorder="1" applyAlignment="1" applyProtection="1">
      <alignment horizontal="left"/>
      <protection locked="0"/>
    </xf>
    <xf numFmtId="0" fontId="16" fillId="9" borderId="0" xfId="1" applyFont="1" applyFill="1" applyBorder="1" applyAlignment="1" applyProtection="1">
      <alignment horizontal="left"/>
      <protection locked="0"/>
    </xf>
    <xf numFmtId="0" fontId="16" fillId="9" borderId="16" xfId="1" applyFont="1" applyFill="1" applyBorder="1" applyAlignment="1" applyProtection="1">
      <alignment horizontal="left"/>
      <protection locked="0"/>
    </xf>
    <xf numFmtId="0" fontId="16" fillId="9" borderId="18" xfId="1" applyFont="1" applyFill="1" applyBorder="1" applyAlignment="1" applyProtection="1">
      <alignment horizontal="left"/>
      <protection locked="0"/>
    </xf>
    <xf numFmtId="44" fontId="4" fillId="0" borderId="1" xfId="13" applyFont="1" applyBorder="1" applyAlignment="1">
      <alignment vertical="center"/>
    </xf>
    <xf numFmtId="41" fontId="4" fillId="8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4" fontId="16" fillId="9" borderId="19" xfId="13" applyFont="1" applyFill="1" applyBorder="1" applyAlignment="1" applyProtection="1">
      <alignment horizontal="left"/>
      <protection locked="0"/>
    </xf>
    <xf numFmtId="44" fontId="16" fillId="9" borderId="0" xfId="13" applyFont="1" applyFill="1" applyBorder="1" applyAlignment="1" applyProtection="1">
      <alignment horizontal="left"/>
      <protection locked="0"/>
    </xf>
    <xf numFmtId="44" fontId="16" fillId="9" borderId="18" xfId="13" applyFont="1" applyFill="1" applyBorder="1" applyAlignment="1" applyProtection="1">
      <alignment horizontal="left"/>
      <protection locked="0"/>
    </xf>
    <xf numFmtId="3" fontId="4" fillId="0" borderId="0" xfId="1" applyNumberFormat="1" applyFont="1" applyAlignment="1" applyProtection="1">
      <alignment horizontal="center" wrapText="1"/>
      <protection locked="0"/>
    </xf>
    <xf numFmtId="44" fontId="4" fillId="10" borderId="1" xfId="13" applyFont="1" applyFill="1" applyBorder="1" applyAlignment="1">
      <alignment horizontal="center" wrapText="1"/>
    </xf>
    <xf numFmtId="44" fontId="4" fillId="10" borderId="1" xfId="13" applyFont="1" applyFill="1" applyBorder="1" applyAlignment="1" applyProtection="1">
      <alignment horizontal="center"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3" applyFont="1" applyFill="1" applyBorder="1" applyAlignment="1" applyProtection="1">
      <alignment horizontal="center" vertical="center" wrapText="1"/>
    </xf>
    <xf numFmtId="1" fontId="4" fillId="2" borderId="1" xfId="1" applyNumberFormat="1" applyFont="1" applyFill="1" applyBorder="1" applyAlignment="1" applyProtection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4" borderId="1" xfId="0" applyNumberFormat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0" borderId="0" xfId="0" applyNumberFormat="1" applyFont="1" applyFill="1" applyAlignment="1">
      <alignment horizontal="center" vertical="center" wrapText="1"/>
    </xf>
    <xf numFmtId="3" fontId="4" fillId="11" borderId="8" xfId="1" applyNumberFormat="1" applyFont="1" applyFill="1" applyBorder="1" applyAlignment="1" applyProtection="1">
      <alignment horizontal="center" vertical="center" wrapText="1"/>
      <protection locked="0"/>
    </xf>
    <xf numFmtId="3" fontId="4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NumberFormat="1" applyFont="1" applyFill="1" applyBorder="1" applyAlignment="1">
      <alignment horizontal="left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4" fontId="4" fillId="0" borderId="0" xfId="1" applyNumberFormat="1" applyFont="1" applyFill="1" applyAlignment="1">
      <alignment horizontal="left" vertical="center" wrapText="1"/>
    </xf>
    <xf numFmtId="0" fontId="16" fillId="9" borderId="8" xfId="1" applyFont="1" applyFill="1" applyBorder="1" applyAlignment="1" applyProtection="1">
      <alignment horizontal="left"/>
      <protection locked="0"/>
    </xf>
    <xf numFmtId="0" fontId="16" fillId="9" borderId="9" xfId="1" applyFont="1" applyFill="1" applyBorder="1" applyAlignment="1" applyProtection="1">
      <alignment horizontal="left"/>
      <protection locked="0"/>
    </xf>
    <xf numFmtId="0" fontId="16" fillId="9" borderId="10" xfId="1" applyFont="1" applyFill="1" applyBorder="1" applyAlignment="1" applyProtection="1">
      <alignment horizontal="left"/>
      <protection locked="0"/>
    </xf>
    <xf numFmtId="0" fontId="16" fillId="9" borderId="12" xfId="1" applyFont="1" applyFill="1" applyBorder="1" applyAlignment="1">
      <alignment horizontal="left" vertical="center" wrapText="1"/>
    </xf>
    <xf numFmtId="0" fontId="16" fillId="9" borderId="19" xfId="1" applyFont="1" applyFill="1" applyBorder="1" applyAlignment="1">
      <alignment horizontal="left" vertical="center" wrapText="1"/>
    </xf>
    <xf numFmtId="0" fontId="16" fillId="9" borderId="13" xfId="1" applyFont="1" applyFill="1" applyBorder="1" applyAlignment="1">
      <alignment horizontal="left" vertical="center" wrapText="1"/>
    </xf>
    <xf numFmtId="0" fontId="16" fillId="9" borderId="14" xfId="1" applyFont="1" applyFill="1" applyBorder="1" applyAlignment="1">
      <alignment horizontal="left" vertical="center" wrapText="1"/>
    </xf>
    <xf numFmtId="0" fontId="16" fillId="9" borderId="0" xfId="1" applyFont="1" applyFill="1" applyBorder="1" applyAlignment="1">
      <alignment horizontal="left" vertical="center" wrapText="1"/>
    </xf>
    <xf numFmtId="0" fontId="16" fillId="9" borderId="15" xfId="1" applyFont="1" applyFill="1" applyBorder="1" applyAlignment="1">
      <alignment horizontal="left" vertical="center" wrapText="1"/>
    </xf>
    <xf numFmtId="0" fontId="16" fillId="9" borderId="16" xfId="1" applyFont="1" applyFill="1" applyBorder="1" applyAlignment="1">
      <alignment horizontal="left" vertical="center" wrapText="1"/>
    </xf>
    <xf numFmtId="0" fontId="16" fillId="9" borderId="18" xfId="1" applyFont="1" applyFill="1" applyBorder="1" applyAlignment="1">
      <alignment horizontal="left" vertical="center" wrapText="1"/>
    </xf>
    <xf numFmtId="0" fontId="16" fillId="9" borderId="17" xfId="1" applyFont="1" applyFill="1" applyBorder="1" applyAlignment="1">
      <alignment horizontal="left" vertical="center" wrapText="1"/>
    </xf>
    <xf numFmtId="0" fontId="4" fillId="6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17">
    <cellStyle name="Moeda" xfId="13" builtinId="4"/>
    <cellStyle name="Moeda 2" xfId="5"/>
    <cellStyle name="Moeda 2 2" xfId="9"/>
    <cellStyle name="Moeda 3" xfId="8"/>
    <cellStyle name="Moeda 4" xfId="14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zoomScale="80" zoomScaleNormal="80" workbookViewId="0">
      <selection activeCell="G32" sqref="G32"/>
    </sheetView>
  </sheetViews>
  <sheetFormatPr defaultColWidth="9.7109375" defaultRowHeight="15" x14ac:dyDescent="0.25"/>
  <cols>
    <col min="1" max="1" width="18.7109375" style="1" customWidth="1"/>
    <col min="2" max="2" width="11.7109375" style="1" customWidth="1"/>
    <col min="3" max="3" width="10.28515625" style="1" customWidth="1"/>
    <col min="4" max="4" width="64" style="1" customWidth="1"/>
    <col min="5" max="5" width="16" style="1" customWidth="1"/>
    <col min="6" max="6" width="16.5703125" style="1" customWidth="1"/>
    <col min="7" max="7" width="15.42578125" style="1" customWidth="1"/>
    <col min="8" max="8" width="11.28515625" style="19" customWidth="1"/>
    <col min="9" max="9" width="13.28515625" style="50" customWidth="1"/>
    <col min="10" max="10" width="12.5703125" style="17" customWidth="1"/>
    <col min="11" max="22" width="12" style="18" customWidth="1"/>
    <col min="23" max="16384" width="9.7109375" style="15"/>
  </cols>
  <sheetData>
    <row r="1" spans="1:22" ht="44.25" customHeight="1" x14ac:dyDescent="0.25">
      <c r="A1" s="53" t="s">
        <v>36</v>
      </c>
      <c r="B1" s="53"/>
      <c r="C1" s="53"/>
      <c r="D1" s="53" t="s">
        <v>37</v>
      </c>
      <c r="E1" s="53"/>
      <c r="F1" s="53"/>
      <c r="G1" s="53"/>
      <c r="H1" s="53" t="s">
        <v>38</v>
      </c>
      <c r="I1" s="53"/>
      <c r="J1" s="53"/>
      <c r="K1" s="52" t="s">
        <v>48</v>
      </c>
      <c r="L1" s="52" t="s">
        <v>48</v>
      </c>
      <c r="M1" s="52" t="s">
        <v>48</v>
      </c>
      <c r="N1" s="52" t="s">
        <v>48</v>
      </c>
      <c r="O1" s="52" t="s">
        <v>48</v>
      </c>
      <c r="P1" s="52" t="s">
        <v>48</v>
      </c>
      <c r="Q1" s="52" t="s">
        <v>48</v>
      </c>
      <c r="R1" s="52" t="s">
        <v>48</v>
      </c>
      <c r="S1" s="52" t="s">
        <v>48</v>
      </c>
      <c r="T1" s="52" t="s">
        <v>48</v>
      </c>
      <c r="U1" s="52" t="s">
        <v>48</v>
      </c>
      <c r="V1" s="52" t="s">
        <v>48</v>
      </c>
    </row>
    <row r="2" spans="1:22" ht="24.75" customHeight="1" x14ac:dyDescent="0.25">
      <c r="A2" s="53" t="s">
        <v>52</v>
      </c>
      <c r="B2" s="53"/>
      <c r="C2" s="53"/>
      <c r="D2" s="53"/>
      <c r="E2" s="53"/>
      <c r="F2" s="53"/>
      <c r="G2" s="53"/>
      <c r="H2" s="53"/>
      <c r="I2" s="53"/>
      <c r="J2" s="53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s="16" customFormat="1" ht="34.5" customHeight="1" x14ac:dyDescent="0.2">
      <c r="A3" s="42" t="s">
        <v>2</v>
      </c>
      <c r="B3" s="42" t="s">
        <v>39</v>
      </c>
      <c r="C3" s="42" t="s">
        <v>33</v>
      </c>
      <c r="D3" s="43" t="s">
        <v>34</v>
      </c>
      <c r="E3" s="43" t="s">
        <v>40</v>
      </c>
      <c r="F3" s="43" t="s">
        <v>26</v>
      </c>
      <c r="G3" s="44" t="s">
        <v>3</v>
      </c>
      <c r="H3" s="45" t="s">
        <v>25</v>
      </c>
      <c r="I3" s="46" t="s">
        <v>0</v>
      </c>
      <c r="J3" s="42" t="s">
        <v>4</v>
      </c>
      <c r="K3" s="47" t="s">
        <v>1</v>
      </c>
      <c r="L3" s="47" t="s">
        <v>1</v>
      </c>
      <c r="M3" s="47" t="s">
        <v>1</v>
      </c>
      <c r="N3" s="47" t="s">
        <v>1</v>
      </c>
      <c r="O3" s="47" t="s">
        <v>1</v>
      </c>
      <c r="P3" s="47" t="s">
        <v>1</v>
      </c>
      <c r="Q3" s="47" t="s">
        <v>1</v>
      </c>
      <c r="R3" s="47" t="s">
        <v>1</v>
      </c>
      <c r="S3" s="47" t="s">
        <v>1</v>
      </c>
      <c r="T3" s="47" t="s">
        <v>1</v>
      </c>
      <c r="U3" s="47" t="s">
        <v>1</v>
      </c>
      <c r="V3" s="47" t="s">
        <v>1</v>
      </c>
    </row>
    <row r="4" spans="1:22" x14ac:dyDescent="0.25">
      <c r="A4" s="21" t="s">
        <v>41</v>
      </c>
      <c r="B4" s="35">
        <v>1</v>
      </c>
      <c r="C4" s="35">
        <v>1</v>
      </c>
      <c r="D4" s="21" t="s">
        <v>41</v>
      </c>
      <c r="E4" s="21"/>
      <c r="F4" s="22"/>
      <c r="G4" s="33"/>
      <c r="H4" s="34"/>
      <c r="I4" s="48">
        <f>H4-(SUM(K4:V4))</f>
        <v>0</v>
      </c>
      <c r="J4" s="49" t="str">
        <f>IF(I4&lt;0,"ATENÇÃO","OK")</f>
        <v>OK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x14ac:dyDescent="0.25">
      <c r="A5" s="21" t="s">
        <v>41</v>
      </c>
      <c r="B5" s="35">
        <v>2</v>
      </c>
      <c r="C5" s="35">
        <v>2</v>
      </c>
      <c r="D5" s="21" t="s">
        <v>41</v>
      </c>
      <c r="E5" s="21"/>
      <c r="F5" s="22"/>
      <c r="G5" s="33"/>
      <c r="H5" s="34"/>
      <c r="I5" s="48">
        <f t="shared" ref="I5:I6" si="0">H5-(SUM(K5:V5))</f>
        <v>0</v>
      </c>
      <c r="J5" s="49" t="str">
        <f t="shared" ref="J5:J6" si="1">IF(I5&lt;0,"ATENÇÃO","OK")</f>
        <v>OK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22.5" customHeight="1" x14ac:dyDescent="0.25">
      <c r="A6" s="54" t="s">
        <v>49</v>
      </c>
      <c r="B6" s="54">
        <v>3</v>
      </c>
      <c r="C6" s="35">
        <v>3</v>
      </c>
      <c r="D6" s="21" t="s">
        <v>42</v>
      </c>
      <c r="E6" s="21" t="s">
        <v>43</v>
      </c>
      <c r="F6" s="22" t="s">
        <v>53</v>
      </c>
      <c r="G6" s="33">
        <v>3399</v>
      </c>
      <c r="H6" s="34"/>
      <c r="I6" s="48">
        <f t="shared" si="0"/>
        <v>0</v>
      </c>
      <c r="J6" s="49" t="str">
        <f t="shared" si="1"/>
        <v>OK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22.5" customHeight="1" x14ac:dyDescent="0.25">
      <c r="A7" s="55"/>
      <c r="B7" s="55"/>
      <c r="C7" s="35">
        <v>4</v>
      </c>
      <c r="D7" s="21" t="s">
        <v>44</v>
      </c>
      <c r="E7" s="21" t="s">
        <v>43</v>
      </c>
      <c r="F7" s="22" t="s">
        <v>53</v>
      </c>
      <c r="G7" s="33">
        <v>5200</v>
      </c>
      <c r="H7" s="34">
        <v>6</v>
      </c>
      <c r="I7" s="48">
        <f t="shared" ref="I7:I9" si="2">H7-(SUM(K7:V7))</f>
        <v>6</v>
      </c>
      <c r="J7" s="49" t="str">
        <f t="shared" ref="J7:J9" si="3">IF(I7&lt;0,"ATENÇÃO","OK")</f>
        <v>OK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x14ac:dyDescent="0.25">
      <c r="A8" s="21" t="s">
        <v>41</v>
      </c>
      <c r="B8" s="35">
        <v>4</v>
      </c>
      <c r="C8" s="35">
        <v>5</v>
      </c>
      <c r="D8" s="21" t="s">
        <v>41</v>
      </c>
      <c r="E8" s="21"/>
      <c r="F8" s="22"/>
      <c r="G8" s="33"/>
      <c r="H8" s="34"/>
      <c r="I8" s="48">
        <f t="shared" si="2"/>
        <v>0</v>
      </c>
      <c r="J8" s="49" t="str">
        <f t="shared" si="3"/>
        <v>OK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x14ac:dyDescent="0.25">
      <c r="A9" s="21" t="s">
        <v>41</v>
      </c>
      <c r="B9" s="35">
        <v>5</v>
      </c>
      <c r="C9" s="35">
        <v>6</v>
      </c>
      <c r="D9" s="21" t="s">
        <v>41</v>
      </c>
      <c r="E9" s="21"/>
      <c r="F9" s="22"/>
      <c r="G9" s="33"/>
      <c r="H9" s="34"/>
      <c r="I9" s="48">
        <f t="shared" si="2"/>
        <v>0</v>
      </c>
      <c r="J9" s="49" t="str">
        <f t="shared" si="3"/>
        <v>OK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x14ac:dyDescent="0.25">
      <c r="A10" s="21" t="s">
        <v>45</v>
      </c>
      <c r="B10" s="35">
        <v>6</v>
      </c>
      <c r="C10" s="35">
        <v>7</v>
      </c>
      <c r="D10" s="21" t="s">
        <v>45</v>
      </c>
      <c r="E10" s="21"/>
      <c r="F10" s="22"/>
      <c r="G10" s="33"/>
      <c r="H10" s="34"/>
      <c r="I10" s="48">
        <f t="shared" ref="I10" si="4">H10-(SUM(K10:V10))</f>
        <v>0</v>
      </c>
      <c r="J10" s="49" t="str">
        <f t="shared" ref="J10" si="5">IF(I10&lt;0,"ATENÇÃO","OK")</f>
        <v>OK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x14ac:dyDescent="0.25">
      <c r="A11" s="21" t="s">
        <v>41</v>
      </c>
      <c r="B11" s="35">
        <v>7</v>
      </c>
      <c r="C11" s="35">
        <v>8</v>
      </c>
      <c r="D11" s="21" t="s">
        <v>41</v>
      </c>
      <c r="E11" s="21"/>
      <c r="F11" s="22"/>
      <c r="G11" s="33"/>
      <c r="H11" s="34"/>
      <c r="I11" s="48">
        <f t="shared" ref="I11:I17" si="6">H11-(SUM(K11:V11))</f>
        <v>0</v>
      </c>
      <c r="J11" s="49" t="str">
        <f t="shared" ref="J11:J17" si="7">IF(I11&lt;0,"ATENÇÃO","OK")</f>
        <v>OK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x14ac:dyDescent="0.25">
      <c r="A12" s="21" t="s">
        <v>41</v>
      </c>
      <c r="B12" s="35">
        <v>8</v>
      </c>
      <c r="C12" s="35">
        <v>9</v>
      </c>
      <c r="D12" s="21" t="s">
        <v>41</v>
      </c>
      <c r="E12" s="21"/>
      <c r="F12" s="22"/>
      <c r="G12" s="33"/>
      <c r="H12" s="34"/>
      <c r="I12" s="48">
        <f t="shared" si="6"/>
        <v>0</v>
      </c>
      <c r="J12" s="49" t="str">
        <f t="shared" si="7"/>
        <v>OK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x14ac:dyDescent="0.25">
      <c r="A13" s="21" t="s">
        <v>41</v>
      </c>
      <c r="B13" s="35">
        <v>9</v>
      </c>
      <c r="C13" s="35">
        <v>10</v>
      </c>
      <c r="D13" s="21" t="s">
        <v>41</v>
      </c>
      <c r="E13" s="21"/>
      <c r="F13" s="22"/>
      <c r="G13" s="33"/>
      <c r="H13" s="34"/>
      <c r="I13" s="48">
        <f t="shared" si="6"/>
        <v>0</v>
      </c>
      <c r="J13" s="49" t="str">
        <f t="shared" si="7"/>
        <v>OK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60" x14ac:dyDescent="0.25">
      <c r="A14" s="35" t="s">
        <v>50</v>
      </c>
      <c r="B14" s="35">
        <v>10</v>
      </c>
      <c r="C14" s="35">
        <v>11</v>
      </c>
      <c r="D14" s="21" t="s">
        <v>46</v>
      </c>
      <c r="E14" s="21" t="s">
        <v>43</v>
      </c>
      <c r="F14" s="22" t="s">
        <v>53</v>
      </c>
      <c r="G14" s="33">
        <v>1734.6</v>
      </c>
      <c r="H14" s="34"/>
      <c r="I14" s="48">
        <f t="shared" si="6"/>
        <v>0</v>
      </c>
      <c r="J14" s="49" t="str">
        <f t="shared" si="7"/>
        <v>OK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x14ac:dyDescent="0.25">
      <c r="A15" s="21" t="s">
        <v>41</v>
      </c>
      <c r="B15" s="35">
        <v>11</v>
      </c>
      <c r="C15" s="35">
        <v>12</v>
      </c>
      <c r="D15" s="21" t="s">
        <v>41</v>
      </c>
      <c r="E15" s="21" t="s">
        <v>43</v>
      </c>
      <c r="F15" s="22" t="s">
        <v>53</v>
      </c>
      <c r="G15" s="33"/>
      <c r="H15" s="34"/>
      <c r="I15" s="48">
        <f t="shared" si="6"/>
        <v>0</v>
      </c>
      <c r="J15" s="49" t="str">
        <f t="shared" si="7"/>
        <v>OK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x14ac:dyDescent="0.25">
      <c r="A16" s="21" t="s">
        <v>41</v>
      </c>
      <c r="B16" s="35">
        <v>12</v>
      </c>
      <c r="C16" s="35">
        <v>13</v>
      </c>
      <c r="D16" s="21" t="s">
        <v>41</v>
      </c>
      <c r="E16" s="21" t="s">
        <v>43</v>
      </c>
      <c r="F16" s="22" t="s">
        <v>53</v>
      </c>
      <c r="G16" s="33"/>
      <c r="H16" s="34"/>
      <c r="I16" s="48">
        <f t="shared" si="6"/>
        <v>0</v>
      </c>
      <c r="J16" s="49" t="str">
        <f t="shared" si="7"/>
        <v>OK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30" x14ac:dyDescent="0.25">
      <c r="A17" s="35" t="s">
        <v>51</v>
      </c>
      <c r="B17" s="35">
        <v>13</v>
      </c>
      <c r="C17" s="35">
        <v>14</v>
      </c>
      <c r="D17" s="21" t="s">
        <v>47</v>
      </c>
      <c r="E17" s="21"/>
      <c r="F17" s="22"/>
      <c r="G17" s="33">
        <v>15400</v>
      </c>
      <c r="H17" s="34"/>
      <c r="I17" s="48">
        <f t="shared" si="6"/>
        <v>0</v>
      </c>
      <c r="J17" s="49" t="str">
        <f t="shared" si="7"/>
        <v>OK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20" spans="1:22" x14ac:dyDescent="0.25">
      <c r="B20" s="56" t="s">
        <v>32</v>
      </c>
      <c r="C20" s="56"/>
      <c r="D20" s="56"/>
    </row>
  </sheetData>
  <mergeCells count="19">
    <mergeCell ref="B6:B7"/>
    <mergeCell ref="A6:A7"/>
    <mergeCell ref="B20:D20"/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zoomScale="80" zoomScaleNormal="80" workbookViewId="0">
      <selection sqref="A1:XFD1048576"/>
    </sheetView>
  </sheetViews>
  <sheetFormatPr defaultColWidth="9.7109375" defaultRowHeight="15" x14ac:dyDescent="0.25"/>
  <cols>
    <col min="1" max="1" width="18.7109375" style="1" customWidth="1"/>
    <col min="2" max="2" width="11.7109375" style="1" customWidth="1"/>
    <col min="3" max="3" width="10.28515625" style="1" customWidth="1"/>
    <col min="4" max="4" width="64" style="1" customWidth="1"/>
    <col min="5" max="5" width="16" style="1" customWidth="1"/>
    <col min="6" max="6" width="16.5703125" style="1" customWidth="1"/>
    <col min="7" max="7" width="15.42578125" style="1" customWidth="1"/>
    <col min="8" max="8" width="11.28515625" style="19" customWidth="1"/>
    <col min="9" max="9" width="13.28515625" style="50" customWidth="1"/>
    <col min="10" max="10" width="12.5703125" style="17" customWidth="1"/>
    <col min="11" max="22" width="12" style="18" customWidth="1"/>
    <col min="23" max="16384" width="9.7109375" style="15"/>
  </cols>
  <sheetData>
    <row r="1" spans="1:22" ht="44.25" customHeight="1" x14ac:dyDescent="0.25">
      <c r="A1" s="53" t="s">
        <v>36</v>
      </c>
      <c r="B1" s="53"/>
      <c r="C1" s="53"/>
      <c r="D1" s="53" t="s">
        <v>37</v>
      </c>
      <c r="E1" s="53"/>
      <c r="F1" s="53"/>
      <c r="G1" s="53"/>
      <c r="H1" s="53" t="s">
        <v>38</v>
      </c>
      <c r="I1" s="53"/>
      <c r="J1" s="53"/>
      <c r="K1" s="52" t="s">
        <v>48</v>
      </c>
      <c r="L1" s="52" t="s">
        <v>48</v>
      </c>
      <c r="M1" s="52" t="s">
        <v>48</v>
      </c>
      <c r="N1" s="52" t="s">
        <v>48</v>
      </c>
      <c r="O1" s="52" t="s">
        <v>48</v>
      </c>
      <c r="P1" s="52" t="s">
        <v>48</v>
      </c>
      <c r="Q1" s="52" t="s">
        <v>48</v>
      </c>
      <c r="R1" s="52" t="s">
        <v>48</v>
      </c>
      <c r="S1" s="52" t="s">
        <v>48</v>
      </c>
      <c r="T1" s="52" t="s">
        <v>48</v>
      </c>
      <c r="U1" s="52" t="s">
        <v>48</v>
      </c>
      <c r="V1" s="52" t="s">
        <v>48</v>
      </c>
    </row>
    <row r="2" spans="1:22" ht="24.75" customHeight="1" x14ac:dyDescent="0.25">
      <c r="A2" s="53" t="s">
        <v>54</v>
      </c>
      <c r="B2" s="53"/>
      <c r="C2" s="53"/>
      <c r="D2" s="53"/>
      <c r="E2" s="53"/>
      <c r="F2" s="53"/>
      <c r="G2" s="53"/>
      <c r="H2" s="53"/>
      <c r="I2" s="53"/>
      <c r="J2" s="53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s="16" customFormat="1" ht="34.5" customHeight="1" x14ac:dyDescent="0.2">
      <c r="A3" s="42" t="s">
        <v>2</v>
      </c>
      <c r="B3" s="42" t="s">
        <v>39</v>
      </c>
      <c r="C3" s="42" t="s">
        <v>33</v>
      </c>
      <c r="D3" s="43" t="s">
        <v>34</v>
      </c>
      <c r="E3" s="43" t="s">
        <v>40</v>
      </c>
      <c r="F3" s="43" t="s">
        <v>26</v>
      </c>
      <c r="G3" s="44" t="s">
        <v>3</v>
      </c>
      <c r="H3" s="45" t="s">
        <v>25</v>
      </c>
      <c r="I3" s="46" t="s">
        <v>0</v>
      </c>
      <c r="J3" s="42" t="s">
        <v>4</v>
      </c>
      <c r="K3" s="47" t="s">
        <v>1</v>
      </c>
      <c r="L3" s="47" t="s">
        <v>1</v>
      </c>
      <c r="M3" s="47" t="s">
        <v>1</v>
      </c>
      <c r="N3" s="47" t="s">
        <v>1</v>
      </c>
      <c r="O3" s="47" t="s">
        <v>1</v>
      </c>
      <c r="P3" s="47" t="s">
        <v>1</v>
      </c>
      <c r="Q3" s="47" t="s">
        <v>1</v>
      </c>
      <c r="R3" s="47" t="s">
        <v>1</v>
      </c>
      <c r="S3" s="47" t="s">
        <v>1</v>
      </c>
      <c r="T3" s="47" t="s">
        <v>1</v>
      </c>
      <c r="U3" s="47" t="s">
        <v>1</v>
      </c>
      <c r="V3" s="47" t="s">
        <v>1</v>
      </c>
    </row>
    <row r="4" spans="1:22" x14ac:dyDescent="0.25">
      <c r="A4" s="21" t="s">
        <v>41</v>
      </c>
      <c r="B4" s="35">
        <v>1</v>
      </c>
      <c r="C4" s="35">
        <v>1</v>
      </c>
      <c r="D4" s="21" t="s">
        <v>41</v>
      </c>
      <c r="E4" s="21"/>
      <c r="F4" s="22"/>
      <c r="G4" s="33"/>
      <c r="H4" s="34"/>
      <c r="I4" s="48">
        <f>H4-(SUM(K4:V4))</f>
        <v>0</v>
      </c>
      <c r="J4" s="49" t="str">
        <f>IF(I4&lt;0,"ATENÇÃO","OK")</f>
        <v>OK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x14ac:dyDescent="0.25">
      <c r="A5" s="21" t="s">
        <v>41</v>
      </c>
      <c r="B5" s="35">
        <v>2</v>
      </c>
      <c r="C5" s="35">
        <v>2</v>
      </c>
      <c r="D5" s="21" t="s">
        <v>41</v>
      </c>
      <c r="E5" s="21"/>
      <c r="F5" s="22"/>
      <c r="G5" s="33"/>
      <c r="H5" s="34"/>
      <c r="I5" s="48">
        <f t="shared" ref="I5:I6" si="0">H5-(SUM(K5:V5))</f>
        <v>0</v>
      </c>
      <c r="J5" s="49" t="str">
        <f t="shared" ref="J5:J17" si="1">IF(I5&lt;0,"ATENÇÃO","OK")</f>
        <v>OK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22.5" customHeight="1" x14ac:dyDescent="0.25">
      <c r="A6" s="54" t="s">
        <v>49</v>
      </c>
      <c r="B6" s="54">
        <v>3</v>
      </c>
      <c r="C6" s="35">
        <v>3</v>
      </c>
      <c r="D6" s="21" t="s">
        <v>42</v>
      </c>
      <c r="E6" s="21" t="s">
        <v>43</v>
      </c>
      <c r="F6" s="22" t="s">
        <v>53</v>
      </c>
      <c r="G6" s="33">
        <v>3399</v>
      </c>
      <c r="H6" s="34"/>
      <c r="I6" s="48">
        <f t="shared" si="0"/>
        <v>0</v>
      </c>
      <c r="J6" s="49" t="str">
        <f t="shared" si="1"/>
        <v>OK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22.5" customHeight="1" x14ac:dyDescent="0.25">
      <c r="A7" s="55"/>
      <c r="B7" s="55"/>
      <c r="C7" s="35">
        <v>4</v>
      </c>
      <c r="D7" s="21" t="s">
        <v>44</v>
      </c>
      <c r="E7" s="21" t="s">
        <v>43</v>
      </c>
      <c r="F7" s="22" t="s">
        <v>53</v>
      </c>
      <c r="G7" s="33">
        <v>5200</v>
      </c>
      <c r="H7" s="34"/>
      <c r="I7" s="48">
        <f t="shared" ref="I7:I17" si="2">H7-(SUM(K7:V7))</f>
        <v>0</v>
      </c>
      <c r="J7" s="49" t="str">
        <f t="shared" si="1"/>
        <v>OK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x14ac:dyDescent="0.25">
      <c r="A8" s="21" t="s">
        <v>41</v>
      </c>
      <c r="B8" s="35">
        <v>4</v>
      </c>
      <c r="C8" s="35">
        <v>5</v>
      </c>
      <c r="D8" s="21" t="s">
        <v>41</v>
      </c>
      <c r="E8" s="21"/>
      <c r="F8" s="22"/>
      <c r="G8" s="33"/>
      <c r="H8" s="34"/>
      <c r="I8" s="48">
        <f t="shared" si="2"/>
        <v>0</v>
      </c>
      <c r="J8" s="49" t="str">
        <f t="shared" si="1"/>
        <v>OK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x14ac:dyDescent="0.25">
      <c r="A9" s="21" t="s">
        <v>41</v>
      </c>
      <c r="B9" s="35">
        <v>5</v>
      </c>
      <c r="C9" s="35">
        <v>6</v>
      </c>
      <c r="D9" s="21" t="s">
        <v>41</v>
      </c>
      <c r="E9" s="21"/>
      <c r="F9" s="22"/>
      <c r="G9" s="33"/>
      <c r="H9" s="34"/>
      <c r="I9" s="48">
        <f t="shared" si="2"/>
        <v>0</v>
      </c>
      <c r="J9" s="49" t="str">
        <f t="shared" si="1"/>
        <v>OK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x14ac:dyDescent="0.25">
      <c r="A10" s="21" t="s">
        <v>45</v>
      </c>
      <c r="B10" s="35">
        <v>6</v>
      </c>
      <c r="C10" s="35">
        <v>7</v>
      </c>
      <c r="D10" s="21" t="s">
        <v>45</v>
      </c>
      <c r="E10" s="21"/>
      <c r="F10" s="22"/>
      <c r="G10" s="33"/>
      <c r="H10" s="34"/>
      <c r="I10" s="48">
        <f t="shared" si="2"/>
        <v>0</v>
      </c>
      <c r="J10" s="49" t="str">
        <f t="shared" si="1"/>
        <v>OK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x14ac:dyDescent="0.25">
      <c r="A11" s="21" t="s">
        <v>41</v>
      </c>
      <c r="B11" s="35">
        <v>7</v>
      </c>
      <c r="C11" s="35">
        <v>8</v>
      </c>
      <c r="D11" s="21" t="s">
        <v>41</v>
      </c>
      <c r="E11" s="21"/>
      <c r="F11" s="22"/>
      <c r="G11" s="33"/>
      <c r="H11" s="34"/>
      <c r="I11" s="48">
        <f t="shared" si="2"/>
        <v>0</v>
      </c>
      <c r="J11" s="49" t="str">
        <f t="shared" si="1"/>
        <v>OK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x14ac:dyDescent="0.25">
      <c r="A12" s="21" t="s">
        <v>41</v>
      </c>
      <c r="B12" s="35">
        <v>8</v>
      </c>
      <c r="C12" s="35">
        <v>9</v>
      </c>
      <c r="D12" s="21" t="s">
        <v>41</v>
      </c>
      <c r="E12" s="21"/>
      <c r="F12" s="22"/>
      <c r="G12" s="33"/>
      <c r="H12" s="34"/>
      <c r="I12" s="48">
        <f t="shared" si="2"/>
        <v>0</v>
      </c>
      <c r="J12" s="49" t="str">
        <f t="shared" si="1"/>
        <v>OK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x14ac:dyDescent="0.25">
      <c r="A13" s="21" t="s">
        <v>41</v>
      </c>
      <c r="B13" s="35">
        <v>9</v>
      </c>
      <c r="C13" s="35">
        <v>10</v>
      </c>
      <c r="D13" s="21" t="s">
        <v>41</v>
      </c>
      <c r="E13" s="21"/>
      <c r="F13" s="22"/>
      <c r="G13" s="33"/>
      <c r="H13" s="34"/>
      <c r="I13" s="48">
        <f t="shared" si="2"/>
        <v>0</v>
      </c>
      <c r="J13" s="49" t="str">
        <f t="shared" si="1"/>
        <v>OK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60" x14ac:dyDescent="0.25">
      <c r="A14" s="35" t="s">
        <v>50</v>
      </c>
      <c r="B14" s="35">
        <v>10</v>
      </c>
      <c r="C14" s="35">
        <v>11</v>
      </c>
      <c r="D14" s="21" t="s">
        <v>46</v>
      </c>
      <c r="E14" s="21" t="s">
        <v>43</v>
      </c>
      <c r="F14" s="22" t="s">
        <v>53</v>
      </c>
      <c r="G14" s="33">
        <v>1734.6</v>
      </c>
      <c r="H14" s="34"/>
      <c r="I14" s="48">
        <f t="shared" si="2"/>
        <v>0</v>
      </c>
      <c r="J14" s="49" t="str">
        <f t="shared" si="1"/>
        <v>OK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x14ac:dyDescent="0.25">
      <c r="A15" s="21" t="s">
        <v>41</v>
      </c>
      <c r="B15" s="35">
        <v>11</v>
      </c>
      <c r="C15" s="35">
        <v>12</v>
      </c>
      <c r="D15" s="21" t="s">
        <v>41</v>
      </c>
      <c r="E15" s="21" t="s">
        <v>43</v>
      </c>
      <c r="F15" s="22" t="s">
        <v>53</v>
      </c>
      <c r="G15" s="33"/>
      <c r="H15" s="34"/>
      <c r="I15" s="48">
        <f t="shared" si="2"/>
        <v>0</v>
      </c>
      <c r="J15" s="49" t="str">
        <f t="shared" si="1"/>
        <v>OK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x14ac:dyDescent="0.25">
      <c r="A16" s="21" t="s">
        <v>41</v>
      </c>
      <c r="B16" s="35">
        <v>12</v>
      </c>
      <c r="C16" s="35">
        <v>13</v>
      </c>
      <c r="D16" s="21" t="s">
        <v>41</v>
      </c>
      <c r="E16" s="21" t="s">
        <v>43</v>
      </c>
      <c r="F16" s="22" t="s">
        <v>53</v>
      </c>
      <c r="G16" s="33"/>
      <c r="H16" s="34"/>
      <c r="I16" s="48">
        <f t="shared" si="2"/>
        <v>0</v>
      </c>
      <c r="J16" s="49" t="str">
        <f t="shared" si="1"/>
        <v>OK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30" x14ac:dyDescent="0.25">
      <c r="A17" s="35" t="s">
        <v>51</v>
      </c>
      <c r="B17" s="35">
        <v>13</v>
      </c>
      <c r="C17" s="35">
        <v>14</v>
      </c>
      <c r="D17" s="21" t="s">
        <v>47</v>
      </c>
      <c r="E17" s="21"/>
      <c r="F17" s="22"/>
      <c r="G17" s="33">
        <v>15400</v>
      </c>
      <c r="H17" s="34"/>
      <c r="I17" s="48">
        <f t="shared" si="2"/>
        <v>0</v>
      </c>
      <c r="J17" s="49" t="str">
        <f t="shared" si="1"/>
        <v>OK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21" spans="1:22" x14ac:dyDescent="0.25">
      <c r="B21" s="56" t="s">
        <v>32</v>
      </c>
      <c r="C21" s="56"/>
      <c r="D21" s="56"/>
    </row>
  </sheetData>
  <mergeCells count="19">
    <mergeCell ref="U1:U2"/>
    <mergeCell ref="V1:V2"/>
    <mergeCell ref="A2:J2"/>
    <mergeCell ref="A6:A7"/>
    <mergeCell ref="B6:B7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B21:D21"/>
    <mergeCell ref="T1:T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tabSelected="1" zoomScale="80" zoomScaleNormal="80" workbookViewId="0">
      <selection activeCell="E13" sqref="E13"/>
    </sheetView>
  </sheetViews>
  <sheetFormatPr defaultColWidth="9.7109375" defaultRowHeight="15" x14ac:dyDescent="0.25"/>
  <cols>
    <col min="1" max="1" width="18.7109375" style="1" customWidth="1"/>
    <col min="2" max="2" width="11.7109375" style="1" customWidth="1"/>
    <col min="3" max="3" width="10.28515625" style="1" customWidth="1"/>
    <col min="4" max="4" width="64" style="1" customWidth="1"/>
    <col min="5" max="5" width="16" style="1" customWidth="1"/>
    <col min="6" max="6" width="16.5703125" style="1" customWidth="1"/>
    <col min="7" max="7" width="15.42578125" style="1" customWidth="1"/>
    <col min="8" max="8" width="11.28515625" style="19" customWidth="1"/>
    <col min="9" max="9" width="13.28515625" style="50" customWidth="1"/>
    <col min="10" max="10" width="12.5703125" style="17" customWidth="1"/>
    <col min="11" max="22" width="12" style="18" customWidth="1"/>
    <col min="23" max="16384" width="9.7109375" style="15"/>
  </cols>
  <sheetData>
    <row r="1" spans="1:22" ht="44.25" customHeight="1" x14ac:dyDescent="0.25">
      <c r="A1" s="53" t="s">
        <v>36</v>
      </c>
      <c r="B1" s="53"/>
      <c r="C1" s="53"/>
      <c r="D1" s="53" t="s">
        <v>37</v>
      </c>
      <c r="E1" s="53"/>
      <c r="F1" s="53"/>
      <c r="G1" s="53"/>
      <c r="H1" s="53" t="s">
        <v>38</v>
      </c>
      <c r="I1" s="53"/>
      <c r="J1" s="53"/>
      <c r="K1" s="52" t="s">
        <v>65</v>
      </c>
      <c r="L1" s="52" t="s">
        <v>48</v>
      </c>
      <c r="M1" s="52" t="s">
        <v>48</v>
      </c>
      <c r="N1" s="52" t="s">
        <v>48</v>
      </c>
      <c r="O1" s="52" t="s">
        <v>48</v>
      </c>
      <c r="P1" s="52" t="s">
        <v>48</v>
      </c>
      <c r="Q1" s="52" t="s">
        <v>48</v>
      </c>
      <c r="R1" s="52" t="s">
        <v>48</v>
      </c>
      <c r="S1" s="52" t="s">
        <v>48</v>
      </c>
      <c r="T1" s="52" t="s">
        <v>48</v>
      </c>
      <c r="U1" s="52" t="s">
        <v>48</v>
      </c>
      <c r="V1" s="52" t="s">
        <v>48</v>
      </c>
    </row>
    <row r="2" spans="1:22" ht="24.75" customHeight="1" x14ac:dyDescent="0.25">
      <c r="A2" s="53" t="s">
        <v>55</v>
      </c>
      <c r="B2" s="53"/>
      <c r="C2" s="53"/>
      <c r="D2" s="53"/>
      <c r="E2" s="53"/>
      <c r="F2" s="53"/>
      <c r="G2" s="53"/>
      <c r="H2" s="53"/>
      <c r="I2" s="53"/>
      <c r="J2" s="53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s="16" customFormat="1" ht="34.5" customHeight="1" x14ac:dyDescent="0.2">
      <c r="A3" s="42" t="s">
        <v>2</v>
      </c>
      <c r="B3" s="42" t="s">
        <v>39</v>
      </c>
      <c r="C3" s="42" t="s">
        <v>33</v>
      </c>
      <c r="D3" s="43" t="s">
        <v>34</v>
      </c>
      <c r="E3" s="43" t="s">
        <v>40</v>
      </c>
      <c r="F3" s="43" t="s">
        <v>26</v>
      </c>
      <c r="G3" s="44" t="s">
        <v>3</v>
      </c>
      <c r="H3" s="45" t="s">
        <v>25</v>
      </c>
      <c r="I3" s="46" t="s">
        <v>0</v>
      </c>
      <c r="J3" s="42" t="s">
        <v>4</v>
      </c>
      <c r="K3" s="78">
        <v>42410</v>
      </c>
      <c r="L3" s="47" t="s">
        <v>1</v>
      </c>
      <c r="M3" s="47" t="s">
        <v>1</v>
      </c>
      <c r="N3" s="47" t="s">
        <v>1</v>
      </c>
      <c r="O3" s="47" t="s">
        <v>1</v>
      </c>
      <c r="P3" s="47" t="s">
        <v>1</v>
      </c>
      <c r="Q3" s="47" t="s">
        <v>1</v>
      </c>
      <c r="R3" s="47" t="s">
        <v>1</v>
      </c>
      <c r="S3" s="47" t="s">
        <v>1</v>
      </c>
      <c r="T3" s="47" t="s">
        <v>1</v>
      </c>
      <c r="U3" s="47" t="s">
        <v>1</v>
      </c>
      <c r="V3" s="47" t="s">
        <v>1</v>
      </c>
    </row>
    <row r="4" spans="1:22" x14ac:dyDescent="0.25">
      <c r="A4" s="21" t="s">
        <v>41</v>
      </c>
      <c r="B4" s="35">
        <v>1</v>
      </c>
      <c r="C4" s="35">
        <v>1</v>
      </c>
      <c r="D4" s="21" t="s">
        <v>41</v>
      </c>
      <c r="E4" s="21"/>
      <c r="F4" s="22"/>
      <c r="G4" s="33"/>
      <c r="H4" s="34"/>
      <c r="I4" s="48">
        <f>H4-(SUM(K4:V4))</f>
        <v>0</v>
      </c>
      <c r="J4" s="49" t="str">
        <f>IF(I4&lt;0,"ATENÇÃO","OK")</f>
        <v>OK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x14ac:dyDescent="0.25">
      <c r="A5" s="21" t="s">
        <v>41</v>
      </c>
      <c r="B5" s="35">
        <v>2</v>
      </c>
      <c r="C5" s="35">
        <v>2</v>
      </c>
      <c r="D5" s="21" t="s">
        <v>41</v>
      </c>
      <c r="E5" s="21"/>
      <c r="F5" s="22"/>
      <c r="G5" s="33"/>
      <c r="H5" s="34"/>
      <c r="I5" s="48">
        <f t="shared" ref="I5:I6" si="0">H5-(SUM(K5:V5))</f>
        <v>0</v>
      </c>
      <c r="J5" s="49" t="str">
        <f t="shared" ref="J5:J17" si="1">IF(I5&lt;0,"ATENÇÃO","OK")</f>
        <v>OK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22.5" customHeight="1" x14ac:dyDescent="0.25">
      <c r="A6" s="54" t="s">
        <v>49</v>
      </c>
      <c r="B6" s="54">
        <v>3</v>
      </c>
      <c r="C6" s="35">
        <v>3</v>
      </c>
      <c r="D6" s="21" t="s">
        <v>42</v>
      </c>
      <c r="E6" s="21" t="s">
        <v>43</v>
      </c>
      <c r="F6" s="22" t="s">
        <v>53</v>
      </c>
      <c r="G6" s="33">
        <v>3399</v>
      </c>
      <c r="H6" s="34">
        <v>29</v>
      </c>
      <c r="I6" s="48">
        <f t="shared" si="0"/>
        <v>29</v>
      </c>
      <c r="J6" s="49" t="str">
        <f t="shared" si="1"/>
        <v>OK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22.5" customHeight="1" x14ac:dyDescent="0.25">
      <c r="A7" s="55"/>
      <c r="B7" s="55"/>
      <c r="C7" s="35">
        <v>4</v>
      </c>
      <c r="D7" s="21" t="s">
        <v>44</v>
      </c>
      <c r="E7" s="21" t="s">
        <v>43</v>
      </c>
      <c r="F7" s="22" t="s">
        <v>53</v>
      </c>
      <c r="G7" s="33">
        <v>5200</v>
      </c>
      <c r="H7" s="34"/>
      <c r="I7" s="48">
        <f t="shared" ref="I7:I17" si="2">H7-(SUM(K7:V7))</f>
        <v>0</v>
      </c>
      <c r="J7" s="49" t="str">
        <f t="shared" si="1"/>
        <v>OK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x14ac:dyDescent="0.25">
      <c r="A8" s="21" t="s">
        <v>41</v>
      </c>
      <c r="B8" s="35">
        <v>4</v>
      </c>
      <c r="C8" s="35">
        <v>5</v>
      </c>
      <c r="D8" s="21" t="s">
        <v>41</v>
      </c>
      <c r="E8" s="21"/>
      <c r="F8" s="22"/>
      <c r="G8" s="33"/>
      <c r="H8" s="34"/>
      <c r="I8" s="48">
        <f t="shared" si="2"/>
        <v>0</v>
      </c>
      <c r="J8" s="49" t="str">
        <f t="shared" si="1"/>
        <v>OK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x14ac:dyDescent="0.25">
      <c r="A9" s="21" t="s">
        <v>41</v>
      </c>
      <c r="B9" s="35">
        <v>5</v>
      </c>
      <c r="C9" s="35">
        <v>6</v>
      </c>
      <c r="D9" s="21" t="s">
        <v>41</v>
      </c>
      <c r="E9" s="21"/>
      <c r="F9" s="22"/>
      <c r="G9" s="33"/>
      <c r="H9" s="34"/>
      <c r="I9" s="48">
        <f t="shared" si="2"/>
        <v>0</v>
      </c>
      <c r="J9" s="49" t="str">
        <f t="shared" si="1"/>
        <v>OK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x14ac:dyDescent="0.25">
      <c r="A10" s="21" t="s">
        <v>45</v>
      </c>
      <c r="B10" s="35">
        <v>6</v>
      </c>
      <c r="C10" s="35">
        <v>7</v>
      </c>
      <c r="D10" s="21" t="s">
        <v>45</v>
      </c>
      <c r="E10" s="21"/>
      <c r="F10" s="22"/>
      <c r="G10" s="33"/>
      <c r="H10" s="34"/>
      <c r="I10" s="48">
        <f t="shared" si="2"/>
        <v>0</v>
      </c>
      <c r="J10" s="49" t="str">
        <f t="shared" si="1"/>
        <v>OK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x14ac:dyDescent="0.25">
      <c r="A11" s="21" t="s">
        <v>41</v>
      </c>
      <c r="B11" s="35">
        <v>7</v>
      </c>
      <c r="C11" s="35">
        <v>8</v>
      </c>
      <c r="D11" s="21" t="s">
        <v>41</v>
      </c>
      <c r="E11" s="21"/>
      <c r="F11" s="22"/>
      <c r="G11" s="33"/>
      <c r="H11" s="34"/>
      <c r="I11" s="48">
        <f t="shared" si="2"/>
        <v>0</v>
      </c>
      <c r="J11" s="49" t="str">
        <f t="shared" si="1"/>
        <v>OK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x14ac:dyDescent="0.25">
      <c r="A12" s="21" t="s">
        <v>41</v>
      </c>
      <c r="B12" s="35">
        <v>8</v>
      </c>
      <c r="C12" s="35">
        <v>9</v>
      </c>
      <c r="D12" s="21" t="s">
        <v>41</v>
      </c>
      <c r="E12" s="21"/>
      <c r="F12" s="22"/>
      <c r="G12" s="33"/>
      <c r="H12" s="34"/>
      <c r="I12" s="48">
        <f t="shared" si="2"/>
        <v>0</v>
      </c>
      <c r="J12" s="49" t="str">
        <f t="shared" si="1"/>
        <v>OK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x14ac:dyDescent="0.25">
      <c r="A13" s="21" t="s">
        <v>41</v>
      </c>
      <c r="B13" s="35">
        <v>9</v>
      </c>
      <c r="C13" s="35">
        <v>10</v>
      </c>
      <c r="D13" s="21" t="s">
        <v>41</v>
      </c>
      <c r="E13" s="21"/>
      <c r="F13" s="22"/>
      <c r="G13" s="33"/>
      <c r="H13" s="34"/>
      <c r="I13" s="48">
        <f t="shared" si="2"/>
        <v>0</v>
      </c>
      <c r="J13" s="49" t="str">
        <f t="shared" si="1"/>
        <v>OK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60" x14ac:dyDescent="0.25">
      <c r="A14" s="35" t="s">
        <v>50</v>
      </c>
      <c r="B14" s="35">
        <v>10</v>
      </c>
      <c r="C14" s="35">
        <v>11</v>
      </c>
      <c r="D14" s="21" t="s">
        <v>46</v>
      </c>
      <c r="E14" s="21" t="s">
        <v>43</v>
      </c>
      <c r="F14" s="22" t="s">
        <v>53</v>
      </c>
      <c r="G14" s="33">
        <v>1734.6</v>
      </c>
      <c r="H14" s="34"/>
      <c r="I14" s="48">
        <f t="shared" si="2"/>
        <v>0</v>
      </c>
      <c r="J14" s="49" t="str">
        <f t="shared" si="1"/>
        <v>OK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x14ac:dyDescent="0.25">
      <c r="A15" s="21" t="s">
        <v>41</v>
      </c>
      <c r="B15" s="35">
        <v>11</v>
      </c>
      <c r="C15" s="35">
        <v>12</v>
      </c>
      <c r="D15" s="21" t="s">
        <v>41</v>
      </c>
      <c r="E15" s="21" t="s">
        <v>43</v>
      </c>
      <c r="F15" s="22" t="s">
        <v>53</v>
      </c>
      <c r="G15" s="33"/>
      <c r="H15" s="34"/>
      <c r="I15" s="48">
        <f t="shared" si="2"/>
        <v>0</v>
      </c>
      <c r="J15" s="49" t="str">
        <f t="shared" si="1"/>
        <v>OK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x14ac:dyDescent="0.25">
      <c r="A16" s="21" t="s">
        <v>41</v>
      </c>
      <c r="B16" s="35">
        <v>12</v>
      </c>
      <c r="C16" s="35">
        <v>13</v>
      </c>
      <c r="D16" s="21" t="s">
        <v>41</v>
      </c>
      <c r="E16" s="21" t="s">
        <v>43</v>
      </c>
      <c r="F16" s="22" t="s">
        <v>53</v>
      </c>
      <c r="G16" s="33"/>
      <c r="H16" s="34"/>
      <c r="I16" s="48">
        <f t="shared" si="2"/>
        <v>0</v>
      </c>
      <c r="J16" s="49" t="str">
        <f t="shared" si="1"/>
        <v>OK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30" x14ac:dyDescent="0.25">
      <c r="A17" s="35" t="s">
        <v>51</v>
      </c>
      <c r="B17" s="35">
        <v>13</v>
      </c>
      <c r="C17" s="35">
        <v>14</v>
      </c>
      <c r="D17" s="21" t="s">
        <v>47</v>
      </c>
      <c r="E17" s="21"/>
      <c r="F17" s="22"/>
      <c r="G17" s="33">
        <v>15400</v>
      </c>
      <c r="H17" s="34">
        <v>1</v>
      </c>
      <c r="I17" s="48">
        <f t="shared" si="2"/>
        <v>0</v>
      </c>
      <c r="J17" s="49" t="str">
        <f t="shared" si="1"/>
        <v>OK</v>
      </c>
      <c r="K17" s="20">
        <v>1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21" spans="1:22" x14ac:dyDescent="0.25">
      <c r="B21" s="56" t="s">
        <v>32</v>
      </c>
      <c r="C21" s="56"/>
      <c r="D21" s="56"/>
    </row>
  </sheetData>
  <mergeCells count="19">
    <mergeCell ref="U1:U2"/>
    <mergeCell ref="V1:V2"/>
    <mergeCell ref="A2:J2"/>
    <mergeCell ref="A6:A7"/>
    <mergeCell ref="B6:B7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B21:D21"/>
    <mergeCell ref="T1:T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zoomScale="80" zoomScaleNormal="80" workbookViewId="0">
      <selection sqref="A1:XFD1048576"/>
    </sheetView>
  </sheetViews>
  <sheetFormatPr defaultColWidth="9.7109375" defaultRowHeight="15" x14ac:dyDescent="0.25"/>
  <cols>
    <col min="1" max="1" width="18.7109375" style="1" customWidth="1"/>
    <col min="2" max="2" width="11.7109375" style="1" customWidth="1"/>
    <col min="3" max="3" width="10.28515625" style="1" customWidth="1"/>
    <col min="4" max="4" width="64" style="1" customWidth="1"/>
    <col min="5" max="5" width="16" style="1" customWidth="1"/>
    <col min="6" max="6" width="16.5703125" style="1" customWidth="1"/>
    <col min="7" max="7" width="15.42578125" style="1" customWidth="1"/>
    <col min="8" max="8" width="11.28515625" style="19" customWidth="1"/>
    <col min="9" max="9" width="13.28515625" style="50" customWidth="1"/>
    <col min="10" max="10" width="12.5703125" style="17" customWidth="1"/>
    <col min="11" max="22" width="12" style="18" customWidth="1"/>
    <col min="23" max="16384" width="9.7109375" style="15"/>
  </cols>
  <sheetData>
    <row r="1" spans="1:22" ht="44.25" customHeight="1" x14ac:dyDescent="0.25">
      <c r="A1" s="53" t="s">
        <v>36</v>
      </c>
      <c r="B1" s="53"/>
      <c r="C1" s="53"/>
      <c r="D1" s="53" t="s">
        <v>37</v>
      </c>
      <c r="E1" s="53"/>
      <c r="F1" s="53"/>
      <c r="G1" s="53"/>
      <c r="H1" s="53" t="s">
        <v>38</v>
      </c>
      <c r="I1" s="53"/>
      <c r="J1" s="53"/>
      <c r="K1" s="52" t="s">
        <v>48</v>
      </c>
      <c r="L1" s="52" t="s">
        <v>48</v>
      </c>
      <c r="M1" s="52" t="s">
        <v>48</v>
      </c>
      <c r="N1" s="52" t="s">
        <v>48</v>
      </c>
      <c r="O1" s="52" t="s">
        <v>48</v>
      </c>
      <c r="P1" s="52" t="s">
        <v>48</v>
      </c>
      <c r="Q1" s="52" t="s">
        <v>48</v>
      </c>
      <c r="R1" s="52" t="s">
        <v>48</v>
      </c>
      <c r="S1" s="52" t="s">
        <v>48</v>
      </c>
      <c r="T1" s="52" t="s">
        <v>48</v>
      </c>
      <c r="U1" s="52" t="s">
        <v>48</v>
      </c>
      <c r="V1" s="52" t="s">
        <v>48</v>
      </c>
    </row>
    <row r="2" spans="1:22" ht="24.75" customHeight="1" x14ac:dyDescent="0.25">
      <c r="A2" s="53" t="s">
        <v>56</v>
      </c>
      <c r="B2" s="53"/>
      <c r="C2" s="53"/>
      <c r="D2" s="53"/>
      <c r="E2" s="53"/>
      <c r="F2" s="53"/>
      <c r="G2" s="53"/>
      <c r="H2" s="53"/>
      <c r="I2" s="53"/>
      <c r="J2" s="53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s="16" customFormat="1" ht="34.5" customHeight="1" x14ac:dyDescent="0.2">
      <c r="A3" s="42" t="s">
        <v>2</v>
      </c>
      <c r="B3" s="42" t="s">
        <v>39</v>
      </c>
      <c r="C3" s="42" t="s">
        <v>33</v>
      </c>
      <c r="D3" s="43" t="s">
        <v>34</v>
      </c>
      <c r="E3" s="43" t="s">
        <v>40</v>
      </c>
      <c r="F3" s="43" t="s">
        <v>26</v>
      </c>
      <c r="G3" s="44" t="s">
        <v>3</v>
      </c>
      <c r="H3" s="45" t="s">
        <v>25</v>
      </c>
      <c r="I3" s="46" t="s">
        <v>0</v>
      </c>
      <c r="J3" s="42" t="s">
        <v>4</v>
      </c>
      <c r="K3" s="47" t="s">
        <v>1</v>
      </c>
      <c r="L3" s="47" t="s">
        <v>1</v>
      </c>
      <c r="M3" s="47" t="s">
        <v>1</v>
      </c>
      <c r="N3" s="47" t="s">
        <v>1</v>
      </c>
      <c r="O3" s="47" t="s">
        <v>1</v>
      </c>
      <c r="P3" s="47" t="s">
        <v>1</v>
      </c>
      <c r="Q3" s="47" t="s">
        <v>1</v>
      </c>
      <c r="R3" s="47" t="s">
        <v>1</v>
      </c>
      <c r="S3" s="47" t="s">
        <v>1</v>
      </c>
      <c r="T3" s="47" t="s">
        <v>1</v>
      </c>
      <c r="U3" s="47" t="s">
        <v>1</v>
      </c>
      <c r="V3" s="47" t="s">
        <v>1</v>
      </c>
    </row>
    <row r="4" spans="1:22" x14ac:dyDescent="0.25">
      <c r="A4" s="21" t="s">
        <v>41</v>
      </c>
      <c r="B4" s="35">
        <v>1</v>
      </c>
      <c r="C4" s="35">
        <v>1</v>
      </c>
      <c r="D4" s="21" t="s">
        <v>41</v>
      </c>
      <c r="E4" s="21"/>
      <c r="F4" s="22"/>
      <c r="G4" s="33"/>
      <c r="H4" s="34"/>
      <c r="I4" s="48">
        <f>H4-(SUM(K4:V4))</f>
        <v>0</v>
      </c>
      <c r="J4" s="49" t="str">
        <f>IF(I4&lt;0,"ATENÇÃO","OK")</f>
        <v>OK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x14ac:dyDescent="0.25">
      <c r="A5" s="21" t="s">
        <v>41</v>
      </c>
      <c r="B5" s="35">
        <v>2</v>
      </c>
      <c r="C5" s="35">
        <v>2</v>
      </c>
      <c r="D5" s="21" t="s">
        <v>41</v>
      </c>
      <c r="E5" s="21"/>
      <c r="F5" s="22"/>
      <c r="G5" s="33"/>
      <c r="H5" s="34"/>
      <c r="I5" s="48">
        <f t="shared" ref="I5:I6" si="0">H5-(SUM(K5:V5))</f>
        <v>0</v>
      </c>
      <c r="J5" s="49" t="str">
        <f t="shared" ref="J5:J17" si="1">IF(I5&lt;0,"ATENÇÃO","OK")</f>
        <v>OK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22.5" customHeight="1" x14ac:dyDescent="0.25">
      <c r="A6" s="54" t="s">
        <v>49</v>
      </c>
      <c r="B6" s="54">
        <v>3</v>
      </c>
      <c r="C6" s="35">
        <v>3</v>
      </c>
      <c r="D6" s="21" t="s">
        <v>42</v>
      </c>
      <c r="E6" s="21" t="s">
        <v>43</v>
      </c>
      <c r="F6" s="22" t="s">
        <v>53</v>
      </c>
      <c r="G6" s="33">
        <v>3399</v>
      </c>
      <c r="H6" s="34"/>
      <c r="I6" s="48">
        <f t="shared" si="0"/>
        <v>0</v>
      </c>
      <c r="J6" s="49" t="str">
        <f t="shared" si="1"/>
        <v>OK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22.5" customHeight="1" x14ac:dyDescent="0.25">
      <c r="A7" s="55"/>
      <c r="B7" s="55"/>
      <c r="C7" s="35">
        <v>4</v>
      </c>
      <c r="D7" s="21" t="s">
        <v>44</v>
      </c>
      <c r="E7" s="21" t="s">
        <v>43</v>
      </c>
      <c r="F7" s="22" t="s">
        <v>53</v>
      </c>
      <c r="G7" s="33">
        <v>5200</v>
      </c>
      <c r="H7" s="34">
        <v>6</v>
      </c>
      <c r="I7" s="48">
        <f t="shared" ref="I7:I17" si="2">H7-(SUM(K7:V7))</f>
        <v>6</v>
      </c>
      <c r="J7" s="49" t="str">
        <f t="shared" si="1"/>
        <v>OK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x14ac:dyDescent="0.25">
      <c r="A8" s="21" t="s">
        <v>41</v>
      </c>
      <c r="B8" s="35">
        <v>4</v>
      </c>
      <c r="C8" s="35">
        <v>5</v>
      </c>
      <c r="D8" s="21" t="s">
        <v>41</v>
      </c>
      <c r="E8" s="21"/>
      <c r="F8" s="22"/>
      <c r="G8" s="33"/>
      <c r="H8" s="34"/>
      <c r="I8" s="48">
        <f t="shared" si="2"/>
        <v>0</v>
      </c>
      <c r="J8" s="49" t="str">
        <f t="shared" si="1"/>
        <v>OK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x14ac:dyDescent="0.25">
      <c r="A9" s="21" t="s">
        <v>41</v>
      </c>
      <c r="B9" s="35">
        <v>5</v>
      </c>
      <c r="C9" s="35">
        <v>6</v>
      </c>
      <c r="D9" s="21" t="s">
        <v>41</v>
      </c>
      <c r="E9" s="21"/>
      <c r="F9" s="22"/>
      <c r="G9" s="33"/>
      <c r="H9" s="34"/>
      <c r="I9" s="48">
        <f t="shared" si="2"/>
        <v>0</v>
      </c>
      <c r="J9" s="49" t="str">
        <f t="shared" si="1"/>
        <v>OK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x14ac:dyDescent="0.25">
      <c r="A10" s="21" t="s">
        <v>45</v>
      </c>
      <c r="B10" s="35">
        <v>6</v>
      </c>
      <c r="C10" s="35">
        <v>7</v>
      </c>
      <c r="D10" s="21" t="s">
        <v>45</v>
      </c>
      <c r="E10" s="21"/>
      <c r="F10" s="22"/>
      <c r="G10" s="33"/>
      <c r="H10" s="34"/>
      <c r="I10" s="48">
        <f t="shared" si="2"/>
        <v>0</v>
      </c>
      <c r="J10" s="49" t="str">
        <f t="shared" si="1"/>
        <v>OK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x14ac:dyDescent="0.25">
      <c r="A11" s="21" t="s">
        <v>41</v>
      </c>
      <c r="B11" s="35">
        <v>7</v>
      </c>
      <c r="C11" s="35">
        <v>8</v>
      </c>
      <c r="D11" s="21" t="s">
        <v>41</v>
      </c>
      <c r="E11" s="21"/>
      <c r="F11" s="22"/>
      <c r="G11" s="33"/>
      <c r="H11" s="34"/>
      <c r="I11" s="48">
        <f t="shared" si="2"/>
        <v>0</v>
      </c>
      <c r="J11" s="49" t="str">
        <f t="shared" si="1"/>
        <v>OK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x14ac:dyDescent="0.25">
      <c r="A12" s="21" t="s">
        <v>41</v>
      </c>
      <c r="B12" s="35">
        <v>8</v>
      </c>
      <c r="C12" s="35">
        <v>9</v>
      </c>
      <c r="D12" s="21" t="s">
        <v>41</v>
      </c>
      <c r="E12" s="21"/>
      <c r="F12" s="22"/>
      <c r="G12" s="33"/>
      <c r="H12" s="34"/>
      <c r="I12" s="48">
        <f t="shared" si="2"/>
        <v>0</v>
      </c>
      <c r="J12" s="49" t="str">
        <f t="shared" si="1"/>
        <v>OK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x14ac:dyDescent="0.25">
      <c r="A13" s="21" t="s">
        <v>41</v>
      </c>
      <c r="B13" s="35">
        <v>9</v>
      </c>
      <c r="C13" s="35">
        <v>10</v>
      </c>
      <c r="D13" s="21" t="s">
        <v>41</v>
      </c>
      <c r="E13" s="21"/>
      <c r="F13" s="22"/>
      <c r="G13" s="33"/>
      <c r="H13" s="34"/>
      <c r="I13" s="48">
        <f t="shared" si="2"/>
        <v>0</v>
      </c>
      <c r="J13" s="49" t="str">
        <f t="shared" si="1"/>
        <v>OK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60" x14ac:dyDescent="0.25">
      <c r="A14" s="35" t="s">
        <v>50</v>
      </c>
      <c r="B14" s="35">
        <v>10</v>
      </c>
      <c r="C14" s="35">
        <v>11</v>
      </c>
      <c r="D14" s="21" t="s">
        <v>46</v>
      </c>
      <c r="E14" s="21" t="s">
        <v>43</v>
      </c>
      <c r="F14" s="22" t="s">
        <v>53</v>
      </c>
      <c r="G14" s="33">
        <v>1734.6</v>
      </c>
      <c r="H14" s="34"/>
      <c r="I14" s="48">
        <f t="shared" si="2"/>
        <v>0</v>
      </c>
      <c r="J14" s="49" t="str">
        <f t="shared" si="1"/>
        <v>OK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x14ac:dyDescent="0.25">
      <c r="A15" s="21" t="s">
        <v>41</v>
      </c>
      <c r="B15" s="35">
        <v>11</v>
      </c>
      <c r="C15" s="35">
        <v>12</v>
      </c>
      <c r="D15" s="21" t="s">
        <v>41</v>
      </c>
      <c r="E15" s="21" t="s">
        <v>43</v>
      </c>
      <c r="F15" s="22" t="s">
        <v>53</v>
      </c>
      <c r="G15" s="33"/>
      <c r="H15" s="34"/>
      <c r="I15" s="48">
        <f t="shared" si="2"/>
        <v>0</v>
      </c>
      <c r="J15" s="49" t="str">
        <f t="shared" si="1"/>
        <v>OK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x14ac:dyDescent="0.25">
      <c r="A16" s="21" t="s">
        <v>41</v>
      </c>
      <c r="B16" s="35">
        <v>12</v>
      </c>
      <c r="C16" s="35">
        <v>13</v>
      </c>
      <c r="D16" s="21" t="s">
        <v>41</v>
      </c>
      <c r="E16" s="21" t="s">
        <v>43</v>
      </c>
      <c r="F16" s="22" t="s">
        <v>53</v>
      </c>
      <c r="G16" s="33"/>
      <c r="H16" s="34"/>
      <c r="I16" s="48">
        <f t="shared" si="2"/>
        <v>0</v>
      </c>
      <c r="J16" s="49" t="str">
        <f t="shared" si="1"/>
        <v>OK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30" x14ac:dyDescent="0.25">
      <c r="A17" s="35" t="s">
        <v>51</v>
      </c>
      <c r="B17" s="35">
        <v>13</v>
      </c>
      <c r="C17" s="35">
        <v>14</v>
      </c>
      <c r="D17" s="21" t="s">
        <v>47</v>
      </c>
      <c r="E17" s="21"/>
      <c r="F17" s="22"/>
      <c r="G17" s="33">
        <v>15400</v>
      </c>
      <c r="H17" s="34"/>
      <c r="I17" s="48">
        <f t="shared" si="2"/>
        <v>0</v>
      </c>
      <c r="J17" s="49" t="str">
        <f t="shared" si="1"/>
        <v>OK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20" spans="1:22" x14ac:dyDescent="0.25">
      <c r="B20" s="56" t="s">
        <v>32</v>
      </c>
      <c r="C20" s="56"/>
      <c r="D20" s="56"/>
    </row>
  </sheetData>
  <mergeCells count="19">
    <mergeCell ref="U1:U2"/>
    <mergeCell ref="V1:V2"/>
    <mergeCell ref="A2:J2"/>
    <mergeCell ref="A6:A7"/>
    <mergeCell ref="B6:B7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B20:D20"/>
    <mergeCell ref="T1:T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zoomScale="80" zoomScaleNormal="80" workbookViewId="0">
      <selection sqref="A1:XFD1048576"/>
    </sheetView>
  </sheetViews>
  <sheetFormatPr defaultColWidth="9.7109375" defaultRowHeight="15" x14ac:dyDescent="0.25"/>
  <cols>
    <col min="1" max="1" width="18.7109375" style="1" customWidth="1"/>
    <col min="2" max="2" width="11.7109375" style="1" customWidth="1"/>
    <col min="3" max="3" width="10.28515625" style="1" customWidth="1"/>
    <col min="4" max="4" width="64" style="1" customWidth="1"/>
    <col min="5" max="5" width="16" style="1" customWidth="1"/>
    <col min="6" max="6" width="16.5703125" style="1" customWidth="1"/>
    <col min="7" max="7" width="15.42578125" style="1" customWidth="1"/>
    <col min="8" max="8" width="11.28515625" style="19" customWidth="1"/>
    <col min="9" max="9" width="13.28515625" style="50" customWidth="1"/>
    <col min="10" max="10" width="12.5703125" style="17" customWidth="1"/>
    <col min="11" max="22" width="12" style="18" customWidth="1"/>
    <col min="23" max="16384" width="9.7109375" style="15"/>
  </cols>
  <sheetData>
    <row r="1" spans="1:22" ht="44.25" customHeight="1" x14ac:dyDescent="0.25">
      <c r="A1" s="53" t="s">
        <v>36</v>
      </c>
      <c r="B1" s="53"/>
      <c r="C1" s="53"/>
      <c r="D1" s="53" t="s">
        <v>37</v>
      </c>
      <c r="E1" s="53"/>
      <c r="F1" s="53"/>
      <c r="G1" s="53"/>
      <c r="H1" s="53" t="s">
        <v>38</v>
      </c>
      <c r="I1" s="53"/>
      <c r="J1" s="53"/>
      <c r="K1" s="52" t="s">
        <v>48</v>
      </c>
      <c r="L1" s="52" t="s">
        <v>48</v>
      </c>
      <c r="M1" s="52" t="s">
        <v>48</v>
      </c>
      <c r="N1" s="52" t="s">
        <v>48</v>
      </c>
      <c r="O1" s="52" t="s">
        <v>48</v>
      </c>
      <c r="P1" s="52" t="s">
        <v>48</v>
      </c>
      <c r="Q1" s="52" t="s">
        <v>48</v>
      </c>
      <c r="R1" s="52" t="s">
        <v>48</v>
      </c>
      <c r="S1" s="52" t="s">
        <v>48</v>
      </c>
      <c r="T1" s="52" t="s">
        <v>48</v>
      </c>
      <c r="U1" s="52" t="s">
        <v>48</v>
      </c>
      <c r="V1" s="52" t="s">
        <v>48</v>
      </c>
    </row>
    <row r="2" spans="1:22" ht="24.75" customHeight="1" x14ac:dyDescent="0.25">
      <c r="A2" s="53" t="s">
        <v>57</v>
      </c>
      <c r="B2" s="53"/>
      <c r="C2" s="53"/>
      <c r="D2" s="53"/>
      <c r="E2" s="53"/>
      <c r="F2" s="53"/>
      <c r="G2" s="53"/>
      <c r="H2" s="53"/>
      <c r="I2" s="53"/>
      <c r="J2" s="53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s="16" customFormat="1" ht="34.5" customHeight="1" x14ac:dyDescent="0.2">
      <c r="A3" s="42" t="s">
        <v>2</v>
      </c>
      <c r="B3" s="42" t="s">
        <v>39</v>
      </c>
      <c r="C3" s="42" t="s">
        <v>33</v>
      </c>
      <c r="D3" s="43" t="s">
        <v>34</v>
      </c>
      <c r="E3" s="43" t="s">
        <v>40</v>
      </c>
      <c r="F3" s="43" t="s">
        <v>26</v>
      </c>
      <c r="G3" s="44" t="s">
        <v>3</v>
      </c>
      <c r="H3" s="45" t="s">
        <v>25</v>
      </c>
      <c r="I3" s="46" t="s">
        <v>0</v>
      </c>
      <c r="J3" s="42" t="s">
        <v>4</v>
      </c>
      <c r="K3" s="47" t="s">
        <v>1</v>
      </c>
      <c r="L3" s="47" t="s">
        <v>1</v>
      </c>
      <c r="M3" s="47" t="s">
        <v>1</v>
      </c>
      <c r="N3" s="47" t="s">
        <v>1</v>
      </c>
      <c r="O3" s="47" t="s">
        <v>1</v>
      </c>
      <c r="P3" s="47" t="s">
        <v>1</v>
      </c>
      <c r="Q3" s="47" t="s">
        <v>1</v>
      </c>
      <c r="R3" s="47" t="s">
        <v>1</v>
      </c>
      <c r="S3" s="47" t="s">
        <v>1</v>
      </c>
      <c r="T3" s="47" t="s">
        <v>1</v>
      </c>
      <c r="U3" s="47" t="s">
        <v>1</v>
      </c>
      <c r="V3" s="47" t="s">
        <v>1</v>
      </c>
    </row>
    <row r="4" spans="1:22" x14ac:dyDescent="0.25">
      <c r="A4" s="21" t="s">
        <v>41</v>
      </c>
      <c r="B4" s="35">
        <v>1</v>
      </c>
      <c r="C4" s="35">
        <v>1</v>
      </c>
      <c r="D4" s="21" t="s">
        <v>41</v>
      </c>
      <c r="E4" s="21"/>
      <c r="F4" s="22"/>
      <c r="G4" s="33"/>
      <c r="H4" s="34"/>
      <c r="I4" s="48">
        <f>H4-(SUM(K4:V4))</f>
        <v>0</v>
      </c>
      <c r="J4" s="49" t="str">
        <f>IF(I4&lt;0,"ATENÇÃO","OK")</f>
        <v>OK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x14ac:dyDescent="0.25">
      <c r="A5" s="21" t="s">
        <v>41</v>
      </c>
      <c r="B5" s="35">
        <v>2</v>
      </c>
      <c r="C5" s="35">
        <v>2</v>
      </c>
      <c r="D5" s="21" t="s">
        <v>41</v>
      </c>
      <c r="E5" s="21"/>
      <c r="F5" s="22"/>
      <c r="G5" s="33"/>
      <c r="H5" s="34"/>
      <c r="I5" s="48">
        <f t="shared" ref="I5:I6" si="0">H5-(SUM(K5:V5))</f>
        <v>0</v>
      </c>
      <c r="J5" s="49" t="str">
        <f t="shared" ref="J5:J17" si="1">IF(I5&lt;0,"ATENÇÃO","OK")</f>
        <v>OK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22.5" customHeight="1" x14ac:dyDescent="0.25">
      <c r="A6" s="54" t="s">
        <v>49</v>
      </c>
      <c r="B6" s="54">
        <v>3</v>
      </c>
      <c r="C6" s="35">
        <v>3</v>
      </c>
      <c r="D6" s="21" t="s">
        <v>42</v>
      </c>
      <c r="E6" s="21" t="s">
        <v>43</v>
      </c>
      <c r="F6" s="22" t="s">
        <v>53</v>
      </c>
      <c r="G6" s="33">
        <v>3399</v>
      </c>
      <c r="H6" s="34"/>
      <c r="I6" s="48">
        <f t="shared" si="0"/>
        <v>0</v>
      </c>
      <c r="J6" s="49" t="str">
        <f t="shared" si="1"/>
        <v>OK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22.5" customHeight="1" x14ac:dyDescent="0.25">
      <c r="A7" s="55"/>
      <c r="B7" s="55"/>
      <c r="C7" s="35">
        <v>4</v>
      </c>
      <c r="D7" s="21" t="s">
        <v>44</v>
      </c>
      <c r="E7" s="21" t="s">
        <v>43</v>
      </c>
      <c r="F7" s="22" t="s">
        <v>53</v>
      </c>
      <c r="G7" s="33">
        <v>5200</v>
      </c>
      <c r="H7" s="34">
        <v>6</v>
      </c>
      <c r="I7" s="48">
        <f t="shared" ref="I7:I17" si="2">H7-(SUM(K7:V7))</f>
        <v>6</v>
      </c>
      <c r="J7" s="49" t="str">
        <f t="shared" si="1"/>
        <v>OK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x14ac:dyDescent="0.25">
      <c r="A8" s="21" t="s">
        <v>41</v>
      </c>
      <c r="B8" s="35">
        <v>4</v>
      </c>
      <c r="C8" s="35">
        <v>5</v>
      </c>
      <c r="D8" s="21" t="s">
        <v>41</v>
      </c>
      <c r="E8" s="21"/>
      <c r="F8" s="22"/>
      <c r="G8" s="33"/>
      <c r="H8" s="34"/>
      <c r="I8" s="48">
        <f t="shared" si="2"/>
        <v>0</v>
      </c>
      <c r="J8" s="49" t="str">
        <f t="shared" si="1"/>
        <v>OK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x14ac:dyDescent="0.25">
      <c r="A9" s="21" t="s">
        <v>41</v>
      </c>
      <c r="B9" s="35">
        <v>5</v>
      </c>
      <c r="C9" s="35">
        <v>6</v>
      </c>
      <c r="D9" s="21" t="s">
        <v>41</v>
      </c>
      <c r="E9" s="21"/>
      <c r="F9" s="22"/>
      <c r="G9" s="33"/>
      <c r="H9" s="34"/>
      <c r="I9" s="48">
        <f t="shared" si="2"/>
        <v>0</v>
      </c>
      <c r="J9" s="49" t="str">
        <f t="shared" si="1"/>
        <v>OK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x14ac:dyDescent="0.25">
      <c r="A10" s="21" t="s">
        <v>45</v>
      </c>
      <c r="B10" s="35">
        <v>6</v>
      </c>
      <c r="C10" s="35">
        <v>7</v>
      </c>
      <c r="D10" s="21" t="s">
        <v>45</v>
      </c>
      <c r="E10" s="21"/>
      <c r="F10" s="22"/>
      <c r="G10" s="33"/>
      <c r="H10" s="34"/>
      <c r="I10" s="48">
        <f t="shared" si="2"/>
        <v>0</v>
      </c>
      <c r="J10" s="49" t="str">
        <f t="shared" si="1"/>
        <v>OK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x14ac:dyDescent="0.25">
      <c r="A11" s="21" t="s">
        <v>41</v>
      </c>
      <c r="B11" s="35">
        <v>7</v>
      </c>
      <c r="C11" s="35">
        <v>8</v>
      </c>
      <c r="D11" s="21" t="s">
        <v>41</v>
      </c>
      <c r="E11" s="21"/>
      <c r="F11" s="22"/>
      <c r="G11" s="33"/>
      <c r="H11" s="34"/>
      <c r="I11" s="48">
        <f t="shared" si="2"/>
        <v>0</v>
      </c>
      <c r="J11" s="49" t="str">
        <f t="shared" si="1"/>
        <v>OK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x14ac:dyDescent="0.25">
      <c r="A12" s="21" t="s">
        <v>41</v>
      </c>
      <c r="B12" s="35">
        <v>8</v>
      </c>
      <c r="C12" s="35">
        <v>9</v>
      </c>
      <c r="D12" s="21" t="s">
        <v>41</v>
      </c>
      <c r="E12" s="21"/>
      <c r="F12" s="22"/>
      <c r="G12" s="33"/>
      <c r="H12" s="34"/>
      <c r="I12" s="48">
        <f t="shared" si="2"/>
        <v>0</v>
      </c>
      <c r="J12" s="49" t="str">
        <f t="shared" si="1"/>
        <v>OK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x14ac:dyDescent="0.25">
      <c r="A13" s="21" t="s">
        <v>41</v>
      </c>
      <c r="B13" s="35">
        <v>9</v>
      </c>
      <c r="C13" s="35">
        <v>10</v>
      </c>
      <c r="D13" s="21" t="s">
        <v>41</v>
      </c>
      <c r="E13" s="21"/>
      <c r="F13" s="22"/>
      <c r="G13" s="33"/>
      <c r="H13" s="34"/>
      <c r="I13" s="48">
        <f t="shared" si="2"/>
        <v>0</v>
      </c>
      <c r="J13" s="49" t="str">
        <f t="shared" si="1"/>
        <v>OK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60" x14ac:dyDescent="0.25">
      <c r="A14" s="35" t="s">
        <v>50</v>
      </c>
      <c r="B14" s="35">
        <v>10</v>
      </c>
      <c r="C14" s="35">
        <v>11</v>
      </c>
      <c r="D14" s="21" t="s">
        <v>46</v>
      </c>
      <c r="E14" s="21" t="s">
        <v>43</v>
      </c>
      <c r="F14" s="22" t="s">
        <v>53</v>
      </c>
      <c r="G14" s="33">
        <v>1734.6</v>
      </c>
      <c r="H14" s="34">
        <v>25</v>
      </c>
      <c r="I14" s="48">
        <f t="shared" si="2"/>
        <v>25</v>
      </c>
      <c r="J14" s="49" t="str">
        <f t="shared" si="1"/>
        <v>OK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x14ac:dyDescent="0.25">
      <c r="A15" s="21" t="s">
        <v>41</v>
      </c>
      <c r="B15" s="35">
        <v>11</v>
      </c>
      <c r="C15" s="35">
        <v>12</v>
      </c>
      <c r="D15" s="21" t="s">
        <v>41</v>
      </c>
      <c r="E15" s="21" t="s">
        <v>43</v>
      </c>
      <c r="F15" s="22" t="s">
        <v>53</v>
      </c>
      <c r="G15" s="33"/>
      <c r="H15" s="34"/>
      <c r="I15" s="48">
        <f t="shared" si="2"/>
        <v>0</v>
      </c>
      <c r="J15" s="49" t="str">
        <f t="shared" si="1"/>
        <v>OK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x14ac:dyDescent="0.25">
      <c r="A16" s="21" t="s">
        <v>41</v>
      </c>
      <c r="B16" s="35">
        <v>12</v>
      </c>
      <c r="C16" s="35">
        <v>13</v>
      </c>
      <c r="D16" s="21" t="s">
        <v>41</v>
      </c>
      <c r="E16" s="21" t="s">
        <v>43</v>
      </c>
      <c r="F16" s="22" t="s">
        <v>53</v>
      </c>
      <c r="G16" s="33"/>
      <c r="H16" s="34"/>
      <c r="I16" s="48">
        <f t="shared" si="2"/>
        <v>0</v>
      </c>
      <c r="J16" s="49" t="str">
        <f t="shared" si="1"/>
        <v>OK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30" x14ac:dyDescent="0.25">
      <c r="A17" s="35" t="s">
        <v>51</v>
      </c>
      <c r="B17" s="35">
        <v>13</v>
      </c>
      <c r="C17" s="35">
        <v>14</v>
      </c>
      <c r="D17" s="21" t="s">
        <v>47</v>
      </c>
      <c r="E17" s="21"/>
      <c r="F17" s="22"/>
      <c r="G17" s="33">
        <v>15400</v>
      </c>
      <c r="H17" s="34"/>
      <c r="I17" s="48">
        <f t="shared" si="2"/>
        <v>0</v>
      </c>
      <c r="J17" s="49" t="str">
        <f t="shared" si="1"/>
        <v>OK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21" spans="1:22" x14ac:dyDescent="0.25">
      <c r="B21" s="56" t="s">
        <v>32</v>
      </c>
      <c r="C21" s="56"/>
      <c r="D21" s="56"/>
    </row>
  </sheetData>
  <mergeCells count="19">
    <mergeCell ref="U1:U2"/>
    <mergeCell ref="V1:V2"/>
    <mergeCell ref="A2:J2"/>
    <mergeCell ref="A6:A7"/>
    <mergeCell ref="B6:B7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B21:D21"/>
    <mergeCell ref="T1:T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zoomScale="80" zoomScaleNormal="80" workbookViewId="0">
      <selection activeCell="A10" sqref="A1:XFD1048576"/>
    </sheetView>
  </sheetViews>
  <sheetFormatPr defaultColWidth="9.7109375" defaultRowHeight="15" x14ac:dyDescent="0.25"/>
  <cols>
    <col min="1" max="1" width="18.7109375" style="1" customWidth="1"/>
    <col min="2" max="2" width="11.7109375" style="1" customWidth="1"/>
    <col min="3" max="3" width="10.28515625" style="1" customWidth="1"/>
    <col min="4" max="4" width="64" style="1" customWidth="1"/>
    <col min="5" max="5" width="16" style="1" customWidth="1"/>
    <col min="6" max="6" width="16.5703125" style="1" customWidth="1"/>
    <col min="7" max="7" width="15.42578125" style="1" customWidth="1"/>
    <col min="8" max="8" width="11.28515625" style="19" customWidth="1"/>
    <col min="9" max="9" width="13.28515625" style="50" customWidth="1"/>
    <col min="10" max="10" width="12.5703125" style="17" customWidth="1"/>
    <col min="11" max="22" width="12" style="18" customWidth="1"/>
    <col min="23" max="16384" width="9.7109375" style="15"/>
  </cols>
  <sheetData>
    <row r="1" spans="1:22" ht="44.25" customHeight="1" x14ac:dyDescent="0.25">
      <c r="A1" s="53" t="s">
        <v>36</v>
      </c>
      <c r="B1" s="53"/>
      <c r="C1" s="53"/>
      <c r="D1" s="53" t="s">
        <v>37</v>
      </c>
      <c r="E1" s="53"/>
      <c r="F1" s="53"/>
      <c r="G1" s="53"/>
      <c r="H1" s="53" t="s">
        <v>38</v>
      </c>
      <c r="I1" s="53"/>
      <c r="J1" s="53"/>
      <c r="K1" s="52" t="s">
        <v>48</v>
      </c>
      <c r="L1" s="52" t="s">
        <v>48</v>
      </c>
      <c r="M1" s="52" t="s">
        <v>48</v>
      </c>
      <c r="N1" s="52" t="s">
        <v>48</v>
      </c>
      <c r="O1" s="52" t="s">
        <v>48</v>
      </c>
      <c r="P1" s="52" t="s">
        <v>48</v>
      </c>
      <c r="Q1" s="52" t="s">
        <v>48</v>
      </c>
      <c r="R1" s="52" t="s">
        <v>48</v>
      </c>
      <c r="S1" s="52" t="s">
        <v>48</v>
      </c>
      <c r="T1" s="52" t="s">
        <v>48</v>
      </c>
      <c r="U1" s="52" t="s">
        <v>48</v>
      </c>
      <c r="V1" s="52" t="s">
        <v>48</v>
      </c>
    </row>
    <row r="2" spans="1:22" ht="24.75" customHeight="1" x14ac:dyDescent="0.25">
      <c r="A2" s="53" t="s">
        <v>58</v>
      </c>
      <c r="B2" s="53"/>
      <c r="C2" s="53"/>
      <c r="D2" s="53"/>
      <c r="E2" s="53"/>
      <c r="F2" s="53"/>
      <c r="G2" s="53"/>
      <c r="H2" s="53"/>
      <c r="I2" s="53"/>
      <c r="J2" s="53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s="16" customFormat="1" ht="34.5" customHeight="1" x14ac:dyDescent="0.2">
      <c r="A3" s="42" t="s">
        <v>2</v>
      </c>
      <c r="B3" s="42" t="s">
        <v>39</v>
      </c>
      <c r="C3" s="42" t="s">
        <v>33</v>
      </c>
      <c r="D3" s="43" t="s">
        <v>34</v>
      </c>
      <c r="E3" s="43" t="s">
        <v>40</v>
      </c>
      <c r="F3" s="43" t="s">
        <v>26</v>
      </c>
      <c r="G3" s="44" t="s">
        <v>3</v>
      </c>
      <c r="H3" s="45" t="s">
        <v>25</v>
      </c>
      <c r="I3" s="46" t="s">
        <v>0</v>
      </c>
      <c r="J3" s="42" t="s">
        <v>4</v>
      </c>
      <c r="K3" s="47" t="s">
        <v>1</v>
      </c>
      <c r="L3" s="47" t="s">
        <v>1</v>
      </c>
      <c r="M3" s="47" t="s">
        <v>1</v>
      </c>
      <c r="N3" s="47" t="s">
        <v>1</v>
      </c>
      <c r="O3" s="47" t="s">
        <v>1</v>
      </c>
      <c r="P3" s="47" t="s">
        <v>1</v>
      </c>
      <c r="Q3" s="47" t="s">
        <v>1</v>
      </c>
      <c r="R3" s="47" t="s">
        <v>1</v>
      </c>
      <c r="S3" s="47" t="s">
        <v>1</v>
      </c>
      <c r="T3" s="47" t="s">
        <v>1</v>
      </c>
      <c r="U3" s="47" t="s">
        <v>1</v>
      </c>
      <c r="V3" s="47" t="s">
        <v>1</v>
      </c>
    </row>
    <row r="4" spans="1:22" x14ac:dyDescent="0.25">
      <c r="A4" s="21" t="s">
        <v>41</v>
      </c>
      <c r="B4" s="35">
        <v>1</v>
      </c>
      <c r="C4" s="35">
        <v>1</v>
      </c>
      <c r="D4" s="21" t="s">
        <v>41</v>
      </c>
      <c r="E4" s="21"/>
      <c r="F4" s="22"/>
      <c r="G4" s="33"/>
      <c r="H4" s="34"/>
      <c r="I4" s="48">
        <f>H4-(SUM(K4:V4))</f>
        <v>0</v>
      </c>
      <c r="J4" s="49" t="str">
        <f>IF(I4&lt;0,"ATENÇÃO","OK")</f>
        <v>OK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x14ac:dyDescent="0.25">
      <c r="A5" s="21" t="s">
        <v>41</v>
      </c>
      <c r="B5" s="35">
        <v>2</v>
      </c>
      <c r="C5" s="35">
        <v>2</v>
      </c>
      <c r="D5" s="21" t="s">
        <v>41</v>
      </c>
      <c r="E5" s="21"/>
      <c r="F5" s="22"/>
      <c r="G5" s="33"/>
      <c r="H5" s="34"/>
      <c r="I5" s="48">
        <f t="shared" ref="I5:I6" si="0">H5-(SUM(K5:V5))</f>
        <v>0</v>
      </c>
      <c r="J5" s="49" t="str">
        <f t="shared" ref="J5:J17" si="1">IF(I5&lt;0,"ATENÇÃO","OK")</f>
        <v>OK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22.5" customHeight="1" x14ac:dyDescent="0.25">
      <c r="A6" s="54" t="s">
        <v>49</v>
      </c>
      <c r="B6" s="54">
        <v>3</v>
      </c>
      <c r="C6" s="35">
        <v>3</v>
      </c>
      <c r="D6" s="21" t="s">
        <v>42</v>
      </c>
      <c r="E6" s="21" t="s">
        <v>43</v>
      </c>
      <c r="F6" s="22" t="s">
        <v>53</v>
      </c>
      <c r="G6" s="33">
        <v>3399</v>
      </c>
      <c r="H6" s="34"/>
      <c r="I6" s="48">
        <f t="shared" si="0"/>
        <v>0</v>
      </c>
      <c r="J6" s="49" t="str">
        <f t="shared" si="1"/>
        <v>OK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22.5" customHeight="1" x14ac:dyDescent="0.25">
      <c r="A7" s="55"/>
      <c r="B7" s="55"/>
      <c r="C7" s="35">
        <v>4</v>
      </c>
      <c r="D7" s="21" t="s">
        <v>44</v>
      </c>
      <c r="E7" s="21" t="s">
        <v>43</v>
      </c>
      <c r="F7" s="22" t="s">
        <v>53</v>
      </c>
      <c r="G7" s="33">
        <v>5200</v>
      </c>
      <c r="H7" s="34"/>
      <c r="I7" s="48">
        <f t="shared" ref="I7:I17" si="2">H7-(SUM(K7:V7))</f>
        <v>0</v>
      </c>
      <c r="J7" s="49" t="str">
        <f t="shared" si="1"/>
        <v>OK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x14ac:dyDescent="0.25">
      <c r="A8" s="21" t="s">
        <v>41</v>
      </c>
      <c r="B8" s="35">
        <v>4</v>
      </c>
      <c r="C8" s="35">
        <v>5</v>
      </c>
      <c r="D8" s="21" t="s">
        <v>41</v>
      </c>
      <c r="E8" s="21"/>
      <c r="F8" s="22"/>
      <c r="G8" s="33"/>
      <c r="H8" s="34"/>
      <c r="I8" s="48">
        <f t="shared" si="2"/>
        <v>0</v>
      </c>
      <c r="J8" s="49" t="str">
        <f t="shared" si="1"/>
        <v>OK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x14ac:dyDescent="0.25">
      <c r="A9" s="21" t="s">
        <v>41</v>
      </c>
      <c r="B9" s="35">
        <v>5</v>
      </c>
      <c r="C9" s="35">
        <v>6</v>
      </c>
      <c r="D9" s="21" t="s">
        <v>41</v>
      </c>
      <c r="E9" s="21"/>
      <c r="F9" s="22"/>
      <c r="G9" s="33"/>
      <c r="H9" s="34"/>
      <c r="I9" s="48">
        <f t="shared" si="2"/>
        <v>0</v>
      </c>
      <c r="J9" s="49" t="str">
        <f t="shared" si="1"/>
        <v>OK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x14ac:dyDescent="0.25">
      <c r="A10" s="21" t="s">
        <v>45</v>
      </c>
      <c r="B10" s="35">
        <v>6</v>
      </c>
      <c r="C10" s="35">
        <v>7</v>
      </c>
      <c r="D10" s="21" t="s">
        <v>45</v>
      </c>
      <c r="E10" s="21"/>
      <c r="F10" s="22"/>
      <c r="G10" s="33"/>
      <c r="H10" s="34"/>
      <c r="I10" s="48">
        <f t="shared" si="2"/>
        <v>0</v>
      </c>
      <c r="J10" s="49" t="str">
        <f t="shared" si="1"/>
        <v>OK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x14ac:dyDescent="0.25">
      <c r="A11" s="21" t="s">
        <v>41</v>
      </c>
      <c r="B11" s="35">
        <v>7</v>
      </c>
      <c r="C11" s="35">
        <v>8</v>
      </c>
      <c r="D11" s="21" t="s">
        <v>41</v>
      </c>
      <c r="E11" s="21"/>
      <c r="F11" s="22"/>
      <c r="G11" s="33"/>
      <c r="H11" s="34"/>
      <c r="I11" s="48">
        <f t="shared" si="2"/>
        <v>0</v>
      </c>
      <c r="J11" s="49" t="str">
        <f t="shared" si="1"/>
        <v>OK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x14ac:dyDescent="0.25">
      <c r="A12" s="21" t="s">
        <v>41</v>
      </c>
      <c r="B12" s="35">
        <v>8</v>
      </c>
      <c r="C12" s="35">
        <v>9</v>
      </c>
      <c r="D12" s="21" t="s">
        <v>41</v>
      </c>
      <c r="E12" s="21"/>
      <c r="F12" s="22"/>
      <c r="G12" s="33"/>
      <c r="H12" s="34"/>
      <c r="I12" s="48">
        <f t="shared" si="2"/>
        <v>0</v>
      </c>
      <c r="J12" s="49" t="str">
        <f t="shared" si="1"/>
        <v>OK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x14ac:dyDescent="0.25">
      <c r="A13" s="21" t="s">
        <v>41</v>
      </c>
      <c r="B13" s="35">
        <v>9</v>
      </c>
      <c r="C13" s="35">
        <v>10</v>
      </c>
      <c r="D13" s="21" t="s">
        <v>41</v>
      </c>
      <c r="E13" s="21"/>
      <c r="F13" s="22"/>
      <c r="G13" s="33"/>
      <c r="H13" s="34"/>
      <c r="I13" s="48">
        <f t="shared" si="2"/>
        <v>0</v>
      </c>
      <c r="J13" s="49" t="str">
        <f t="shared" si="1"/>
        <v>OK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60" x14ac:dyDescent="0.25">
      <c r="A14" s="35" t="s">
        <v>50</v>
      </c>
      <c r="B14" s="35">
        <v>10</v>
      </c>
      <c r="C14" s="35">
        <v>11</v>
      </c>
      <c r="D14" s="21" t="s">
        <v>46</v>
      </c>
      <c r="E14" s="21" t="s">
        <v>43</v>
      </c>
      <c r="F14" s="22" t="s">
        <v>53</v>
      </c>
      <c r="G14" s="33">
        <v>1734.6</v>
      </c>
      <c r="H14" s="34"/>
      <c r="I14" s="48">
        <f t="shared" si="2"/>
        <v>0</v>
      </c>
      <c r="J14" s="49" t="str">
        <f t="shared" si="1"/>
        <v>OK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x14ac:dyDescent="0.25">
      <c r="A15" s="21" t="s">
        <v>41</v>
      </c>
      <c r="B15" s="35">
        <v>11</v>
      </c>
      <c r="C15" s="35">
        <v>12</v>
      </c>
      <c r="D15" s="21" t="s">
        <v>41</v>
      </c>
      <c r="E15" s="21" t="s">
        <v>43</v>
      </c>
      <c r="F15" s="22" t="s">
        <v>53</v>
      </c>
      <c r="G15" s="33"/>
      <c r="H15" s="34"/>
      <c r="I15" s="48">
        <f t="shared" si="2"/>
        <v>0</v>
      </c>
      <c r="J15" s="49" t="str">
        <f t="shared" si="1"/>
        <v>OK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x14ac:dyDescent="0.25">
      <c r="A16" s="21" t="s">
        <v>41</v>
      </c>
      <c r="B16" s="35">
        <v>12</v>
      </c>
      <c r="C16" s="35">
        <v>13</v>
      </c>
      <c r="D16" s="21" t="s">
        <v>41</v>
      </c>
      <c r="E16" s="21" t="s">
        <v>43</v>
      </c>
      <c r="F16" s="22" t="s">
        <v>53</v>
      </c>
      <c r="G16" s="33"/>
      <c r="H16" s="34"/>
      <c r="I16" s="48">
        <f t="shared" si="2"/>
        <v>0</v>
      </c>
      <c r="J16" s="49" t="str">
        <f t="shared" si="1"/>
        <v>OK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30" x14ac:dyDescent="0.25">
      <c r="A17" s="35" t="s">
        <v>51</v>
      </c>
      <c r="B17" s="35">
        <v>13</v>
      </c>
      <c r="C17" s="35">
        <v>14</v>
      </c>
      <c r="D17" s="21" t="s">
        <v>47</v>
      </c>
      <c r="E17" s="21"/>
      <c r="F17" s="22"/>
      <c r="G17" s="33">
        <v>15400</v>
      </c>
      <c r="H17" s="34"/>
      <c r="I17" s="48">
        <f t="shared" si="2"/>
        <v>0</v>
      </c>
      <c r="J17" s="49" t="str">
        <f t="shared" si="1"/>
        <v>OK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21" spans="1:22" x14ac:dyDescent="0.25">
      <c r="B21" s="56" t="s">
        <v>32</v>
      </c>
      <c r="C21" s="56"/>
      <c r="D21" s="56"/>
    </row>
  </sheetData>
  <mergeCells count="19">
    <mergeCell ref="U1:U2"/>
    <mergeCell ref="V1:V2"/>
    <mergeCell ref="A2:J2"/>
    <mergeCell ref="A6:A7"/>
    <mergeCell ref="B6:B7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B21:D21"/>
    <mergeCell ref="T1:T2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zoomScale="80" zoomScaleNormal="80" workbookViewId="0">
      <selection sqref="A1:XFD1048576"/>
    </sheetView>
  </sheetViews>
  <sheetFormatPr defaultColWidth="9.7109375" defaultRowHeight="15" x14ac:dyDescent="0.25"/>
  <cols>
    <col min="1" max="1" width="18.7109375" style="1" customWidth="1"/>
    <col min="2" max="2" width="11.7109375" style="1" customWidth="1"/>
    <col min="3" max="3" width="10.28515625" style="1" customWidth="1"/>
    <col min="4" max="4" width="64" style="1" customWidth="1"/>
    <col min="5" max="5" width="16" style="1" customWidth="1"/>
    <col min="6" max="6" width="16.5703125" style="1" customWidth="1"/>
    <col min="7" max="7" width="15.42578125" style="1" customWidth="1"/>
    <col min="8" max="8" width="11.28515625" style="19" customWidth="1"/>
    <col min="9" max="9" width="13.28515625" style="50" customWidth="1"/>
    <col min="10" max="10" width="12.5703125" style="17" customWidth="1"/>
    <col min="11" max="22" width="12" style="18" customWidth="1"/>
    <col min="23" max="16384" width="9.7109375" style="15"/>
  </cols>
  <sheetData>
    <row r="1" spans="1:22" ht="44.25" customHeight="1" x14ac:dyDescent="0.25">
      <c r="A1" s="53" t="s">
        <v>36</v>
      </c>
      <c r="B1" s="53"/>
      <c r="C1" s="53"/>
      <c r="D1" s="53" t="s">
        <v>37</v>
      </c>
      <c r="E1" s="53"/>
      <c r="F1" s="53"/>
      <c r="G1" s="53"/>
      <c r="H1" s="53" t="s">
        <v>38</v>
      </c>
      <c r="I1" s="53"/>
      <c r="J1" s="53"/>
      <c r="K1" s="52" t="s">
        <v>48</v>
      </c>
      <c r="L1" s="52" t="s">
        <v>48</v>
      </c>
      <c r="M1" s="52" t="s">
        <v>48</v>
      </c>
      <c r="N1" s="52" t="s">
        <v>48</v>
      </c>
      <c r="O1" s="52" t="s">
        <v>48</v>
      </c>
      <c r="P1" s="52" t="s">
        <v>48</v>
      </c>
      <c r="Q1" s="52" t="s">
        <v>48</v>
      </c>
      <c r="R1" s="52" t="s">
        <v>48</v>
      </c>
      <c r="S1" s="52" t="s">
        <v>48</v>
      </c>
      <c r="T1" s="52" t="s">
        <v>48</v>
      </c>
      <c r="U1" s="52" t="s">
        <v>48</v>
      </c>
      <c r="V1" s="52" t="s">
        <v>48</v>
      </c>
    </row>
    <row r="2" spans="1:22" ht="24.75" customHeight="1" x14ac:dyDescent="0.25">
      <c r="A2" s="53" t="s">
        <v>59</v>
      </c>
      <c r="B2" s="53"/>
      <c r="C2" s="53"/>
      <c r="D2" s="53"/>
      <c r="E2" s="53"/>
      <c r="F2" s="53"/>
      <c r="G2" s="53"/>
      <c r="H2" s="53"/>
      <c r="I2" s="53"/>
      <c r="J2" s="53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s="16" customFormat="1" ht="34.5" customHeight="1" x14ac:dyDescent="0.2">
      <c r="A3" s="42" t="s">
        <v>2</v>
      </c>
      <c r="B3" s="42" t="s">
        <v>39</v>
      </c>
      <c r="C3" s="42" t="s">
        <v>33</v>
      </c>
      <c r="D3" s="43" t="s">
        <v>34</v>
      </c>
      <c r="E3" s="43" t="s">
        <v>40</v>
      </c>
      <c r="F3" s="43" t="s">
        <v>26</v>
      </c>
      <c r="G3" s="44" t="s">
        <v>3</v>
      </c>
      <c r="H3" s="45" t="s">
        <v>25</v>
      </c>
      <c r="I3" s="46" t="s">
        <v>0</v>
      </c>
      <c r="J3" s="42" t="s">
        <v>4</v>
      </c>
      <c r="K3" s="47" t="s">
        <v>1</v>
      </c>
      <c r="L3" s="47" t="s">
        <v>1</v>
      </c>
      <c r="M3" s="47" t="s">
        <v>1</v>
      </c>
      <c r="N3" s="47" t="s">
        <v>1</v>
      </c>
      <c r="O3" s="47" t="s">
        <v>1</v>
      </c>
      <c r="P3" s="47" t="s">
        <v>1</v>
      </c>
      <c r="Q3" s="47" t="s">
        <v>1</v>
      </c>
      <c r="R3" s="47" t="s">
        <v>1</v>
      </c>
      <c r="S3" s="47" t="s">
        <v>1</v>
      </c>
      <c r="T3" s="47" t="s">
        <v>1</v>
      </c>
      <c r="U3" s="47" t="s">
        <v>1</v>
      </c>
      <c r="V3" s="47" t="s">
        <v>1</v>
      </c>
    </row>
    <row r="4" spans="1:22" x14ac:dyDescent="0.25">
      <c r="A4" s="21" t="s">
        <v>41</v>
      </c>
      <c r="B4" s="35">
        <v>1</v>
      </c>
      <c r="C4" s="35">
        <v>1</v>
      </c>
      <c r="D4" s="21" t="s">
        <v>41</v>
      </c>
      <c r="E4" s="21"/>
      <c r="F4" s="22"/>
      <c r="G4" s="33"/>
      <c r="H4" s="34"/>
      <c r="I4" s="48">
        <f>H4-(SUM(K4:V4))</f>
        <v>0</v>
      </c>
      <c r="J4" s="49" t="str">
        <f>IF(I4&lt;0,"ATENÇÃO","OK")</f>
        <v>OK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x14ac:dyDescent="0.25">
      <c r="A5" s="21" t="s">
        <v>41</v>
      </c>
      <c r="B5" s="35">
        <v>2</v>
      </c>
      <c r="C5" s="35">
        <v>2</v>
      </c>
      <c r="D5" s="21" t="s">
        <v>41</v>
      </c>
      <c r="E5" s="21"/>
      <c r="F5" s="22"/>
      <c r="G5" s="33"/>
      <c r="H5" s="34"/>
      <c r="I5" s="48">
        <f t="shared" ref="I5:I6" si="0">H5-(SUM(K5:V5))</f>
        <v>0</v>
      </c>
      <c r="J5" s="49" t="str">
        <f t="shared" ref="J5:J17" si="1">IF(I5&lt;0,"ATENÇÃO","OK")</f>
        <v>OK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22.5" customHeight="1" x14ac:dyDescent="0.25">
      <c r="A6" s="54" t="s">
        <v>49</v>
      </c>
      <c r="B6" s="54">
        <v>3</v>
      </c>
      <c r="C6" s="35">
        <v>3</v>
      </c>
      <c r="D6" s="21" t="s">
        <v>42</v>
      </c>
      <c r="E6" s="21" t="s">
        <v>43</v>
      </c>
      <c r="F6" s="22" t="s">
        <v>53</v>
      </c>
      <c r="G6" s="33">
        <v>3399</v>
      </c>
      <c r="H6" s="34"/>
      <c r="I6" s="48">
        <f t="shared" si="0"/>
        <v>0</v>
      </c>
      <c r="J6" s="49" t="str">
        <f t="shared" si="1"/>
        <v>OK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22.5" customHeight="1" x14ac:dyDescent="0.25">
      <c r="A7" s="55"/>
      <c r="B7" s="55"/>
      <c r="C7" s="35">
        <v>4</v>
      </c>
      <c r="D7" s="21" t="s">
        <v>44</v>
      </c>
      <c r="E7" s="21" t="s">
        <v>43</v>
      </c>
      <c r="F7" s="22" t="s">
        <v>53</v>
      </c>
      <c r="G7" s="33">
        <v>5200</v>
      </c>
      <c r="H7" s="34"/>
      <c r="I7" s="48">
        <f t="shared" ref="I7:I17" si="2">H7-(SUM(K7:V7))</f>
        <v>0</v>
      </c>
      <c r="J7" s="49" t="str">
        <f t="shared" si="1"/>
        <v>OK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x14ac:dyDescent="0.25">
      <c r="A8" s="21" t="s">
        <v>41</v>
      </c>
      <c r="B8" s="35">
        <v>4</v>
      </c>
      <c r="C8" s="35">
        <v>5</v>
      </c>
      <c r="D8" s="21" t="s">
        <v>41</v>
      </c>
      <c r="E8" s="21"/>
      <c r="F8" s="22"/>
      <c r="G8" s="33"/>
      <c r="H8" s="34"/>
      <c r="I8" s="48">
        <f t="shared" si="2"/>
        <v>0</v>
      </c>
      <c r="J8" s="49" t="str">
        <f t="shared" si="1"/>
        <v>OK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x14ac:dyDescent="0.25">
      <c r="A9" s="21" t="s">
        <v>41</v>
      </c>
      <c r="B9" s="35">
        <v>5</v>
      </c>
      <c r="C9" s="35">
        <v>6</v>
      </c>
      <c r="D9" s="21" t="s">
        <v>41</v>
      </c>
      <c r="E9" s="21"/>
      <c r="F9" s="22"/>
      <c r="G9" s="33"/>
      <c r="H9" s="34"/>
      <c r="I9" s="48">
        <f t="shared" si="2"/>
        <v>0</v>
      </c>
      <c r="J9" s="49" t="str">
        <f t="shared" si="1"/>
        <v>OK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x14ac:dyDescent="0.25">
      <c r="A10" s="21" t="s">
        <v>45</v>
      </c>
      <c r="B10" s="35">
        <v>6</v>
      </c>
      <c r="C10" s="35">
        <v>7</v>
      </c>
      <c r="D10" s="21" t="s">
        <v>45</v>
      </c>
      <c r="E10" s="21"/>
      <c r="F10" s="22"/>
      <c r="G10" s="33"/>
      <c r="H10" s="34"/>
      <c r="I10" s="48">
        <f t="shared" si="2"/>
        <v>0</v>
      </c>
      <c r="J10" s="49" t="str">
        <f t="shared" si="1"/>
        <v>OK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x14ac:dyDescent="0.25">
      <c r="A11" s="21" t="s">
        <v>41</v>
      </c>
      <c r="B11" s="35">
        <v>7</v>
      </c>
      <c r="C11" s="35">
        <v>8</v>
      </c>
      <c r="D11" s="21" t="s">
        <v>41</v>
      </c>
      <c r="E11" s="21"/>
      <c r="F11" s="22"/>
      <c r="G11" s="33"/>
      <c r="H11" s="34"/>
      <c r="I11" s="48">
        <f t="shared" si="2"/>
        <v>0</v>
      </c>
      <c r="J11" s="49" t="str">
        <f t="shared" si="1"/>
        <v>OK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x14ac:dyDescent="0.25">
      <c r="A12" s="21" t="s">
        <v>41</v>
      </c>
      <c r="B12" s="35">
        <v>8</v>
      </c>
      <c r="C12" s="35">
        <v>9</v>
      </c>
      <c r="D12" s="21" t="s">
        <v>41</v>
      </c>
      <c r="E12" s="21"/>
      <c r="F12" s="22"/>
      <c r="G12" s="33"/>
      <c r="H12" s="34"/>
      <c r="I12" s="48">
        <f t="shared" si="2"/>
        <v>0</v>
      </c>
      <c r="J12" s="49" t="str">
        <f t="shared" si="1"/>
        <v>OK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x14ac:dyDescent="0.25">
      <c r="A13" s="21" t="s">
        <v>41</v>
      </c>
      <c r="B13" s="35">
        <v>9</v>
      </c>
      <c r="C13" s="35">
        <v>10</v>
      </c>
      <c r="D13" s="21" t="s">
        <v>41</v>
      </c>
      <c r="E13" s="21"/>
      <c r="F13" s="22"/>
      <c r="G13" s="33"/>
      <c r="H13" s="34"/>
      <c r="I13" s="48">
        <f t="shared" si="2"/>
        <v>0</v>
      </c>
      <c r="J13" s="49" t="str">
        <f t="shared" si="1"/>
        <v>OK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60" x14ac:dyDescent="0.25">
      <c r="A14" s="35" t="s">
        <v>50</v>
      </c>
      <c r="B14" s="35">
        <v>10</v>
      </c>
      <c r="C14" s="35">
        <v>11</v>
      </c>
      <c r="D14" s="21" t="s">
        <v>46</v>
      </c>
      <c r="E14" s="21" t="s">
        <v>43</v>
      </c>
      <c r="F14" s="22" t="s">
        <v>53</v>
      </c>
      <c r="G14" s="33">
        <v>1734.6</v>
      </c>
      <c r="H14" s="34"/>
      <c r="I14" s="48">
        <f t="shared" si="2"/>
        <v>0</v>
      </c>
      <c r="J14" s="49" t="str">
        <f t="shared" si="1"/>
        <v>OK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x14ac:dyDescent="0.25">
      <c r="A15" s="21" t="s">
        <v>41</v>
      </c>
      <c r="B15" s="35">
        <v>11</v>
      </c>
      <c r="C15" s="35">
        <v>12</v>
      </c>
      <c r="D15" s="21" t="s">
        <v>41</v>
      </c>
      <c r="E15" s="21" t="s">
        <v>43</v>
      </c>
      <c r="F15" s="22" t="s">
        <v>53</v>
      </c>
      <c r="G15" s="33"/>
      <c r="H15" s="34"/>
      <c r="I15" s="48">
        <f t="shared" si="2"/>
        <v>0</v>
      </c>
      <c r="J15" s="49" t="str">
        <f t="shared" si="1"/>
        <v>OK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x14ac:dyDescent="0.25">
      <c r="A16" s="21" t="s">
        <v>41</v>
      </c>
      <c r="B16" s="35">
        <v>12</v>
      </c>
      <c r="C16" s="35">
        <v>13</v>
      </c>
      <c r="D16" s="21" t="s">
        <v>41</v>
      </c>
      <c r="E16" s="21" t="s">
        <v>43</v>
      </c>
      <c r="F16" s="22" t="s">
        <v>53</v>
      </c>
      <c r="G16" s="33"/>
      <c r="H16" s="34"/>
      <c r="I16" s="48">
        <f t="shared" si="2"/>
        <v>0</v>
      </c>
      <c r="J16" s="49" t="str">
        <f t="shared" si="1"/>
        <v>OK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30" x14ac:dyDescent="0.25">
      <c r="A17" s="35" t="s">
        <v>51</v>
      </c>
      <c r="B17" s="35">
        <v>13</v>
      </c>
      <c r="C17" s="35">
        <v>14</v>
      </c>
      <c r="D17" s="21" t="s">
        <v>47</v>
      </c>
      <c r="E17" s="21"/>
      <c r="F17" s="22"/>
      <c r="G17" s="33">
        <v>15400</v>
      </c>
      <c r="H17" s="34"/>
      <c r="I17" s="48">
        <f t="shared" si="2"/>
        <v>0</v>
      </c>
      <c r="J17" s="49" t="str">
        <f t="shared" si="1"/>
        <v>OK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20" spans="1:22" x14ac:dyDescent="0.25">
      <c r="H20" s="18"/>
      <c r="I20" s="18"/>
      <c r="J20" s="18"/>
      <c r="R20" s="15"/>
      <c r="S20" s="15"/>
      <c r="T20" s="15"/>
      <c r="U20" s="15"/>
      <c r="V20" s="15"/>
    </row>
    <row r="21" spans="1:22" ht="15.75" customHeight="1" x14ac:dyDescent="0.25">
      <c r="B21" s="56" t="s">
        <v>32</v>
      </c>
      <c r="C21" s="56"/>
      <c r="D21" s="56"/>
      <c r="H21" s="18"/>
      <c r="I21" s="18"/>
      <c r="J21" s="18"/>
      <c r="R21" s="15"/>
      <c r="S21" s="15"/>
      <c r="T21" s="15"/>
      <c r="U21" s="15"/>
      <c r="V21" s="15"/>
    </row>
    <row r="22" spans="1:22" ht="15.75" customHeight="1" x14ac:dyDescent="0.25">
      <c r="H22" s="18"/>
      <c r="I22" s="18"/>
      <c r="J22" s="18"/>
      <c r="R22" s="15"/>
      <c r="S22" s="15"/>
      <c r="T22" s="15"/>
      <c r="U22" s="15"/>
      <c r="V22" s="15"/>
    </row>
    <row r="23" spans="1:22" ht="15.75" customHeight="1" x14ac:dyDescent="0.25">
      <c r="H23" s="18"/>
      <c r="I23" s="18"/>
      <c r="J23" s="18"/>
      <c r="R23" s="15"/>
      <c r="S23" s="15"/>
      <c r="T23" s="15"/>
      <c r="U23" s="15"/>
      <c r="V23" s="15"/>
    </row>
    <row r="24" spans="1:22" x14ac:dyDescent="0.25">
      <c r="H24" s="18"/>
      <c r="I24" s="18"/>
      <c r="J24" s="18"/>
      <c r="R24" s="15"/>
      <c r="S24" s="15"/>
      <c r="T24" s="15"/>
      <c r="U24" s="15"/>
      <c r="V24" s="15"/>
    </row>
    <row r="25" spans="1:22" x14ac:dyDescent="0.25">
      <c r="H25" s="18"/>
      <c r="I25" s="18"/>
      <c r="J25" s="18"/>
      <c r="R25" s="15"/>
      <c r="S25" s="15"/>
      <c r="T25" s="15"/>
      <c r="U25" s="15"/>
      <c r="V25" s="15"/>
    </row>
    <row r="26" spans="1:22" x14ac:dyDescent="0.25">
      <c r="H26" s="18"/>
      <c r="I26" s="18"/>
      <c r="J26" s="18"/>
      <c r="R26" s="15"/>
      <c r="S26" s="15"/>
      <c r="T26" s="15"/>
      <c r="U26" s="15"/>
      <c r="V26" s="15"/>
    </row>
    <row r="27" spans="1:22" x14ac:dyDescent="0.25">
      <c r="H27" s="18"/>
      <c r="I27" s="18"/>
      <c r="J27" s="18"/>
      <c r="R27" s="15"/>
      <c r="S27" s="15"/>
      <c r="T27" s="15"/>
      <c r="U27" s="15"/>
      <c r="V27" s="15"/>
    </row>
    <row r="28" spans="1:22" x14ac:dyDescent="0.25">
      <c r="H28" s="18"/>
      <c r="I28" s="18"/>
      <c r="J28" s="18"/>
      <c r="R28" s="15"/>
      <c r="S28" s="15"/>
      <c r="T28" s="15"/>
      <c r="U28" s="15"/>
      <c r="V28" s="15"/>
    </row>
    <row r="29" spans="1:22" x14ac:dyDescent="0.25">
      <c r="H29" s="18"/>
      <c r="I29" s="18"/>
      <c r="J29" s="18"/>
      <c r="R29" s="15"/>
      <c r="S29" s="15"/>
      <c r="T29" s="15"/>
      <c r="U29" s="15"/>
      <c r="V29" s="15"/>
    </row>
  </sheetData>
  <mergeCells count="19">
    <mergeCell ref="U1:U2"/>
    <mergeCell ref="V1:V2"/>
    <mergeCell ref="A2:J2"/>
    <mergeCell ref="A6:A7"/>
    <mergeCell ref="B6:B7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B21:D21"/>
    <mergeCell ref="T1:T2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opLeftCell="B1" zoomScale="80" zoomScaleNormal="80" workbookViewId="0">
      <selection activeCell="F28" sqref="F28"/>
    </sheetView>
  </sheetViews>
  <sheetFormatPr defaultColWidth="9.7109375" defaultRowHeight="15" x14ac:dyDescent="0.25"/>
  <cols>
    <col min="1" max="1" width="18.7109375" style="1" customWidth="1"/>
    <col min="2" max="2" width="11.7109375" style="1" customWidth="1"/>
    <col min="3" max="3" width="10.28515625" style="1" customWidth="1"/>
    <col min="4" max="4" width="64" style="1" customWidth="1"/>
    <col min="5" max="5" width="16" style="1" customWidth="1"/>
    <col min="6" max="6" width="16.5703125" style="1" customWidth="1"/>
    <col min="7" max="7" width="15.42578125" style="1" customWidth="1"/>
    <col min="8" max="8" width="11.28515625" style="19" customWidth="1"/>
    <col min="9" max="9" width="13.28515625" style="50" customWidth="1"/>
    <col min="10" max="10" width="12.5703125" style="17" customWidth="1"/>
    <col min="11" max="11" width="15.7109375" style="18" customWidth="1"/>
    <col min="12" max="12" width="18.28515625" style="18" customWidth="1"/>
    <col min="13" max="22" width="12" style="18" customWidth="1"/>
    <col min="23" max="16384" width="9.7109375" style="15"/>
  </cols>
  <sheetData>
    <row r="1" spans="1:22" ht="44.25" customHeight="1" x14ac:dyDescent="0.25">
      <c r="A1" s="53" t="s">
        <v>36</v>
      </c>
      <c r="B1" s="53"/>
      <c r="C1" s="53"/>
      <c r="D1" s="53" t="s">
        <v>37</v>
      </c>
      <c r="E1" s="53"/>
      <c r="F1" s="53"/>
      <c r="G1" s="53"/>
      <c r="H1" s="69" t="s">
        <v>38</v>
      </c>
      <c r="I1" s="69"/>
      <c r="J1" s="69"/>
      <c r="K1" s="69"/>
      <c r="L1" s="69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24.75" customHeight="1" x14ac:dyDescent="0.25">
      <c r="A2" s="53" t="s">
        <v>60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s="16" customFormat="1" ht="34.5" customHeight="1" x14ac:dyDescent="0.2">
      <c r="A3" s="42" t="s">
        <v>2</v>
      </c>
      <c r="B3" s="42" t="s">
        <v>39</v>
      </c>
      <c r="C3" s="42" t="s">
        <v>33</v>
      </c>
      <c r="D3" s="43" t="s">
        <v>34</v>
      </c>
      <c r="E3" s="43" t="s">
        <v>40</v>
      </c>
      <c r="F3" s="43" t="s">
        <v>26</v>
      </c>
      <c r="G3" s="44" t="s">
        <v>3</v>
      </c>
      <c r="H3" s="45" t="s">
        <v>25</v>
      </c>
      <c r="I3" s="45" t="s">
        <v>35</v>
      </c>
      <c r="J3" s="42" t="s">
        <v>27</v>
      </c>
      <c r="K3" s="42" t="s">
        <v>61</v>
      </c>
      <c r="L3" s="42" t="s">
        <v>29</v>
      </c>
    </row>
    <row r="4" spans="1:22" x14ac:dyDescent="0.25">
      <c r="A4" s="21" t="s">
        <v>41</v>
      </c>
      <c r="B4" s="35">
        <v>1</v>
      </c>
      <c r="C4" s="35">
        <v>1</v>
      </c>
      <c r="D4" s="21" t="s">
        <v>41</v>
      </c>
      <c r="E4" s="21"/>
      <c r="F4" s="22"/>
      <c r="G4" s="33"/>
      <c r="H4" s="34">
        <f>REITORIA!H4+CEFID!H4+CEART!H4+CEAD!H4+CAV!H4+CEO!H4+CESFI!H4</f>
        <v>0</v>
      </c>
      <c r="I4" s="48">
        <f>(REITORIA!H4-REITORIA!I4)+(CEFID!H4-CEFID!I4)+(CEART!H4-CEART!I4)+(CEAD!H4-CEAD!I4)+(CAV!H4-CAV!I4)+(CEO!H4-CEO!I4)+(CESFI!H4-CESFI!I4)</f>
        <v>0</v>
      </c>
      <c r="J4" s="51">
        <f>H4-I4</f>
        <v>0</v>
      </c>
      <c r="K4" s="40">
        <f>G4*H4</f>
        <v>0</v>
      </c>
      <c r="L4" s="40">
        <f>G4*I4</f>
        <v>0</v>
      </c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x14ac:dyDescent="0.25">
      <c r="A5" s="21" t="s">
        <v>41</v>
      </c>
      <c r="B5" s="35">
        <v>2</v>
      </c>
      <c r="C5" s="35">
        <v>2</v>
      </c>
      <c r="D5" s="21" t="s">
        <v>41</v>
      </c>
      <c r="E5" s="21"/>
      <c r="F5" s="22"/>
      <c r="G5" s="33"/>
      <c r="H5" s="34">
        <f>REITORIA!H5+CEFID!H5+CEART!H5+CEAD!H5+CAV!H5+CEO!H5+CESFI!H5</f>
        <v>0</v>
      </c>
      <c r="I5" s="48">
        <f>(REITORIA!H5-REITORIA!I5)+(CEFID!H5-CEFID!I5)+(CEART!H5-CEART!I5)+(CEAD!H5-CEAD!I5)+(CAV!H5-CAV!I5)+(CEO!H5-CEO!I5)+(CESFI!H5-CESFI!I5)</f>
        <v>0</v>
      </c>
      <c r="J5" s="51">
        <f t="shared" ref="J5:J17" si="0">H5-I5</f>
        <v>0</v>
      </c>
      <c r="K5" s="40">
        <f t="shared" ref="K5:K17" si="1">G5*H5</f>
        <v>0</v>
      </c>
      <c r="L5" s="40">
        <f t="shared" ref="L5:L17" si="2">G5*I5</f>
        <v>0</v>
      </c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22.5" customHeight="1" x14ac:dyDescent="0.25">
      <c r="A6" s="54" t="s">
        <v>49</v>
      </c>
      <c r="B6" s="54">
        <v>3</v>
      </c>
      <c r="C6" s="35">
        <v>3</v>
      </c>
      <c r="D6" s="21" t="s">
        <v>42</v>
      </c>
      <c r="E6" s="21" t="s">
        <v>43</v>
      </c>
      <c r="F6" s="22" t="s">
        <v>53</v>
      </c>
      <c r="G6" s="33">
        <v>3399</v>
      </c>
      <c r="H6" s="34">
        <f>REITORIA!H6+CEFID!H6+CEART!H6+CEAD!H6+CAV!H6+CEO!H6+CESFI!H6</f>
        <v>29</v>
      </c>
      <c r="I6" s="48">
        <f>(REITORIA!H6-REITORIA!I6)+(CEFID!H6-CEFID!I6)+(CEART!H6-CEART!I6)+(CEAD!H6-CEAD!I6)+(CAV!H6-CAV!I6)+(CEO!H6-CEO!I6)+(CESFI!H6-CESFI!I6)</f>
        <v>0</v>
      </c>
      <c r="J6" s="51">
        <f t="shared" si="0"/>
        <v>29</v>
      </c>
      <c r="K6" s="40">
        <f t="shared" si="1"/>
        <v>98571</v>
      </c>
      <c r="L6" s="40">
        <f t="shared" si="2"/>
        <v>0</v>
      </c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22.5" customHeight="1" x14ac:dyDescent="0.25">
      <c r="A7" s="55"/>
      <c r="B7" s="55"/>
      <c r="C7" s="35">
        <v>4</v>
      </c>
      <c r="D7" s="21" t="s">
        <v>44</v>
      </c>
      <c r="E7" s="21" t="s">
        <v>43</v>
      </c>
      <c r="F7" s="22" t="s">
        <v>53</v>
      </c>
      <c r="G7" s="33">
        <v>5200</v>
      </c>
      <c r="H7" s="34">
        <f>REITORIA!H7+CEFID!H7+CEART!H7+CEAD!H7+CAV!H7+CEO!H7+CESFI!H7</f>
        <v>18</v>
      </c>
      <c r="I7" s="48">
        <f>(REITORIA!H7-REITORIA!I7)+(CEFID!H7-CEFID!I7)+(CEART!H7-CEART!I7)+(CEAD!H7-CEAD!I7)+(CAV!H7-CAV!I7)+(CEO!H7-CEO!I7)+(CESFI!H7-CESFI!I7)</f>
        <v>0</v>
      </c>
      <c r="J7" s="51">
        <f t="shared" si="0"/>
        <v>18</v>
      </c>
      <c r="K7" s="40">
        <f t="shared" si="1"/>
        <v>93600</v>
      </c>
      <c r="L7" s="40">
        <f t="shared" si="2"/>
        <v>0</v>
      </c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x14ac:dyDescent="0.25">
      <c r="A8" s="21" t="s">
        <v>41</v>
      </c>
      <c r="B8" s="35">
        <v>4</v>
      </c>
      <c r="C8" s="35">
        <v>5</v>
      </c>
      <c r="D8" s="21" t="s">
        <v>41</v>
      </c>
      <c r="E8" s="21"/>
      <c r="F8" s="22"/>
      <c r="G8" s="33"/>
      <c r="H8" s="34">
        <f>REITORIA!H8+CEFID!H8+CEART!H8+CEAD!H8+CAV!H8+CEO!H8+CESFI!H8</f>
        <v>0</v>
      </c>
      <c r="I8" s="48">
        <f>(REITORIA!H8-REITORIA!I8)+(CEFID!H8-CEFID!I8)+(CEART!H8-CEART!I8)+(CEAD!H8-CEAD!I8)+(CAV!H8-CAV!I8)+(CEO!H8-CEO!I8)+(CESFI!H8-CESFI!I8)</f>
        <v>0</v>
      </c>
      <c r="J8" s="51">
        <f t="shared" si="0"/>
        <v>0</v>
      </c>
      <c r="K8" s="40">
        <f t="shared" si="1"/>
        <v>0</v>
      </c>
      <c r="L8" s="40">
        <f t="shared" si="2"/>
        <v>0</v>
      </c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x14ac:dyDescent="0.25">
      <c r="A9" s="21" t="s">
        <v>41</v>
      </c>
      <c r="B9" s="35">
        <v>5</v>
      </c>
      <c r="C9" s="35">
        <v>6</v>
      </c>
      <c r="D9" s="21" t="s">
        <v>41</v>
      </c>
      <c r="E9" s="21"/>
      <c r="F9" s="22"/>
      <c r="G9" s="33"/>
      <c r="H9" s="34">
        <f>REITORIA!H9+CEFID!H9+CEART!H9+CEAD!H9+CAV!H9+CEO!H9+CESFI!H9</f>
        <v>0</v>
      </c>
      <c r="I9" s="48">
        <f>(REITORIA!H9-REITORIA!I9)+(CEFID!H9-CEFID!I9)+(CEART!H9-CEART!I9)+(CEAD!H9-CEAD!I9)+(CAV!H9-CAV!I9)+(CEO!H9-CEO!I9)+(CESFI!H9-CESFI!I9)</f>
        <v>0</v>
      </c>
      <c r="J9" s="51">
        <f t="shared" si="0"/>
        <v>0</v>
      </c>
      <c r="K9" s="40">
        <f t="shared" si="1"/>
        <v>0</v>
      </c>
      <c r="L9" s="40">
        <f t="shared" si="2"/>
        <v>0</v>
      </c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x14ac:dyDescent="0.25">
      <c r="A10" s="21" t="s">
        <v>45</v>
      </c>
      <c r="B10" s="35">
        <v>6</v>
      </c>
      <c r="C10" s="35">
        <v>7</v>
      </c>
      <c r="D10" s="21" t="s">
        <v>45</v>
      </c>
      <c r="E10" s="21"/>
      <c r="F10" s="22"/>
      <c r="G10" s="33"/>
      <c r="H10" s="34">
        <f>REITORIA!H10+CEFID!H10+CEART!H10+CEAD!H10+CAV!H10+CEO!H10+CESFI!H10</f>
        <v>0</v>
      </c>
      <c r="I10" s="48">
        <f>(REITORIA!H10-REITORIA!I10)+(CEFID!H10-CEFID!I10)+(CEART!H10-CEART!I10)+(CEAD!H10-CEAD!I10)+(CAV!H10-CAV!I10)+(CEO!H10-CEO!I10)+(CESFI!H10-CESFI!I10)</f>
        <v>0</v>
      </c>
      <c r="J10" s="51">
        <f t="shared" si="0"/>
        <v>0</v>
      </c>
      <c r="K10" s="40">
        <f t="shared" si="1"/>
        <v>0</v>
      </c>
      <c r="L10" s="40">
        <f t="shared" si="2"/>
        <v>0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x14ac:dyDescent="0.25">
      <c r="A11" s="21" t="s">
        <v>41</v>
      </c>
      <c r="B11" s="35">
        <v>7</v>
      </c>
      <c r="C11" s="35">
        <v>8</v>
      </c>
      <c r="D11" s="21" t="s">
        <v>41</v>
      </c>
      <c r="E11" s="21"/>
      <c r="F11" s="22"/>
      <c r="G11" s="33"/>
      <c r="H11" s="34">
        <f>REITORIA!H11+CEFID!H11+CEART!H11+CEAD!H11+CAV!H11+CEO!H11+CESFI!H11</f>
        <v>0</v>
      </c>
      <c r="I11" s="48">
        <f>(REITORIA!H11-REITORIA!I11)+(CEFID!H11-CEFID!I11)+(CEART!H11-CEART!I11)+(CEAD!H11-CEAD!I11)+(CAV!H11-CAV!I11)+(CEO!H11-CEO!I11)+(CESFI!H11-CESFI!I11)</f>
        <v>0</v>
      </c>
      <c r="J11" s="51">
        <f t="shared" si="0"/>
        <v>0</v>
      </c>
      <c r="K11" s="40">
        <f t="shared" si="1"/>
        <v>0</v>
      </c>
      <c r="L11" s="40">
        <f t="shared" si="2"/>
        <v>0</v>
      </c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x14ac:dyDescent="0.25">
      <c r="A12" s="21" t="s">
        <v>41</v>
      </c>
      <c r="B12" s="35">
        <v>8</v>
      </c>
      <c r="C12" s="35">
        <v>9</v>
      </c>
      <c r="D12" s="21" t="s">
        <v>41</v>
      </c>
      <c r="E12" s="21"/>
      <c r="F12" s="22"/>
      <c r="G12" s="33"/>
      <c r="H12" s="34">
        <f>REITORIA!H12+CEFID!H12+CEART!H12+CEAD!H12+CAV!H12+CEO!H12+CESFI!H12</f>
        <v>0</v>
      </c>
      <c r="I12" s="48">
        <f>(REITORIA!H12-REITORIA!I12)+(CEFID!H12-CEFID!I12)+(CEART!H12-CEART!I12)+(CEAD!H12-CEAD!I12)+(CAV!H12-CAV!I12)+(CEO!H12-CEO!I12)+(CESFI!H12-CESFI!I12)</f>
        <v>0</v>
      </c>
      <c r="J12" s="51">
        <f t="shared" si="0"/>
        <v>0</v>
      </c>
      <c r="K12" s="40">
        <f t="shared" si="1"/>
        <v>0</v>
      </c>
      <c r="L12" s="40">
        <f t="shared" si="2"/>
        <v>0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x14ac:dyDescent="0.25">
      <c r="A13" s="21" t="s">
        <v>41</v>
      </c>
      <c r="B13" s="35">
        <v>9</v>
      </c>
      <c r="C13" s="35">
        <v>10</v>
      </c>
      <c r="D13" s="21" t="s">
        <v>41</v>
      </c>
      <c r="E13" s="21"/>
      <c r="F13" s="22"/>
      <c r="G13" s="33"/>
      <c r="H13" s="34">
        <f>REITORIA!H13+CEFID!H13+CEART!H13+CEAD!H13+CAV!H13+CEO!H13+CESFI!H13</f>
        <v>0</v>
      </c>
      <c r="I13" s="48">
        <f>(REITORIA!H13-REITORIA!I13)+(CEFID!H13-CEFID!I13)+(CEART!H13-CEART!I13)+(CEAD!H13-CEAD!I13)+(CAV!H13-CAV!I13)+(CEO!H13-CEO!I13)+(CESFI!H13-CESFI!I13)</f>
        <v>0</v>
      </c>
      <c r="J13" s="51">
        <f t="shared" si="0"/>
        <v>0</v>
      </c>
      <c r="K13" s="40">
        <f t="shared" si="1"/>
        <v>0</v>
      </c>
      <c r="L13" s="40">
        <f t="shared" si="2"/>
        <v>0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60" x14ac:dyDescent="0.25">
      <c r="A14" s="35" t="s">
        <v>50</v>
      </c>
      <c r="B14" s="35">
        <v>10</v>
      </c>
      <c r="C14" s="35">
        <v>11</v>
      </c>
      <c r="D14" s="21" t="s">
        <v>46</v>
      </c>
      <c r="E14" s="21" t="s">
        <v>43</v>
      </c>
      <c r="F14" s="22" t="s">
        <v>53</v>
      </c>
      <c r="G14" s="33">
        <v>1734.6</v>
      </c>
      <c r="H14" s="34">
        <f>REITORIA!H14+CEFID!H14+CEART!H14+CEAD!H14+CAV!H14+CEO!H14+CESFI!H14</f>
        <v>25</v>
      </c>
      <c r="I14" s="48">
        <f>(REITORIA!H14-REITORIA!I14)+(CEFID!H14-CEFID!I14)+(CEART!H14-CEART!I14)+(CEAD!H14-CEAD!I14)+(CAV!H14-CAV!I14)+(CEO!H14-CEO!I14)+(CESFI!H14-CESFI!I14)</f>
        <v>0</v>
      </c>
      <c r="J14" s="51">
        <f t="shared" si="0"/>
        <v>25</v>
      </c>
      <c r="K14" s="40">
        <f t="shared" si="1"/>
        <v>43365</v>
      </c>
      <c r="L14" s="40">
        <f t="shared" si="2"/>
        <v>0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x14ac:dyDescent="0.25">
      <c r="A15" s="21" t="s">
        <v>41</v>
      </c>
      <c r="B15" s="35">
        <v>11</v>
      </c>
      <c r="C15" s="35">
        <v>12</v>
      </c>
      <c r="D15" s="21" t="s">
        <v>41</v>
      </c>
      <c r="E15" s="21" t="s">
        <v>43</v>
      </c>
      <c r="F15" s="22" t="s">
        <v>53</v>
      </c>
      <c r="G15" s="33"/>
      <c r="H15" s="34">
        <f>REITORIA!H15+CEFID!H15+CEART!H15+CEAD!H15+CAV!H15+CEO!H15+CESFI!H15</f>
        <v>0</v>
      </c>
      <c r="I15" s="48">
        <f>(REITORIA!H15-REITORIA!I15)+(CEFID!H15-CEFID!I15)+(CEART!H15-CEART!I15)+(CEAD!H15-CEAD!I15)+(CAV!H15-CAV!I15)+(CEO!H15-CEO!I15)+(CESFI!H15-CESFI!I15)</f>
        <v>0</v>
      </c>
      <c r="J15" s="51">
        <f t="shared" si="0"/>
        <v>0</v>
      </c>
      <c r="K15" s="40">
        <f t="shared" si="1"/>
        <v>0</v>
      </c>
      <c r="L15" s="40">
        <f t="shared" si="2"/>
        <v>0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x14ac:dyDescent="0.25">
      <c r="A16" s="21" t="s">
        <v>41</v>
      </c>
      <c r="B16" s="35">
        <v>12</v>
      </c>
      <c r="C16" s="35">
        <v>13</v>
      </c>
      <c r="D16" s="21" t="s">
        <v>41</v>
      </c>
      <c r="E16" s="21" t="s">
        <v>43</v>
      </c>
      <c r="F16" s="22" t="s">
        <v>53</v>
      </c>
      <c r="G16" s="33"/>
      <c r="H16" s="34">
        <f>REITORIA!H16+CEFID!H16+CEART!H16+CEAD!H16+CAV!H16+CEO!H16+CESFI!H16</f>
        <v>0</v>
      </c>
      <c r="I16" s="48">
        <f>(REITORIA!H16-REITORIA!I16)+(CEFID!H16-CEFID!I16)+(CEART!H16-CEART!I16)+(CEAD!H16-CEAD!I16)+(CAV!H16-CAV!I16)+(CEO!H16-CEO!I16)+(CESFI!H16-CESFI!I16)</f>
        <v>0</v>
      </c>
      <c r="J16" s="51">
        <f t="shared" si="0"/>
        <v>0</v>
      </c>
      <c r="K16" s="40">
        <f t="shared" si="1"/>
        <v>0</v>
      </c>
      <c r="L16" s="40">
        <f t="shared" si="2"/>
        <v>0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ht="30" x14ac:dyDescent="0.25">
      <c r="A17" s="35" t="s">
        <v>51</v>
      </c>
      <c r="B17" s="35">
        <v>13</v>
      </c>
      <c r="C17" s="35">
        <v>14</v>
      </c>
      <c r="D17" s="21" t="s">
        <v>47</v>
      </c>
      <c r="E17" s="21"/>
      <c r="F17" s="22"/>
      <c r="G17" s="33">
        <v>15400</v>
      </c>
      <c r="H17" s="34">
        <f>REITORIA!H17+CEFID!H17+CEART!H17+CEAD!H17+CAV!H17+CEO!H17+CESFI!H17</f>
        <v>1</v>
      </c>
      <c r="I17" s="48">
        <f>(REITORIA!H17-REITORIA!I17)+(CEFID!H17-CEFID!I17)+(CEART!H17-CEART!I17)+(CEAD!H17-CEAD!I17)+(CAV!H17-CAV!I17)+(CEO!H17-CEO!I17)+(CESFI!H17-CESFI!I17)</f>
        <v>1</v>
      </c>
      <c r="J17" s="51">
        <f t="shared" si="0"/>
        <v>0</v>
      </c>
      <c r="K17" s="40">
        <f t="shared" si="1"/>
        <v>15400</v>
      </c>
      <c r="L17" s="40">
        <f t="shared" si="2"/>
        <v>15400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x14ac:dyDescent="0.25">
      <c r="J18" s="39"/>
      <c r="K18" s="41">
        <f>SUM(K4:K17)</f>
        <v>250936</v>
      </c>
      <c r="L18" s="41">
        <f>SUM(L4:L17)</f>
        <v>15400</v>
      </c>
    </row>
    <row r="21" spans="1:22" ht="15.75" x14ac:dyDescent="0.25">
      <c r="B21" s="56" t="s">
        <v>32</v>
      </c>
      <c r="C21" s="56"/>
      <c r="D21" s="56"/>
      <c r="H21" s="60" t="s">
        <v>62</v>
      </c>
      <c r="I21" s="61"/>
      <c r="J21" s="61"/>
      <c r="K21" s="61"/>
      <c r="L21" s="62"/>
    </row>
    <row r="22" spans="1:22" ht="15.75" x14ac:dyDescent="0.25">
      <c r="H22" s="63" t="s">
        <v>63</v>
      </c>
      <c r="I22" s="64"/>
      <c r="J22" s="64"/>
      <c r="K22" s="64"/>
      <c r="L22" s="65"/>
    </row>
    <row r="23" spans="1:22" ht="15.75" x14ac:dyDescent="0.25">
      <c r="H23" s="66" t="s">
        <v>38</v>
      </c>
      <c r="I23" s="67"/>
      <c r="J23" s="67"/>
      <c r="K23" s="67"/>
      <c r="L23" s="68"/>
    </row>
    <row r="24" spans="1:22" ht="15.75" x14ac:dyDescent="0.25">
      <c r="H24" s="27" t="s">
        <v>28</v>
      </c>
      <c r="I24" s="28"/>
      <c r="J24" s="28"/>
      <c r="K24" s="36"/>
      <c r="L24" s="23">
        <f>K18</f>
        <v>250936</v>
      </c>
    </row>
    <row r="25" spans="1:22" ht="15.75" x14ac:dyDescent="0.25">
      <c r="H25" s="29" t="s">
        <v>29</v>
      </c>
      <c r="I25" s="30"/>
      <c r="J25" s="30"/>
      <c r="K25" s="37"/>
      <c r="L25" s="24">
        <f>L18</f>
        <v>15400</v>
      </c>
    </row>
    <row r="26" spans="1:22" ht="15.75" x14ac:dyDescent="0.25">
      <c r="H26" s="29" t="s">
        <v>30</v>
      </c>
      <c r="I26" s="30"/>
      <c r="J26" s="30"/>
      <c r="K26" s="37"/>
      <c r="L26" s="26"/>
    </row>
    <row r="27" spans="1:22" ht="15.75" x14ac:dyDescent="0.25">
      <c r="H27" s="31" t="s">
        <v>31</v>
      </c>
      <c r="I27" s="32"/>
      <c r="J27" s="32"/>
      <c r="K27" s="38"/>
      <c r="L27" s="25">
        <f>L25/L24</f>
        <v>6.1370229859406385E-2</v>
      </c>
    </row>
    <row r="28" spans="1:22" ht="15.75" x14ac:dyDescent="0.25">
      <c r="H28" s="57" t="s">
        <v>64</v>
      </c>
      <c r="I28" s="58"/>
      <c r="J28" s="58"/>
      <c r="K28" s="58"/>
      <c r="L28" s="59"/>
    </row>
  </sheetData>
  <mergeCells count="11">
    <mergeCell ref="H1:L1"/>
    <mergeCell ref="A2:L2"/>
    <mergeCell ref="A6:A7"/>
    <mergeCell ref="B6:B7"/>
    <mergeCell ref="A1:C1"/>
    <mergeCell ref="D1:G1"/>
    <mergeCell ref="H28:L28"/>
    <mergeCell ref="B21:D21"/>
    <mergeCell ref="H21:L21"/>
    <mergeCell ref="H22:L22"/>
    <mergeCell ref="H23:L23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2" customWidth="1"/>
    <col min="2" max="2" width="6.85546875" style="2" customWidth="1"/>
    <col min="3" max="3" width="31" style="2" customWidth="1"/>
    <col min="4" max="4" width="8.5703125" style="2" bestFit="1" customWidth="1"/>
    <col min="5" max="5" width="9.5703125" style="2" customWidth="1"/>
    <col min="6" max="6" width="14.7109375" style="2" customWidth="1"/>
    <col min="7" max="7" width="16" style="2" customWidth="1"/>
    <col min="8" max="8" width="11.140625" style="2" customWidth="1"/>
    <col min="9" max="16384" width="9.140625" style="2"/>
  </cols>
  <sheetData>
    <row r="1" spans="1:8" ht="20.25" customHeight="1" x14ac:dyDescent="0.2">
      <c r="A1" s="71" t="s">
        <v>8</v>
      </c>
      <c r="B1" s="71"/>
      <c r="C1" s="71"/>
      <c r="D1" s="71"/>
      <c r="E1" s="71"/>
      <c r="F1" s="71"/>
      <c r="G1" s="71"/>
      <c r="H1" s="71"/>
    </row>
    <row r="2" spans="1:8" ht="20.25" x14ac:dyDescent="0.2">
      <c r="B2" s="3"/>
    </row>
    <row r="3" spans="1:8" ht="47.25" customHeight="1" x14ac:dyDescent="0.2">
      <c r="A3" s="72" t="s">
        <v>9</v>
      </c>
      <c r="B3" s="72"/>
      <c r="C3" s="72"/>
      <c r="D3" s="72"/>
      <c r="E3" s="72"/>
      <c r="F3" s="72"/>
      <c r="G3" s="72"/>
      <c r="H3" s="72"/>
    </row>
    <row r="4" spans="1:8" ht="35.25" customHeight="1" x14ac:dyDescent="0.2">
      <c r="B4" s="4"/>
    </row>
    <row r="5" spans="1:8" ht="15" customHeight="1" x14ac:dyDescent="0.2">
      <c r="A5" s="73" t="s">
        <v>10</v>
      </c>
      <c r="B5" s="73"/>
      <c r="C5" s="73"/>
      <c r="D5" s="73"/>
      <c r="E5" s="73"/>
      <c r="F5" s="73"/>
      <c r="G5" s="73"/>
      <c r="H5" s="73"/>
    </row>
    <row r="6" spans="1:8" ht="15" customHeight="1" x14ac:dyDescent="0.2">
      <c r="A6" s="73" t="s">
        <v>11</v>
      </c>
      <c r="B6" s="73"/>
      <c r="C6" s="73"/>
      <c r="D6" s="73"/>
      <c r="E6" s="73"/>
      <c r="F6" s="73"/>
      <c r="G6" s="73"/>
      <c r="H6" s="73"/>
    </row>
    <row r="7" spans="1:8" ht="15" customHeight="1" x14ac:dyDescent="0.2">
      <c r="A7" s="73" t="s">
        <v>12</v>
      </c>
      <c r="B7" s="73"/>
      <c r="C7" s="73"/>
      <c r="D7" s="73"/>
      <c r="E7" s="73"/>
      <c r="F7" s="73"/>
      <c r="G7" s="73"/>
      <c r="H7" s="73"/>
    </row>
    <row r="8" spans="1:8" ht="15" customHeight="1" x14ac:dyDescent="0.2">
      <c r="A8" s="73" t="s">
        <v>13</v>
      </c>
      <c r="B8" s="73"/>
      <c r="C8" s="73"/>
      <c r="D8" s="73"/>
      <c r="E8" s="73"/>
      <c r="F8" s="73"/>
      <c r="G8" s="73"/>
      <c r="H8" s="73"/>
    </row>
    <row r="9" spans="1:8" ht="30" customHeight="1" x14ac:dyDescent="0.2">
      <c r="B9" s="5"/>
    </row>
    <row r="10" spans="1:8" ht="105" customHeight="1" x14ac:dyDescent="0.2">
      <c r="A10" s="74" t="s">
        <v>14</v>
      </c>
      <c r="B10" s="74"/>
      <c r="C10" s="74"/>
      <c r="D10" s="74"/>
      <c r="E10" s="74"/>
      <c r="F10" s="74"/>
      <c r="G10" s="74"/>
      <c r="H10" s="74"/>
    </row>
    <row r="11" spans="1:8" ht="15.75" thickBot="1" x14ac:dyDescent="0.25">
      <c r="B11" s="6"/>
    </row>
    <row r="12" spans="1:8" ht="48.75" thickBot="1" x14ac:dyDescent="0.25">
      <c r="A12" s="7" t="s">
        <v>7</v>
      </c>
      <c r="B12" s="7" t="s">
        <v>5</v>
      </c>
      <c r="C12" s="8" t="s">
        <v>15</v>
      </c>
      <c r="D12" s="8" t="s">
        <v>6</v>
      </c>
      <c r="E12" s="8" t="s">
        <v>16</v>
      </c>
      <c r="F12" s="8" t="s">
        <v>17</v>
      </c>
      <c r="G12" s="8" t="s">
        <v>18</v>
      </c>
      <c r="H12" s="8" t="s">
        <v>19</v>
      </c>
    </row>
    <row r="13" spans="1:8" ht="15.75" thickBot="1" x14ac:dyDescent="0.25">
      <c r="A13" s="9"/>
      <c r="B13" s="9"/>
      <c r="C13" s="10"/>
      <c r="D13" s="10"/>
      <c r="E13" s="10"/>
      <c r="F13" s="10"/>
      <c r="G13" s="10"/>
      <c r="H13" s="10"/>
    </row>
    <row r="14" spans="1:8" ht="15.75" thickBot="1" x14ac:dyDescent="0.25">
      <c r="A14" s="9"/>
      <c r="B14" s="9"/>
      <c r="C14" s="10"/>
      <c r="D14" s="10"/>
      <c r="E14" s="10"/>
      <c r="F14" s="10"/>
      <c r="G14" s="10"/>
      <c r="H14" s="10"/>
    </row>
    <row r="15" spans="1:8" ht="15.75" thickBot="1" x14ac:dyDescent="0.25">
      <c r="A15" s="9"/>
      <c r="B15" s="9"/>
      <c r="C15" s="10"/>
      <c r="D15" s="10"/>
      <c r="E15" s="10"/>
      <c r="F15" s="10"/>
      <c r="G15" s="10"/>
      <c r="H15" s="10"/>
    </row>
    <row r="16" spans="1:8" ht="15.75" thickBot="1" x14ac:dyDescent="0.25">
      <c r="A16" s="9"/>
      <c r="B16" s="9"/>
      <c r="C16" s="10"/>
      <c r="D16" s="10"/>
      <c r="E16" s="10"/>
      <c r="F16" s="10"/>
      <c r="G16" s="10"/>
      <c r="H16" s="10"/>
    </row>
    <row r="17" spans="1:8" ht="15.75" thickBot="1" x14ac:dyDescent="0.25">
      <c r="A17" s="11"/>
      <c r="B17" s="11"/>
      <c r="C17" s="12"/>
      <c r="D17" s="12"/>
      <c r="E17" s="12"/>
      <c r="F17" s="12"/>
      <c r="G17" s="12"/>
      <c r="H17" s="12"/>
    </row>
    <row r="18" spans="1:8" ht="42" customHeight="1" x14ac:dyDescent="0.2">
      <c r="B18" s="13"/>
      <c r="C18" s="14"/>
      <c r="D18" s="14"/>
      <c r="E18" s="14"/>
      <c r="F18" s="14"/>
      <c r="G18" s="14"/>
      <c r="H18" s="14"/>
    </row>
    <row r="19" spans="1:8" ht="15" customHeight="1" x14ac:dyDescent="0.2">
      <c r="A19" s="75" t="s">
        <v>20</v>
      </c>
      <c r="B19" s="75"/>
      <c r="C19" s="75"/>
      <c r="D19" s="75"/>
      <c r="E19" s="75"/>
      <c r="F19" s="75"/>
      <c r="G19" s="75"/>
      <c r="H19" s="75"/>
    </row>
    <row r="20" spans="1:8" ht="14.25" x14ac:dyDescent="0.2">
      <c r="A20" s="76" t="s">
        <v>21</v>
      </c>
      <c r="B20" s="76"/>
      <c r="C20" s="76"/>
      <c r="D20" s="76"/>
      <c r="E20" s="76"/>
      <c r="F20" s="76"/>
      <c r="G20" s="76"/>
      <c r="H20" s="76"/>
    </row>
    <row r="21" spans="1:8" ht="15" x14ac:dyDescent="0.2">
      <c r="B21" s="6"/>
    </row>
    <row r="22" spans="1:8" ht="15" x14ac:dyDescent="0.2">
      <c r="B22" s="6"/>
    </row>
    <row r="23" spans="1:8" ht="15" x14ac:dyDescent="0.2">
      <c r="B23" s="6"/>
    </row>
    <row r="24" spans="1:8" ht="15" customHeight="1" x14ac:dyDescent="0.2">
      <c r="A24" s="77" t="s">
        <v>22</v>
      </c>
      <c r="B24" s="77"/>
      <c r="C24" s="77"/>
      <c r="D24" s="77"/>
      <c r="E24" s="77"/>
      <c r="F24" s="77"/>
      <c r="G24" s="77"/>
      <c r="H24" s="77"/>
    </row>
    <row r="25" spans="1:8" ht="15" customHeight="1" x14ac:dyDescent="0.2">
      <c r="A25" s="77" t="s">
        <v>23</v>
      </c>
      <c r="B25" s="77"/>
      <c r="C25" s="77"/>
      <c r="D25" s="77"/>
      <c r="E25" s="77"/>
      <c r="F25" s="77"/>
      <c r="G25" s="77"/>
      <c r="H25" s="77"/>
    </row>
    <row r="26" spans="1:8" ht="15" customHeight="1" x14ac:dyDescent="0.2">
      <c r="A26" s="70" t="s">
        <v>24</v>
      </c>
      <c r="B26" s="70"/>
      <c r="C26" s="70"/>
      <c r="D26" s="70"/>
      <c r="E26" s="70"/>
      <c r="F26" s="70"/>
      <c r="G26" s="70"/>
      <c r="H26" s="70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REITORIA</vt:lpstr>
      <vt:lpstr>CEFID</vt:lpstr>
      <vt:lpstr>CEART</vt:lpstr>
      <vt:lpstr>CEAD</vt:lpstr>
      <vt:lpstr>CAV</vt:lpstr>
      <vt:lpstr>CEO</vt:lpstr>
      <vt:lpstr>CESFI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2016-07-20T16:44:51Z</dcterms:modified>
</cp:coreProperties>
</file>