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404-2015 - UDESC - Coffee Break - Vig 02.12.16\"/>
    </mc:Choice>
  </mc:AlternateContent>
  <bookViews>
    <workbookView xWindow="0" yWindow="0" windowWidth="6315" windowHeight="4710" tabRatio="857" activeTab="9"/>
  </bookViews>
  <sheets>
    <sheet name="REITORIA" sheetId="163" r:id="rId1"/>
    <sheet name="PROEX" sheetId="167" r:id="rId2"/>
    <sheet name="MUSEU" sheetId="168" r:id="rId3"/>
    <sheet name="PROEN" sheetId="169" r:id="rId4"/>
    <sheet name="ESAG" sheetId="170" r:id="rId5"/>
    <sheet name="CEART" sheetId="166" r:id="rId6"/>
    <sheet name="FAED" sheetId="165" r:id="rId7"/>
    <sheet name="CEAD" sheetId="171" r:id="rId8"/>
    <sheet name="CEFID" sheetId="164" r:id="rId9"/>
    <sheet name="GESTOR" sheetId="162" r:id="rId10"/>
    <sheet name="Modelo Anexo II IN 002_2014" sheetId="77" r:id="rId11"/>
  </sheets>
  <definedNames>
    <definedName name="diasuteis" localSheetId="9">#REF!</definedName>
    <definedName name="diasuteis">#REF!</definedName>
    <definedName name="Ferias" localSheetId="9">#REF!</definedName>
    <definedName name="Ferias">#REF!</definedName>
    <definedName name="RD" localSheetId="9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6" i="166" l="1"/>
  <c r="H5" i="166"/>
  <c r="K13" i="162" l="1"/>
  <c r="J8" i="162"/>
  <c r="J5" i="162"/>
  <c r="J6" i="162"/>
  <c r="J7" i="162"/>
  <c r="J4" i="162"/>
  <c r="G5" i="162"/>
  <c r="G6" i="162"/>
  <c r="G7" i="162"/>
  <c r="G4" i="162"/>
  <c r="H7" i="164" l="1"/>
  <c r="I7" i="164" s="1"/>
  <c r="H6" i="164"/>
  <c r="I6" i="164" s="1"/>
  <c r="H5" i="164"/>
  <c r="I5" i="164" s="1"/>
  <c r="H4" i="164"/>
  <c r="I4" i="164" s="1"/>
  <c r="H7" i="171"/>
  <c r="I7" i="171" s="1"/>
  <c r="H6" i="171"/>
  <c r="I6" i="171" s="1"/>
  <c r="H5" i="171"/>
  <c r="I5" i="171" s="1"/>
  <c r="I4" i="171"/>
  <c r="H4" i="171"/>
  <c r="H7" i="165"/>
  <c r="I7" i="165" s="1"/>
  <c r="H6" i="165"/>
  <c r="I6" i="165" s="1"/>
  <c r="H5" i="165"/>
  <c r="I5" i="165" s="1"/>
  <c r="H4" i="165"/>
  <c r="I4" i="165" s="1"/>
  <c r="H7" i="166"/>
  <c r="I6" i="166"/>
  <c r="H6" i="162"/>
  <c r="H4" i="166"/>
  <c r="H7" i="170"/>
  <c r="I7" i="170" s="1"/>
  <c r="H6" i="170"/>
  <c r="I6" i="170" s="1"/>
  <c r="H5" i="170"/>
  <c r="I5" i="170" s="1"/>
  <c r="H4" i="170"/>
  <c r="I4" i="170" s="1"/>
  <c r="H7" i="169"/>
  <c r="I7" i="169" s="1"/>
  <c r="H6" i="169"/>
  <c r="I6" i="169" s="1"/>
  <c r="H5" i="169"/>
  <c r="I5" i="169" s="1"/>
  <c r="H4" i="169"/>
  <c r="I4" i="169" s="1"/>
  <c r="H7" i="168"/>
  <c r="I7" i="168" s="1"/>
  <c r="H6" i="168"/>
  <c r="I6" i="168" s="1"/>
  <c r="H5" i="168"/>
  <c r="I5" i="168" s="1"/>
  <c r="H4" i="168"/>
  <c r="I4" i="168" s="1"/>
  <c r="H7" i="167"/>
  <c r="I7" i="167" s="1"/>
  <c r="H6" i="167"/>
  <c r="I6" i="167" s="1"/>
  <c r="H5" i="167"/>
  <c r="I5" i="167" s="1"/>
  <c r="H4" i="167"/>
  <c r="I4" i="167" s="1"/>
  <c r="I5" i="166" l="1"/>
  <c r="H5" i="162"/>
  <c r="K6" i="162"/>
  <c r="I6" i="162"/>
  <c r="I4" i="166"/>
  <c r="H4" i="162"/>
  <c r="I7" i="166"/>
  <c r="H7" i="162"/>
  <c r="H7" i="163"/>
  <c r="K5" i="162" l="1"/>
  <c r="I5" i="162"/>
  <c r="K7" i="162"/>
  <c r="I7" i="162"/>
  <c r="K4" i="162"/>
  <c r="I4" i="162"/>
  <c r="I7" i="163"/>
  <c r="H6" i="163"/>
  <c r="H5" i="163"/>
  <c r="H4" i="163"/>
  <c r="K8" i="162" l="1"/>
  <c r="K14" i="162" s="1"/>
  <c r="K16" i="162" s="1"/>
  <c r="I4" i="163"/>
  <c r="I5" i="163"/>
  <c r="I6" i="163"/>
</calcChain>
</file>

<file path=xl/sharedStrings.xml><?xml version="1.0" encoding="utf-8"?>
<sst xmlns="http://schemas.openxmlformats.org/spreadsheetml/2006/main" count="512" uniqueCount="60">
  <si>
    <t>Saldo / Automático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</si>
  <si>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</si>
  <si>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</si>
  <si>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</si>
  <si>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</si>
  <si>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</si>
  <si>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</si>
  <si>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</si>
  <si>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</si>
  <si>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</si>
  <si>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</si>
  <si>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</si>
  <si>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</si>
  <si>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</si>
  <si>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</si>
  <si>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</si>
  <si>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</si>
  <si>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</si>
  <si>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</si>
  <si>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</si>
  <si>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</si>
  <si>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</si>
  <si>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</si>
  <si>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</si>
  <si>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</si>
  <si>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</si>
  <si>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DETALHAMENTO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</si>
  <si>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</si>
  <si>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</si>
  <si>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</si>
  <si>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</si>
  <si>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</si>
  <si>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</si>
  <si>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</si>
  <si>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*Prazos de execução e pagamento conforme Edital</t>
  </si>
  <si>
    <t>ITEM</t>
  </si>
  <si>
    <t>DESCRIÇÃO</t>
  </si>
  <si>
    <t>Qtde Utilizada</t>
  </si>
  <si>
    <t>PROCESSO: 1404/2015/UDESC</t>
  </si>
  <si>
    <t>VIGÊNCIA DA ATA: 03/12/2015 até 02/12/2016</t>
  </si>
  <si>
    <t>CONTRATAÇÃO DE EMPRESA PARA FORNECIMENTO DE COFFEE BREAK E COQUETEL PARA EVENTOS DO CAMPUS I - UDESC</t>
  </si>
  <si>
    <t>OBJETO: CONTRATAÇÃO DE EMPRESA PARA FORNECIMENTO DE COFFEE BREAK E COQUETEL PARA EVENTOS DO CAMPUS I - UDESC</t>
  </si>
  <si>
    <t>COFFEE BREAK TIPO 1</t>
  </si>
  <si>
    <t xml:space="preserve">COFFEE BREAK TIPO 2 </t>
  </si>
  <si>
    <t>COFFEE BREAK TIPO 3</t>
  </si>
  <si>
    <t>COQUETEL</t>
  </si>
  <si>
    <t>UNIDADE</t>
  </si>
  <si>
    <t>Pessoa</t>
  </si>
  <si>
    <t>339030-15</t>
  </si>
  <si>
    <t xml:space="preserve"> Contrato nº  xxxx/2016 Qtde. DT</t>
  </si>
  <si>
    <t>Açoriana Buffet Fornecedora de Alimentos Ltda ME</t>
  </si>
  <si>
    <t>CENTRO PARTICIPANTE: REITORIA</t>
  </si>
  <si>
    <t>Pregão 1404/2015/UDESC - SRP</t>
  </si>
  <si>
    <t xml:space="preserve"> Contrato nº  AF91/2016 Qtde. DT</t>
  </si>
  <si>
    <t xml:space="preserve"> Contrato nº  AF425/2016 Qtde. DT</t>
  </si>
  <si>
    <t>110/2016</t>
  </si>
  <si>
    <t xml:space="preserve"> 452/2016</t>
  </si>
  <si>
    <t xml:space="preserve"> Contrato nº  93/2016 Qtde. DT</t>
  </si>
  <si>
    <t>AF nº 2242/2015 Qtde. DT</t>
  </si>
  <si>
    <t>Resumo Atualizado em Junho/2016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</si>
</sst>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87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11" xfId="1" applyNumberFormat="1" applyFont="1" applyFill="1" applyBorder="1" applyAlignment="1" applyProtection="1">
      <alignment horizontal="right"/>
      <protection locked="0"/>
    </xf>
    <xf numFmtId="9" fontId="17" fillId="9" borderId="7" xfId="12" applyFont="1" applyFill="1" applyBorder="1" applyAlignment="1" applyProtection="1">
      <alignment horizontal="right"/>
      <protection locked="0"/>
    </xf>
    <xf numFmtId="2" fontId="17" fillId="9" borderId="11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44" fontId="4" fillId="0" borderId="1" xfId="13" applyFont="1" applyFill="1" applyBorder="1" applyAlignment="1">
      <alignment vertical="center"/>
    </xf>
    <xf numFmtId="0" fontId="4" fillId="0" borderId="1" xfId="1" applyFont="1" applyFill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66" fontId="5" fillId="4" borderId="10" xfId="0" applyNumberFormat="1" applyFont="1" applyFill="1" applyBorder="1" applyAlignment="1">
      <alignment horizontal="center" vertical="center" wrapText="1"/>
    </xf>
    <xf numFmtId="3" fontId="5" fillId="11" borderId="8" xfId="1" applyNumberFormat="1" applyFont="1" applyFill="1" applyBorder="1" applyAlignment="1" applyProtection="1">
      <alignment horizontal="center" vertical="center" wrapText="1"/>
      <protection locked="0"/>
    </xf>
    <xf numFmtId="44" fontId="4" fillId="10" borderId="1" xfId="13" applyFont="1" applyFill="1" applyBorder="1" applyAlignment="1">
      <alignment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" fontId="5" fillId="0" borderId="0" xfId="1" applyNumberFormat="1" applyFont="1" applyFill="1" applyAlignment="1">
      <alignment horizontal="left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0" fontId="17" fillId="9" borderId="8" xfId="1" applyFont="1" applyFill="1" applyBorder="1" applyAlignment="1" applyProtection="1">
      <alignment horizontal="left"/>
      <protection locked="0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5" fillId="6" borderId="1" xfId="0" applyNumberFormat="1" applyFont="1" applyFill="1" applyBorder="1" applyAlignment="1">
      <alignment horizontal="center" vertical="center" wrapText="1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5" borderId="6" xfId="1" applyNumberFormat="1" applyFont="1" applyFill="1" applyBorder="1" applyAlignment="1" applyProtection="1">
      <alignment horizontal="center" vertical="center" wrapText="1"/>
      <protection locked="0"/>
    </xf>
    <xf numFmtId="49" fontId="5" fillId="5" borderId="7" xfId="1" applyNumberFormat="1" applyFont="1" applyFill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="80" zoomScaleNormal="80" workbookViewId="0">
      <selection activeCell="C18" sqref="C18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4.57031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21" width="12" style="23" customWidth="1"/>
    <col min="22" max="16384" width="9.7109375" style="20"/>
  </cols>
  <sheetData>
    <row r="1" spans="1:2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1" t="s">
        <v>39</v>
      </c>
      <c r="H1" s="61"/>
      <c r="I1" s="61"/>
      <c r="J1" s="56" t="s">
        <v>49</v>
      </c>
      <c r="K1" s="56" t="s">
        <v>49</v>
      </c>
      <c r="L1" s="56" t="s">
        <v>49</v>
      </c>
      <c r="M1" s="56" t="s">
        <v>49</v>
      </c>
      <c r="N1" s="56" t="s">
        <v>49</v>
      </c>
      <c r="O1" s="56" t="s">
        <v>49</v>
      </c>
      <c r="P1" s="56" t="s">
        <v>49</v>
      </c>
      <c r="Q1" s="56" t="s">
        <v>49</v>
      </c>
      <c r="R1" s="56" t="s">
        <v>49</v>
      </c>
      <c r="S1" s="56" t="s">
        <v>49</v>
      </c>
      <c r="T1" s="56" t="s">
        <v>49</v>
      </c>
      <c r="U1" s="56" t="s">
        <v>49</v>
      </c>
    </row>
    <row r="2" spans="1:2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25" t="s">
        <v>25</v>
      </c>
      <c r="H3" s="34" t="s">
        <v>0</v>
      </c>
      <c r="I3" s="32" t="s">
        <v>4</v>
      </c>
      <c r="J3" s="19" t="s">
        <v>1</v>
      </c>
      <c r="K3" s="19" t="s">
        <v>1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</row>
    <row r="4" spans="1:2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/>
      <c r="H4" s="53">
        <f t="shared" ref="H4:H6" si="0">G4-(SUM(J4:U4))</f>
        <v>0</v>
      </c>
      <c r="I4" s="24" t="str">
        <f t="shared" ref="I4:I6" si="1">IF(H4&lt;0,"ATENÇÃO","OK")</f>
        <v>OK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>
        <v>455</v>
      </c>
      <c r="H5" s="53">
        <f t="shared" si="0"/>
        <v>455</v>
      </c>
      <c r="I5" s="24" t="str">
        <f t="shared" si="1"/>
        <v>OK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/>
      <c r="H6" s="53">
        <f t="shared" si="0"/>
        <v>0</v>
      </c>
      <c r="I6" s="24" t="str">
        <f t="shared" si="1"/>
        <v>OK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>
        <v>400</v>
      </c>
      <c r="H7" s="53">
        <f t="shared" ref="H7" si="2">G7-(SUM(J7:U7))</f>
        <v>400</v>
      </c>
      <c r="I7" s="24" t="str">
        <f t="shared" ref="I7" si="3">IF(H7&lt;0,"ATENÇÃO","OK")</f>
        <v>OK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9" spans="1:21" x14ac:dyDescent="0.25">
      <c r="C9" s="60" t="s">
        <v>34</v>
      </c>
      <c r="D9" s="60"/>
      <c r="E9" s="60"/>
      <c r="F9" s="60"/>
    </row>
  </sheetData>
  <mergeCells count="18">
    <mergeCell ref="C9:F9"/>
    <mergeCell ref="U1:U2"/>
    <mergeCell ref="A2:I2"/>
    <mergeCell ref="M1:M2"/>
    <mergeCell ref="N1:N2"/>
    <mergeCell ref="O1:O2"/>
    <mergeCell ref="P1:P2"/>
    <mergeCell ref="Q1:Q2"/>
    <mergeCell ref="R1:R2"/>
    <mergeCell ref="A1:B1"/>
    <mergeCell ref="C1:F1"/>
    <mergeCell ref="G1:I1"/>
    <mergeCell ref="J1:J2"/>
    <mergeCell ref="K1:K2"/>
    <mergeCell ref="L1:L2"/>
    <mergeCell ref="A4:A7"/>
    <mergeCell ref="S1:S2"/>
    <mergeCell ref="T1:T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="80" zoomScaleNormal="80" workbookViewId="0">
      <selection activeCell="J6" sqref="J6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5.285156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21" width="12" style="23" customWidth="1"/>
    <col min="22" max="16384" width="9.7109375" style="20"/>
  </cols>
  <sheetData>
    <row r="1" spans="1:2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1" t="s">
        <v>39</v>
      </c>
      <c r="H1" s="61"/>
      <c r="I1" s="61"/>
      <c r="J1" s="56" t="s">
        <v>58</v>
      </c>
      <c r="K1" s="56" t="s">
        <v>49</v>
      </c>
      <c r="L1" s="56" t="s">
        <v>49</v>
      </c>
      <c r="M1" s="56" t="s">
        <v>49</v>
      </c>
      <c r="N1" s="56" t="s">
        <v>49</v>
      </c>
      <c r="O1" s="56" t="s">
        <v>49</v>
      </c>
      <c r="P1" s="56" t="s">
        <v>49</v>
      </c>
      <c r="Q1" s="56" t="s">
        <v>49</v>
      </c>
      <c r="R1" s="56" t="s">
        <v>49</v>
      </c>
      <c r="S1" s="56" t="s">
        <v>49</v>
      </c>
      <c r="T1" s="56" t="s">
        <v>49</v>
      </c>
      <c r="U1" s="56" t="s">
        <v>49</v>
      </c>
    </row>
    <row r="2" spans="1:2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25" t="s">
        <v>25</v>
      </c>
      <c r="H3" s="34" t="s">
        <v>0</v>
      </c>
      <c r="I3" s="32" t="s">
        <v>4</v>
      </c>
      <c r="J3" s="83">
        <v>42342</v>
      </c>
      <c r="K3" s="19" t="s">
        <v>1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</row>
    <row r="4" spans="1:2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/>
      <c r="H4" s="53">
        <f t="shared" ref="H4:H6" si="0">G4-(SUM(J4:U4))</f>
        <v>0</v>
      </c>
      <c r="I4" s="24" t="str">
        <f t="shared" ref="I4:I7" si="1">IF(H4&lt;0,"ATENÇÃO","OK")</f>
        <v>OK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>
        <v>3000</v>
      </c>
      <c r="H5" s="53">
        <f t="shared" si="0"/>
        <v>3000</v>
      </c>
      <c r="I5" s="24" t="str">
        <f t="shared" si="1"/>
        <v>OK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>
        <v>1000</v>
      </c>
      <c r="H6" s="53">
        <f t="shared" si="0"/>
        <v>960</v>
      </c>
      <c r="I6" s="24" t="str">
        <f t="shared" si="1"/>
        <v>OK</v>
      </c>
      <c r="J6" s="86">
        <v>40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>
        <v>500</v>
      </c>
      <c r="H7" s="53">
        <f t="shared" ref="H7" si="2">G7-(SUM(J7:U7))</f>
        <v>500</v>
      </c>
      <c r="I7" s="24" t="str">
        <f t="shared" si="1"/>
        <v>OK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9" spans="1:21" x14ac:dyDescent="0.25">
      <c r="C9" s="60" t="s">
        <v>34</v>
      </c>
      <c r="D9" s="60"/>
      <c r="E9" s="60"/>
      <c r="F9" s="60"/>
    </row>
  </sheetData>
  <mergeCells count="18">
    <mergeCell ref="C9:F9"/>
    <mergeCell ref="M1:M2"/>
    <mergeCell ref="N1:N2"/>
    <mergeCell ref="O1:O2"/>
    <mergeCell ref="P1:P2"/>
    <mergeCell ref="C1:F1"/>
    <mergeCell ref="G1:I1"/>
    <mergeCell ref="J1:J2"/>
    <mergeCell ref="K1:K2"/>
    <mergeCell ref="L1:L2"/>
    <mergeCell ref="S1:S2"/>
    <mergeCell ref="T1:T2"/>
    <mergeCell ref="U1:U2"/>
    <mergeCell ref="A2:I2"/>
    <mergeCell ref="A4:A7"/>
    <mergeCell ref="Q1:Q2"/>
    <mergeCell ref="R1:R2"/>
    <mergeCell ref="A1:B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="80" zoomScaleNormal="80" workbookViewId="0">
      <selection activeCell="G4" sqref="G4:G7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5.285156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21" width="12" style="23" customWidth="1"/>
    <col min="22" max="16384" width="9.7109375" style="20"/>
  </cols>
  <sheetData>
    <row r="1" spans="1:2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1" t="s">
        <v>39</v>
      </c>
      <c r="H1" s="61"/>
      <c r="I1" s="61"/>
      <c r="J1" s="56" t="s">
        <v>49</v>
      </c>
      <c r="K1" s="56" t="s">
        <v>49</v>
      </c>
      <c r="L1" s="56" t="s">
        <v>49</v>
      </c>
      <c r="M1" s="56" t="s">
        <v>49</v>
      </c>
      <c r="N1" s="56" t="s">
        <v>49</v>
      </c>
      <c r="O1" s="56" t="s">
        <v>49</v>
      </c>
      <c r="P1" s="56" t="s">
        <v>49</v>
      </c>
      <c r="Q1" s="56" t="s">
        <v>49</v>
      </c>
      <c r="R1" s="56" t="s">
        <v>49</v>
      </c>
      <c r="S1" s="56" t="s">
        <v>49</v>
      </c>
      <c r="T1" s="56" t="s">
        <v>49</v>
      </c>
      <c r="U1" s="56" t="s">
        <v>49</v>
      </c>
    </row>
    <row r="2" spans="1:2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25" t="s">
        <v>25</v>
      </c>
      <c r="H3" s="34" t="s">
        <v>0</v>
      </c>
      <c r="I3" s="32" t="s">
        <v>4</v>
      </c>
      <c r="J3" s="19" t="s">
        <v>1</v>
      </c>
      <c r="K3" s="19" t="s">
        <v>1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</row>
    <row r="4" spans="1:2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/>
      <c r="H4" s="53">
        <f t="shared" ref="H4:H6" si="0">G4-(SUM(J4:U4))</f>
        <v>0</v>
      </c>
      <c r="I4" s="24" t="str">
        <f t="shared" ref="I4:I7" si="1">IF(H4&lt;0,"ATENÇÃO","OK")</f>
        <v>OK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/>
      <c r="H5" s="53">
        <f t="shared" si="0"/>
        <v>0</v>
      </c>
      <c r="I5" s="24" t="str">
        <f t="shared" si="1"/>
        <v>OK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>
        <v>280</v>
      </c>
      <c r="H6" s="53">
        <f t="shared" si="0"/>
        <v>280</v>
      </c>
      <c r="I6" s="24" t="str">
        <f t="shared" si="1"/>
        <v>OK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>
        <v>100</v>
      </c>
      <c r="H7" s="53">
        <f t="shared" ref="H7" si="2">G7-(SUM(J7:U7))</f>
        <v>100</v>
      </c>
      <c r="I7" s="24" t="str">
        <f t="shared" si="1"/>
        <v>OK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9" spans="1:21" x14ac:dyDescent="0.25">
      <c r="C9" s="60" t="s">
        <v>34</v>
      </c>
      <c r="D9" s="60"/>
      <c r="E9" s="60"/>
      <c r="F9" s="60"/>
    </row>
  </sheetData>
  <mergeCells count="18">
    <mergeCell ref="C9:F9"/>
    <mergeCell ref="M1:M2"/>
    <mergeCell ref="N1:N2"/>
    <mergeCell ref="O1:O2"/>
    <mergeCell ref="P1:P2"/>
    <mergeCell ref="C1:F1"/>
    <mergeCell ref="G1:I1"/>
    <mergeCell ref="J1:J2"/>
    <mergeCell ref="K1:K2"/>
    <mergeCell ref="L1:L2"/>
    <mergeCell ref="S1:S2"/>
    <mergeCell ref="T1:T2"/>
    <mergeCell ref="U1:U2"/>
    <mergeCell ref="A2:I2"/>
    <mergeCell ref="A4:A7"/>
    <mergeCell ref="Q1:Q2"/>
    <mergeCell ref="R1:R2"/>
    <mergeCell ref="A1:B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="80" zoomScaleNormal="80" workbookViewId="0">
      <selection activeCell="G4" sqref="G4:G7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5.285156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21" width="12" style="23" customWidth="1"/>
    <col min="22" max="16384" width="9.7109375" style="20"/>
  </cols>
  <sheetData>
    <row r="1" spans="1:2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1" t="s">
        <v>39</v>
      </c>
      <c r="H1" s="61"/>
      <c r="I1" s="61"/>
      <c r="J1" s="56" t="s">
        <v>49</v>
      </c>
      <c r="K1" s="56" t="s">
        <v>49</v>
      </c>
      <c r="L1" s="56" t="s">
        <v>49</v>
      </c>
      <c r="M1" s="56" t="s">
        <v>49</v>
      </c>
      <c r="N1" s="56" t="s">
        <v>49</v>
      </c>
      <c r="O1" s="56" t="s">
        <v>49</v>
      </c>
      <c r="P1" s="56" t="s">
        <v>49</v>
      </c>
      <c r="Q1" s="56" t="s">
        <v>49</v>
      </c>
      <c r="R1" s="56" t="s">
        <v>49</v>
      </c>
      <c r="S1" s="56" t="s">
        <v>49</v>
      </c>
      <c r="T1" s="56" t="s">
        <v>49</v>
      </c>
      <c r="U1" s="56" t="s">
        <v>49</v>
      </c>
    </row>
    <row r="2" spans="1:2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25" t="s">
        <v>25</v>
      </c>
      <c r="H3" s="34" t="s">
        <v>0</v>
      </c>
      <c r="I3" s="32" t="s">
        <v>4</v>
      </c>
      <c r="J3" s="19" t="s">
        <v>1</v>
      </c>
      <c r="K3" s="19" t="s">
        <v>1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</row>
    <row r="4" spans="1:2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/>
      <c r="H4" s="53">
        <f t="shared" ref="H4:H6" si="0">G4-(SUM(J4:U4))</f>
        <v>0</v>
      </c>
      <c r="I4" s="24" t="str">
        <f t="shared" ref="I4:I7" si="1">IF(H4&lt;0,"ATENÇÃO","OK")</f>
        <v>OK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>
        <v>140</v>
      </c>
      <c r="H5" s="53">
        <f t="shared" si="0"/>
        <v>140</v>
      </c>
      <c r="I5" s="24" t="str">
        <f t="shared" si="1"/>
        <v>OK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/>
      <c r="H6" s="53">
        <f t="shared" si="0"/>
        <v>0</v>
      </c>
      <c r="I6" s="24" t="str">
        <f t="shared" si="1"/>
        <v>OK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>
        <v>100</v>
      </c>
      <c r="H7" s="53">
        <f t="shared" ref="H7" si="2">G7-(SUM(J7:U7))</f>
        <v>100</v>
      </c>
      <c r="I7" s="24" t="str">
        <f t="shared" si="1"/>
        <v>OK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9" spans="1:21" x14ac:dyDescent="0.25">
      <c r="C9" s="60" t="s">
        <v>34</v>
      </c>
      <c r="D9" s="60"/>
      <c r="E9" s="60"/>
      <c r="F9" s="60"/>
    </row>
  </sheetData>
  <mergeCells count="18">
    <mergeCell ref="C9:F9"/>
    <mergeCell ref="M1:M2"/>
    <mergeCell ref="N1:N2"/>
    <mergeCell ref="O1:O2"/>
    <mergeCell ref="P1:P2"/>
    <mergeCell ref="C1:F1"/>
    <mergeCell ref="G1:I1"/>
    <mergeCell ref="J1:J2"/>
    <mergeCell ref="K1:K2"/>
    <mergeCell ref="L1:L2"/>
    <mergeCell ref="S1:S2"/>
    <mergeCell ref="T1:T2"/>
    <mergeCell ref="U1:U2"/>
    <mergeCell ref="A2:I2"/>
    <mergeCell ref="A4:A7"/>
    <mergeCell ref="Q1:Q2"/>
    <mergeCell ref="R1:R2"/>
    <mergeCell ref="A1:B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="80" zoomScaleNormal="80" workbookViewId="0">
      <selection activeCell="F28" sqref="F28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5.285156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21" width="12" style="23" customWidth="1"/>
    <col min="22" max="16384" width="9.7109375" style="20"/>
  </cols>
  <sheetData>
    <row r="1" spans="1:2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1" t="s">
        <v>39</v>
      </c>
      <c r="H1" s="61"/>
      <c r="I1" s="61"/>
      <c r="J1" s="84" t="s">
        <v>55</v>
      </c>
      <c r="K1" s="84" t="s">
        <v>56</v>
      </c>
      <c r="L1" s="84" t="s">
        <v>49</v>
      </c>
      <c r="M1" s="84" t="s">
        <v>49</v>
      </c>
      <c r="N1" s="84" t="s">
        <v>49</v>
      </c>
      <c r="O1" s="84" t="s">
        <v>49</v>
      </c>
      <c r="P1" s="84" t="s">
        <v>49</v>
      </c>
      <c r="Q1" s="84" t="s">
        <v>49</v>
      </c>
      <c r="R1" s="84" t="s">
        <v>49</v>
      </c>
      <c r="S1" s="84" t="s">
        <v>49</v>
      </c>
      <c r="T1" s="84" t="s">
        <v>49</v>
      </c>
      <c r="U1" s="84" t="s">
        <v>49</v>
      </c>
    </row>
    <row r="2" spans="1:2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2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25" t="s">
        <v>25</v>
      </c>
      <c r="H3" s="34" t="s">
        <v>0</v>
      </c>
      <c r="I3" s="32" t="s">
        <v>4</v>
      </c>
      <c r="J3" s="19" t="s">
        <v>1</v>
      </c>
      <c r="K3" s="19" t="s">
        <v>1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</row>
    <row r="4" spans="1:2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/>
      <c r="H4" s="53">
        <f t="shared" ref="H4:H6" si="0">G4-(SUM(J4:U4))</f>
        <v>0</v>
      </c>
      <c r="I4" s="24" t="str">
        <f t="shared" ref="I4:I7" si="1">IF(H4&lt;0,"ATENÇÃO","OK")</f>
        <v>OK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/>
      <c r="H5" s="53">
        <f t="shared" si="0"/>
        <v>0</v>
      </c>
      <c r="I5" s="24" t="str">
        <f t="shared" si="1"/>
        <v>OK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>
        <v>1500</v>
      </c>
      <c r="H6" s="53">
        <f t="shared" si="0"/>
        <v>820</v>
      </c>
      <c r="I6" s="24" t="str">
        <f t="shared" si="1"/>
        <v>OK</v>
      </c>
      <c r="J6" s="27">
        <v>500</v>
      </c>
      <c r="K6" s="27">
        <v>180</v>
      </c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>
        <v>1000</v>
      </c>
      <c r="H7" s="53">
        <f t="shared" ref="H7" si="2">G7-(SUM(J7:U7))</f>
        <v>1000</v>
      </c>
      <c r="I7" s="24" t="str">
        <f t="shared" si="1"/>
        <v>OK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9" spans="1:21" x14ac:dyDescent="0.25">
      <c r="C9" s="60" t="s">
        <v>34</v>
      </c>
      <c r="D9" s="60"/>
      <c r="E9" s="60"/>
      <c r="F9" s="60"/>
    </row>
  </sheetData>
  <mergeCells count="18">
    <mergeCell ref="C9:F9"/>
    <mergeCell ref="M1:M2"/>
    <mergeCell ref="N1:N2"/>
    <mergeCell ref="O1:O2"/>
    <mergeCell ref="P1:P2"/>
    <mergeCell ref="C1:F1"/>
    <mergeCell ref="G1:I1"/>
    <mergeCell ref="J1:J2"/>
    <mergeCell ref="K1:K2"/>
    <mergeCell ref="L1:L2"/>
    <mergeCell ref="S1:S2"/>
    <mergeCell ref="T1:T2"/>
    <mergeCell ref="U1:U2"/>
    <mergeCell ref="A2:I2"/>
    <mergeCell ref="A4:A7"/>
    <mergeCell ref="Q1:Q2"/>
    <mergeCell ref="R1:R2"/>
    <mergeCell ref="A1:B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="80" zoomScaleNormal="80" workbookViewId="0">
      <selection activeCell="H7" sqref="H7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5.285156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21" width="12" style="23" customWidth="1"/>
    <col min="22" max="16384" width="9.7109375" style="20"/>
  </cols>
  <sheetData>
    <row r="1" spans="1:2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1" t="s">
        <v>39</v>
      </c>
      <c r="H1" s="61"/>
      <c r="I1" s="61"/>
      <c r="J1" s="56" t="s">
        <v>53</v>
      </c>
      <c r="K1" s="56" t="s">
        <v>54</v>
      </c>
      <c r="L1" s="56" t="s">
        <v>49</v>
      </c>
      <c r="M1" s="56" t="s">
        <v>49</v>
      </c>
      <c r="N1" s="56" t="s">
        <v>49</v>
      </c>
      <c r="O1" s="56" t="s">
        <v>49</v>
      </c>
      <c r="P1" s="56" t="s">
        <v>49</v>
      </c>
      <c r="Q1" s="56" t="s">
        <v>49</v>
      </c>
      <c r="R1" s="56" t="s">
        <v>49</v>
      </c>
      <c r="S1" s="56" t="s">
        <v>49</v>
      </c>
      <c r="T1" s="56" t="s">
        <v>49</v>
      </c>
      <c r="U1" s="56" t="s">
        <v>49</v>
      </c>
    </row>
    <row r="2" spans="1:2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25" t="s">
        <v>25</v>
      </c>
      <c r="H3" s="34" t="s">
        <v>0</v>
      </c>
      <c r="I3" s="32" t="s">
        <v>4</v>
      </c>
      <c r="J3" s="83">
        <v>42410</v>
      </c>
      <c r="K3" s="83">
        <v>42500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</row>
    <row r="4" spans="1:2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/>
      <c r="H4" s="53">
        <f t="shared" ref="H4:H6" si="0">G4-(SUM(J4:U4))</f>
        <v>0</v>
      </c>
      <c r="I4" s="24" t="str">
        <f t="shared" ref="I4:I7" si="1">IF(H4&lt;0,"ATENÇÃO","OK")</f>
        <v>OK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>
        <v>1048</v>
      </c>
      <c r="H5" s="53">
        <f>G5-(SUM(J5:U5))</f>
        <v>988</v>
      </c>
      <c r="I5" s="24" t="str">
        <f t="shared" si="1"/>
        <v>OK</v>
      </c>
      <c r="J5" s="27"/>
      <c r="K5" s="27">
        <v>60</v>
      </c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>
        <v>690</v>
      </c>
      <c r="H6" s="53">
        <f>G6-(SUM(J6:U6))</f>
        <v>640</v>
      </c>
      <c r="I6" s="24" t="str">
        <f t="shared" si="1"/>
        <v>OK</v>
      </c>
      <c r="J6" s="27">
        <v>50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>
        <v>670</v>
      </c>
      <c r="H7" s="53">
        <f t="shared" ref="H7" si="2">G7-(SUM(J7:U7))</f>
        <v>670</v>
      </c>
      <c r="I7" s="24" t="str">
        <f t="shared" si="1"/>
        <v>OK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9" spans="1:21" x14ac:dyDescent="0.25">
      <c r="C9" s="60" t="s">
        <v>34</v>
      </c>
      <c r="D9" s="60"/>
      <c r="E9" s="60"/>
      <c r="F9" s="60"/>
    </row>
  </sheetData>
  <mergeCells count="18">
    <mergeCell ref="C9:F9"/>
    <mergeCell ref="M1:M2"/>
    <mergeCell ref="N1:N2"/>
    <mergeCell ref="O1:O2"/>
    <mergeCell ref="P1:P2"/>
    <mergeCell ref="C1:F1"/>
    <mergeCell ref="G1:I1"/>
    <mergeCell ref="J1:J2"/>
    <mergeCell ref="K1:K2"/>
    <mergeCell ref="L1:L2"/>
    <mergeCell ref="S1:S2"/>
    <mergeCell ref="T1:T2"/>
    <mergeCell ref="U1:U2"/>
    <mergeCell ref="A2:I2"/>
    <mergeCell ref="A4:A7"/>
    <mergeCell ref="Q1:Q2"/>
    <mergeCell ref="R1:R2"/>
    <mergeCell ref="A1:B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="80" zoomScaleNormal="80" workbookViewId="0">
      <selection activeCell="I10" sqref="I10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5.285156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21" width="12" style="23" customWidth="1"/>
    <col min="22" max="16384" width="9.7109375" style="20"/>
  </cols>
  <sheetData>
    <row r="1" spans="1:2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1" t="s">
        <v>39</v>
      </c>
      <c r="H1" s="61"/>
      <c r="I1" s="61"/>
      <c r="J1" s="56" t="s">
        <v>57</v>
      </c>
      <c r="K1" s="56" t="s">
        <v>49</v>
      </c>
      <c r="L1" s="56" t="s">
        <v>49</v>
      </c>
      <c r="M1" s="56" t="s">
        <v>49</v>
      </c>
      <c r="N1" s="56" t="s">
        <v>49</v>
      </c>
      <c r="O1" s="56" t="s">
        <v>49</v>
      </c>
      <c r="P1" s="56" t="s">
        <v>49</v>
      </c>
      <c r="Q1" s="56" t="s">
        <v>49</v>
      </c>
      <c r="R1" s="56" t="s">
        <v>49</v>
      </c>
      <c r="S1" s="56" t="s">
        <v>49</v>
      </c>
      <c r="T1" s="56" t="s">
        <v>49</v>
      </c>
      <c r="U1" s="56" t="s">
        <v>49</v>
      </c>
    </row>
    <row r="2" spans="1:2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25" t="s">
        <v>25</v>
      </c>
      <c r="H3" s="34" t="s">
        <v>0</v>
      </c>
      <c r="I3" s="32" t="s">
        <v>4</v>
      </c>
      <c r="J3" s="83">
        <v>42410</v>
      </c>
      <c r="K3" s="19" t="s">
        <v>1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</row>
    <row r="4" spans="1:2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>
        <v>470</v>
      </c>
      <c r="H4" s="53">
        <f t="shared" ref="H4:H6" si="0">G4-(SUM(J4:U4))</f>
        <v>370</v>
      </c>
      <c r="I4" s="24" t="str">
        <f t="shared" ref="I4:I7" si="1">IF(H4&lt;0,"ATENÇÃO","OK")</f>
        <v>OK</v>
      </c>
      <c r="J4" s="27">
        <v>100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>
        <v>970</v>
      </c>
      <c r="H5" s="53">
        <f t="shared" si="0"/>
        <v>820</v>
      </c>
      <c r="I5" s="24" t="str">
        <f t="shared" si="1"/>
        <v>OK</v>
      </c>
      <c r="J5" s="27">
        <v>150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>
        <v>750</v>
      </c>
      <c r="H6" s="53">
        <f t="shared" si="0"/>
        <v>500</v>
      </c>
      <c r="I6" s="24" t="str">
        <f t="shared" si="1"/>
        <v>OK</v>
      </c>
      <c r="J6" s="27">
        <v>250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>
        <v>800</v>
      </c>
      <c r="H7" s="53">
        <f t="shared" ref="H7" si="2">G7-(SUM(J7:U7))</f>
        <v>800</v>
      </c>
      <c r="I7" s="24" t="str">
        <f t="shared" si="1"/>
        <v>OK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9" spans="1:21" x14ac:dyDescent="0.25">
      <c r="C9" s="60" t="s">
        <v>34</v>
      </c>
      <c r="D9" s="60"/>
      <c r="E9" s="60"/>
      <c r="F9" s="60"/>
    </row>
  </sheetData>
  <mergeCells count="18">
    <mergeCell ref="C9:F9"/>
    <mergeCell ref="M1:M2"/>
    <mergeCell ref="N1:N2"/>
    <mergeCell ref="O1:O2"/>
    <mergeCell ref="P1:P2"/>
    <mergeCell ref="C1:F1"/>
    <mergeCell ref="G1:I1"/>
    <mergeCell ref="J1:J2"/>
    <mergeCell ref="K1:K2"/>
    <mergeCell ref="L1:L2"/>
    <mergeCell ref="S1:S2"/>
    <mergeCell ref="T1:T2"/>
    <mergeCell ref="U1:U2"/>
    <mergeCell ref="A2:I2"/>
    <mergeCell ref="A4:A7"/>
    <mergeCell ref="Q1:Q2"/>
    <mergeCell ref="R1:R2"/>
    <mergeCell ref="A1:B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="80" zoomScaleNormal="80" workbookViewId="0">
      <selection activeCell="C16" sqref="C16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5.285156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21" width="12" style="23" customWidth="1"/>
    <col min="22" max="16384" width="9.7109375" style="20"/>
  </cols>
  <sheetData>
    <row r="1" spans="1:2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1" t="s">
        <v>39</v>
      </c>
      <c r="H1" s="61"/>
      <c r="I1" s="61"/>
      <c r="J1" s="56" t="s">
        <v>49</v>
      </c>
      <c r="K1" s="56" t="s">
        <v>49</v>
      </c>
      <c r="L1" s="56" t="s">
        <v>49</v>
      </c>
      <c r="M1" s="56" t="s">
        <v>49</v>
      </c>
      <c r="N1" s="56" t="s">
        <v>49</v>
      </c>
      <c r="O1" s="56" t="s">
        <v>49</v>
      </c>
      <c r="P1" s="56" t="s">
        <v>49</v>
      </c>
      <c r="Q1" s="56" t="s">
        <v>49</v>
      </c>
      <c r="R1" s="56" t="s">
        <v>49</v>
      </c>
      <c r="S1" s="56" t="s">
        <v>49</v>
      </c>
      <c r="T1" s="56" t="s">
        <v>49</v>
      </c>
      <c r="U1" s="56" t="s">
        <v>49</v>
      </c>
    </row>
    <row r="2" spans="1:2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25" t="s">
        <v>25</v>
      </c>
      <c r="H3" s="34" t="s">
        <v>0</v>
      </c>
      <c r="I3" s="32" t="s">
        <v>4</v>
      </c>
      <c r="J3" s="19" t="s">
        <v>1</v>
      </c>
      <c r="K3" s="19" t="s">
        <v>1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</row>
    <row r="4" spans="1:2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/>
      <c r="H4" s="53">
        <f t="shared" ref="H4:H6" si="0">G4-(SUM(J4:U4))</f>
        <v>0</v>
      </c>
      <c r="I4" s="24" t="str">
        <f t="shared" ref="I4:I7" si="1">IF(H4&lt;0,"ATENÇÃO","OK")</f>
        <v>OK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>
        <v>2000</v>
      </c>
      <c r="H5" s="53">
        <f t="shared" si="0"/>
        <v>2000</v>
      </c>
      <c r="I5" s="24" t="str">
        <f t="shared" si="1"/>
        <v>OK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>
        <v>340</v>
      </c>
      <c r="H6" s="53">
        <f t="shared" si="0"/>
        <v>340</v>
      </c>
      <c r="I6" s="24" t="str">
        <f t="shared" si="1"/>
        <v>OK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>
        <v>120</v>
      </c>
      <c r="H7" s="53">
        <f t="shared" ref="H7" si="2">G7-(SUM(J7:U7))</f>
        <v>120</v>
      </c>
      <c r="I7" s="24" t="str">
        <f t="shared" si="1"/>
        <v>OK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9" spans="1:21" x14ac:dyDescent="0.25">
      <c r="C9" s="60" t="s">
        <v>34</v>
      </c>
      <c r="D9" s="60"/>
      <c r="E9" s="60"/>
      <c r="F9" s="60"/>
    </row>
  </sheetData>
  <mergeCells count="18">
    <mergeCell ref="C9:F9"/>
    <mergeCell ref="M1:M2"/>
    <mergeCell ref="N1:N2"/>
    <mergeCell ref="O1:O2"/>
    <mergeCell ref="P1:P2"/>
    <mergeCell ref="C1:F1"/>
    <mergeCell ref="G1:I1"/>
    <mergeCell ref="J1:J2"/>
    <mergeCell ref="K1:K2"/>
    <mergeCell ref="L1:L2"/>
    <mergeCell ref="S1:S2"/>
    <mergeCell ref="T1:T2"/>
    <mergeCell ref="U1:U2"/>
    <mergeCell ref="A2:I2"/>
    <mergeCell ref="A4:A7"/>
    <mergeCell ref="Q1:Q2"/>
    <mergeCell ref="R1:R2"/>
    <mergeCell ref="A1:B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5.285156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21" width="12" style="23" customWidth="1"/>
    <col min="22" max="16384" width="9.7109375" style="20"/>
  </cols>
  <sheetData>
    <row r="1" spans="1:2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1" t="s">
        <v>39</v>
      </c>
      <c r="H1" s="61"/>
      <c r="I1" s="61"/>
      <c r="J1" s="56" t="s">
        <v>49</v>
      </c>
      <c r="K1" s="56" t="s">
        <v>49</v>
      </c>
      <c r="L1" s="56" t="s">
        <v>49</v>
      </c>
      <c r="M1" s="56" t="s">
        <v>49</v>
      </c>
      <c r="N1" s="56" t="s">
        <v>49</v>
      </c>
      <c r="O1" s="56" t="s">
        <v>49</v>
      </c>
      <c r="P1" s="56" t="s">
        <v>49</v>
      </c>
      <c r="Q1" s="56" t="s">
        <v>49</v>
      </c>
      <c r="R1" s="56" t="s">
        <v>49</v>
      </c>
      <c r="S1" s="56" t="s">
        <v>49</v>
      </c>
      <c r="T1" s="56" t="s">
        <v>49</v>
      </c>
      <c r="U1" s="56" t="s">
        <v>49</v>
      </c>
    </row>
    <row r="2" spans="1:2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25" t="s">
        <v>25</v>
      </c>
      <c r="H3" s="34" t="s">
        <v>0</v>
      </c>
      <c r="I3" s="32" t="s">
        <v>4</v>
      </c>
      <c r="J3" s="19" t="s">
        <v>1</v>
      </c>
      <c r="K3" s="19" t="s">
        <v>1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</row>
    <row r="4" spans="1:2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/>
      <c r="H4" s="53">
        <f t="shared" ref="H4:H6" si="0">G4-(SUM(J4:U4))</f>
        <v>0</v>
      </c>
      <c r="I4" s="24" t="str">
        <f t="shared" ref="I4:I7" si="1">IF(H4&lt;0,"ATENÇÃO","OK")</f>
        <v>OK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>
        <v>1408</v>
      </c>
      <c r="H5" s="53">
        <f t="shared" si="0"/>
        <v>1408</v>
      </c>
      <c r="I5" s="24" t="str">
        <f t="shared" si="1"/>
        <v>OK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/>
      <c r="H6" s="53">
        <f t="shared" si="0"/>
        <v>0</v>
      </c>
      <c r="I6" s="24" t="str">
        <f t="shared" si="1"/>
        <v>OK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/>
      <c r="H7" s="53">
        <f t="shared" ref="H7" si="2">G7-(SUM(J7:U7))</f>
        <v>0</v>
      </c>
      <c r="I7" s="24" t="str">
        <f t="shared" si="1"/>
        <v>OK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9" spans="1:21" x14ac:dyDescent="0.25">
      <c r="C9" s="60" t="s">
        <v>34</v>
      </c>
      <c r="D9" s="60"/>
      <c r="E9" s="60"/>
      <c r="F9" s="60"/>
    </row>
  </sheetData>
  <mergeCells count="18">
    <mergeCell ref="C9:F9"/>
    <mergeCell ref="M1:M2"/>
    <mergeCell ref="N1:N2"/>
    <mergeCell ref="O1:O2"/>
    <mergeCell ref="P1:P2"/>
    <mergeCell ref="C1:F1"/>
    <mergeCell ref="G1:I1"/>
    <mergeCell ref="J1:J2"/>
    <mergeCell ref="K1:K2"/>
    <mergeCell ref="L1:L2"/>
    <mergeCell ref="S1:S2"/>
    <mergeCell ref="T1:T2"/>
    <mergeCell ref="U1:U2"/>
    <mergeCell ref="A2:I2"/>
    <mergeCell ref="A4:A7"/>
    <mergeCell ref="Q1:Q2"/>
    <mergeCell ref="R1:R2"/>
    <mergeCell ref="A1:B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80" zoomScaleNormal="80" workbookViewId="0">
      <selection activeCell="G18" sqref="G18"/>
    </sheetView>
  </sheetViews>
  <sheetFormatPr defaultColWidth="9.7109375" defaultRowHeight="15" x14ac:dyDescent="0.25"/>
  <cols>
    <col min="1" max="1" width="18.7109375" style="1" customWidth="1"/>
    <col min="2" max="2" width="10.28515625" style="2" customWidth="1"/>
    <col min="3" max="3" width="55.28515625" style="2" customWidth="1"/>
    <col min="4" max="4" width="13" style="2" customWidth="1"/>
    <col min="5" max="5" width="16.5703125" style="2" customWidth="1"/>
    <col min="6" max="6" width="15.42578125" style="1" customWidth="1"/>
    <col min="7" max="7" width="11.28515625" style="26" customWidth="1"/>
    <col min="8" max="8" width="13.28515625" style="3" customWidth="1"/>
    <col min="9" max="9" width="12.5703125" style="22" customWidth="1"/>
    <col min="10" max="10" width="16.7109375" style="20" customWidth="1"/>
    <col min="11" max="11" width="17.5703125" style="20" customWidth="1"/>
    <col min="12" max="16384" width="9.7109375" style="20"/>
  </cols>
  <sheetData>
    <row r="1" spans="1:11" ht="44.25" customHeight="1" x14ac:dyDescent="0.25">
      <c r="A1" s="61" t="s">
        <v>38</v>
      </c>
      <c r="B1" s="61"/>
      <c r="C1" s="61" t="s">
        <v>41</v>
      </c>
      <c r="D1" s="61"/>
      <c r="E1" s="61"/>
      <c r="F1" s="61"/>
      <c r="G1" s="65" t="s">
        <v>39</v>
      </c>
      <c r="H1" s="65"/>
      <c r="I1" s="65"/>
      <c r="J1" s="65"/>
      <c r="K1" s="65"/>
    </row>
    <row r="2" spans="1:11" ht="24.75" customHeight="1" x14ac:dyDescent="0.25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s="21" customFormat="1" ht="34.5" customHeight="1" x14ac:dyDescent="0.2">
      <c r="A3" s="32" t="s">
        <v>2</v>
      </c>
      <c r="B3" s="32" t="s">
        <v>35</v>
      </c>
      <c r="C3" s="17" t="s">
        <v>36</v>
      </c>
      <c r="D3" s="17" t="s">
        <v>46</v>
      </c>
      <c r="E3" s="17" t="s">
        <v>26</v>
      </c>
      <c r="F3" s="18" t="s">
        <v>3</v>
      </c>
      <c r="G3" s="33" t="s">
        <v>25</v>
      </c>
      <c r="H3" s="34" t="s">
        <v>37</v>
      </c>
      <c r="I3" s="32" t="s">
        <v>27</v>
      </c>
      <c r="J3" s="35" t="s">
        <v>28</v>
      </c>
      <c r="K3" s="35" t="s">
        <v>29</v>
      </c>
    </row>
    <row r="4" spans="1:11" x14ac:dyDescent="0.25">
      <c r="A4" s="57" t="s">
        <v>50</v>
      </c>
      <c r="B4" s="51">
        <v>1</v>
      </c>
      <c r="C4" s="28" t="s">
        <v>42</v>
      </c>
      <c r="D4" s="28" t="s">
        <v>47</v>
      </c>
      <c r="E4" s="29" t="s">
        <v>48</v>
      </c>
      <c r="F4" s="46">
        <v>7.58</v>
      </c>
      <c r="G4" s="47">
        <f>REITORIA!G4+PROEX!G4+MUSEU!G4+PROEN!G4+ESAG!G4+CEART!G4+FAED!G4+CEAD!G4+CEFID!G4</f>
        <v>470</v>
      </c>
      <c r="H4" s="53">
        <f>(REITORIA!G4-REITORIA!H4)+(PROEX!G4-PROEX!H4)+(MUSEU!G4-MUSEU!H4)+(PROEN!G4-PROEN!H4)+(ESAG!G4-ESAG!H4)+(CEART!G4-CEART!H4)+(FAED!G4-FAED!H4)+(CEAD!G4-CEAD!H4)+(CEFID!G4-CEFID!H4)</f>
        <v>100</v>
      </c>
      <c r="I4" s="54">
        <f>G4-H4</f>
        <v>370</v>
      </c>
      <c r="J4" s="55">
        <f>F4*G4</f>
        <v>3562.6</v>
      </c>
      <c r="K4" s="55">
        <f>F4*H4</f>
        <v>758</v>
      </c>
    </row>
    <row r="5" spans="1:11" x14ac:dyDescent="0.25">
      <c r="A5" s="58"/>
      <c r="B5" s="51">
        <v>2</v>
      </c>
      <c r="C5" s="28" t="s">
        <v>43</v>
      </c>
      <c r="D5" s="28" t="s">
        <v>47</v>
      </c>
      <c r="E5" s="30" t="s">
        <v>48</v>
      </c>
      <c r="F5" s="46">
        <v>8.68</v>
      </c>
      <c r="G5" s="47">
        <f>REITORIA!G5+PROEX!G5+MUSEU!G5+PROEN!G5+ESAG!G5+CEART!G5+FAED!G5+CEAD!G5+CEFID!G5</f>
        <v>9021</v>
      </c>
      <c r="H5" s="53">
        <f>(REITORIA!G5-REITORIA!H5)+(PROEX!G5-PROEX!H5)+(MUSEU!G5-MUSEU!H5)+(PROEN!G5-PROEN!H5)+(ESAG!G5-ESAG!H5)+(CEART!G5-CEART!H5)+(FAED!G5-FAED!H5)+(CEAD!G5-CEAD!H5)+(CEFID!G5-CEFID!H5)</f>
        <v>210</v>
      </c>
      <c r="I5" s="54">
        <f t="shared" ref="I5:I7" si="0">G5-H5</f>
        <v>8811</v>
      </c>
      <c r="J5" s="55">
        <f t="shared" ref="J5:J7" si="1">F5*G5</f>
        <v>78302.28</v>
      </c>
      <c r="K5" s="55">
        <f t="shared" ref="K5:K7" si="2">F5*H5</f>
        <v>1822.8</v>
      </c>
    </row>
    <row r="6" spans="1:11" x14ac:dyDescent="0.25">
      <c r="A6" s="58"/>
      <c r="B6" s="51">
        <v>3</v>
      </c>
      <c r="C6" s="28" t="s">
        <v>44</v>
      </c>
      <c r="D6" s="28" t="s">
        <v>47</v>
      </c>
      <c r="E6" s="30" t="s">
        <v>48</v>
      </c>
      <c r="F6" s="46">
        <v>9.92</v>
      </c>
      <c r="G6" s="47">
        <f>REITORIA!G6+PROEX!G6+MUSEU!G6+PROEN!G6+ESAG!G6+CEART!G6+FAED!G6+CEAD!G6+CEFID!G6</f>
        <v>4560</v>
      </c>
      <c r="H6" s="53">
        <f>(REITORIA!G6-REITORIA!H6)+(PROEX!G6-PROEX!H6)+(MUSEU!G6-MUSEU!H6)+(PROEN!G6-PROEN!H6)+(ESAG!G6-ESAG!H6)+(CEART!G6-CEART!H6)+(FAED!G6-FAED!H6)+(CEAD!G6-CEAD!H6)+(CEFID!G6-CEFID!H6)</f>
        <v>1020</v>
      </c>
      <c r="I6" s="54">
        <f t="shared" si="0"/>
        <v>3540</v>
      </c>
      <c r="J6" s="55">
        <f t="shared" si="1"/>
        <v>45235.199999999997</v>
      </c>
      <c r="K6" s="55">
        <f t="shared" si="2"/>
        <v>10118.4</v>
      </c>
    </row>
    <row r="7" spans="1:11" s="31" customFormat="1" x14ac:dyDescent="0.25">
      <c r="A7" s="59"/>
      <c r="B7" s="52">
        <v>4</v>
      </c>
      <c r="C7" s="48" t="s">
        <v>45</v>
      </c>
      <c r="D7" s="48" t="s">
        <v>47</v>
      </c>
      <c r="E7" s="29" t="s">
        <v>48</v>
      </c>
      <c r="F7" s="49">
        <v>18.399999999999999</v>
      </c>
      <c r="G7" s="47">
        <f>REITORIA!G7+PROEX!G7+MUSEU!G7+PROEN!G7+ESAG!G7+CEART!G7+FAED!G7+CEAD!G7+CEFID!G7</f>
        <v>3690</v>
      </c>
      <c r="H7" s="53">
        <f>(REITORIA!G7-REITORIA!H7)+(PROEX!G7-PROEX!H7)+(MUSEU!G7-MUSEU!H7)+(PROEN!G7-PROEN!H7)+(ESAG!G7-ESAG!H7)+(CEART!G7-CEART!H7)+(FAED!G7-FAED!H7)+(CEAD!G7-CEAD!H7)+(CEFID!G7-CEFID!H7)</f>
        <v>0</v>
      </c>
      <c r="I7" s="54">
        <f t="shared" si="0"/>
        <v>3690</v>
      </c>
      <c r="J7" s="55">
        <f t="shared" si="1"/>
        <v>67896</v>
      </c>
      <c r="K7" s="55">
        <f t="shared" si="2"/>
        <v>0</v>
      </c>
    </row>
    <row r="8" spans="1:11" x14ac:dyDescent="0.25">
      <c r="J8" s="55">
        <f>SUM(J4:J7)</f>
        <v>194996.08000000002</v>
      </c>
      <c r="K8" s="55">
        <f>SUM(K4:K7)</f>
        <v>12699.2</v>
      </c>
    </row>
    <row r="9" spans="1:11" x14ac:dyDescent="0.25">
      <c r="C9" s="60" t="s">
        <v>34</v>
      </c>
      <c r="D9" s="60"/>
      <c r="E9" s="60"/>
      <c r="F9" s="60"/>
    </row>
    <row r="10" spans="1:11" ht="15.75" x14ac:dyDescent="0.25">
      <c r="G10" s="66" t="s">
        <v>52</v>
      </c>
      <c r="H10" s="67"/>
      <c r="I10" s="67"/>
      <c r="J10" s="67"/>
      <c r="K10" s="68"/>
    </row>
    <row r="11" spans="1:11" ht="33.75" customHeight="1" x14ac:dyDescent="0.25">
      <c r="G11" s="69" t="s">
        <v>40</v>
      </c>
      <c r="H11" s="70"/>
      <c r="I11" s="70"/>
      <c r="J11" s="70"/>
      <c r="K11" s="71"/>
    </row>
    <row r="12" spans="1:11" ht="15.75" x14ac:dyDescent="0.25">
      <c r="G12" s="72" t="s">
        <v>39</v>
      </c>
      <c r="H12" s="73"/>
      <c r="I12" s="73"/>
      <c r="J12" s="73"/>
      <c r="K12" s="74"/>
    </row>
    <row r="13" spans="1:11" ht="15.75" x14ac:dyDescent="0.25">
      <c r="G13" s="40" t="s">
        <v>30</v>
      </c>
      <c r="H13" s="41"/>
      <c r="I13" s="41"/>
      <c r="J13" s="41"/>
      <c r="K13" s="36">
        <f>J8</f>
        <v>194996.08000000002</v>
      </c>
    </row>
    <row r="14" spans="1:11" ht="15.75" x14ac:dyDescent="0.25">
      <c r="G14" s="42" t="s">
        <v>31</v>
      </c>
      <c r="H14" s="43"/>
      <c r="I14" s="43"/>
      <c r="J14" s="43"/>
      <c r="K14" s="37">
        <f>K8</f>
        <v>12699.2</v>
      </c>
    </row>
    <row r="15" spans="1:11" ht="15.75" x14ac:dyDescent="0.25">
      <c r="G15" s="42" t="s">
        <v>32</v>
      </c>
      <c r="H15" s="43"/>
      <c r="I15" s="43"/>
      <c r="J15" s="43"/>
      <c r="K15" s="39"/>
    </row>
    <row r="16" spans="1:11" ht="15.75" x14ac:dyDescent="0.25">
      <c r="G16" s="44" t="s">
        <v>33</v>
      </c>
      <c r="H16" s="45"/>
      <c r="I16" s="45"/>
      <c r="J16" s="45"/>
      <c r="K16" s="38">
        <f>K14/K13</f>
        <v>6.5125411751867007E-2</v>
      </c>
    </row>
    <row r="17" spans="7:11" ht="15.75" x14ac:dyDescent="0.25">
      <c r="G17" s="62" t="s">
        <v>59</v>
      </c>
      <c r="H17" s="63"/>
      <c r="I17" s="63"/>
      <c r="J17" s="63"/>
      <c r="K17" s="64"/>
    </row>
  </sheetData>
  <mergeCells count="10">
    <mergeCell ref="G17:K17"/>
    <mergeCell ref="G1:K1"/>
    <mergeCell ref="A2:K2"/>
    <mergeCell ref="A4:A7"/>
    <mergeCell ref="C9:F9"/>
    <mergeCell ref="G10:K10"/>
    <mergeCell ref="A1:B1"/>
    <mergeCell ref="C1:F1"/>
    <mergeCell ref="G11:K11"/>
    <mergeCell ref="G12:K1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76" t="s">
        <v>8</v>
      </c>
      <c r="B1" s="76"/>
      <c r="C1" s="76"/>
      <c r="D1" s="76"/>
      <c r="E1" s="76"/>
      <c r="F1" s="76"/>
      <c r="G1" s="76"/>
      <c r="H1" s="76"/>
    </row>
    <row r="2" spans="1:8" ht="20.25" x14ac:dyDescent="0.2">
      <c r="B2" s="5"/>
    </row>
    <row r="3" spans="1:8" ht="47.25" customHeight="1" x14ac:dyDescent="0.2">
      <c r="A3" s="77" t="s">
        <v>9</v>
      </c>
      <c r="B3" s="77"/>
      <c r="C3" s="77"/>
      <c r="D3" s="77"/>
      <c r="E3" s="77"/>
      <c r="F3" s="77"/>
      <c r="G3" s="77"/>
      <c r="H3" s="77"/>
    </row>
    <row r="4" spans="1:8" ht="35.25" customHeight="1" x14ac:dyDescent="0.2">
      <c r="B4" s="6"/>
    </row>
    <row r="5" spans="1:8" ht="15" customHeight="1" x14ac:dyDescent="0.2">
      <c r="A5" s="78" t="s">
        <v>10</v>
      </c>
      <c r="B5" s="78"/>
      <c r="C5" s="78"/>
      <c r="D5" s="78"/>
      <c r="E5" s="78"/>
      <c r="F5" s="78"/>
      <c r="G5" s="78"/>
      <c r="H5" s="78"/>
    </row>
    <row r="6" spans="1:8" ht="15" customHeight="1" x14ac:dyDescent="0.2">
      <c r="A6" s="78" t="s">
        <v>11</v>
      </c>
      <c r="B6" s="78"/>
      <c r="C6" s="78"/>
      <c r="D6" s="78"/>
      <c r="E6" s="78"/>
      <c r="F6" s="78"/>
      <c r="G6" s="78"/>
      <c r="H6" s="78"/>
    </row>
    <row r="7" spans="1:8" ht="15" customHeight="1" x14ac:dyDescent="0.2">
      <c r="A7" s="78" t="s">
        <v>12</v>
      </c>
      <c r="B7" s="78"/>
      <c r="C7" s="78"/>
      <c r="D7" s="78"/>
      <c r="E7" s="78"/>
      <c r="F7" s="78"/>
      <c r="G7" s="78"/>
      <c r="H7" s="78"/>
    </row>
    <row r="8" spans="1:8" ht="15" customHeight="1" x14ac:dyDescent="0.2">
      <c r="A8" s="78" t="s">
        <v>13</v>
      </c>
      <c r="B8" s="78"/>
      <c r="C8" s="78"/>
      <c r="D8" s="78"/>
      <c r="E8" s="78"/>
      <c r="F8" s="78"/>
      <c r="G8" s="78"/>
      <c r="H8" s="78"/>
    </row>
    <row r="9" spans="1:8" ht="30" customHeight="1" x14ac:dyDescent="0.2">
      <c r="B9" s="7"/>
    </row>
    <row r="10" spans="1:8" ht="105" customHeight="1" x14ac:dyDescent="0.2">
      <c r="A10" s="79" t="s">
        <v>14</v>
      </c>
      <c r="B10" s="79"/>
      <c r="C10" s="79"/>
      <c r="D10" s="79"/>
      <c r="E10" s="79"/>
      <c r="F10" s="79"/>
      <c r="G10" s="79"/>
      <c r="H10" s="79"/>
    </row>
    <row r="11" spans="1:8" ht="15.75" thickBot="1" x14ac:dyDescent="0.25">
      <c r="B11" s="8"/>
    </row>
    <row r="12" spans="1:8" ht="48.75" thickBot="1" x14ac:dyDescent="0.25">
      <c r="A12" s="9" t="s">
        <v>7</v>
      </c>
      <c r="B12" s="9" t="s">
        <v>5</v>
      </c>
      <c r="C12" s="10" t="s">
        <v>15</v>
      </c>
      <c r="D12" s="10" t="s">
        <v>6</v>
      </c>
      <c r="E12" s="10" t="s">
        <v>16</v>
      </c>
      <c r="F12" s="10" t="s">
        <v>17</v>
      </c>
      <c r="G12" s="10" t="s">
        <v>18</v>
      </c>
      <c r="H12" s="10" t="s">
        <v>19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0" t="s">
        <v>20</v>
      </c>
      <c r="B19" s="80"/>
      <c r="C19" s="80"/>
      <c r="D19" s="80"/>
      <c r="E19" s="80"/>
      <c r="F19" s="80"/>
      <c r="G19" s="80"/>
      <c r="H19" s="80"/>
    </row>
    <row r="20" spans="1:8" ht="14.25" x14ac:dyDescent="0.2">
      <c r="A20" s="81" t="s">
        <v>21</v>
      </c>
      <c r="B20" s="81"/>
      <c r="C20" s="81"/>
      <c r="D20" s="81"/>
      <c r="E20" s="81"/>
      <c r="F20" s="81"/>
      <c r="G20" s="81"/>
      <c r="H20" s="81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2" t="s">
        <v>22</v>
      </c>
      <c r="B24" s="82"/>
      <c r="C24" s="82"/>
      <c r="D24" s="82"/>
      <c r="E24" s="82"/>
      <c r="F24" s="82"/>
      <c r="G24" s="82"/>
      <c r="H24" s="82"/>
    </row>
    <row r="25" spans="1:8" ht="15" customHeight="1" x14ac:dyDescent="0.2">
      <c r="A25" s="82" t="s">
        <v>23</v>
      </c>
      <c r="B25" s="82"/>
      <c r="C25" s="82"/>
      <c r="D25" s="82"/>
      <c r="E25" s="82"/>
      <c r="F25" s="82"/>
      <c r="G25" s="82"/>
      <c r="H25" s="82"/>
    </row>
    <row r="26" spans="1:8" ht="15" customHeight="1" x14ac:dyDescent="0.2">
      <c r="A26" s="75" t="s">
        <v>24</v>
      </c>
      <c r="B26" s="75"/>
      <c r="C26" s="75"/>
      <c r="D26" s="75"/>
      <c r="E26" s="75"/>
      <c r="F26" s="75"/>
      <c r="G26" s="75"/>
      <c r="H26" s="75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REITORIA</vt:lpstr>
      <vt:lpstr>PROEX</vt:lpstr>
      <vt:lpstr>MUSEU</vt:lpstr>
      <vt:lpstr>PROEN</vt:lpstr>
      <vt:lpstr>ESAG</vt:lpstr>
      <vt:lpstr>CEART</vt:lpstr>
      <vt:lpstr>FAED</vt:lpstr>
      <vt:lpstr>CEAD</vt:lpstr>
      <vt:lpstr>CEFID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2016-06-02T17:25:25Z</dcterms:modified>
</cp:coreProperties>
</file>