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Vigência Expirada\PP 1356-2014 - UDESC - Telefonia Corporativa - Vig 20.11.15\"/>
    </mc:Choice>
  </mc:AlternateContent>
  <bookViews>
    <workbookView xWindow="0" yWindow="0" windowWidth="20490" windowHeight="7155" tabRatio="711" activeTab="1"/>
  </bookViews>
  <sheets>
    <sheet name="SETIC" sheetId="75" r:id="rId1"/>
    <sheet name="GESTOR" sheetId="91" r:id="rId2"/>
    <sheet name="Modelo Anexo II IN 002_2014" sheetId="77" r:id="rId3"/>
  </sheets>
  <definedNames>
    <definedName name="diasuteis" localSheetId="1">#REF!</definedName>
    <definedName name="diasuteis" localSheetId="0">#REF!</definedName>
    <definedName name="diasuteis">#REF!</definedName>
    <definedName name="Ferias" localSheetId="1">#REF!</definedName>
    <definedName name="Ferias">#REF!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M34" i="91" l="1"/>
  <c r="L29" i="91"/>
  <c r="L5" i="91"/>
  <c r="L6" i="91"/>
  <c r="L7" i="91"/>
  <c r="L8" i="91"/>
  <c r="L9" i="91"/>
  <c r="L10" i="91"/>
  <c r="L11" i="91"/>
  <c r="L12" i="91"/>
  <c r="L13" i="91"/>
  <c r="L14" i="91"/>
  <c r="L15" i="91"/>
  <c r="L16" i="91"/>
  <c r="L17" i="91"/>
  <c r="L18" i="91"/>
  <c r="L19" i="91"/>
  <c r="L20" i="91"/>
  <c r="L21" i="91"/>
  <c r="L22" i="91"/>
  <c r="L23" i="91"/>
  <c r="L24" i="91"/>
  <c r="L25" i="91"/>
  <c r="L26" i="91"/>
  <c r="L27" i="91"/>
  <c r="L28" i="91"/>
  <c r="L4" i="91"/>
  <c r="J18" i="75" l="1"/>
  <c r="J19" i="75"/>
  <c r="J20" i="75"/>
  <c r="J21" i="75"/>
  <c r="J22" i="75"/>
  <c r="J23" i="75"/>
  <c r="J24" i="75"/>
  <c r="J25" i="75"/>
  <c r="J26" i="75"/>
  <c r="J27" i="75"/>
  <c r="J28" i="75"/>
  <c r="K25" i="75" l="1"/>
  <c r="J25" i="91"/>
  <c r="K28" i="75"/>
  <c r="J28" i="91"/>
  <c r="K20" i="75"/>
  <c r="J20" i="91"/>
  <c r="K27" i="75"/>
  <c r="J27" i="91"/>
  <c r="K23" i="75"/>
  <c r="J23" i="91"/>
  <c r="K19" i="75"/>
  <c r="J19" i="91"/>
  <c r="K21" i="75"/>
  <c r="J21" i="91"/>
  <c r="K24" i="75"/>
  <c r="J24" i="91"/>
  <c r="K26" i="75"/>
  <c r="J26" i="91"/>
  <c r="K22" i="75"/>
  <c r="J22" i="91"/>
  <c r="K18" i="75"/>
  <c r="J18" i="91"/>
  <c r="J15" i="75"/>
  <c r="J17" i="75"/>
  <c r="J16" i="75"/>
  <c r="J14" i="75"/>
  <c r="J13" i="75"/>
  <c r="J12" i="75"/>
  <c r="J11" i="75"/>
  <c r="K12" i="75" l="1"/>
  <c r="J12" i="91"/>
  <c r="M22" i="91"/>
  <c r="K22" i="91"/>
  <c r="M24" i="91"/>
  <c r="K24" i="91"/>
  <c r="M19" i="91"/>
  <c r="K19" i="91"/>
  <c r="M27" i="91"/>
  <c r="K27" i="91"/>
  <c r="M28" i="91"/>
  <c r="K28" i="91"/>
  <c r="K13" i="75"/>
  <c r="J13" i="91"/>
  <c r="K15" i="75"/>
  <c r="J15" i="91"/>
  <c r="K14" i="75"/>
  <c r="J14" i="91"/>
  <c r="M18" i="91"/>
  <c r="K18" i="91"/>
  <c r="M26" i="91"/>
  <c r="K26" i="91"/>
  <c r="M21" i="91"/>
  <c r="K21" i="91"/>
  <c r="M23" i="91"/>
  <c r="K23" i="91"/>
  <c r="M20" i="91"/>
  <c r="K20" i="91"/>
  <c r="M25" i="91"/>
  <c r="K25" i="91"/>
  <c r="K17" i="75"/>
  <c r="J17" i="91"/>
  <c r="K11" i="75"/>
  <c r="J11" i="91"/>
  <c r="K16" i="75"/>
  <c r="J16" i="91"/>
  <c r="J10" i="75"/>
  <c r="J10" i="91" s="1"/>
  <c r="M16" i="91" l="1"/>
  <c r="K16" i="91"/>
  <c r="M15" i="91"/>
  <c r="K15" i="91"/>
  <c r="M11" i="91"/>
  <c r="K11" i="91"/>
  <c r="M14" i="91"/>
  <c r="K14" i="91"/>
  <c r="M13" i="91"/>
  <c r="K13" i="91"/>
  <c r="M12" i="91"/>
  <c r="K12" i="91"/>
  <c r="M17" i="91"/>
  <c r="K17" i="91"/>
  <c r="M10" i="91"/>
  <c r="K10" i="91"/>
  <c r="K10" i="75"/>
  <c r="J9" i="75" l="1"/>
  <c r="J9" i="91" s="1"/>
  <c r="J8" i="75"/>
  <c r="J8" i="91" s="1"/>
  <c r="J7" i="75"/>
  <c r="J7" i="91" s="1"/>
  <c r="J6" i="75"/>
  <c r="J6" i="91" s="1"/>
  <c r="J5" i="75"/>
  <c r="J5" i="91" s="1"/>
  <c r="M7" i="91" l="1"/>
  <c r="K7" i="91"/>
  <c r="M8" i="91"/>
  <c r="K8" i="91"/>
  <c r="M6" i="91"/>
  <c r="K6" i="91"/>
  <c r="M5" i="91"/>
  <c r="K5" i="91"/>
  <c r="M9" i="91"/>
  <c r="K9" i="91"/>
  <c r="K7" i="75"/>
  <c r="K6" i="75"/>
  <c r="K8" i="75"/>
  <c r="K5" i="75"/>
  <c r="K9" i="75"/>
  <c r="J4" i="75"/>
  <c r="J4" i="91" s="1"/>
  <c r="K4" i="91" l="1"/>
  <c r="M4" i="91"/>
  <c r="M29" i="91" s="1"/>
  <c r="M35" i="91" s="1"/>
  <c r="M37" i="91" s="1"/>
  <c r="K4" i="75"/>
</calcChain>
</file>

<file path=xl/sharedStrings.xml><?xml version="1.0" encoding="utf-8"?>
<sst xmlns="http://schemas.openxmlformats.org/spreadsheetml/2006/main" count="264" uniqueCount="107">
  <si>
    <t>Saldo / Automático</t>
  </si>
  <si>
    <t>LOTE</t>
  </si>
  <si>
    <t>FORNECEDOR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</si>
  <si>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</si>
  <si>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</si>
  <si>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</si>
  <si>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</si>
  <si>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</si>
  <si>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</si>
  <si>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</si>
  <si>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</si>
  <si>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</si>
  <si>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</si>
  <si>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</si>
  <si>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</si>
  <si>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</si>
  <si>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</si>
  <si>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</si>
  <si>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</si>
  <si>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</si>
  <si>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</si>
  <si>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</si>
  <si>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</si>
  <si>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</si>
  <si>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</si>
  <si>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</si>
  <si>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</si>
  <si>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</si>
  <si>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</si>
  <si>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Quantidade Utilizada</t>
  </si>
  <si>
    <t>SALDO</t>
  </si>
  <si>
    <t>PROCESSO: 1356/2014/UDESC</t>
  </si>
  <si>
    <t>OBJETO: AQUISIÇÃO DE EQUIPAMENTOS, MATERIAIS E LICENÇAS PARA SOLUÇÃO DE TELEFONIA CORPORATIVA – IP PARA A UDESC</t>
  </si>
  <si>
    <t>VIGÊNCIA DA ATA: 21/11/2014 até 20/11/2015</t>
  </si>
  <si>
    <t>CENTRO PARTICIPANTE: SETIC</t>
  </si>
  <si>
    <t>Licença</t>
  </si>
  <si>
    <t>449039.94</t>
  </si>
  <si>
    <t>Alcatel-Lucent OmniPCX Enterprise Communication Server- Integrates Voice Guide Services/ PN:3BA09506AA</t>
  </si>
  <si>
    <t>Sistema de Correio de Voz</t>
  </si>
  <si>
    <t>Peça</t>
  </si>
  <si>
    <t>449052.06</t>
  </si>
  <si>
    <t>Alcatel-Lucent-Modulo 40 Teclas Adicionais IP Phones/ PN:3GV2700AB</t>
  </si>
  <si>
    <t>Teclado modulo de teclado adicional para aparelhos IP C/ 40 teclas</t>
  </si>
  <si>
    <t>Alcatel-Lucent IP Desktop Softphone/ PN:3BA09031JA/3BA09613JA</t>
  </si>
  <si>
    <t>Software (Licenca de Uso) Aplicação de Softphone IP com licença de ramal</t>
  </si>
  <si>
    <t>Alcatel-Lucent-Placa CS2/ PN:3EH73086AB</t>
  </si>
  <si>
    <t>Placa de Processamento  CS-2 Call Server</t>
  </si>
  <si>
    <t>Alcatel-Lucent-Placa SLI15/ PN:3EH73092AB</t>
  </si>
  <si>
    <t>Placa para equipamentos telefonia SLI 16 - Expansao Modular de 16 Ramais Analogicos</t>
  </si>
  <si>
    <t>Alcatel-Lucent-Placa PCMR2/ PN: 3EH73007AD</t>
  </si>
  <si>
    <t>Placa de troncos para equipamentos telefonia placa PCM-R2 – placa para 1 tronco E1-CAS</t>
  </si>
  <si>
    <t>Alcatel-Lucent-Placa PMC2/ PN: 3BA23064AC</t>
  </si>
  <si>
    <t>Placa de troncos para equipamentos telefonia Placa Pcm-2 - Expansão Modular de 1 Tronco  E1-CAS</t>
  </si>
  <si>
    <t>Alcatel-Lucent-Placa NDDI2/ PN:3BA23171AB</t>
  </si>
  <si>
    <t>Placa de troncos para equipamentos Telefonia Placa NDDI2 - Expansão Modular de 8 troncos analógicos</t>
  </si>
  <si>
    <t>Alcatel-Lucent-Placa INTIP-3/ PN:3BA00759AA</t>
  </si>
  <si>
    <t>Placa para equipamentos telefonia INT IP 3 -M Expansao Modular para Interconexao IP</t>
  </si>
  <si>
    <t>Alcatel-Lucent-Placa GPA2/ PN:3BA23241AA</t>
  </si>
  <si>
    <t>Placa para equipamentos telefonia GPA2 - General Purpose Auxiliary 2ND.</t>
  </si>
  <si>
    <t>Alcatel-Lucent-Placa Armada Daughter / PN:3BA23275AB</t>
  </si>
  <si>
    <t>Placa para Equipamentos Telefonia Armada Daughter Para 30 Compressores</t>
  </si>
  <si>
    <t>Alcatel-Lucent-Placa APA4 / PN:3EH73031BE</t>
  </si>
  <si>
    <t>Placa para equipamentos Telefonia APA 4 - Expansao Modular de 4 troncos analogicos</t>
  </si>
  <si>
    <t>Alcatel-Lucent-Placa GD / PN: 3EH73084AE</t>
  </si>
  <si>
    <t>Placa de Comunicação GD - Gateway Driver</t>
  </si>
  <si>
    <t>Alcatel-Lucent-Mesa Operadora IP 4059 PN:3BA00637PB</t>
  </si>
  <si>
    <t>Mesa Operadora para Telefonistas</t>
  </si>
  <si>
    <t>Alcatel-Lucent-Gabinete Retificador e PSAL para ACT28 PN:3BA27121AA</t>
  </si>
  <si>
    <t>Gabinete Retificador e PSAL Para Gabinete ACT 28</t>
  </si>
  <si>
    <t>Alcatel-Lucent-Chassi hardware Crystal PN: 3BA56007AA</t>
  </si>
  <si>
    <t>Gabinete Chassi para Hardware Crystal ACT 28</t>
  </si>
  <si>
    <t>Alcatel-Lucent-Chassi para Hardware Comum PN:3BA00751UA</t>
  </si>
  <si>
    <t>Gabinete Chassi Para Hardware Comum</t>
  </si>
  <si>
    <t>339030.30</t>
  </si>
  <si>
    <t>Alcatel-Lucent- Cabo TY1 64/96 Pinos PN:3BA58020AB/3BA58027AA</t>
  </si>
  <si>
    <t>Cabo Paralelo/Padrao Cabo TY1</t>
  </si>
  <si>
    <t>Fonte para aparelho IP Alcatel-Lucent / PN:3MG27006AA</t>
  </si>
  <si>
    <t>Fonte de Alimentação Aparelho Telefonico IP Top</t>
  </si>
  <si>
    <t>Telefone IP Alcatel Lucent Modelo 4068 PN:3GV27062TB</t>
  </si>
  <si>
    <t>Aparelho Telefonico IP Top</t>
  </si>
  <si>
    <t>Fonte de Alimentação Aparelho Telefonico IP Intermediario</t>
  </si>
  <si>
    <t>Telefone IP Alcatel Lucent Modelo 4038 PN:3GV27061TB</t>
  </si>
  <si>
    <t>Aparelho Telefonico IP Intermediario</t>
  </si>
  <si>
    <t xml:space="preserve">Fonte de Alimentação Aparelho Telefonico IP Basico </t>
  </si>
  <si>
    <t>Telefone IP Alcatel Lucent Modelo 4018 PN:3GV27063TB</t>
  </si>
  <si>
    <t>Aparelho Telefonico IP Basico</t>
  </si>
  <si>
    <t>Kit</t>
  </si>
  <si>
    <t>Alcatel-Lucent-Acessorios Montagem       Gabinete Large PN:3EH75001AB</t>
  </si>
  <si>
    <t>Acessorios Para Computador Kit Montagem Gabinete Large</t>
  </si>
  <si>
    <t>Integra Tecnologia LTDA</t>
  </si>
  <si>
    <t>PLANILHA CONTROLE GESTOR</t>
  </si>
  <si>
    <t>Contrato nº  241/2015 Qtde. DT</t>
  </si>
  <si>
    <t>Contrato nº  1054/2015 Qtde. DT</t>
  </si>
  <si>
    <t>Contrato nº  1512/2015 Qtde. DT</t>
  </si>
  <si>
    <t>Contrato nº 2103/2015 Qtde. DT</t>
  </si>
  <si>
    <t>Qtde Registrada + Aditivos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</si>
  <si>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</si>
  <si>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</si>
  <si>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</si>
  <si>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</si>
  <si>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</si>
  <si>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</si>
  <si>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Resumo Atualizado em Dezembro/2015</t>
  </si>
  <si>
    <t>Qtde Registrada</t>
  </si>
  <si>
    <t>Pregão 1356/2014/UDESC - SRP</t>
  </si>
  <si>
    <t>AQUISIÇÃO DE EQUIPAMENTOS, MATERIAIS E LICENÇAS PARA SOLUÇÃO DE TELEFONIA CORPORATIVA – IP PARA A UDESC</t>
  </si>
  <si>
    <t>Vigência da Ata:  21/11/2014 até 20/11/2015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</si>
</sst>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8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  <charset val="128"/>
    </font>
    <font>
      <sz val="10"/>
      <name val="Arial"/>
    </font>
    <font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44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6" fillId="0" borderId="0" applyFont="0" applyFill="0" applyBorder="0" applyAlignment="0" applyProtection="0"/>
  </cellStyleXfs>
  <cellXfs count="91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3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1" applyNumberFormat="1" applyFont="1" applyFill="1" applyAlignment="1">
      <alignment horizontal="center" vertical="center" wrapText="1"/>
    </xf>
    <xf numFmtId="0" fontId="4" fillId="0" borderId="0" xfId="1" applyFont="1" applyFill="1" applyAlignment="1" applyProtection="1">
      <alignment wrapText="1"/>
      <protection locked="0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5" fillId="0" borderId="0" xfId="1" applyFont="1" applyFill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44" fontId="14" fillId="0" borderId="1" xfId="5" applyBorder="1" applyAlignment="1">
      <alignment horizontal="right" vertical="center"/>
    </xf>
    <xf numFmtId="0" fontId="15" fillId="0" borderId="1" xfId="0" applyFont="1" applyBorder="1" applyAlignment="1">
      <alignment horizontal="justify" vertical="center"/>
    </xf>
    <xf numFmtId="0" fontId="15" fillId="0" borderId="7" xfId="0" applyFont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4" fontId="5" fillId="0" borderId="0" xfId="1" applyNumberFormat="1" applyFont="1" applyFill="1" applyBorder="1" applyAlignment="1" applyProtection="1">
      <alignment wrapText="1"/>
      <protection locked="0"/>
    </xf>
    <xf numFmtId="0" fontId="4" fillId="0" borderId="0" xfId="1" applyFont="1" applyBorder="1" applyAlignment="1" applyProtection="1">
      <alignment wrapText="1"/>
      <protection locked="0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0" fontId="17" fillId="9" borderId="10" xfId="1" applyFont="1" applyFill="1" applyBorder="1" applyAlignment="1">
      <alignment horizontal="left" vertical="center" wrapText="1"/>
    </xf>
    <xf numFmtId="0" fontId="17" fillId="9" borderId="11" xfId="1" applyFont="1" applyFill="1" applyBorder="1" applyAlignment="1">
      <alignment horizontal="left" vertical="center" wrapText="1"/>
    </xf>
    <xf numFmtId="0" fontId="17" fillId="9" borderId="12" xfId="1" applyFont="1" applyFill="1" applyBorder="1" applyAlignment="1">
      <alignment horizontal="left" vertical="center" wrapText="1"/>
    </xf>
    <xf numFmtId="0" fontId="17" fillId="9" borderId="13" xfId="1" applyFont="1" applyFill="1" applyBorder="1" applyAlignment="1">
      <alignment horizontal="left" vertical="center" wrapText="1"/>
    </xf>
    <xf numFmtId="0" fontId="17" fillId="9" borderId="0" xfId="1" applyFont="1" applyFill="1" applyBorder="1" applyAlignment="1">
      <alignment horizontal="left" vertical="center" wrapText="1"/>
    </xf>
    <xf numFmtId="0" fontId="17" fillId="9" borderId="14" xfId="1" applyFont="1" applyFill="1" applyBorder="1" applyAlignment="1">
      <alignment horizontal="left" vertical="center" wrapText="1"/>
    </xf>
    <xf numFmtId="0" fontId="17" fillId="9" borderId="15" xfId="1" applyFont="1" applyFill="1" applyBorder="1" applyAlignment="1">
      <alignment horizontal="left" vertical="center" wrapText="1"/>
    </xf>
    <xf numFmtId="0" fontId="17" fillId="9" borderId="16" xfId="1" applyFont="1" applyFill="1" applyBorder="1" applyAlignment="1">
      <alignment horizontal="left" vertical="center" wrapText="1"/>
    </xf>
    <xf numFmtId="0" fontId="17" fillId="9" borderId="17" xfId="1" applyFont="1" applyFill="1" applyBorder="1" applyAlignment="1">
      <alignment horizontal="left" vertical="center" wrapText="1"/>
    </xf>
    <xf numFmtId="0" fontId="17" fillId="9" borderId="10" xfId="1" applyFont="1" applyFill="1" applyBorder="1" applyAlignment="1" applyProtection="1">
      <alignment horizontal="left"/>
      <protection locked="0"/>
    </xf>
    <xf numFmtId="0" fontId="17" fillId="9" borderId="11" xfId="1" applyFont="1" applyFill="1" applyBorder="1" applyAlignment="1" applyProtection="1">
      <alignment horizontal="left"/>
      <protection locked="0"/>
    </xf>
    <xf numFmtId="168" fontId="17" fillId="9" borderId="6" xfId="1" applyNumberFormat="1" applyFont="1" applyFill="1" applyBorder="1" applyAlignment="1" applyProtection="1">
      <alignment horizontal="right"/>
      <protection locked="0"/>
    </xf>
    <xf numFmtId="0" fontId="17" fillId="9" borderId="13" xfId="1" applyFont="1" applyFill="1" applyBorder="1" applyAlignment="1" applyProtection="1">
      <alignment horizontal="left"/>
      <protection locked="0"/>
    </xf>
    <xf numFmtId="0" fontId="17" fillId="9" borderId="0" xfId="1" applyFont="1" applyFill="1" applyBorder="1" applyAlignment="1" applyProtection="1">
      <alignment horizontal="left"/>
      <protection locked="0"/>
    </xf>
    <xf numFmtId="168" fontId="17" fillId="9" borderId="8" xfId="1" applyNumberFormat="1" applyFont="1" applyFill="1" applyBorder="1" applyAlignment="1" applyProtection="1">
      <alignment horizontal="right"/>
      <protection locked="0"/>
    </xf>
    <xf numFmtId="9" fontId="17" fillId="9" borderId="8" xfId="1" applyNumberFormat="1" applyFont="1" applyFill="1" applyBorder="1" applyAlignment="1">
      <alignment horizontal="right"/>
    </xf>
    <xf numFmtId="0" fontId="17" fillId="9" borderId="15" xfId="1" applyFont="1" applyFill="1" applyBorder="1" applyAlignment="1" applyProtection="1">
      <alignment horizontal="left"/>
      <protection locked="0"/>
    </xf>
    <xf numFmtId="0" fontId="17" fillId="9" borderId="16" xfId="1" applyFont="1" applyFill="1" applyBorder="1" applyAlignment="1" applyProtection="1">
      <alignment horizontal="left"/>
      <protection locked="0"/>
    </xf>
    <xf numFmtId="9" fontId="17" fillId="9" borderId="9" xfId="9" applyFont="1" applyFill="1" applyBorder="1" applyAlignment="1" applyProtection="1">
      <alignment horizontal="right"/>
      <protection locked="0"/>
    </xf>
    <xf numFmtId="0" fontId="17" fillId="9" borderId="18" xfId="1" applyFont="1" applyFill="1" applyBorder="1" applyAlignment="1" applyProtection="1">
      <alignment horizontal="left"/>
      <protection locked="0"/>
    </xf>
    <xf numFmtId="0" fontId="17" fillId="9" borderId="19" xfId="1" applyFont="1" applyFill="1" applyBorder="1" applyAlignment="1" applyProtection="1">
      <alignment horizontal="left"/>
      <protection locked="0"/>
    </xf>
    <xf numFmtId="0" fontId="17" fillId="9" borderId="7" xfId="1" applyFont="1" applyFill="1" applyBorder="1" applyAlignment="1" applyProtection="1">
      <alignment horizontal="left"/>
      <protection locked="0"/>
    </xf>
    <xf numFmtId="0" fontId="15" fillId="10" borderId="1" xfId="0" applyFont="1" applyFill="1" applyBorder="1" applyAlignment="1">
      <alignment horizontal="center" vertical="center"/>
    </xf>
    <xf numFmtId="3" fontId="5" fillId="11" borderId="18" xfId="1" applyNumberFormat="1" applyFont="1" applyFill="1" applyBorder="1" applyAlignment="1" applyProtection="1">
      <alignment horizontal="center" vertical="center" wrapText="1"/>
      <protection locked="0"/>
    </xf>
    <xf numFmtId="44" fontId="4" fillId="12" borderId="1" xfId="1" applyNumberFormat="1" applyFont="1" applyFill="1" applyBorder="1" applyAlignment="1">
      <alignment wrapText="1"/>
    </xf>
    <xf numFmtId="44" fontId="4" fillId="12" borderId="1" xfId="1" applyNumberFormat="1" applyFont="1" applyFill="1" applyBorder="1" applyAlignment="1">
      <alignment vertical="center" wrapText="1"/>
    </xf>
    <xf numFmtId="44" fontId="4" fillId="12" borderId="1" xfId="5" applyFont="1" applyFill="1" applyBorder="1" applyAlignment="1">
      <alignment vertical="center" wrapText="1"/>
    </xf>
    <xf numFmtId="0" fontId="5" fillId="7" borderId="1" xfId="0" applyNumberFormat="1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left" vertical="center" wrapText="1"/>
    </xf>
    <xf numFmtId="3" fontId="4" fillId="6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3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44" fontId="1" fillId="0" borderId="1" xfId="5" applyFont="1" applyBorder="1" applyAlignment="1">
      <alignment horizontal="right" vertical="center"/>
    </xf>
    <xf numFmtId="166" fontId="4" fillId="5" borderId="1" xfId="0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</cellXfs>
  <cellStyles count="10">
    <cellStyle name="Moeda" xfId="5" builtinId="4"/>
    <cellStyle name="Moeda 2" xfId="6"/>
    <cellStyle name="Normal" xfId="0" builtinId="0"/>
    <cellStyle name="Normal 2" xfId="1"/>
    <cellStyle name="Porcentagem" xfId="9" builtinId="5"/>
    <cellStyle name="Separador de milhares 2" xfId="2"/>
    <cellStyle name="Separador de milhares 2 2" xfId="8"/>
    <cellStyle name="Separador de milhares 2 3" xfId="7"/>
    <cellStyle name="Separador de milhares 3" xfId="3"/>
    <cellStyle name="Título 5" xfId="4"/>
  </cellStyles>
  <dxfs count="54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O30"/>
  <sheetViews>
    <sheetView zoomScale="80" zoomScaleNormal="80" workbookViewId="0">
      <selection activeCell="K4" sqref="K4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6" bestFit="1" customWidth="1"/>
    <col min="4" max="4" width="43.140625" style="2" customWidth="1"/>
    <col min="5" max="5" width="24.7109375" style="2" customWidth="1"/>
    <col min="6" max="6" width="11.28515625" style="2" customWidth="1"/>
    <col min="7" max="7" width="11.140625" style="26" customWidth="1"/>
    <col min="8" max="8" width="12.7109375" style="24" bestFit="1" customWidth="1"/>
    <col min="9" max="9" width="12" style="27" customWidth="1"/>
    <col min="10" max="10" width="13.28515625" style="3" customWidth="1"/>
    <col min="11" max="11" width="12.5703125" style="28" customWidth="1"/>
    <col min="12" max="12" width="15" style="29" customWidth="1"/>
    <col min="13" max="13" width="15.5703125" style="29" customWidth="1"/>
    <col min="14" max="14" width="14.7109375" style="29" customWidth="1"/>
    <col min="15" max="15" width="14.140625" style="29" customWidth="1"/>
    <col min="16" max="16384" width="9.7109375" style="23"/>
  </cols>
  <sheetData>
    <row r="1" spans="1:15" ht="32.25" customHeight="1">
      <c r="A1" s="78" t="s">
        <v>31</v>
      </c>
      <c r="B1" s="78"/>
      <c r="C1" s="78"/>
      <c r="D1" s="78" t="s">
        <v>32</v>
      </c>
      <c r="E1" s="78"/>
      <c r="F1" s="78"/>
      <c r="G1" s="78"/>
      <c r="H1" s="78"/>
      <c r="I1" s="78" t="s">
        <v>33</v>
      </c>
      <c r="J1" s="78"/>
      <c r="K1" s="78"/>
      <c r="L1" s="79" t="s">
        <v>91</v>
      </c>
      <c r="M1" s="79" t="s">
        <v>92</v>
      </c>
      <c r="N1" s="80" t="s">
        <v>93</v>
      </c>
      <c r="O1" s="80" t="s">
        <v>94</v>
      </c>
    </row>
    <row r="2" spans="1:15" ht="29.25" customHeight="1">
      <c r="A2" s="78" t="s">
        <v>34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9"/>
      <c r="M2" s="79"/>
      <c r="N2" s="80"/>
      <c r="O2" s="80"/>
    </row>
    <row r="3" spans="1:15" s="24" customFormat="1" ht="45">
      <c r="A3" s="81" t="s">
        <v>2</v>
      </c>
      <c r="B3" s="81" t="s">
        <v>1</v>
      </c>
      <c r="C3" s="82" t="s">
        <v>3</v>
      </c>
      <c r="D3" s="82" t="s">
        <v>5</v>
      </c>
      <c r="E3" s="82"/>
      <c r="F3" s="82" t="s">
        <v>28</v>
      </c>
      <c r="G3" s="82" t="s">
        <v>6</v>
      </c>
      <c r="H3" s="83" t="s">
        <v>4</v>
      </c>
      <c r="I3" s="84" t="s">
        <v>103</v>
      </c>
      <c r="J3" s="85" t="s">
        <v>0</v>
      </c>
      <c r="K3" s="81" t="s">
        <v>7</v>
      </c>
      <c r="L3" s="86">
        <v>42074</v>
      </c>
      <c r="M3" s="86">
        <v>42180</v>
      </c>
      <c r="N3" s="86">
        <v>42247</v>
      </c>
      <c r="O3" s="86">
        <v>42327</v>
      </c>
    </row>
    <row r="4" spans="1:15" ht="38.25">
      <c r="A4" s="36" t="s">
        <v>89</v>
      </c>
      <c r="B4" s="36">
        <v>1</v>
      </c>
      <c r="C4" s="34">
        <v>1</v>
      </c>
      <c r="D4" s="33" t="s">
        <v>88</v>
      </c>
      <c r="E4" s="33" t="s">
        <v>87</v>
      </c>
      <c r="F4" s="31" t="s">
        <v>73</v>
      </c>
      <c r="G4" s="31" t="s">
        <v>86</v>
      </c>
      <c r="H4" s="87">
        <v>377</v>
      </c>
      <c r="I4" s="72">
        <v>4</v>
      </c>
      <c r="J4" s="88">
        <f>I4-(SUM(L4:O4))</f>
        <v>4</v>
      </c>
      <c r="K4" s="89" t="str">
        <f>IF(J4&lt;0,"ATENÇÃO","OK")</f>
        <v>OK</v>
      </c>
      <c r="L4" s="25">
        <v>0</v>
      </c>
      <c r="M4" s="25">
        <v>0</v>
      </c>
      <c r="N4" s="25">
        <v>0</v>
      </c>
      <c r="O4" s="25">
        <v>0</v>
      </c>
    </row>
    <row r="5" spans="1:15" ht="38.25">
      <c r="A5" s="37"/>
      <c r="B5" s="37"/>
      <c r="C5" s="34">
        <v>2</v>
      </c>
      <c r="D5" s="33" t="s">
        <v>85</v>
      </c>
      <c r="E5" s="33" t="s">
        <v>84</v>
      </c>
      <c r="F5" s="31" t="s">
        <v>40</v>
      </c>
      <c r="G5" s="31" t="s">
        <v>39</v>
      </c>
      <c r="H5" s="87">
        <v>665.5</v>
      </c>
      <c r="I5" s="72">
        <v>1500</v>
      </c>
      <c r="J5" s="88">
        <f>I5-(SUM(L5:O5))</f>
        <v>0</v>
      </c>
      <c r="K5" s="89" t="str">
        <f t="shared" ref="K5:K9" si="0">IF(J5&lt;0,"ATENÇÃO","OK")</f>
        <v>OK</v>
      </c>
      <c r="L5" s="25">
        <v>780</v>
      </c>
      <c r="M5" s="25">
        <v>720</v>
      </c>
      <c r="N5" s="25">
        <v>0</v>
      </c>
      <c r="O5" s="25">
        <v>0</v>
      </c>
    </row>
    <row r="6" spans="1:15" ht="38.25">
      <c r="A6" s="37"/>
      <c r="B6" s="37"/>
      <c r="C6" s="34">
        <v>3</v>
      </c>
      <c r="D6" s="33" t="s">
        <v>83</v>
      </c>
      <c r="E6" s="33" t="s">
        <v>76</v>
      </c>
      <c r="F6" s="31" t="s">
        <v>40</v>
      </c>
      <c r="G6" s="31" t="s">
        <v>39</v>
      </c>
      <c r="H6" s="87">
        <v>76</v>
      </c>
      <c r="I6" s="72">
        <v>750</v>
      </c>
      <c r="J6" s="88">
        <f>I6-(SUM(L6:O6))</f>
        <v>100</v>
      </c>
      <c r="K6" s="89" t="str">
        <f t="shared" si="0"/>
        <v>OK</v>
      </c>
      <c r="L6" s="25">
        <v>300</v>
      </c>
      <c r="M6" s="25">
        <v>0</v>
      </c>
      <c r="N6" s="25">
        <v>300</v>
      </c>
      <c r="O6" s="25">
        <v>50</v>
      </c>
    </row>
    <row r="7" spans="1:15" ht="38.25">
      <c r="A7" s="37"/>
      <c r="B7" s="37"/>
      <c r="C7" s="34">
        <v>4</v>
      </c>
      <c r="D7" s="33" t="s">
        <v>82</v>
      </c>
      <c r="E7" s="33" t="s">
        <v>81</v>
      </c>
      <c r="F7" s="31" t="s">
        <v>40</v>
      </c>
      <c r="G7" s="31" t="s">
        <v>39</v>
      </c>
      <c r="H7" s="87">
        <v>1347.5</v>
      </c>
      <c r="I7" s="72">
        <v>100</v>
      </c>
      <c r="J7" s="88">
        <f>I7-(SUM(L7:O7))</f>
        <v>0</v>
      </c>
      <c r="K7" s="89" t="str">
        <f t="shared" si="0"/>
        <v>OK</v>
      </c>
      <c r="L7" s="25">
        <v>70</v>
      </c>
      <c r="M7" s="25">
        <v>30</v>
      </c>
      <c r="N7" s="25">
        <v>0</v>
      </c>
      <c r="O7" s="25">
        <v>0</v>
      </c>
    </row>
    <row r="8" spans="1:15" ht="38.25">
      <c r="A8" s="37"/>
      <c r="B8" s="37"/>
      <c r="C8" s="34">
        <v>5</v>
      </c>
      <c r="D8" s="33" t="s">
        <v>80</v>
      </c>
      <c r="E8" s="33" t="s">
        <v>76</v>
      </c>
      <c r="F8" s="31" t="s">
        <v>40</v>
      </c>
      <c r="G8" s="31" t="s">
        <v>39</v>
      </c>
      <c r="H8" s="87">
        <v>76</v>
      </c>
      <c r="I8" s="72">
        <v>50</v>
      </c>
      <c r="J8" s="88">
        <f>I8-(SUM(L8:O8))</f>
        <v>50</v>
      </c>
      <c r="K8" s="89" t="str">
        <f t="shared" si="0"/>
        <v>OK</v>
      </c>
      <c r="L8" s="25">
        <v>0</v>
      </c>
      <c r="M8" s="25">
        <v>0</v>
      </c>
      <c r="N8" s="25">
        <v>0</v>
      </c>
      <c r="O8" s="25">
        <v>0</v>
      </c>
    </row>
    <row r="9" spans="1:15" ht="38.25">
      <c r="A9" s="37"/>
      <c r="B9" s="37"/>
      <c r="C9" s="34">
        <v>6</v>
      </c>
      <c r="D9" s="33" t="s">
        <v>79</v>
      </c>
      <c r="E9" s="33" t="s">
        <v>78</v>
      </c>
      <c r="F9" s="31" t="s">
        <v>40</v>
      </c>
      <c r="G9" s="31" t="s">
        <v>39</v>
      </c>
      <c r="H9" s="87">
        <v>2025</v>
      </c>
      <c r="I9" s="72">
        <v>1</v>
      </c>
      <c r="J9" s="88">
        <f>I9-(SUM(L9:O9))</f>
        <v>0</v>
      </c>
      <c r="K9" s="89" t="str">
        <f t="shared" si="0"/>
        <v>OK</v>
      </c>
      <c r="L9" s="25">
        <v>1</v>
      </c>
      <c r="M9" s="25">
        <v>0</v>
      </c>
      <c r="N9" s="25">
        <v>0</v>
      </c>
      <c r="O9" s="25">
        <v>0</v>
      </c>
    </row>
    <row r="10" spans="1:15" ht="38.25">
      <c r="A10" s="37"/>
      <c r="B10" s="37"/>
      <c r="C10" s="34">
        <v>7</v>
      </c>
      <c r="D10" s="33" t="s">
        <v>77</v>
      </c>
      <c r="E10" s="33" t="s">
        <v>76</v>
      </c>
      <c r="F10" s="31" t="s">
        <v>40</v>
      </c>
      <c r="G10" s="31" t="s">
        <v>39</v>
      </c>
      <c r="H10" s="87">
        <v>76</v>
      </c>
      <c r="I10" s="72">
        <v>1</v>
      </c>
      <c r="J10" s="88">
        <f>I10-(SUM(L10:O10))</f>
        <v>1</v>
      </c>
      <c r="K10" s="89" t="str">
        <f t="shared" ref="K10" si="1">IF(J10&lt;0,"ATENÇÃO","OK")</f>
        <v>OK</v>
      </c>
      <c r="L10" s="25">
        <v>0</v>
      </c>
      <c r="M10" s="25">
        <v>0</v>
      </c>
      <c r="N10" s="25">
        <v>0</v>
      </c>
      <c r="O10" s="25">
        <v>0</v>
      </c>
    </row>
    <row r="11" spans="1:15" ht="51">
      <c r="A11" s="37"/>
      <c r="B11" s="37"/>
      <c r="C11" s="34">
        <v>8</v>
      </c>
      <c r="D11" s="33" t="s">
        <v>75</v>
      </c>
      <c r="E11" s="33" t="s">
        <v>74</v>
      </c>
      <c r="F11" s="31" t="s">
        <v>73</v>
      </c>
      <c r="G11" s="31" t="s">
        <v>39</v>
      </c>
      <c r="H11" s="87">
        <v>240</v>
      </c>
      <c r="I11" s="72">
        <v>10</v>
      </c>
      <c r="J11" s="88">
        <f>I11-(SUM(L11:O11))</f>
        <v>10</v>
      </c>
      <c r="K11" s="89" t="str">
        <f t="shared" ref="K11:K17" si="2">IF(J11&lt;0,"ATENÇÃO","OK")</f>
        <v>OK</v>
      </c>
      <c r="L11" s="25">
        <v>0</v>
      </c>
      <c r="M11" s="25">
        <v>0</v>
      </c>
      <c r="N11" s="25">
        <v>0</v>
      </c>
      <c r="O11" s="25">
        <v>0</v>
      </c>
    </row>
    <row r="12" spans="1:15" ht="38.25">
      <c r="A12" s="37"/>
      <c r="B12" s="37"/>
      <c r="C12" s="34">
        <v>9</v>
      </c>
      <c r="D12" s="33" t="s">
        <v>72</v>
      </c>
      <c r="E12" s="33" t="s">
        <v>71</v>
      </c>
      <c r="F12" s="31" t="s">
        <v>40</v>
      </c>
      <c r="G12" s="31" t="s">
        <v>39</v>
      </c>
      <c r="H12" s="87">
        <v>5044</v>
      </c>
      <c r="I12" s="72">
        <v>2</v>
      </c>
      <c r="J12" s="88">
        <f>I12-(SUM(L12:O12))</f>
        <v>0</v>
      </c>
      <c r="K12" s="89" t="str">
        <f t="shared" si="2"/>
        <v>OK</v>
      </c>
      <c r="L12" s="25">
        <v>0</v>
      </c>
      <c r="M12" s="25">
        <v>0</v>
      </c>
      <c r="N12" s="25">
        <v>0</v>
      </c>
      <c r="O12" s="25">
        <v>2</v>
      </c>
    </row>
    <row r="13" spans="1:15" ht="38.25">
      <c r="A13" s="37"/>
      <c r="B13" s="37"/>
      <c r="C13" s="34">
        <v>10</v>
      </c>
      <c r="D13" s="33" t="s">
        <v>70</v>
      </c>
      <c r="E13" s="33" t="s">
        <v>69</v>
      </c>
      <c r="F13" s="31" t="s">
        <v>40</v>
      </c>
      <c r="G13" s="31" t="s">
        <v>39</v>
      </c>
      <c r="H13" s="87">
        <v>5955</v>
      </c>
      <c r="I13" s="72">
        <v>4</v>
      </c>
      <c r="J13" s="88">
        <f>I13-(SUM(L13:O13))</f>
        <v>1</v>
      </c>
      <c r="K13" s="89" t="str">
        <f t="shared" si="2"/>
        <v>OK</v>
      </c>
      <c r="L13" s="25">
        <v>0</v>
      </c>
      <c r="M13" s="25">
        <v>0</v>
      </c>
      <c r="N13" s="25">
        <v>3</v>
      </c>
      <c r="O13" s="25">
        <v>0</v>
      </c>
    </row>
    <row r="14" spans="1:15" ht="38.25">
      <c r="A14" s="37"/>
      <c r="B14" s="37"/>
      <c r="C14" s="34">
        <v>11</v>
      </c>
      <c r="D14" s="33" t="s">
        <v>68</v>
      </c>
      <c r="E14" s="33" t="s">
        <v>67</v>
      </c>
      <c r="F14" s="31" t="s">
        <v>40</v>
      </c>
      <c r="G14" s="31" t="s">
        <v>39</v>
      </c>
      <c r="H14" s="87">
        <v>4064</v>
      </c>
      <c r="I14" s="72">
        <v>4</v>
      </c>
      <c r="J14" s="88">
        <f>I14-(SUM(L14:O14))</f>
        <v>4</v>
      </c>
      <c r="K14" s="89" t="str">
        <f t="shared" si="2"/>
        <v>OK</v>
      </c>
      <c r="L14" s="25">
        <v>0</v>
      </c>
      <c r="M14" s="25">
        <v>0</v>
      </c>
      <c r="N14" s="25">
        <v>0</v>
      </c>
      <c r="O14" s="25">
        <v>0</v>
      </c>
    </row>
    <row r="15" spans="1:15" ht="38.25">
      <c r="A15" s="37"/>
      <c r="B15" s="37"/>
      <c r="C15" s="34">
        <v>12</v>
      </c>
      <c r="D15" s="33" t="s">
        <v>66</v>
      </c>
      <c r="E15" s="33" t="s">
        <v>65</v>
      </c>
      <c r="F15" s="31" t="s">
        <v>40</v>
      </c>
      <c r="G15" s="31" t="s">
        <v>39</v>
      </c>
      <c r="H15" s="87">
        <v>7207</v>
      </c>
      <c r="I15" s="72">
        <v>15</v>
      </c>
      <c r="J15" s="88">
        <f>I15-(SUM(L15:O15))</f>
        <v>12</v>
      </c>
      <c r="K15" s="89" t="str">
        <f t="shared" si="2"/>
        <v>OK</v>
      </c>
      <c r="L15" s="25">
        <v>0</v>
      </c>
      <c r="M15" s="25">
        <v>0</v>
      </c>
      <c r="N15" s="25">
        <v>3</v>
      </c>
      <c r="O15" s="25">
        <v>0</v>
      </c>
    </row>
    <row r="16" spans="1:15" ht="25.5">
      <c r="A16" s="37"/>
      <c r="B16" s="37"/>
      <c r="C16" s="34">
        <v>13</v>
      </c>
      <c r="D16" s="33" t="s">
        <v>64</v>
      </c>
      <c r="E16" s="33" t="s">
        <v>63</v>
      </c>
      <c r="F16" s="31" t="s">
        <v>40</v>
      </c>
      <c r="G16" s="31" t="s">
        <v>39</v>
      </c>
      <c r="H16" s="87">
        <v>4641</v>
      </c>
      <c r="I16" s="72">
        <v>8</v>
      </c>
      <c r="J16" s="88">
        <f>I16-(SUM(L16:O16))</f>
        <v>8</v>
      </c>
      <c r="K16" s="89" t="str">
        <f t="shared" si="2"/>
        <v>OK</v>
      </c>
      <c r="L16" s="25">
        <v>0</v>
      </c>
      <c r="M16" s="25">
        <v>0</v>
      </c>
      <c r="N16" s="25">
        <v>0</v>
      </c>
      <c r="O16" s="25">
        <v>0</v>
      </c>
    </row>
    <row r="17" spans="1:15" ht="25.5">
      <c r="A17" s="37"/>
      <c r="B17" s="37"/>
      <c r="C17" s="34">
        <v>14</v>
      </c>
      <c r="D17" s="33" t="s">
        <v>62</v>
      </c>
      <c r="E17" s="33" t="s">
        <v>61</v>
      </c>
      <c r="F17" s="31" t="s">
        <v>40</v>
      </c>
      <c r="G17" s="31" t="s">
        <v>39</v>
      </c>
      <c r="H17" s="87">
        <v>526</v>
      </c>
      <c r="I17" s="72">
        <v>8</v>
      </c>
      <c r="J17" s="88">
        <f>I17-(SUM(L17:O17))</f>
        <v>8</v>
      </c>
      <c r="K17" s="89" t="str">
        <f t="shared" si="2"/>
        <v>OK</v>
      </c>
      <c r="L17" s="25">
        <v>0</v>
      </c>
      <c r="M17" s="25">
        <v>0</v>
      </c>
      <c r="N17" s="25">
        <v>0</v>
      </c>
      <c r="O17" s="25">
        <v>0</v>
      </c>
    </row>
    <row r="18" spans="1:15" ht="38.25">
      <c r="A18" s="37"/>
      <c r="B18" s="37"/>
      <c r="C18" s="34">
        <v>15</v>
      </c>
      <c r="D18" s="33" t="s">
        <v>60</v>
      </c>
      <c r="E18" s="33" t="s">
        <v>59</v>
      </c>
      <c r="F18" s="31" t="s">
        <v>40</v>
      </c>
      <c r="G18" s="31" t="s">
        <v>39</v>
      </c>
      <c r="H18" s="87">
        <v>7289</v>
      </c>
      <c r="I18" s="72">
        <v>12</v>
      </c>
      <c r="J18" s="88">
        <f>I18-(SUM(L18:O18))</f>
        <v>12</v>
      </c>
      <c r="K18" s="89" t="str">
        <f t="shared" ref="K18:K28" si="3">IF(J18&lt;0,"ATENÇÃO","OK")</f>
        <v>OK</v>
      </c>
      <c r="L18" s="25">
        <v>0</v>
      </c>
      <c r="M18" s="25">
        <v>0</v>
      </c>
      <c r="N18" s="25">
        <v>0</v>
      </c>
      <c r="O18" s="25">
        <v>0</v>
      </c>
    </row>
    <row r="19" spans="1:15" ht="25.5">
      <c r="A19" s="37"/>
      <c r="B19" s="37"/>
      <c r="C19" s="34">
        <v>16</v>
      </c>
      <c r="D19" s="33" t="s">
        <v>58</v>
      </c>
      <c r="E19" s="33" t="s">
        <v>57</v>
      </c>
      <c r="F19" s="31" t="s">
        <v>40</v>
      </c>
      <c r="G19" s="31" t="s">
        <v>39</v>
      </c>
      <c r="H19" s="87">
        <v>2876</v>
      </c>
      <c r="I19" s="72">
        <v>8</v>
      </c>
      <c r="J19" s="88">
        <f>I19-(SUM(L19:O19))</f>
        <v>8</v>
      </c>
      <c r="K19" s="89" t="str">
        <f t="shared" si="3"/>
        <v>OK</v>
      </c>
      <c r="L19" s="25">
        <v>0</v>
      </c>
      <c r="M19" s="25">
        <v>0</v>
      </c>
      <c r="N19" s="25">
        <v>0</v>
      </c>
      <c r="O19" s="25">
        <v>0</v>
      </c>
    </row>
    <row r="20" spans="1:15" ht="25.5">
      <c r="A20" s="37"/>
      <c r="B20" s="37"/>
      <c r="C20" s="34">
        <v>17</v>
      </c>
      <c r="D20" s="33" t="s">
        <v>56</v>
      </c>
      <c r="E20" s="33" t="s">
        <v>55</v>
      </c>
      <c r="F20" s="31" t="s">
        <v>40</v>
      </c>
      <c r="G20" s="31" t="s">
        <v>39</v>
      </c>
      <c r="H20" s="87">
        <v>9396</v>
      </c>
      <c r="I20" s="72">
        <v>4</v>
      </c>
      <c r="J20" s="88">
        <f>I20-(SUM(L20:O20))</f>
        <v>4</v>
      </c>
      <c r="K20" s="89" t="str">
        <f t="shared" si="3"/>
        <v>OK</v>
      </c>
      <c r="L20" s="25">
        <v>0</v>
      </c>
      <c r="M20" s="25">
        <v>0</v>
      </c>
      <c r="N20" s="25">
        <v>0</v>
      </c>
      <c r="O20" s="25">
        <v>0</v>
      </c>
    </row>
    <row r="21" spans="1:15" ht="38.25">
      <c r="A21" s="37"/>
      <c r="B21" s="37"/>
      <c r="C21" s="34">
        <v>18</v>
      </c>
      <c r="D21" s="33" t="s">
        <v>54</v>
      </c>
      <c r="E21" s="33" t="s">
        <v>53</v>
      </c>
      <c r="F21" s="31" t="s">
        <v>40</v>
      </c>
      <c r="G21" s="31" t="s">
        <v>39</v>
      </c>
      <c r="H21" s="87">
        <v>2997</v>
      </c>
      <c r="I21" s="72">
        <v>4</v>
      </c>
      <c r="J21" s="88">
        <f>I21-(SUM(L21:O21))</f>
        <v>4</v>
      </c>
      <c r="K21" s="89" t="str">
        <f t="shared" si="3"/>
        <v>OK</v>
      </c>
      <c r="L21" s="25">
        <v>0</v>
      </c>
      <c r="M21" s="25">
        <v>0</v>
      </c>
      <c r="N21" s="25">
        <v>0</v>
      </c>
      <c r="O21" s="25">
        <v>0</v>
      </c>
    </row>
    <row r="22" spans="1:15" ht="38.25">
      <c r="A22" s="37"/>
      <c r="B22" s="37"/>
      <c r="C22" s="34">
        <v>19</v>
      </c>
      <c r="D22" s="33" t="s">
        <v>52</v>
      </c>
      <c r="E22" s="33" t="s">
        <v>51</v>
      </c>
      <c r="F22" s="31" t="s">
        <v>40</v>
      </c>
      <c r="G22" s="31" t="s">
        <v>39</v>
      </c>
      <c r="H22" s="87">
        <v>3042</v>
      </c>
      <c r="I22" s="72">
        <v>8</v>
      </c>
      <c r="J22" s="88">
        <f>I22-(SUM(L22:O22))</f>
        <v>8</v>
      </c>
      <c r="K22" s="89" t="str">
        <f t="shared" si="3"/>
        <v>OK</v>
      </c>
      <c r="L22" s="25">
        <v>0</v>
      </c>
      <c r="M22" s="25">
        <v>0</v>
      </c>
      <c r="N22" s="25">
        <v>0</v>
      </c>
      <c r="O22" s="25">
        <v>0</v>
      </c>
    </row>
    <row r="23" spans="1:15" ht="25.5">
      <c r="A23" s="37"/>
      <c r="B23" s="37"/>
      <c r="C23" s="34">
        <v>20</v>
      </c>
      <c r="D23" s="33" t="s">
        <v>50</v>
      </c>
      <c r="E23" s="33" t="s">
        <v>49</v>
      </c>
      <c r="F23" s="31" t="s">
        <v>40</v>
      </c>
      <c r="G23" s="31" t="s">
        <v>39</v>
      </c>
      <c r="H23" s="87">
        <v>3268</v>
      </c>
      <c r="I23" s="72">
        <v>4</v>
      </c>
      <c r="J23" s="88">
        <f>I23-(SUM(L23:O23))</f>
        <v>4</v>
      </c>
      <c r="K23" s="89" t="str">
        <f t="shared" si="3"/>
        <v>OK</v>
      </c>
      <c r="L23" s="25">
        <v>0</v>
      </c>
      <c r="M23" s="25">
        <v>0</v>
      </c>
      <c r="N23" s="25">
        <v>0</v>
      </c>
      <c r="O23" s="25">
        <v>0</v>
      </c>
    </row>
    <row r="24" spans="1:15" ht="25.5">
      <c r="A24" s="37"/>
      <c r="B24" s="37"/>
      <c r="C24" s="34">
        <v>21</v>
      </c>
      <c r="D24" s="33" t="s">
        <v>48</v>
      </c>
      <c r="E24" s="33" t="s">
        <v>47</v>
      </c>
      <c r="F24" s="31" t="s">
        <v>40</v>
      </c>
      <c r="G24" s="31" t="s">
        <v>39</v>
      </c>
      <c r="H24" s="87">
        <v>2740</v>
      </c>
      <c r="I24" s="72">
        <v>12</v>
      </c>
      <c r="J24" s="88">
        <f>I24-(SUM(L24:O24))</f>
        <v>4</v>
      </c>
      <c r="K24" s="89" t="str">
        <f t="shared" si="3"/>
        <v>OK</v>
      </c>
      <c r="L24" s="25">
        <v>0</v>
      </c>
      <c r="M24" s="25">
        <v>0</v>
      </c>
      <c r="N24" s="25">
        <v>3</v>
      </c>
      <c r="O24" s="25">
        <v>5</v>
      </c>
    </row>
    <row r="25" spans="1:15" ht="25.5">
      <c r="A25" s="37"/>
      <c r="B25" s="37"/>
      <c r="C25" s="34">
        <v>22</v>
      </c>
      <c r="D25" s="33" t="s">
        <v>46</v>
      </c>
      <c r="E25" s="33" t="s">
        <v>45</v>
      </c>
      <c r="F25" s="31" t="s">
        <v>40</v>
      </c>
      <c r="G25" s="31" t="s">
        <v>39</v>
      </c>
      <c r="H25" s="87">
        <v>9700</v>
      </c>
      <c r="I25" s="72">
        <v>8</v>
      </c>
      <c r="J25" s="88">
        <f>I25-(SUM(L25:O25))</f>
        <v>0</v>
      </c>
      <c r="K25" s="89" t="str">
        <f t="shared" si="3"/>
        <v>OK</v>
      </c>
      <c r="L25" s="25">
        <v>0</v>
      </c>
      <c r="M25" s="25">
        <v>0</v>
      </c>
      <c r="N25" s="25">
        <v>8</v>
      </c>
      <c r="O25" s="25">
        <v>0</v>
      </c>
    </row>
    <row r="26" spans="1:15" ht="51">
      <c r="A26" s="37"/>
      <c r="B26" s="37"/>
      <c r="C26" s="34">
        <v>23</v>
      </c>
      <c r="D26" s="33" t="s">
        <v>44</v>
      </c>
      <c r="E26" s="33" t="s">
        <v>43</v>
      </c>
      <c r="F26" s="31" t="s">
        <v>36</v>
      </c>
      <c r="G26" s="31" t="s">
        <v>35</v>
      </c>
      <c r="H26" s="87">
        <v>288</v>
      </c>
      <c r="I26" s="72">
        <v>200</v>
      </c>
      <c r="J26" s="88">
        <f>I26-(SUM(L26:O26))</f>
        <v>140</v>
      </c>
      <c r="K26" s="89" t="str">
        <f t="shared" si="3"/>
        <v>OK</v>
      </c>
      <c r="L26" s="25">
        <v>0</v>
      </c>
      <c r="M26" s="25">
        <v>0</v>
      </c>
      <c r="N26" s="25">
        <v>10</v>
      </c>
      <c r="O26" s="25">
        <v>50</v>
      </c>
    </row>
    <row r="27" spans="1:15" ht="38.25">
      <c r="A27" s="37"/>
      <c r="B27" s="37"/>
      <c r="C27" s="34">
        <v>24</v>
      </c>
      <c r="D27" s="33" t="s">
        <v>42</v>
      </c>
      <c r="E27" s="33" t="s">
        <v>41</v>
      </c>
      <c r="F27" s="31" t="s">
        <v>40</v>
      </c>
      <c r="G27" s="31" t="s">
        <v>39</v>
      </c>
      <c r="H27" s="87">
        <v>470</v>
      </c>
      <c r="I27" s="72">
        <v>15</v>
      </c>
      <c r="J27" s="88">
        <f>I27-(SUM(L27:O27))</f>
        <v>15</v>
      </c>
      <c r="K27" s="89" t="str">
        <f t="shared" si="3"/>
        <v>OK</v>
      </c>
      <c r="L27" s="25">
        <v>0</v>
      </c>
      <c r="M27" s="25">
        <v>0</v>
      </c>
      <c r="N27" s="25">
        <v>0</v>
      </c>
      <c r="O27" s="25">
        <v>0</v>
      </c>
    </row>
    <row r="28" spans="1:15" ht="63.75">
      <c r="A28" s="38"/>
      <c r="B28" s="38"/>
      <c r="C28" s="34">
        <v>25</v>
      </c>
      <c r="D28" s="33" t="s">
        <v>38</v>
      </c>
      <c r="E28" s="33" t="s">
        <v>37</v>
      </c>
      <c r="F28" s="31" t="s">
        <v>36</v>
      </c>
      <c r="G28" s="31" t="s">
        <v>35</v>
      </c>
      <c r="H28" s="87">
        <v>4000</v>
      </c>
      <c r="I28" s="72">
        <v>15</v>
      </c>
      <c r="J28" s="88">
        <f>I28-(SUM(L28:O28))</f>
        <v>2</v>
      </c>
      <c r="K28" s="89" t="str">
        <f t="shared" si="3"/>
        <v>OK</v>
      </c>
      <c r="L28" s="25">
        <v>0</v>
      </c>
      <c r="M28" s="25">
        <v>0</v>
      </c>
      <c r="N28" s="25">
        <v>13</v>
      </c>
      <c r="O28" s="25">
        <v>0</v>
      </c>
    </row>
    <row r="29" spans="1:15">
      <c r="N29" s="47"/>
      <c r="O29" s="47"/>
    </row>
    <row r="30" spans="1:15">
      <c r="D30" s="30"/>
      <c r="E30" s="30"/>
      <c r="N30" s="48"/>
      <c r="O30" s="48"/>
    </row>
  </sheetData>
  <mergeCells count="10">
    <mergeCell ref="B4:B28"/>
    <mergeCell ref="A4:A28"/>
    <mergeCell ref="I1:K1"/>
    <mergeCell ref="D1:H1"/>
    <mergeCell ref="A2:K2"/>
    <mergeCell ref="L1:L2"/>
    <mergeCell ref="A1:C1"/>
    <mergeCell ref="M1:M2"/>
    <mergeCell ref="N1:N2"/>
    <mergeCell ref="O1:O2"/>
  </mergeCells>
  <phoneticPr fontId="0" type="noConversion"/>
  <conditionalFormatting sqref="M5:O9">
    <cfRule type="cellIs" dxfId="26" priority="13" stopIfTrue="1" operator="greaterThan">
      <formula>0</formula>
    </cfRule>
    <cfRule type="cellIs" dxfId="25" priority="14" stopIfTrue="1" operator="greaterThan">
      <formula>0</formula>
    </cfRule>
    <cfRule type="cellIs" dxfId="24" priority="15" stopIfTrue="1" operator="greaterThan">
      <formula>0</formula>
    </cfRule>
  </conditionalFormatting>
  <conditionalFormatting sqref="M10:O10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L4">
    <cfRule type="cellIs" dxfId="20" priority="7" stopIfTrue="1" operator="greaterThan">
      <formula>0</formula>
    </cfRule>
    <cfRule type="cellIs" dxfId="19" priority="8" stopIfTrue="1" operator="greaterThan">
      <formula>0</formula>
    </cfRule>
    <cfRule type="cellIs" dxfId="18" priority="9" stopIfTrue="1" operator="greaterThan">
      <formula>0</formula>
    </cfRule>
  </conditionalFormatting>
  <conditionalFormatting sqref="M4:O4 L11:O28">
    <cfRule type="cellIs" dxfId="17" priority="16" stopIfTrue="1" operator="greaterThan">
      <formula>0</formula>
    </cfRule>
    <cfRule type="cellIs" dxfId="16" priority="17" stopIfTrue="1" operator="greaterThan">
      <formula>0</formula>
    </cfRule>
    <cfRule type="cellIs" dxfId="15" priority="18" stopIfTrue="1" operator="greaterThan">
      <formula>0</formula>
    </cfRule>
  </conditionalFormatting>
  <conditionalFormatting sqref="L5:L9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L10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zoomScale="90" zoomScaleNormal="90" workbookViewId="0">
      <selection activeCell="D7" sqref="D7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6" bestFit="1" customWidth="1"/>
    <col min="4" max="4" width="43.140625" style="2" customWidth="1"/>
    <col min="5" max="5" width="24.7109375" style="2" customWidth="1"/>
    <col min="6" max="6" width="11.28515625" style="2" customWidth="1"/>
    <col min="7" max="7" width="11.140625" style="26" customWidth="1"/>
    <col min="8" max="8" width="12.7109375" style="24" bestFit="1" customWidth="1"/>
    <col min="9" max="9" width="10.7109375" style="27" customWidth="1"/>
    <col min="10" max="10" width="13.28515625" style="3" customWidth="1"/>
    <col min="11" max="11" width="12.5703125" style="28" customWidth="1"/>
    <col min="12" max="12" width="16.28515625" style="23" customWidth="1"/>
    <col min="13" max="13" width="18.42578125" style="23" customWidth="1"/>
    <col min="14" max="16384" width="9.7109375" style="23"/>
  </cols>
  <sheetData>
    <row r="1" spans="1:13" ht="32.25" customHeight="1">
      <c r="A1" s="35" t="s">
        <v>31</v>
      </c>
      <c r="B1" s="35"/>
      <c r="C1" s="35"/>
      <c r="D1" s="35" t="s">
        <v>32</v>
      </c>
      <c r="E1" s="35"/>
      <c r="F1" s="35"/>
      <c r="G1" s="35"/>
      <c r="H1" s="35"/>
      <c r="I1" s="77" t="s">
        <v>33</v>
      </c>
      <c r="J1" s="77"/>
      <c r="K1" s="77"/>
      <c r="L1" s="77"/>
      <c r="M1" s="77"/>
    </row>
    <row r="2" spans="1:13" ht="29.25" customHeight="1">
      <c r="A2" s="35" t="s">
        <v>90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24" customFormat="1" ht="45">
      <c r="A3" s="18" t="s">
        <v>2</v>
      </c>
      <c r="B3" s="18" t="s">
        <v>1</v>
      </c>
      <c r="C3" s="17" t="s">
        <v>3</v>
      </c>
      <c r="D3" s="17" t="s">
        <v>5</v>
      </c>
      <c r="E3" s="17"/>
      <c r="F3" s="17" t="s">
        <v>28</v>
      </c>
      <c r="G3" s="17" t="s">
        <v>6</v>
      </c>
      <c r="H3" s="19" t="s">
        <v>4</v>
      </c>
      <c r="I3" s="20" t="s">
        <v>95</v>
      </c>
      <c r="J3" s="21" t="s">
        <v>29</v>
      </c>
      <c r="K3" s="18" t="s">
        <v>30</v>
      </c>
      <c r="L3" s="49" t="s">
        <v>96</v>
      </c>
      <c r="M3" s="49" t="s">
        <v>97</v>
      </c>
    </row>
    <row r="4" spans="1:13" ht="38.25">
      <c r="A4" s="90" t="s">
        <v>89</v>
      </c>
      <c r="B4" s="90">
        <v>1</v>
      </c>
      <c r="C4" s="34">
        <v>1</v>
      </c>
      <c r="D4" s="33" t="s">
        <v>88</v>
      </c>
      <c r="E4" s="33" t="s">
        <v>87</v>
      </c>
      <c r="F4" s="31" t="s">
        <v>73</v>
      </c>
      <c r="G4" s="31" t="s">
        <v>86</v>
      </c>
      <c r="H4" s="32">
        <v>377</v>
      </c>
      <c r="I4" s="72">
        <v>4</v>
      </c>
      <c r="J4" s="22">
        <f>SETIC!I4-SETIC!J4</f>
        <v>0</v>
      </c>
      <c r="K4" s="73">
        <f>I4-J4</f>
        <v>4</v>
      </c>
      <c r="L4" s="76">
        <f>H4*I4</f>
        <v>1508</v>
      </c>
      <c r="M4" s="75">
        <f>H4*J4</f>
        <v>0</v>
      </c>
    </row>
    <row r="5" spans="1:13" ht="38.25">
      <c r="A5" s="90"/>
      <c r="B5" s="90"/>
      <c r="C5" s="34">
        <v>2</v>
      </c>
      <c r="D5" s="33" t="s">
        <v>85</v>
      </c>
      <c r="E5" s="33" t="s">
        <v>84</v>
      </c>
      <c r="F5" s="31" t="s">
        <v>40</v>
      </c>
      <c r="G5" s="31" t="s">
        <v>39</v>
      </c>
      <c r="H5" s="32">
        <v>665.5</v>
      </c>
      <c r="I5" s="72">
        <v>1500</v>
      </c>
      <c r="J5" s="22">
        <f>SETIC!I5-SETIC!J5</f>
        <v>1500</v>
      </c>
      <c r="K5" s="73">
        <f t="shared" ref="K5:K28" si="0">I5-J5</f>
        <v>0</v>
      </c>
      <c r="L5" s="76">
        <f t="shared" ref="L5:L28" si="1">H5*I5</f>
        <v>998250</v>
      </c>
      <c r="M5" s="75">
        <f t="shared" ref="M5:M28" si="2">H5*J5</f>
        <v>998250</v>
      </c>
    </row>
    <row r="6" spans="1:13" ht="38.25">
      <c r="A6" s="90"/>
      <c r="B6" s="90"/>
      <c r="C6" s="34">
        <v>3</v>
      </c>
      <c r="D6" s="33" t="s">
        <v>83</v>
      </c>
      <c r="E6" s="33" t="s">
        <v>76</v>
      </c>
      <c r="F6" s="31" t="s">
        <v>40</v>
      </c>
      <c r="G6" s="31" t="s">
        <v>39</v>
      </c>
      <c r="H6" s="32">
        <v>76</v>
      </c>
      <c r="I6" s="72">
        <v>750</v>
      </c>
      <c r="J6" s="22">
        <f>SETIC!I6-SETIC!J6</f>
        <v>650</v>
      </c>
      <c r="K6" s="73">
        <f t="shared" si="0"/>
        <v>100</v>
      </c>
      <c r="L6" s="76">
        <f t="shared" si="1"/>
        <v>57000</v>
      </c>
      <c r="M6" s="75">
        <f t="shared" si="2"/>
        <v>49400</v>
      </c>
    </row>
    <row r="7" spans="1:13" ht="38.25">
      <c r="A7" s="90"/>
      <c r="B7" s="90"/>
      <c r="C7" s="34">
        <v>4</v>
      </c>
      <c r="D7" s="33" t="s">
        <v>82</v>
      </c>
      <c r="E7" s="33" t="s">
        <v>81</v>
      </c>
      <c r="F7" s="31" t="s">
        <v>40</v>
      </c>
      <c r="G7" s="31" t="s">
        <v>39</v>
      </c>
      <c r="H7" s="32">
        <v>1347.5</v>
      </c>
      <c r="I7" s="72">
        <v>100</v>
      </c>
      <c r="J7" s="22">
        <f>SETIC!I7-SETIC!J7</f>
        <v>100</v>
      </c>
      <c r="K7" s="73">
        <f t="shared" si="0"/>
        <v>0</v>
      </c>
      <c r="L7" s="76">
        <f t="shared" si="1"/>
        <v>134750</v>
      </c>
      <c r="M7" s="75">
        <f t="shared" si="2"/>
        <v>134750</v>
      </c>
    </row>
    <row r="8" spans="1:13" ht="38.25">
      <c r="A8" s="90"/>
      <c r="B8" s="90"/>
      <c r="C8" s="34">
        <v>5</v>
      </c>
      <c r="D8" s="33" t="s">
        <v>80</v>
      </c>
      <c r="E8" s="33" t="s">
        <v>76</v>
      </c>
      <c r="F8" s="31" t="s">
        <v>40</v>
      </c>
      <c r="G8" s="31" t="s">
        <v>39</v>
      </c>
      <c r="H8" s="32">
        <v>76</v>
      </c>
      <c r="I8" s="72">
        <v>50</v>
      </c>
      <c r="J8" s="22">
        <f>SETIC!I8-SETIC!J8</f>
        <v>0</v>
      </c>
      <c r="K8" s="73">
        <f t="shared" si="0"/>
        <v>50</v>
      </c>
      <c r="L8" s="76">
        <f t="shared" si="1"/>
        <v>3800</v>
      </c>
      <c r="M8" s="75">
        <f t="shared" si="2"/>
        <v>0</v>
      </c>
    </row>
    <row r="9" spans="1:13" ht="38.25">
      <c r="A9" s="90"/>
      <c r="B9" s="90"/>
      <c r="C9" s="34">
        <v>6</v>
      </c>
      <c r="D9" s="33" t="s">
        <v>79</v>
      </c>
      <c r="E9" s="33" t="s">
        <v>78</v>
      </c>
      <c r="F9" s="31" t="s">
        <v>40</v>
      </c>
      <c r="G9" s="31" t="s">
        <v>39</v>
      </c>
      <c r="H9" s="32">
        <v>2025</v>
      </c>
      <c r="I9" s="72">
        <v>1</v>
      </c>
      <c r="J9" s="22">
        <f>SETIC!I9-SETIC!J9</f>
        <v>1</v>
      </c>
      <c r="K9" s="73">
        <f t="shared" si="0"/>
        <v>0</v>
      </c>
      <c r="L9" s="76">
        <f t="shared" si="1"/>
        <v>2025</v>
      </c>
      <c r="M9" s="75">
        <f t="shared" si="2"/>
        <v>2025</v>
      </c>
    </row>
    <row r="10" spans="1:13" ht="38.25">
      <c r="A10" s="90"/>
      <c r="B10" s="90"/>
      <c r="C10" s="34">
        <v>7</v>
      </c>
      <c r="D10" s="33" t="s">
        <v>77</v>
      </c>
      <c r="E10" s="33" t="s">
        <v>76</v>
      </c>
      <c r="F10" s="31" t="s">
        <v>40</v>
      </c>
      <c r="G10" s="31" t="s">
        <v>39</v>
      </c>
      <c r="H10" s="32">
        <v>76</v>
      </c>
      <c r="I10" s="72">
        <v>1</v>
      </c>
      <c r="J10" s="22">
        <f>SETIC!I10-SETIC!J10</f>
        <v>0</v>
      </c>
      <c r="K10" s="73">
        <f t="shared" si="0"/>
        <v>1</v>
      </c>
      <c r="L10" s="76">
        <f t="shared" si="1"/>
        <v>76</v>
      </c>
      <c r="M10" s="75">
        <f t="shared" si="2"/>
        <v>0</v>
      </c>
    </row>
    <row r="11" spans="1:13" ht="51">
      <c r="A11" s="90"/>
      <c r="B11" s="90"/>
      <c r="C11" s="34">
        <v>8</v>
      </c>
      <c r="D11" s="33" t="s">
        <v>75</v>
      </c>
      <c r="E11" s="33" t="s">
        <v>74</v>
      </c>
      <c r="F11" s="31" t="s">
        <v>73</v>
      </c>
      <c r="G11" s="31" t="s">
        <v>39</v>
      </c>
      <c r="H11" s="32">
        <v>240</v>
      </c>
      <c r="I11" s="72">
        <v>10</v>
      </c>
      <c r="J11" s="22">
        <f>SETIC!I11-SETIC!J11</f>
        <v>0</v>
      </c>
      <c r="K11" s="73">
        <f t="shared" si="0"/>
        <v>10</v>
      </c>
      <c r="L11" s="76">
        <f t="shared" si="1"/>
        <v>2400</v>
      </c>
      <c r="M11" s="75">
        <f t="shared" si="2"/>
        <v>0</v>
      </c>
    </row>
    <row r="12" spans="1:13" ht="38.25">
      <c r="A12" s="90"/>
      <c r="B12" s="90"/>
      <c r="C12" s="34">
        <v>9</v>
      </c>
      <c r="D12" s="33" t="s">
        <v>72</v>
      </c>
      <c r="E12" s="33" t="s">
        <v>71</v>
      </c>
      <c r="F12" s="31" t="s">
        <v>40</v>
      </c>
      <c r="G12" s="31" t="s">
        <v>39</v>
      </c>
      <c r="H12" s="32">
        <v>5044</v>
      </c>
      <c r="I12" s="72">
        <v>2</v>
      </c>
      <c r="J12" s="22">
        <f>SETIC!I12-SETIC!J12</f>
        <v>2</v>
      </c>
      <c r="K12" s="73">
        <f t="shared" si="0"/>
        <v>0</v>
      </c>
      <c r="L12" s="76">
        <f t="shared" si="1"/>
        <v>10088</v>
      </c>
      <c r="M12" s="75">
        <f t="shared" si="2"/>
        <v>10088</v>
      </c>
    </row>
    <row r="13" spans="1:13" ht="38.25">
      <c r="A13" s="90"/>
      <c r="B13" s="90"/>
      <c r="C13" s="34">
        <v>10</v>
      </c>
      <c r="D13" s="33" t="s">
        <v>70</v>
      </c>
      <c r="E13" s="33" t="s">
        <v>69</v>
      </c>
      <c r="F13" s="31" t="s">
        <v>40</v>
      </c>
      <c r="G13" s="31" t="s">
        <v>39</v>
      </c>
      <c r="H13" s="32">
        <v>5955</v>
      </c>
      <c r="I13" s="72">
        <v>4</v>
      </c>
      <c r="J13" s="22">
        <f>SETIC!I13-SETIC!J13</f>
        <v>3</v>
      </c>
      <c r="K13" s="73">
        <f t="shared" si="0"/>
        <v>1</v>
      </c>
      <c r="L13" s="76">
        <f t="shared" si="1"/>
        <v>23820</v>
      </c>
      <c r="M13" s="75">
        <f t="shared" si="2"/>
        <v>17865</v>
      </c>
    </row>
    <row r="14" spans="1:13" ht="38.25">
      <c r="A14" s="90"/>
      <c r="B14" s="90"/>
      <c r="C14" s="34">
        <v>11</v>
      </c>
      <c r="D14" s="33" t="s">
        <v>68</v>
      </c>
      <c r="E14" s="33" t="s">
        <v>67</v>
      </c>
      <c r="F14" s="31" t="s">
        <v>40</v>
      </c>
      <c r="G14" s="31" t="s">
        <v>39</v>
      </c>
      <c r="H14" s="32">
        <v>4064</v>
      </c>
      <c r="I14" s="72">
        <v>4</v>
      </c>
      <c r="J14" s="22">
        <f>SETIC!I14-SETIC!J14</f>
        <v>0</v>
      </c>
      <c r="K14" s="73">
        <f t="shared" si="0"/>
        <v>4</v>
      </c>
      <c r="L14" s="76">
        <f t="shared" si="1"/>
        <v>16256</v>
      </c>
      <c r="M14" s="75">
        <f t="shared" si="2"/>
        <v>0</v>
      </c>
    </row>
    <row r="15" spans="1:13" ht="38.25">
      <c r="A15" s="90"/>
      <c r="B15" s="90"/>
      <c r="C15" s="34">
        <v>12</v>
      </c>
      <c r="D15" s="33" t="s">
        <v>66</v>
      </c>
      <c r="E15" s="33" t="s">
        <v>65</v>
      </c>
      <c r="F15" s="31" t="s">
        <v>40</v>
      </c>
      <c r="G15" s="31" t="s">
        <v>39</v>
      </c>
      <c r="H15" s="32">
        <v>7207</v>
      </c>
      <c r="I15" s="72">
        <v>15</v>
      </c>
      <c r="J15" s="22">
        <f>SETIC!I15-SETIC!J15</f>
        <v>3</v>
      </c>
      <c r="K15" s="73">
        <f t="shared" si="0"/>
        <v>12</v>
      </c>
      <c r="L15" s="76">
        <f t="shared" si="1"/>
        <v>108105</v>
      </c>
      <c r="M15" s="75">
        <f t="shared" si="2"/>
        <v>21621</v>
      </c>
    </row>
    <row r="16" spans="1:13" ht="25.5">
      <c r="A16" s="90"/>
      <c r="B16" s="90"/>
      <c r="C16" s="34">
        <v>13</v>
      </c>
      <c r="D16" s="33" t="s">
        <v>64</v>
      </c>
      <c r="E16" s="33" t="s">
        <v>63</v>
      </c>
      <c r="F16" s="31" t="s">
        <v>40</v>
      </c>
      <c r="G16" s="31" t="s">
        <v>39</v>
      </c>
      <c r="H16" s="32">
        <v>4641</v>
      </c>
      <c r="I16" s="72">
        <v>8</v>
      </c>
      <c r="J16" s="22">
        <f>SETIC!I16-SETIC!J16</f>
        <v>0</v>
      </c>
      <c r="K16" s="73">
        <f t="shared" si="0"/>
        <v>8</v>
      </c>
      <c r="L16" s="76">
        <f t="shared" si="1"/>
        <v>37128</v>
      </c>
      <c r="M16" s="75">
        <f t="shared" si="2"/>
        <v>0</v>
      </c>
    </row>
    <row r="17" spans="1:13" ht="25.5">
      <c r="A17" s="90"/>
      <c r="B17" s="90"/>
      <c r="C17" s="34">
        <v>14</v>
      </c>
      <c r="D17" s="33" t="s">
        <v>62</v>
      </c>
      <c r="E17" s="33" t="s">
        <v>61</v>
      </c>
      <c r="F17" s="31" t="s">
        <v>40</v>
      </c>
      <c r="G17" s="31" t="s">
        <v>39</v>
      </c>
      <c r="H17" s="32">
        <v>526</v>
      </c>
      <c r="I17" s="72">
        <v>8</v>
      </c>
      <c r="J17" s="22">
        <f>SETIC!I17-SETIC!J17</f>
        <v>0</v>
      </c>
      <c r="K17" s="73">
        <f t="shared" si="0"/>
        <v>8</v>
      </c>
      <c r="L17" s="76">
        <f t="shared" si="1"/>
        <v>4208</v>
      </c>
      <c r="M17" s="75">
        <f t="shared" si="2"/>
        <v>0</v>
      </c>
    </row>
    <row r="18" spans="1:13" ht="38.25">
      <c r="A18" s="90"/>
      <c r="B18" s="90"/>
      <c r="C18" s="34">
        <v>15</v>
      </c>
      <c r="D18" s="33" t="s">
        <v>60</v>
      </c>
      <c r="E18" s="33" t="s">
        <v>59</v>
      </c>
      <c r="F18" s="31" t="s">
        <v>40</v>
      </c>
      <c r="G18" s="31" t="s">
        <v>39</v>
      </c>
      <c r="H18" s="32">
        <v>7289</v>
      </c>
      <c r="I18" s="72">
        <v>12</v>
      </c>
      <c r="J18" s="22">
        <f>SETIC!I18-SETIC!J18</f>
        <v>0</v>
      </c>
      <c r="K18" s="73">
        <f t="shared" si="0"/>
        <v>12</v>
      </c>
      <c r="L18" s="76">
        <f t="shared" si="1"/>
        <v>87468</v>
      </c>
      <c r="M18" s="75">
        <f t="shared" si="2"/>
        <v>0</v>
      </c>
    </row>
    <row r="19" spans="1:13" ht="25.5">
      <c r="A19" s="90"/>
      <c r="B19" s="90"/>
      <c r="C19" s="34">
        <v>16</v>
      </c>
      <c r="D19" s="33" t="s">
        <v>58</v>
      </c>
      <c r="E19" s="33" t="s">
        <v>57</v>
      </c>
      <c r="F19" s="31" t="s">
        <v>40</v>
      </c>
      <c r="G19" s="31" t="s">
        <v>39</v>
      </c>
      <c r="H19" s="32">
        <v>2876</v>
      </c>
      <c r="I19" s="72">
        <v>8</v>
      </c>
      <c r="J19" s="22">
        <f>SETIC!I19-SETIC!J19</f>
        <v>0</v>
      </c>
      <c r="K19" s="73">
        <f t="shared" si="0"/>
        <v>8</v>
      </c>
      <c r="L19" s="76">
        <f t="shared" si="1"/>
        <v>23008</v>
      </c>
      <c r="M19" s="75">
        <f t="shared" si="2"/>
        <v>0</v>
      </c>
    </row>
    <row r="20" spans="1:13" ht="25.5">
      <c r="A20" s="90"/>
      <c r="B20" s="90"/>
      <c r="C20" s="34">
        <v>17</v>
      </c>
      <c r="D20" s="33" t="s">
        <v>56</v>
      </c>
      <c r="E20" s="33" t="s">
        <v>55</v>
      </c>
      <c r="F20" s="31" t="s">
        <v>40</v>
      </c>
      <c r="G20" s="31" t="s">
        <v>39</v>
      </c>
      <c r="H20" s="32">
        <v>9396</v>
      </c>
      <c r="I20" s="72">
        <v>4</v>
      </c>
      <c r="J20" s="22">
        <f>SETIC!I20-SETIC!J20</f>
        <v>0</v>
      </c>
      <c r="K20" s="73">
        <f t="shared" si="0"/>
        <v>4</v>
      </c>
      <c r="L20" s="76">
        <f t="shared" si="1"/>
        <v>37584</v>
      </c>
      <c r="M20" s="75">
        <f t="shared" si="2"/>
        <v>0</v>
      </c>
    </row>
    <row r="21" spans="1:13" ht="38.25">
      <c r="A21" s="90"/>
      <c r="B21" s="90"/>
      <c r="C21" s="34">
        <v>18</v>
      </c>
      <c r="D21" s="33" t="s">
        <v>54</v>
      </c>
      <c r="E21" s="33" t="s">
        <v>53</v>
      </c>
      <c r="F21" s="31" t="s">
        <v>40</v>
      </c>
      <c r="G21" s="31" t="s">
        <v>39</v>
      </c>
      <c r="H21" s="32">
        <v>2997</v>
      </c>
      <c r="I21" s="72">
        <v>4</v>
      </c>
      <c r="J21" s="22">
        <f>SETIC!I21-SETIC!J21</f>
        <v>0</v>
      </c>
      <c r="K21" s="73">
        <f t="shared" si="0"/>
        <v>4</v>
      </c>
      <c r="L21" s="76">
        <f t="shared" si="1"/>
        <v>11988</v>
      </c>
      <c r="M21" s="75">
        <f t="shared" si="2"/>
        <v>0</v>
      </c>
    </row>
    <row r="22" spans="1:13" ht="38.25">
      <c r="A22" s="90"/>
      <c r="B22" s="90"/>
      <c r="C22" s="34">
        <v>19</v>
      </c>
      <c r="D22" s="33" t="s">
        <v>52</v>
      </c>
      <c r="E22" s="33" t="s">
        <v>51</v>
      </c>
      <c r="F22" s="31" t="s">
        <v>40</v>
      </c>
      <c r="G22" s="31" t="s">
        <v>39</v>
      </c>
      <c r="H22" s="32">
        <v>3042</v>
      </c>
      <c r="I22" s="72">
        <v>8</v>
      </c>
      <c r="J22" s="22">
        <f>SETIC!I22-SETIC!J22</f>
        <v>0</v>
      </c>
      <c r="K22" s="73">
        <f t="shared" si="0"/>
        <v>8</v>
      </c>
      <c r="L22" s="76">
        <f t="shared" si="1"/>
        <v>24336</v>
      </c>
      <c r="M22" s="75">
        <f t="shared" si="2"/>
        <v>0</v>
      </c>
    </row>
    <row r="23" spans="1:13" ht="25.5">
      <c r="A23" s="90"/>
      <c r="B23" s="90"/>
      <c r="C23" s="34">
        <v>20</v>
      </c>
      <c r="D23" s="33" t="s">
        <v>50</v>
      </c>
      <c r="E23" s="33" t="s">
        <v>49</v>
      </c>
      <c r="F23" s="31" t="s">
        <v>40</v>
      </c>
      <c r="G23" s="31" t="s">
        <v>39</v>
      </c>
      <c r="H23" s="32">
        <v>3268</v>
      </c>
      <c r="I23" s="72">
        <v>4</v>
      </c>
      <c r="J23" s="22">
        <f>SETIC!I23-SETIC!J23</f>
        <v>0</v>
      </c>
      <c r="K23" s="73">
        <f t="shared" si="0"/>
        <v>4</v>
      </c>
      <c r="L23" s="76">
        <f t="shared" si="1"/>
        <v>13072</v>
      </c>
      <c r="M23" s="75">
        <f t="shared" si="2"/>
        <v>0</v>
      </c>
    </row>
    <row r="24" spans="1:13" ht="25.5">
      <c r="A24" s="90"/>
      <c r="B24" s="90"/>
      <c r="C24" s="34">
        <v>21</v>
      </c>
      <c r="D24" s="33" t="s">
        <v>48</v>
      </c>
      <c r="E24" s="33" t="s">
        <v>47</v>
      </c>
      <c r="F24" s="31" t="s">
        <v>40</v>
      </c>
      <c r="G24" s="31" t="s">
        <v>39</v>
      </c>
      <c r="H24" s="32">
        <v>2740</v>
      </c>
      <c r="I24" s="72">
        <v>12</v>
      </c>
      <c r="J24" s="22">
        <f>SETIC!I24-SETIC!J24</f>
        <v>8</v>
      </c>
      <c r="K24" s="73">
        <f t="shared" si="0"/>
        <v>4</v>
      </c>
      <c r="L24" s="76">
        <f t="shared" si="1"/>
        <v>32880</v>
      </c>
      <c r="M24" s="75">
        <f t="shared" si="2"/>
        <v>21920</v>
      </c>
    </row>
    <row r="25" spans="1:13" ht="25.5">
      <c r="A25" s="90"/>
      <c r="B25" s="90"/>
      <c r="C25" s="34">
        <v>22</v>
      </c>
      <c r="D25" s="33" t="s">
        <v>46</v>
      </c>
      <c r="E25" s="33" t="s">
        <v>45</v>
      </c>
      <c r="F25" s="31" t="s">
        <v>40</v>
      </c>
      <c r="G25" s="31" t="s">
        <v>39</v>
      </c>
      <c r="H25" s="32">
        <v>9700</v>
      </c>
      <c r="I25" s="72">
        <v>8</v>
      </c>
      <c r="J25" s="22">
        <f>SETIC!I25-SETIC!J25</f>
        <v>8</v>
      </c>
      <c r="K25" s="73">
        <f t="shared" si="0"/>
        <v>0</v>
      </c>
      <c r="L25" s="76">
        <f t="shared" si="1"/>
        <v>77600</v>
      </c>
      <c r="M25" s="75">
        <f t="shared" si="2"/>
        <v>77600</v>
      </c>
    </row>
    <row r="26" spans="1:13" ht="51">
      <c r="A26" s="90"/>
      <c r="B26" s="90"/>
      <c r="C26" s="34">
        <v>23</v>
      </c>
      <c r="D26" s="33" t="s">
        <v>44</v>
      </c>
      <c r="E26" s="33" t="s">
        <v>43</v>
      </c>
      <c r="F26" s="31" t="s">
        <v>36</v>
      </c>
      <c r="G26" s="31" t="s">
        <v>35</v>
      </c>
      <c r="H26" s="32">
        <v>288</v>
      </c>
      <c r="I26" s="72">
        <v>200</v>
      </c>
      <c r="J26" s="22">
        <f>SETIC!I26-SETIC!J26</f>
        <v>60</v>
      </c>
      <c r="K26" s="73">
        <f t="shared" si="0"/>
        <v>140</v>
      </c>
      <c r="L26" s="76">
        <f t="shared" si="1"/>
        <v>57600</v>
      </c>
      <c r="M26" s="75">
        <f t="shared" si="2"/>
        <v>17280</v>
      </c>
    </row>
    <row r="27" spans="1:13" ht="38.25">
      <c r="A27" s="90"/>
      <c r="B27" s="90"/>
      <c r="C27" s="34">
        <v>24</v>
      </c>
      <c r="D27" s="33" t="s">
        <v>42</v>
      </c>
      <c r="E27" s="33" t="s">
        <v>41</v>
      </c>
      <c r="F27" s="31" t="s">
        <v>40</v>
      </c>
      <c r="G27" s="31" t="s">
        <v>39</v>
      </c>
      <c r="H27" s="32">
        <v>470</v>
      </c>
      <c r="I27" s="72">
        <v>15</v>
      </c>
      <c r="J27" s="22">
        <f>SETIC!I27-SETIC!J27</f>
        <v>0</v>
      </c>
      <c r="K27" s="73">
        <f t="shared" si="0"/>
        <v>15</v>
      </c>
      <c r="L27" s="76">
        <f t="shared" si="1"/>
        <v>7050</v>
      </c>
      <c r="M27" s="75">
        <f t="shared" si="2"/>
        <v>0</v>
      </c>
    </row>
    <row r="28" spans="1:13" ht="63.75">
      <c r="A28" s="90"/>
      <c r="B28" s="90"/>
      <c r="C28" s="34">
        <v>25</v>
      </c>
      <c r="D28" s="33" t="s">
        <v>38</v>
      </c>
      <c r="E28" s="33" t="s">
        <v>37</v>
      </c>
      <c r="F28" s="31" t="s">
        <v>36</v>
      </c>
      <c r="G28" s="31" t="s">
        <v>35</v>
      </c>
      <c r="H28" s="32">
        <v>4000</v>
      </c>
      <c r="I28" s="72">
        <v>15</v>
      </c>
      <c r="J28" s="22">
        <f>SETIC!I28-SETIC!J28</f>
        <v>13</v>
      </c>
      <c r="K28" s="73">
        <f t="shared" si="0"/>
        <v>2</v>
      </c>
      <c r="L28" s="76">
        <f t="shared" si="1"/>
        <v>60000</v>
      </c>
      <c r="M28" s="75">
        <f t="shared" si="2"/>
        <v>52000</v>
      </c>
    </row>
    <row r="29" spans="1:13">
      <c r="L29" s="74">
        <f>SUM(L4:L28)</f>
        <v>1832000</v>
      </c>
      <c r="M29" s="74">
        <f>SUM(M4:M28)</f>
        <v>1402799</v>
      </c>
    </row>
    <row r="30" spans="1:13">
      <c r="D30" s="30"/>
      <c r="E30" s="30"/>
    </row>
    <row r="31" spans="1:13" ht="15.75">
      <c r="I31" s="50" t="s">
        <v>104</v>
      </c>
      <c r="J31" s="51"/>
      <c r="K31" s="51"/>
      <c r="L31" s="51"/>
      <c r="M31" s="52"/>
    </row>
    <row r="32" spans="1:13" ht="33" customHeight="1">
      <c r="I32" s="53" t="s">
        <v>105</v>
      </c>
      <c r="J32" s="54"/>
      <c r="K32" s="54"/>
      <c r="L32" s="54"/>
      <c r="M32" s="55"/>
    </row>
    <row r="33" spans="9:13" ht="15.75">
      <c r="I33" s="56" t="s">
        <v>106</v>
      </c>
      <c r="J33" s="57"/>
      <c r="K33" s="57"/>
      <c r="L33" s="57"/>
      <c r="M33" s="58"/>
    </row>
    <row r="34" spans="9:13" ht="15.75">
      <c r="I34" s="59" t="s">
        <v>98</v>
      </c>
      <c r="J34" s="60"/>
      <c r="K34" s="60"/>
      <c r="L34" s="60"/>
      <c r="M34" s="61">
        <f>L29</f>
        <v>1832000</v>
      </c>
    </row>
    <row r="35" spans="9:13" ht="15.75">
      <c r="I35" s="62" t="s">
        <v>99</v>
      </c>
      <c r="J35" s="63"/>
      <c r="K35" s="63"/>
      <c r="L35" s="63"/>
      <c r="M35" s="64">
        <f>M29</f>
        <v>1402799</v>
      </c>
    </row>
    <row r="36" spans="9:13" ht="15.75">
      <c r="I36" s="62" t="s">
        <v>100</v>
      </c>
      <c r="J36" s="63"/>
      <c r="K36" s="63"/>
      <c r="L36" s="63"/>
      <c r="M36" s="65"/>
    </row>
    <row r="37" spans="9:13" ht="15.75">
      <c r="I37" s="66" t="s">
        <v>101</v>
      </c>
      <c r="J37" s="67"/>
      <c r="K37" s="67"/>
      <c r="L37" s="67"/>
      <c r="M37" s="68">
        <f>M35/M34</f>
        <v>0.76571997816593884</v>
      </c>
    </row>
    <row r="38" spans="9:13" ht="15.75">
      <c r="I38" s="69" t="s">
        <v>102</v>
      </c>
      <c r="J38" s="70"/>
      <c r="K38" s="70"/>
      <c r="L38" s="70"/>
      <c r="M38" s="71"/>
    </row>
  </sheetData>
  <mergeCells count="14">
    <mergeCell ref="I36:L36"/>
    <mergeCell ref="I37:L37"/>
    <mergeCell ref="I38:M38"/>
    <mergeCell ref="I1:M1"/>
    <mergeCell ref="A2:M2"/>
    <mergeCell ref="I31:M31"/>
    <mergeCell ref="I32:M32"/>
    <mergeCell ref="I33:M33"/>
    <mergeCell ref="I34:L34"/>
    <mergeCell ref="I35:L35"/>
    <mergeCell ref="A4:A28"/>
    <mergeCell ref="B4:B28"/>
    <mergeCell ref="A1:C1"/>
    <mergeCell ref="D1:H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>
      <c r="A1" s="40" t="s">
        <v>11</v>
      </c>
      <c r="B1" s="40"/>
      <c r="C1" s="40"/>
      <c r="D1" s="40"/>
      <c r="E1" s="40"/>
      <c r="F1" s="40"/>
      <c r="G1" s="40"/>
      <c r="H1" s="40"/>
    </row>
    <row r="2" spans="1:8" ht="20.25">
      <c r="B2" s="5"/>
    </row>
    <row r="3" spans="1:8" ht="47.25" customHeight="1">
      <c r="A3" s="41" t="s">
        <v>12</v>
      </c>
      <c r="B3" s="41"/>
      <c r="C3" s="41"/>
      <c r="D3" s="41"/>
      <c r="E3" s="41"/>
      <c r="F3" s="41"/>
      <c r="G3" s="41"/>
      <c r="H3" s="41"/>
    </row>
    <row r="4" spans="1:8" ht="35.25" customHeight="1">
      <c r="B4" s="6"/>
    </row>
    <row r="5" spans="1:8" ht="15" customHeight="1">
      <c r="A5" s="42" t="s">
        <v>13</v>
      </c>
      <c r="B5" s="42"/>
      <c r="C5" s="42"/>
      <c r="D5" s="42"/>
      <c r="E5" s="42"/>
      <c r="F5" s="42"/>
      <c r="G5" s="42"/>
      <c r="H5" s="42"/>
    </row>
    <row r="6" spans="1:8" ht="15" customHeight="1">
      <c r="A6" s="42" t="s">
        <v>14</v>
      </c>
      <c r="B6" s="42"/>
      <c r="C6" s="42"/>
      <c r="D6" s="42"/>
      <c r="E6" s="42"/>
      <c r="F6" s="42"/>
      <c r="G6" s="42"/>
      <c r="H6" s="42"/>
    </row>
    <row r="7" spans="1:8" ht="15" customHeight="1">
      <c r="A7" s="42" t="s">
        <v>15</v>
      </c>
      <c r="B7" s="42"/>
      <c r="C7" s="42"/>
      <c r="D7" s="42"/>
      <c r="E7" s="42"/>
      <c r="F7" s="42"/>
      <c r="G7" s="42"/>
      <c r="H7" s="42"/>
    </row>
    <row r="8" spans="1:8" ht="15" customHeight="1">
      <c r="A8" s="42" t="s">
        <v>16</v>
      </c>
      <c r="B8" s="42"/>
      <c r="C8" s="42"/>
      <c r="D8" s="42"/>
      <c r="E8" s="42"/>
      <c r="F8" s="42"/>
      <c r="G8" s="42"/>
      <c r="H8" s="42"/>
    </row>
    <row r="9" spans="1:8" ht="30" customHeight="1">
      <c r="B9" s="7"/>
    </row>
    <row r="10" spans="1:8" ht="105" customHeight="1">
      <c r="A10" s="43" t="s">
        <v>17</v>
      </c>
      <c r="B10" s="43"/>
      <c r="C10" s="43"/>
      <c r="D10" s="43"/>
      <c r="E10" s="43"/>
      <c r="F10" s="43"/>
      <c r="G10" s="43"/>
      <c r="H10" s="43"/>
    </row>
    <row r="11" spans="1:8" ht="15.75" thickBot="1">
      <c r="B11" s="8"/>
    </row>
    <row r="12" spans="1:8" ht="48.75" thickBot="1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>
      <c r="A13" s="11"/>
      <c r="B13" s="11"/>
      <c r="C13" s="12"/>
      <c r="D13" s="12"/>
      <c r="E13" s="12"/>
      <c r="F13" s="12"/>
      <c r="G13" s="12"/>
      <c r="H13" s="12"/>
    </row>
    <row r="14" spans="1:8" ht="15.75" thickBot="1">
      <c r="A14" s="11"/>
      <c r="B14" s="11"/>
      <c r="C14" s="12"/>
      <c r="D14" s="12"/>
      <c r="E14" s="12"/>
      <c r="F14" s="12"/>
      <c r="G14" s="12"/>
      <c r="H14" s="12"/>
    </row>
    <row r="15" spans="1:8" ht="15.75" thickBot="1">
      <c r="A15" s="11"/>
      <c r="B15" s="11"/>
      <c r="C15" s="12"/>
      <c r="D15" s="12"/>
      <c r="E15" s="12"/>
      <c r="F15" s="12"/>
      <c r="G15" s="12"/>
      <c r="H15" s="12"/>
    </row>
    <row r="16" spans="1:8" ht="15.75" thickBot="1">
      <c r="A16" s="11"/>
      <c r="B16" s="11"/>
      <c r="C16" s="12"/>
      <c r="D16" s="12"/>
      <c r="E16" s="12"/>
      <c r="F16" s="12"/>
      <c r="G16" s="12"/>
      <c r="H16" s="12"/>
    </row>
    <row r="17" spans="1:8" ht="15.75" thickBot="1">
      <c r="A17" s="13"/>
      <c r="B17" s="13"/>
      <c r="C17" s="14"/>
      <c r="D17" s="14"/>
      <c r="E17" s="14"/>
      <c r="F17" s="14"/>
      <c r="G17" s="14"/>
      <c r="H17" s="14"/>
    </row>
    <row r="18" spans="1:8" ht="42" customHeight="1">
      <c r="B18" s="15"/>
      <c r="C18" s="16"/>
      <c r="D18" s="16"/>
      <c r="E18" s="16"/>
      <c r="F18" s="16"/>
      <c r="G18" s="16"/>
      <c r="H18" s="16"/>
    </row>
    <row r="19" spans="1:8" ht="15" customHeight="1">
      <c r="A19" s="44" t="s">
        <v>23</v>
      </c>
      <c r="B19" s="44"/>
      <c r="C19" s="44"/>
      <c r="D19" s="44"/>
      <c r="E19" s="44"/>
      <c r="F19" s="44"/>
      <c r="G19" s="44"/>
      <c r="H19" s="44"/>
    </row>
    <row r="20" spans="1:8" ht="14.25">
      <c r="A20" s="45" t="s">
        <v>24</v>
      </c>
      <c r="B20" s="45"/>
      <c r="C20" s="45"/>
      <c r="D20" s="45"/>
      <c r="E20" s="45"/>
      <c r="F20" s="45"/>
      <c r="G20" s="45"/>
      <c r="H20" s="45"/>
    </row>
    <row r="21" spans="1:8" ht="15">
      <c r="B21" s="8"/>
    </row>
    <row r="22" spans="1:8" ht="15">
      <c r="B22" s="8"/>
    </row>
    <row r="23" spans="1:8" ht="15">
      <c r="B23" s="8"/>
    </row>
    <row r="24" spans="1:8" ht="15" customHeight="1">
      <c r="A24" s="46" t="s">
        <v>25</v>
      </c>
      <c r="B24" s="46"/>
      <c r="C24" s="46"/>
      <c r="D24" s="46"/>
      <c r="E24" s="46"/>
      <c r="F24" s="46"/>
      <c r="G24" s="46"/>
      <c r="H24" s="46"/>
    </row>
    <row r="25" spans="1:8" ht="15" customHeight="1">
      <c r="A25" s="46" t="s">
        <v>26</v>
      </c>
      <c r="B25" s="46"/>
      <c r="C25" s="46"/>
      <c r="D25" s="46"/>
      <c r="E25" s="46"/>
      <c r="F25" s="46"/>
      <c r="G25" s="46"/>
      <c r="H25" s="46"/>
    </row>
    <row r="26" spans="1:8" ht="15" customHeight="1">
      <c r="A26" s="39" t="s">
        <v>27</v>
      </c>
      <c r="B26" s="39"/>
      <c r="C26" s="39"/>
      <c r="D26" s="39"/>
      <c r="E26" s="39"/>
      <c r="F26" s="39"/>
      <c r="G26" s="39"/>
      <c r="H26" s="39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SETIC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2016-01-20T19:06:25Z</dcterms:modified>
</cp:coreProperties>
</file>