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CAD-SEGECON\2. Atas de Registro de Preços\UDESC\PP 1066.2015 - UDESC - Suprimentos de Informática - Vig 05.10.16\"/>
    </mc:Choice>
  </mc:AlternateContent>
  <bookViews>
    <workbookView xWindow="0" yWindow="0" windowWidth="20490" windowHeight="7155" tabRatio="857" activeTab="5"/>
  </bookViews>
  <sheets>
    <sheet name="REITORIA" sheetId="113" r:id="rId1"/>
    <sheet name="ESAG" sheetId="105" r:id="rId2"/>
    <sheet name="FAED" sheetId="112" r:id="rId3"/>
    <sheet name="CERES" sheetId="117" r:id="rId4"/>
    <sheet name="CEO" sheetId="124" r:id="rId5"/>
    <sheet name="GESTOR" sheetId="128" r:id="rId6"/>
    <sheet name="Modelo Anexo II IN 002_2014" sheetId="77" r:id="rId7"/>
  </sheets>
  <definedNames>
    <definedName name="CEPLAN" localSheetId="5">#REF!</definedName>
    <definedName name="CEPLAN">#REF!</definedName>
    <definedName name="diasuteis" localSheetId="4">#REF!</definedName>
    <definedName name="diasuteis" localSheetId="5">#REF!</definedName>
    <definedName name="diasuteis">#REF!</definedName>
    <definedName name="Ferias" localSheetId="4">#REF!</definedName>
    <definedName name="Ferias" localSheetId="5">#REF!</definedName>
    <definedName name="Ferias">#REF!</definedName>
    <definedName name="RD" localSheetId="4">OFFSET(#REF!,(MATCH(SMALL(#REF!,ROW()-10),#REF!,0)-1),0)</definedName>
    <definedName name="RD" localSheetId="5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M22" i="128" l="1"/>
  <c r="M5" i="128"/>
  <c r="M6" i="128"/>
  <c r="M7" i="128"/>
  <c r="M8" i="128"/>
  <c r="M9" i="128"/>
  <c r="M10" i="128"/>
  <c r="M11" i="128"/>
  <c r="M12" i="128"/>
  <c r="M13" i="128"/>
  <c r="M14" i="128"/>
  <c r="M15" i="128"/>
  <c r="M16" i="128"/>
  <c r="M17" i="128"/>
  <c r="M18" i="128"/>
  <c r="M19" i="128"/>
  <c r="M20" i="128"/>
  <c r="M21" i="128"/>
  <c r="M4" i="128"/>
  <c r="L22" i="128"/>
  <c r="L5" i="128"/>
  <c r="L6" i="128"/>
  <c r="L7" i="128"/>
  <c r="L8" i="128"/>
  <c r="L9" i="128"/>
  <c r="L10" i="128"/>
  <c r="L11" i="128"/>
  <c r="L12" i="128"/>
  <c r="L13" i="128"/>
  <c r="L14" i="128"/>
  <c r="L15" i="128"/>
  <c r="L16" i="128"/>
  <c r="L17" i="128"/>
  <c r="L18" i="128"/>
  <c r="L19" i="128"/>
  <c r="L20" i="128"/>
  <c r="L21" i="128"/>
  <c r="L4" i="128"/>
  <c r="K5" i="128"/>
  <c r="K6" i="128"/>
  <c r="K7" i="128"/>
  <c r="K8" i="128"/>
  <c r="K9" i="128"/>
  <c r="K10" i="128"/>
  <c r="K11" i="128"/>
  <c r="K12" i="128"/>
  <c r="K13" i="128"/>
  <c r="K14" i="128"/>
  <c r="K15" i="128"/>
  <c r="K16" i="128"/>
  <c r="K17" i="128"/>
  <c r="K18" i="128"/>
  <c r="K19" i="128"/>
  <c r="K20" i="128"/>
  <c r="K21" i="128"/>
  <c r="K4" i="128"/>
  <c r="J5" i="128"/>
  <c r="J6" i="128"/>
  <c r="J7" i="128"/>
  <c r="J8" i="128"/>
  <c r="J9" i="128"/>
  <c r="J10" i="128"/>
  <c r="J11" i="128"/>
  <c r="J12" i="128"/>
  <c r="J13" i="128"/>
  <c r="J14" i="128"/>
  <c r="J15" i="128"/>
  <c r="J16" i="128"/>
  <c r="J17" i="128"/>
  <c r="J18" i="128"/>
  <c r="J19" i="128"/>
  <c r="J20" i="128"/>
  <c r="J21" i="128"/>
  <c r="J4" i="128"/>
  <c r="I5" i="128"/>
  <c r="I6" i="128"/>
  <c r="I7" i="128"/>
  <c r="I8" i="128"/>
  <c r="I9" i="128"/>
  <c r="I10" i="128"/>
  <c r="I11" i="128"/>
  <c r="I12" i="128"/>
  <c r="I13" i="128"/>
  <c r="I14" i="128"/>
  <c r="I15" i="128"/>
  <c r="I16" i="128"/>
  <c r="I17" i="128"/>
  <c r="I18" i="128"/>
  <c r="I19" i="128"/>
  <c r="I20" i="128"/>
  <c r="I21" i="128"/>
  <c r="I4" i="128"/>
  <c r="M29" i="128"/>
  <c r="M28" i="128"/>
  <c r="M31" i="128" l="1"/>
  <c r="J21" i="124" l="1"/>
  <c r="K21" i="124" s="1"/>
  <c r="K20" i="124"/>
  <c r="J20" i="124"/>
  <c r="J19" i="124"/>
  <c r="K19" i="124" s="1"/>
  <c r="K18" i="124"/>
  <c r="J18" i="124"/>
  <c r="J17" i="124"/>
  <c r="K17" i="124" s="1"/>
  <c r="J16" i="124"/>
  <c r="K16" i="124" s="1"/>
  <c r="J15" i="124"/>
  <c r="K15" i="124" s="1"/>
  <c r="J14" i="124"/>
  <c r="K14" i="124" s="1"/>
  <c r="J13" i="124"/>
  <c r="K13" i="124" s="1"/>
  <c r="J12" i="124"/>
  <c r="K12" i="124" s="1"/>
  <c r="J11" i="124"/>
  <c r="K11" i="124" s="1"/>
  <c r="J10" i="124"/>
  <c r="K10" i="124" s="1"/>
  <c r="J9" i="124"/>
  <c r="K9" i="124" s="1"/>
  <c r="K8" i="124"/>
  <c r="J8" i="124"/>
  <c r="J7" i="124"/>
  <c r="K7" i="124" s="1"/>
  <c r="J6" i="124"/>
  <c r="K6" i="124" s="1"/>
  <c r="J5" i="124"/>
  <c r="K5" i="124" s="1"/>
  <c r="J4" i="124"/>
  <c r="K4" i="124" s="1"/>
  <c r="J21" i="117"/>
  <c r="K21" i="117" s="1"/>
  <c r="J20" i="117"/>
  <c r="K20" i="117" s="1"/>
  <c r="J19" i="117"/>
  <c r="K19" i="117" s="1"/>
  <c r="J18" i="117"/>
  <c r="K18" i="117" s="1"/>
  <c r="K17" i="117"/>
  <c r="J17" i="117"/>
  <c r="J16" i="117"/>
  <c r="K16" i="117" s="1"/>
  <c r="J15" i="117"/>
  <c r="K15" i="117" s="1"/>
  <c r="J14" i="117"/>
  <c r="K14" i="117" s="1"/>
  <c r="J13" i="117"/>
  <c r="K13" i="117" s="1"/>
  <c r="J12" i="117"/>
  <c r="K12" i="117" s="1"/>
  <c r="J11" i="117"/>
  <c r="K11" i="117" s="1"/>
  <c r="J10" i="117"/>
  <c r="K10" i="117" s="1"/>
  <c r="J9" i="117"/>
  <c r="K9" i="117" s="1"/>
  <c r="J8" i="117"/>
  <c r="K8" i="117" s="1"/>
  <c r="J7" i="117"/>
  <c r="K7" i="117" s="1"/>
  <c r="J6" i="117"/>
  <c r="K6" i="117" s="1"/>
  <c r="J5" i="117"/>
  <c r="K5" i="117" s="1"/>
  <c r="J4" i="117"/>
  <c r="K4" i="117" s="1"/>
  <c r="J21" i="112"/>
  <c r="K21" i="112" s="1"/>
  <c r="J20" i="112"/>
  <c r="K20" i="112" s="1"/>
  <c r="J19" i="112"/>
  <c r="K19" i="112" s="1"/>
  <c r="J18" i="112"/>
  <c r="K18" i="112" s="1"/>
  <c r="J17" i="112"/>
  <c r="K17" i="112" s="1"/>
  <c r="J16" i="112"/>
  <c r="K16" i="112" s="1"/>
  <c r="J15" i="112"/>
  <c r="K15" i="112" s="1"/>
  <c r="J14" i="112"/>
  <c r="K14" i="112" s="1"/>
  <c r="J13" i="112"/>
  <c r="K13" i="112" s="1"/>
  <c r="J12" i="112"/>
  <c r="K12" i="112" s="1"/>
  <c r="J11" i="112"/>
  <c r="K11" i="112" s="1"/>
  <c r="J10" i="112"/>
  <c r="K10" i="112" s="1"/>
  <c r="J9" i="112"/>
  <c r="K9" i="112" s="1"/>
  <c r="J8" i="112"/>
  <c r="K8" i="112" s="1"/>
  <c r="J7" i="112"/>
  <c r="K7" i="112" s="1"/>
  <c r="J6" i="112"/>
  <c r="K6" i="112" s="1"/>
  <c r="J5" i="112"/>
  <c r="K5" i="112" s="1"/>
  <c r="J4" i="112"/>
  <c r="K4" i="112" s="1"/>
  <c r="J21" i="105"/>
  <c r="K21" i="105" s="1"/>
  <c r="J20" i="105"/>
  <c r="K20" i="105" s="1"/>
  <c r="K19" i="105"/>
  <c r="J19" i="105"/>
  <c r="J18" i="105"/>
  <c r="K18" i="105" s="1"/>
  <c r="J17" i="105"/>
  <c r="K17" i="105" s="1"/>
  <c r="J16" i="105"/>
  <c r="K16" i="105" s="1"/>
  <c r="J15" i="105"/>
  <c r="K15" i="105" s="1"/>
  <c r="J14" i="105"/>
  <c r="K14" i="105" s="1"/>
  <c r="J13" i="105"/>
  <c r="K13" i="105" s="1"/>
  <c r="J12" i="105"/>
  <c r="K12" i="105" s="1"/>
  <c r="J11" i="105"/>
  <c r="K11" i="105" s="1"/>
  <c r="J10" i="105"/>
  <c r="K10" i="105" s="1"/>
  <c r="J9" i="105"/>
  <c r="K9" i="105" s="1"/>
  <c r="J8" i="105"/>
  <c r="K8" i="105" s="1"/>
  <c r="J7" i="105"/>
  <c r="K7" i="105" s="1"/>
  <c r="J6" i="105"/>
  <c r="K6" i="105" s="1"/>
  <c r="J5" i="105"/>
  <c r="K5" i="105" s="1"/>
  <c r="J4" i="105"/>
  <c r="K4" i="105" s="1"/>
  <c r="J9" i="113"/>
  <c r="K9" i="113" s="1"/>
  <c r="J10" i="113"/>
  <c r="K10" i="113" s="1"/>
  <c r="J11" i="113"/>
  <c r="K11" i="113" s="1"/>
  <c r="J12" i="113"/>
  <c r="K12" i="113" s="1"/>
  <c r="J13" i="113"/>
  <c r="K13" i="113" s="1"/>
  <c r="J14" i="113"/>
  <c r="K14" i="113" s="1"/>
  <c r="J15" i="113"/>
  <c r="K15" i="113" s="1"/>
  <c r="J16" i="113"/>
  <c r="K16" i="113" s="1"/>
  <c r="J17" i="113"/>
  <c r="K17" i="113" s="1"/>
  <c r="J18" i="113"/>
  <c r="K18" i="113" s="1"/>
  <c r="J19" i="113"/>
  <c r="K19" i="113" s="1"/>
  <c r="J20" i="113"/>
  <c r="K20" i="113" s="1"/>
  <c r="J21" i="113"/>
  <c r="K21" i="113" s="1"/>
  <c r="J8" i="113" l="1"/>
  <c r="J7" i="113"/>
  <c r="J6" i="113"/>
  <c r="J5" i="113"/>
  <c r="J4" i="113"/>
  <c r="K4" i="113" l="1"/>
  <c r="K8" i="113"/>
  <c r="K5" i="113"/>
  <c r="K7" i="113"/>
  <c r="K6" i="113"/>
</calcChain>
</file>

<file path=xl/sharedStrings.xml><?xml version="1.0" encoding="utf-8"?>
<sst xmlns="http://schemas.openxmlformats.org/spreadsheetml/2006/main" count="726" uniqueCount="83">
  <si>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</si>
  <si>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</si>
  <si>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</si>
  <si>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</si>
  <si>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</si>
  <si>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</si>
  <si>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</si>
  <si>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</si>
  <si>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</si>
  <si>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</si>
  <si>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</si>
  <si>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</si>
  <si>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</si>
  <si>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</si>
  <si>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</si>
  <si>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</si>
  <si>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</si>
  <si>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</si>
  <si>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</si>
  <si>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</si>
  <si>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</si>
  <si>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</si>
  <si>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</si>
  <si>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</si>
  <si>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</si>
  <si>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</si>
  <si>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</si>
  <si>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</si>
  <si>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SALDO</t>
  </si>
  <si>
    <t>Qtde Registrada</t>
  </si>
  <si>
    <t>CENTRO PARTICIPANTE: CERES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</si>
  <si>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</si>
  <si>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</si>
  <si>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</si>
  <si>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</si>
  <si>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</si>
  <si>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</si>
  <si>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UNIDADE</t>
  </si>
  <si>
    <t xml:space="preserve"> AF/OS nº  xxxx/2015 Qtde. DT</t>
  </si>
  <si>
    <t>Qtde Utilizada</t>
  </si>
  <si>
    <t>CENTRO PARTICIPANTE: ESAG</t>
  </si>
  <si>
    <t>CENTRO PARTICIPANTE: GESTOR</t>
  </si>
  <si>
    <t>DETALHAMENTO</t>
  </si>
  <si>
    <t>CENTRO PARTICIPANTE: FAED</t>
  </si>
  <si>
    <t>MARCA</t>
  </si>
  <si>
    <t>CENTRO PARTICIPANTE: REITORIA</t>
  </si>
  <si>
    <t>CENTRO PARTICIPANTE: CEO</t>
  </si>
  <si>
    <t>OBJETO: AQUISIÇÃO DE SUPRIMENTOS DE INFORMÁTICA PARA A UDESC</t>
  </si>
  <si>
    <t>PROCESSO: 1066/2015/UDESC</t>
  </si>
  <si>
    <t>VIGÊNCIA DA ATA: 06/10/2015 até 05/10/2016</t>
  </si>
  <si>
    <t>Cabeça de Impressão HP 72 C9380A (Novo e Original)</t>
  </si>
  <si>
    <t>Cabeça de Impressão HP 72 C9383A (Novo e Original)</t>
  </si>
  <si>
    <t>Cabeça de Impressão HP 72 C9384A (Novo e Original)</t>
  </si>
  <si>
    <t>Cartucho de Tinta HP 72 C9373A (Novo e Original)</t>
  </si>
  <si>
    <t>Cartucho de Tinta HP 72 C9403A (Novo e Original)</t>
  </si>
  <si>
    <t>Cartucho de Tinta HP 72 C9370A (Novo e Original)</t>
  </si>
  <si>
    <t>Cartucho de Tinta HP 72 C9371A (Novo e Original)</t>
  </si>
  <si>
    <t>Cartucho de Tinta HP 72 C9374A (Novo e Original)</t>
  </si>
  <si>
    <t>Cartucho de Tinta HP 72 C9372A (Novo e Original)</t>
  </si>
  <si>
    <t>Fita para impressora Epson FX 2190, referência S015335</t>
  </si>
  <si>
    <t>Rolo OFFSET para Plotter 914mmX100m 75g/m2</t>
  </si>
  <si>
    <t>FITA PARA IMPRESSORA, MODELO 9208,EPSON FX 2180 *, Fita para impressora Epson FX 2180</t>
  </si>
  <si>
    <t>Toner Samsung MLT-D208S MLT-D208L D208 | ML1635 SCX5635FN SCX5835FN | Compatível 10k</t>
  </si>
  <si>
    <t xml:space="preserve">Toner Compatível HP CE285A 85A | CB435A | CB436A | P1102 P1102W M1210 M1212 </t>
  </si>
  <si>
    <t>HP 56 Cartucho de impressão a jato de tinta preto (C6656AB)</t>
  </si>
  <si>
    <t>Cartucho preto nº 92.</t>
  </si>
  <si>
    <t>Cartucho colorido nº 93 ou 95. </t>
  </si>
  <si>
    <t>Cartucho fotográfico nº 99. </t>
  </si>
  <si>
    <t>339030.17</t>
  </si>
  <si>
    <t>peça</t>
  </si>
  <si>
    <t>rolo</t>
  </si>
  <si>
    <t>Peça</t>
  </si>
  <si>
    <t>HP</t>
  </si>
  <si>
    <t>Master</t>
  </si>
  <si>
    <t>VR</t>
  </si>
  <si>
    <t>Politoner</t>
  </si>
  <si>
    <t>Lote 5 - Infrutífero</t>
  </si>
  <si>
    <t>Prazos de entrega  epagamento conforme Termo de Referência</t>
  </si>
  <si>
    <t>EONIX SUPRIMENTOS DE INFORMÁTICA LTDA ME</t>
  </si>
  <si>
    <t>INFOTRIZ COMERCIAL EIRELI EPP</t>
  </si>
  <si>
    <t>Pregão 1066/2015/UDESC - SRP</t>
  </si>
  <si>
    <t>AQUISIÇÃO DE SUPRIMENTOS DE INFORMÁTICA PARA A UDESC</t>
  </si>
  <si>
    <t>Resumo Atualizado em Abril/2016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</si>
</sst>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1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3" fillId="0" borderId="0"/>
    <xf numFmtId="164" fontId="3" fillId="0" borderId="0" applyFill="0" applyBorder="0" applyAlignment="0" applyProtection="0"/>
    <xf numFmtId="165" fontId="3" fillId="0" borderId="0" applyFill="0" applyBorder="0" applyAlignment="0" applyProtection="0"/>
    <xf numFmtId="0" fontId="4" fillId="0" borderId="0" applyNumberFormat="0" applyFill="0" applyBorder="0" applyAlignment="0" applyProtection="0"/>
    <xf numFmtId="44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9" fontId="3" fillId="0" borderId="0" applyFont="0" applyFill="0" applyBorder="0" applyAlignment="0" applyProtection="0"/>
  </cellStyleXfs>
  <cellXfs count="82">
    <xf numFmtId="0" fontId="0" fillId="0" borderId="0" xfId="0"/>
    <xf numFmtId="0" fontId="6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166" fontId="7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 wrapText="1"/>
    </xf>
    <xf numFmtId="0" fontId="10" fillId="0" borderId="0" xfId="0" applyFont="1" applyAlignment="1">
      <alignment vertical="center" wrapText="1"/>
    </xf>
    <xf numFmtId="0" fontId="11" fillId="0" borderId="2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165" fontId="7" fillId="2" borderId="1" xfId="3" applyFont="1" applyFill="1" applyBorder="1" applyAlignment="1" applyProtection="1">
      <alignment horizontal="center" vertical="center" wrapText="1"/>
    </xf>
    <xf numFmtId="0" fontId="7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Alignment="1">
      <alignment wrapText="1"/>
    </xf>
    <xf numFmtId="0" fontId="6" fillId="0" borderId="0" xfId="1" applyFont="1" applyFill="1" applyAlignment="1">
      <alignment vertical="center" wrapText="1"/>
    </xf>
    <xf numFmtId="4" fontId="7" fillId="0" borderId="0" xfId="1" applyNumberFormat="1" applyFont="1" applyFill="1" applyAlignment="1">
      <alignment horizontal="center" vertical="center" wrapText="1"/>
    </xf>
    <xf numFmtId="0" fontId="6" fillId="0" borderId="0" xfId="1" applyFont="1" applyFill="1" applyAlignment="1" applyProtection="1">
      <alignment wrapText="1"/>
      <protection locked="0"/>
    </xf>
    <xf numFmtId="3" fontId="6" fillId="0" borderId="0" xfId="1" applyNumberFormat="1" applyFont="1" applyAlignment="1" applyProtection="1">
      <alignment wrapText="1"/>
      <protection locked="0"/>
    </xf>
    <xf numFmtId="0" fontId="6" fillId="0" borderId="0" xfId="1" applyFont="1" applyAlignment="1" applyProtection="1">
      <alignment wrapText="1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 applyProtection="1">
      <alignment horizontal="center"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8" fontId="7" fillId="2" borderId="1" xfId="3" applyNumberFormat="1" applyFont="1" applyFill="1" applyBorder="1" applyAlignment="1" applyProtection="1">
      <alignment horizontal="center" vertical="center" wrapText="1"/>
    </xf>
    <xf numFmtId="166" fontId="7" fillId="4" borderId="1" xfId="0" applyNumberFormat="1" applyFont="1" applyFill="1" applyBorder="1" applyAlignment="1">
      <alignment horizontal="center" vertical="center" wrapText="1"/>
    </xf>
    <xf numFmtId="3" fontId="7" fillId="3" borderId="1" xfId="1" applyNumberFormat="1" applyFont="1" applyFill="1" applyBorder="1" applyAlignment="1" applyProtection="1">
      <alignment horizontal="center" vertical="center" wrapText="1"/>
      <protection locked="0"/>
    </xf>
    <xf numFmtId="168" fontId="17" fillId="9" borderId="6" xfId="1" applyNumberFormat="1" applyFont="1" applyFill="1" applyBorder="1" applyAlignment="1" applyProtection="1">
      <alignment horizontal="right"/>
      <protection locked="0"/>
    </xf>
    <xf numFmtId="168" fontId="17" fillId="9" borderId="7" xfId="1" applyNumberFormat="1" applyFont="1" applyFill="1" applyBorder="1" applyAlignment="1" applyProtection="1">
      <alignment horizontal="right"/>
      <protection locked="0"/>
    </xf>
    <xf numFmtId="9" fontId="17" fillId="9" borderId="8" xfId="13" applyFont="1" applyFill="1" applyBorder="1" applyAlignment="1" applyProtection="1">
      <alignment horizontal="right"/>
      <protection locked="0"/>
    </xf>
    <xf numFmtId="2" fontId="17" fillId="9" borderId="7" xfId="1" applyNumberFormat="1" applyFont="1" applyFill="1" applyBorder="1" applyAlignment="1">
      <alignment horizontal="right"/>
    </xf>
    <xf numFmtId="0" fontId="17" fillId="9" borderId="12" xfId="1" applyFont="1" applyFill="1" applyBorder="1" applyAlignment="1" applyProtection="1">
      <alignment horizontal="left"/>
      <protection locked="0"/>
    </xf>
    <xf numFmtId="0" fontId="17" fillId="9" borderId="19" xfId="1" applyFont="1" applyFill="1" applyBorder="1" applyAlignment="1" applyProtection="1">
      <alignment horizontal="left"/>
      <protection locked="0"/>
    </xf>
    <xf numFmtId="0" fontId="17" fillId="9" borderId="14" xfId="1" applyFont="1" applyFill="1" applyBorder="1" applyAlignment="1" applyProtection="1">
      <alignment horizontal="left"/>
      <protection locked="0"/>
    </xf>
    <xf numFmtId="0" fontId="17" fillId="9" borderId="0" xfId="1" applyFont="1" applyFill="1" applyBorder="1" applyAlignment="1" applyProtection="1">
      <alignment horizontal="left"/>
      <protection locked="0"/>
    </xf>
    <xf numFmtId="0" fontId="17" fillId="9" borderId="16" xfId="1" applyFont="1" applyFill="1" applyBorder="1" applyAlignment="1" applyProtection="1">
      <alignment horizontal="left"/>
      <protection locked="0"/>
    </xf>
    <xf numFmtId="0" fontId="17" fillId="9" borderId="18" xfId="1" applyFont="1" applyFill="1" applyBorder="1" applyAlignment="1" applyProtection="1">
      <alignment horizontal="left"/>
      <protection locked="0"/>
    </xf>
    <xf numFmtId="1" fontId="6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1" applyFont="1" applyFill="1" applyBorder="1" applyAlignment="1" applyProtection="1">
      <alignment horizontal="center" vertical="center" wrapText="1"/>
      <protection locked="0"/>
    </xf>
    <xf numFmtId="1" fontId="2" fillId="0" borderId="1" xfId="0" applyNumberFormat="1" applyFont="1" applyFill="1" applyBorder="1" applyAlignment="1">
      <alignment horizontal="center" vertical="center" wrapText="1"/>
    </xf>
    <xf numFmtId="44" fontId="6" fillId="0" borderId="1" xfId="5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44" fontId="6" fillId="8" borderId="1" xfId="1" applyNumberFormat="1" applyFont="1" applyFill="1" applyBorder="1" applyAlignment="1">
      <alignment wrapText="1"/>
    </xf>
    <xf numFmtId="1" fontId="1" fillId="0" borderId="1" xfId="0" applyNumberFormat="1" applyFont="1" applyFill="1" applyBorder="1" applyAlignment="1">
      <alignment horizontal="center" vertical="center" wrapText="1"/>
    </xf>
    <xf numFmtId="3" fontId="7" fillId="10" borderId="9" xfId="1" applyNumberFormat="1" applyFont="1" applyFill="1" applyBorder="1" applyAlignment="1" applyProtection="1">
      <alignment horizontal="center" vertical="center" wrapText="1"/>
      <protection locked="0"/>
    </xf>
    <xf numFmtId="1" fontId="1" fillId="0" borderId="6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3" fontId="7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2" fillId="0" borderId="6" xfId="0" applyNumberFormat="1" applyFont="1" applyFill="1" applyBorder="1" applyAlignment="1">
      <alignment horizontal="center" vertical="center" wrapText="1"/>
    </xf>
    <xf numFmtId="0" fontId="7" fillId="6" borderId="1" xfId="0" applyNumberFormat="1" applyFont="1" applyFill="1" applyBorder="1" applyAlignment="1">
      <alignment horizontal="left" vertical="center" wrapText="1"/>
    </xf>
    <xf numFmtId="0" fontId="17" fillId="9" borderId="12" xfId="1" applyFont="1" applyFill="1" applyBorder="1" applyAlignment="1">
      <alignment vertical="center" wrapText="1"/>
    </xf>
    <xf numFmtId="0" fontId="17" fillId="9" borderId="19" xfId="1" applyFont="1" applyFill="1" applyBorder="1" applyAlignment="1">
      <alignment vertical="center" wrapText="1"/>
    </xf>
    <xf numFmtId="0" fontId="17" fillId="9" borderId="13" xfId="1" applyFont="1" applyFill="1" applyBorder="1" applyAlignment="1">
      <alignment vertical="center" wrapText="1"/>
    </xf>
    <xf numFmtId="0" fontId="17" fillId="9" borderId="14" xfId="1" applyFont="1" applyFill="1" applyBorder="1" applyAlignment="1">
      <alignment vertical="center" wrapText="1"/>
    </xf>
    <xf numFmtId="0" fontId="17" fillId="9" borderId="0" xfId="1" applyFont="1" applyFill="1" applyBorder="1" applyAlignment="1">
      <alignment vertical="center" wrapText="1"/>
    </xf>
    <xf numFmtId="0" fontId="17" fillId="9" borderId="15" xfId="1" applyFont="1" applyFill="1" applyBorder="1" applyAlignment="1">
      <alignment vertical="center" wrapText="1"/>
    </xf>
    <xf numFmtId="0" fontId="17" fillId="9" borderId="16" xfId="1" applyFont="1" applyFill="1" applyBorder="1" applyAlignment="1">
      <alignment vertical="center" wrapText="1"/>
    </xf>
    <xf numFmtId="0" fontId="17" fillId="9" borderId="18" xfId="1" applyFont="1" applyFill="1" applyBorder="1" applyAlignment="1">
      <alignment vertical="center" wrapText="1"/>
    </xf>
    <xf numFmtId="0" fontId="17" fillId="9" borderId="17" xfId="1" applyFont="1" applyFill="1" applyBorder="1" applyAlignment="1">
      <alignment vertical="center" wrapText="1"/>
    </xf>
    <xf numFmtId="0" fontId="17" fillId="9" borderId="9" xfId="1" applyFont="1" applyFill="1" applyBorder="1" applyAlignment="1" applyProtection="1">
      <alignment horizontal="left"/>
      <protection locked="0"/>
    </xf>
    <xf numFmtId="0" fontId="17" fillId="9" borderId="10" xfId="1" applyFont="1" applyFill="1" applyBorder="1" applyAlignment="1" applyProtection="1">
      <alignment horizontal="left"/>
      <protection locked="0"/>
    </xf>
    <xf numFmtId="0" fontId="17" fillId="9" borderId="11" xfId="1" applyFont="1" applyFill="1" applyBorder="1" applyAlignment="1" applyProtection="1">
      <alignment horizontal="left"/>
      <protection locked="0"/>
    </xf>
    <xf numFmtId="0" fontId="7" fillId="6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</cellXfs>
  <cellStyles count="14">
    <cellStyle name="Moeda" xfId="5" builtinId="4"/>
    <cellStyle name="Moeda 2" xfId="6"/>
    <cellStyle name="Moeda 2 2" xfId="10"/>
    <cellStyle name="Moeda 3" xfId="9"/>
    <cellStyle name="Normal" xfId="0" builtinId="0"/>
    <cellStyle name="Normal 2" xfId="1"/>
    <cellStyle name="Porcentagem 2" xfId="13"/>
    <cellStyle name="Separador de milhares 2" xfId="2"/>
    <cellStyle name="Separador de milhares 2 2" xfId="8"/>
    <cellStyle name="Separador de milhares 2 2 2" xfId="12"/>
    <cellStyle name="Separador de milhares 2 3" xfId="7"/>
    <cellStyle name="Separador de milhares 2 3 2" xfId="11"/>
    <cellStyle name="Separador de milhares 3" xfId="3"/>
    <cellStyle name="Título 5" xfId="4"/>
  </cellStyles>
  <dxfs count="30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zoomScale="80" zoomScaleNormal="80" workbookViewId="0">
      <selection activeCell="L1" sqref="L1:L2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23" width="12" style="25" customWidth="1"/>
    <col min="24" max="16384" width="9.7109375" style="20"/>
  </cols>
  <sheetData>
    <row r="1" spans="1:23" ht="32.25" customHeight="1" x14ac:dyDescent="0.25">
      <c r="A1" s="60" t="s">
        <v>48</v>
      </c>
      <c r="B1" s="60"/>
      <c r="C1" s="60"/>
      <c r="D1" s="60" t="s">
        <v>47</v>
      </c>
      <c r="E1" s="60"/>
      <c r="F1" s="60"/>
      <c r="G1" s="60"/>
      <c r="H1" s="60"/>
      <c r="I1" s="60" t="s">
        <v>49</v>
      </c>
      <c r="J1" s="60"/>
      <c r="K1" s="60"/>
      <c r="L1" s="58" t="s">
        <v>38</v>
      </c>
      <c r="M1" s="58" t="s">
        <v>38</v>
      </c>
      <c r="N1" s="58" t="s">
        <v>38</v>
      </c>
      <c r="O1" s="58" t="s">
        <v>38</v>
      </c>
      <c r="P1" s="58" t="s">
        <v>38</v>
      </c>
      <c r="Q1" s="58" t="s">
        <v>38</v>
      </c>
      <c r="R1" s="58" t="s">
        <v>38</v>
      </c>
      <c r="S1" s="58" t="s">
        <v>38</v>
      </c>
      <c r="T1" s="58" t="s">
        <v>38</v>
      </c>
      <c r="U1" s="58" t="s">
        <v>38</v>
      </c>
      <c r="V1" s="58" t="s">
        <v>38</v>
      </c>
      <c r="W1" s="58" t="s">
        <v>38</v>
      </c>
    </row>
    <row r="2" spans="1:23" ht="26.25" customHeight="1" x14ac:dyDescent="0.25">
      <c r="A2" s="60" t="s">
        <v>45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</row>
    <row r="3" spans="1:2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37</v>
      </c>
      <c r="F3" s="17" t="s">
        <v>44</v>
      </c>
      <c r="G3" s="17" t="s">
        <v>42</v>
      </c>
      <c r="H3" s="18" t="s">
        <v>5</v>
      </c>
      <c r="I3" s="28" t="s">
        <v>29</v>
      </c>
      <c r="J3" s="29" t="s">
        <v>0</v>
      </c>
      <c r="K3" s="27" t="s">
        <v>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x14ac:dyDescent="0.25">
      <c r="A4" s="55" t="s">
        <v>78</v>
      </c>
      <c r="B4" s="59">
        <v>1</v>
      </c>
      <c r="C4" s="48">
        <v>1</v>
      </c>
      <c r="D4" s="50" t="s">
        <v>50</v>
      </c>
      <c r="E4" s="44" t="s">
        <v>69</v>
      </c>
      <c r="F4" s="44" t="s">
        <v>72</v>
      </c>
      <c r="G4" s="44" t="s">
        <v>68</v>
      </c>
      <c r="H4" s="49">
        <v>270</v>
      </c>
      <c r="I4" s="46">
        <v>2</v>
      </c>
      <c r="J4" s="31">
        <f>I4-(SUM(L4:W4))</f>
        <v>2</v>
      </c>
      <c r="K4" s="32" t="str">
        <f>IF(J4&lt;0,"ATENÇÃO","OK")</f>
        <v>OK</v>
      </c>
      <c r="L4" s="45">
        <v>0</v>
      </c>
      <c r="M4" s="45">
        <v>0</v>
      </c>
      <c r="N4" s="45">
        <v>0</v>
      </c>
      <c r="O4" s="45">
        <v>0</v>
      </c>
      <c r="P4" s="45">
        <v>0</v>
      </c>
      <c r="Q4" s="45">
        <v>0</v>
      </c>
      <c r="R4" s="45">
        <v>0</v>
      </c>
      <c r="S4" s="45">
        <v>0</v>
      </c>
      <c r="T4" s="45">
        <v>0</v>
      </c>
      <c r="U4" s="45">
        <v>0</v>
      </c>
      <c r="V4" s="45">
        <v>0</v>
      </c>
      <c r="W4" s="45">
        <v>0</v>
      </c>
    </row>
    <row r="5" spans="1:23" x14ac:dyDescent="0.25">
      <c r="A5" s="56"/>
      <c r="B5" s="56"/>
      <c r="C5" s="48">
        <v>2</v>
      </c>
      <c r="D5" s="50" t="s">
        <v>51</v>
      </c>
      <c r="E5" s="44" t="s">
        <v>69</v>
      </c>
      <c r="F5" s="44" t="s">
        <v>72</v>
      </c>
      <c r="G5" s="44" t="s">
        <v>68</v>
      </c>
      <c r="H5" s="49">
        <v>270</v>
      </c>
      <c r="I5" s="46">
        <v>2</v>
      </c>
      <c r="J5" s="31">
        <f t="shared" ref="J5:J8" si="0">I5-(SUM(L5:W5))</f>
        <v>2</v>
      </c>
      <c r="K5" s="32" t="str">
        <f t="shared" ref="K5:K8" si="1">IF(J5&lt;0,"ATENÇÃO","OK")</f>
        <v>OK</v>
      </c>
      <c r="L5" s="45">
        <v>0</v>
      </c>
      <c r="M5" s="45">
        <v>0</v>
      </c>
      <c r="N5" s="45">
        <v>0</v>
      </c>
      <c r="O5" s="45">
        <v>0</v>
      </c>
      <c r="P5" s="45">
        <v>0</v>
      </c>
      <c r="Q5" s="45">
        <v>0</v>
      </c>
      <c r="R5" s="45">
        <v>0</v>
      </c>
      <c r="S5" s="45">
        <v>0</v>
      </c>
      <c r="T5" s="45">
        <v>0</v>
      </c>
      <c r="U5" s="45">
        <v>0</v>
      </c>
      <c r="V5" s="45">
        <v>0</v>
      </c>
      <c r="W5" s="45">
        <v>0</v>
      </c>
    </row>
    <row r="6" spans="1:23" x14ac:dyDescent="0.25">
      <c r="A6" s="56"/>
      <c r="B6" s="56"/>
      <c r="C6" s="43">
        <v>3</v>
      </c>
      <c r="D6" s="50" t="s">
        <v>52</v>
      </c>
      <c r="E6" s="26" t="s">
        <v>69</v>
      </c>
      <c r="F6" s="26" t="s">
        <v>72</v>
      </c>
      <c r="G6" s="44" t="s">
        <v>68</v>
      </c>
      <c r="H6" s="49">
        <v>269.5</v>
      </c>
      <c r="I6" s="47">
        <v>2</v>
      </c>
      <c r="J6" s="31">
        <f t="shared" si="0"/>
        <v>2</v>
      </c>
      <c r="K6" s="32" t="str">
        <f t="shared" si="1"/>
        <v>OK</v>
      </c>
      <c r="L6" s="45">
        <v>0</v>
      </c>
      <c r="M6" s="45">
        <v>0</v>
      </c>
      <c r="N6" s="45">
        <v>0</v>
      </c>
      <c r="O6" s="45">
        <v>0</v>
      </c>
      <c r="P6" s="45">
        <v>0</v>
      </c>
      <c r="Q6" s="45">
        <v>0</v>
      </c>
      <c r="R6" s="45">
        <v>0</v>
      </c>
      <c r="S6" s="45">
        <v>0</v>
      </c>
      <c r="T6" s="45">
        <v>0</v>
      </c>
      <c r="U6" s="45">
        <v>0</v>
      </c>
      <c r="V6" s="45">
        <v>0</v>
      </c>
      <c r="W6" s="45">
        <v>0</v>
      </c>
    </row>
    <row r="7" spans="1:23" x14ac:dyDescent="0.25">
      <c r="A7" s="56"/>
      <c r="B7" s="56"/>
      <c r="C7" s="43">
        <v>4</v>
      </c>
      <c r="D7" s="51" t="s">
        <v>53</v>
      </c>
      <c r="E7" s="26" t="s">
        <v>69</v>
      </c>
      <c r="F7" s="26" t="s">
        <v>72</v>
      </c>
      <c r="G7" s="44" t="s">
        <v>68</v>
      </c>
      <c r="H7" s="49">
        <v>297</v>
      </c>
      <c r="I7" s="47">
        <v>3</v>
      </c>
      <c r="J7" s="31">
        <f t="shared" si="0"/>
        <v>3</v>
      </c>
      <c r="K7" s="32" t="str">
        <f t="shared" si="1"/>
        <v>OK</v>
      </c>
      <c r="L7" s="45">
        <v>0</v>
      </c>
      <c r="M7" s="45">
        <v>0</v>
      </c>
      <c r="N7" s="45">
        <v>0</v>
      </c>
      <c r="O7" s="45">
        <v>0</v>
      </c>
      <c r="P7" s="45">
        <v>0</v>
      </c>
      <c r="Q7" s="45">
        <v>0</v>
      </c>
      <c r="R7" s="45">
        <v>0</v>
      </c>
      <c r="S7" s="45">
        <v>0</v>
      </c>
      <c r="T7" s="45">
        <v>0</v>
      </c>
      <c r="U7" s="45">
        <v>0</v>
      </c>
      <c r="V7" s="45">
        <v>0</v>
      </c>
      <c r="W7" s="45">
        <v>0</v>
      </c>
    </row>
    <row r="8" spans="1:23" x14ac:dyDescent="0.25">
      <c r="A8" s="56"/>
      <c r="B8" s="56"/>
      <c r="C8" s="43">
        <v>5</v>
      </c>
      <c r="D8" s="51" t="s">
        <v>54</v>
      </c>
      <c r="E8" s="26" t="s">
        <v>69</v>
      </c>
      <c r="F8" s="26" t="s">
        <v>72</v>
      </c>
      <c r="G8" s="44" t="s">
        <v>68</v>
      </c>
      <c r="H8" s="49">
        <v>297</v>
      </c>
      <c r="I8" s="47">
        <v>3</v>
      </c>
      <c r="J8" s="31">
        <f t="shared" si="0"/>
        <v>3</v>
      </c>
      <c r="K8" s="32" t="str">
        <f t="shared" si="1"/>
        <v>OK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  <c r="W8" s="45">
        <v>0</v>
      </c>
    </row>
    <row r="9" spans="1:23" x14ac:dyDescent="0.25">
      <c r="A9" s="56"/>
      <c r="B9" s="56"/>
      <c r="C9" s="43">
        <v>6</v>
      </c>
      <c r="D9" s="51" t="s">
        <v>55</v>
      </c>
      <c r="E9" s="26" t="s">
        <v>69</v>
      </c>
      <c r="F9" s="26" t="s">
        <v>72</v>
      </c>
      <c r="G9" s="44" t="s">
        <v>68</v>
      </c>
      <c r="H9" s="49">
        <v>297</v>
      </c>
      <c r="I9" s="47">
        <v>3</v>
      </c>
      <c r="J9" s="31">
        <f t="shared" ref="J9:J21" si="2">I9-(SUM(L9:W9))</f>
        <v>3</v>
      </c>
      <c r="K9" s="32" t="str">
        <f t="shared" ref="K9:K21" si="3">IF(J9&lt;0,"ATENÇÃO","OK")</f>
        <v>OK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  <c r="W9" s="45">
        <v>0</v>
      </c>
    </row>
    <row r="10" spans="1:23" x14ac:dyDescent="0.25">
      <c r="A10" s="56"/>
      <c r="B10" s="56"/>
      <c r="C10" s="43">
        <v>7</v>
      </c>
      <c r="D10" s="51" t="s">
        <v>56</v>
      </c>
      <c r="E10" s="26" t="s">
        <v>69</v>
      </c>
      <c r="F10" s="26" t="s">
        <v>72</v>
      </c>
      <c r="G10" s="44" t="s">
        <v>68</v>
      </c>
      <c r="H10" s="49">
        <v>297</v>
      </c>
      <c r="I10" s="47">
        <v>3</v>
      </c>
      <c r="J10" s="31">
        <f t="shared" si="2"/>
        <v>3</v>
      </c>
      <c r="K10" s="32" t="str">
        <f t="shared" si="3"/>
        <v>OK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</row>
    <row r="11" spans="1:23" x14ac:dyDescent="0.25">
      <c r="A11" s="56"/>
      <c r="B11" s="56"/>
      <c r="C11" s="43">
        <v>8</v>
      </c>
      <c r="D11" s="51" t="s">
        <v>57</v>
      </c>
      <c r="E11" s="26" t="s">
        <v>69</v>
      </c>
      <c r="F11" s="26" t="s">
        <v>72</v>
      </c>
      <c r="G11" s="44" t="s">
        <v>68</v>
      </c>
      <c r="H11" s="49">
        <v>297</v>
      </c>
      <c r="I11" s="47">
        <v>3</v>
      </c>
      <c r="J11" s="31">
        <f t="shared" si="2"/>
        <v>3</v>
      </c>
      <c r="K11" s="32" t="str">
        <f t="shared" si="3"/>
        <v>OK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</row>
    <row r="12" spans="1:23" x14ac:dyDescent="0.25">
      <c r="A12" s="57"/>
      <c r="B12" s="57"/>
      <c r="C12" s="43">
        <v>9</v>
      </c>
      <c r="D12" s="51" t="s">
        <v>58</v>
      </c>
      <c r="E12" s="26" t="s">
        <v>69</v>
      </c>
      <c r="F12" s="26" t="s">
        <v>72</v>
      </c>
      <c r="G12" s="44" t="s">
        <v>68</v>
      </c>
      <c r="H12" s="49">
        <v>297</v>
      </c>
      <c r="I12" s="47">
        <v>3</v>
      </c>
      <c r="J12" s="31">
        <f t="shared" si="2"/>
        <v>3</v>
      </c>
      <c r="K12" s="32" t="str">
        <f t="shared" si="3"/>
        <v>OK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</row>
    <row r="13" spans="1:23" ht="45" x14ac:dyDescent="0.25">
      <c r="A13" s="53" t="s">
        <v>79</v>
      </c>
      <c r="B13" s="48">
        <v>2</v>
      </c>
      <c r="C13" s="43">
        <v>10</v>
      </c>
      <c r="D13" s="51" t="s">
        <v>59</v>
      </c>
      <c r="E13" s="26" t="s">
        <v>69</v>
      </c>
      <c r="F13" s="26" t="s">
        <v>73</v>
      </c>
      <c r="G13" s="44" t="s">
        <v>68</v>
      </c>
      <c r="H13" s="49">
        <v>40.619999999999997</v>
      </c>
      <c r="I13" s="47">
        <v>8</v>
      </c>
      <c r="J13" s="31">
        <f t="shared" si="2"/>
        <v>8</v>
      </c>
      <c r="K13" s="32" t="str">
        <f t="shared" si="3"/>
        <v>OK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</row>
    <row r="14" spans="1:23" ht="45" x14ac:dyDescent="0.25">
      <c r="A14" s="53" t="s">
        <v>79</v>
      </c>
      <c r="B14" s="48">
        <v>3</v>
      </c>
      <c r="C14" s="43">
        <v>11</v>
      </c>
      <c r="D14" s="51" t="s">
        <v>60</v>
      </c>
      <c r="E14" s="26" t="s">
        <v>70</v>
      </c>
      <c r="F14" s="26" t="s">
        <v>74</v>
      </c>
      <c r="G14" s="44" t="s">
        <v>68</v>
      </c>
      <c r="H14" s="49">
        <v>79.3</v>
      </c>
      <c r="I14" s="47"/>
      <c r="J14" s="31">
        <f t="shared" si="2"/>
        <v>0</v>
      </c>
      <c r="K14" s="32" t="str">
        <f t="shared" si="3"/>
        <v>OK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</row>
    <row r="15" spans="1:23" ht="45" x14ac:dyDescent="0.25">
      <c r="A15" s="53" t="s">
        <v>79</v>
      </c>
      <c r="B15" s="48">
        <v>4</v>
      </c>
      <c r="C15" s="43">
        <v>23</v>
      </c>
      <c r="D15" s="51" t="s">
        <v>61</v>
      </c>
      <c r="E15" s="26" t="s">
        <v>69</v>
      </c>
      <c r="F15" s="26" t="s">
        <v>73</v>
      </c>
      <c r="G15" s="44" t="s">
        <v>68</v>
      </c>
      <c r="H15" s="49">
        <v>28.8</v>
      </c>
      <c r="I15" s="47"/>
      <c r="J15" s="31">
        <f t="shared" si="2"/>
        <v>0</v>
      </c>
      <c r="K15" s="32" t="str">
        <f t="shared" si="3"/>
        <v>OK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</row>
    <row r="16" spans="1:23" ht="45" x14ac:dyDescent="0.25">
      <c r="A16" s="53" t="s">
        <v>79</v>
      </c>
      <c r="B16" s="48">
        <v>6</v>
      </c>
      <c r="C16" s="43">
        <v>24</v>
      </c>
      <c r="D16" s="51" t="s">
        <v>62</v>
      </c>
      <c r="E16" s="26" t="s">
        <v>71</v>
      </c>
      <c r="F16" s="26" t="s">
        <v>73</v>
      </c>
      <c r="G16" s="44" t="s">
        <v>68</v>
      </c>
      <c r="H16" s="49">
        <v>72.5</v>
      </c>
      <c r="I16" s="47"/>
      <c r="J16" s="31">
        <f t="shared" si="2"/>
        <v>0</v>
      </c>
      <c r="K16" s="32" t="str">
        <f t="shared" si="3"/>
        <v>OK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</row>
    <row r="17" spans="1:23" ht="30" x14ac:dyDescent="0.25">
      <c r="A17" s="55" t="s">
        <v>78</v>
      </c>
      <c r="B17" s="59">
        <v>7</v>
      </c>
      <c r="C17" s="43">
        <v>25</v>
      </c>
      <c r="D17" s="51" t="s">
        <v>63</v>
      </c>
      <c r="E17" s="26" t="s">
        <v>71</v>
      </c>
      <c r="F17" s="26" t="s">
        <v>75</v>
      </c>
      <c r="G17" s="44" t="s">
        <v>68</v>
      </c>
      <c r="H17" s="49">
        <v>66</v>
      </c>
      <c r="I17" s="47"/>
      <c r="J17" s="31">
        <f t="shared" si="2"/>
        <v>0</v>
      </c>
      <c r="K17" s="32" t="str">
        <f t="shared" si="3"/>
        <v>OK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  <c r="V17" s="45">
        <v>0</v>
      </c>
      <c r="W17" s="45">
        <v>0</v>
      </c>
    </row>
    <row r="18" spans="1:23" x14ac:dyDescent="0.25">
      <c r="A18" s="57"/>
      <c r="B18" s="57"/>
      <c r="C18" s="43">
        <v>26</v>
      </c>
      <c r="D18" s="51" t="s">
        <v>64</v>
      </c>
      <c r="E18" s="26" t="s">
        <v>71</v>
      </c>
      <c r="F18" s="26" t="s">
        <v>72</v>
      </c>
      <c r="G18" s="44" t="s">
        <v>68</v>
      </c>
      <c r="H18" s="49">
        <v>89</v>
      </c>
      <c r="I18" s="47"/>
      <c r="J18" s="31">
        <f t="shared" si="2"/>
        <v>0</v>
      </c>
      <c r="K18" s="32" t="str">
        <f t="shared" si="3"/>
        <v>OK</v>
      </c>
      <c r="L18" s="45">
        <v>0</v>
      </c>
      <c r="M18" s="45">
        <v>0</v>
      </c>
      <c r="N18" s="45">
        <v>0</v>
      </c>
      <c r="O18" s="45">
        <v>0</v>
      </c>
      <c r="P18" s="45">
        <v>0</v>
      </c>
      <c r="Q18" s="45">
        <v>0</v>
      </c>
      <c r="R18" s="45">
        <v>0</v>
      </c>
      <c r="S18" s="45">
        <v>0</v>
      </c>
      <c r="T18" s="45">
        <v>0</v>
      </c>
      <c r="U18" s="45">
        <v>0</v>
      </c>
      <c r="V18" s="45">
        <v>0</v>
      </c>
      <c r="W18" s="45">
        <v>0</v>
      </c>
    </row>
    <row r="19" spans="1:23" x14ac:dyDescent="0.25">
      <c r="A19" s="55" t="s">
        <v>79</v>
      </c>
      <c r="B19" s="59">
        <v>8</v>
      </c>
      <c r="C19" s="43">
        <v>27</v>
      </c>
      <c r="D19" s="51" t="s">
        <v>65</v>
      </c>
      <c r="E19" s="26" t="s">
        <v>71</v>
      </c>
      <c r="F19" s="26" t="s">
        <v>72</v>
      </c>
      <c r="G19" s="44" t="s">
        <v>68</v>
      </c>
      <c r="H19" s="49">
        <v>38.11</v>
      </c>
      <c r="I19" s="47"/>
      <c r="J19" s="31">
        <f t="shared" si="2"/>
        <v>0</v>
      </c>
      <c r="K19" s="32" t="str">
        <f t="shared" si="3"/>
        <v>OK</v>
      </c>
      <c r="L19" s="45">
        <v>0</v>
      </c>
      <c r="M19" s="45">
        <v>0</v>
      </c>
      <c r="N19" s="45">
        <v>0</v>
      </c>
      <c r="O19" s="45">
        <v>0</v>
      </c>
      <c r="P19" s="45">
        <v>0</v>
      </c>
      <c r="Q19" s="45">
        <v>0</v>
      </c>
      <c r="R19" s="45">
        <v>0</v>
      </c>
      <c r="S19" s="45">
        <v>0</v>
      </c>
      <c r="T19" s="45">
        <v>0</v>
      </c>
      <c r="U19" s="45">
        <v>0</v>
      </c>
      <c r="V19" s="45">
        <v>0</v>
      </c>
      <c r="W19" s="45">
        <v>0</v>
      </c>
    </row>
    <row r="20" spans="1:23" x14ac:dyDescent="0.25">
      <c r="A20" s="56"/>
      <c r="B20" s="56"/>
      <c r="C20" s="43">
        <v>28</v>
      </c>
      <c r="D20" s="51" t="s">
        <v>66</v>
      </c>
      <c r="E20" s="26" t="s">
        <v>71</v>
      </c>
      <c r="F20" s="26" t="s">
        <v>72</v>
      </c>
      <c r="G20" s="44" t="s">
        <v>68</v>
      </c>
      <c r="H20" s="49">
        <v>76.03</v>
      </c>
      <c r="I20" s="47"/>
      <c r="J20" s="31">
        <f t="shared" si="2"/>
        <v>0</v>
      </c>
      <c r="K20" s="32" t="str">
        <f t="shared" si="3"/>
        <v>OK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  <c r="W20" s="45">
        <v>0</v>
      </c>
    </row>
    <row r="21" spans="1:23" x14ac:dyDescent="0.25">
      <c r="A21" s="57"/>
      <c r="B21" s="57"/>
      <c r="C21" s="43">
        <v>29</v>
      </c>
      <c r="D21" s="51" t="s">
        <v>67</v>
      </c>
      <c r="E21" s="26" t="s">
        <v>71</v>
      </c>
      <c r="F21" s="26" t="s">
        <v>72</v>
      </c>
      <c r="G21" s="44" t="s">
        <v>68</v>
      </c>
      <c r="H21" s="49">
        <v>85.86</v>
      </c>
      <c r="I21" s="47"/>
      <c r="J21" s="31">
        <f t="shared" si="2"/>
        <v>0</v>
      </c>
      <c r="K21" s="32" t="str">
        <f t="shared" si="3"/>
        <v>OK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5">
        <v>0</v>
      </c>
      <c r="R21" s="45">
        <v>0</v>
      </c>
      <c r="S21" s="45">
        <v>0</v>
      </c>
      <c r="T21" s="45">
        <v>0</v>
      </c>
      <c r="U21" s="45">
        <v>0</v>
      </c>
      <c r="V21" s="45">
        <v>0</v>
      </c>
      <c r="W21" s="45">
        <v>0</v>
      </c>
    </row>
    <row r="23" spans="1:23" x14ac:dyDescent="0.25">
      <c r="D23" s="2" t="s">
        <v>76</v>
      </c>
    </row>
    <row r="24" spans="1:23" x14ac:dyDescent="0.25">
      <c r="D24" s="2" t="s">
        <v>77</v>
      </c>
    </row>
  </sheetData>
  <mergeCells count="22">
    <mergeCell ref="W1:W2"/>
    <mergeCell ref="U1:U2"/>
    <mergeCell ref="V1:V2"/>
    <mergeCell ref="D1:H1"/>
    <mergeCell ref="I1:K1"/>
    <mergeCell ref="L1:L2"/>
    <mergeCell ref="A2:K2"/>
    <mergeCell ref="A1:C1"/>
    <mergeCell ref="T1:T2"/>
    <mergeCell ref="M1:M2"/>
    <mergeCell ref="N1:N2"/>
    <mergeCell ref="O1:O2"/>
    <mergeCell ref="P1:P2"/>
    <mergeCell ref="Q1:Q2"/>
    <mergeCell ref="A4:A12"/>
    <mergeCell ref="A17:A18"/>
    <mergeCell ref="A19:A21"/>
    <mergeCell ref="R1:R2"/>
    <mergeCell ref="S1:S2"/>
    <mergeCell ref="B4:B12"/>
    <mergeCell ref="B17:B18"/>
    <mergeCell ref="B19:B21"/>
  </mergeCells>
  <conditionalFormatting sqref="L4 L5:W21">
    <cfRule type="cellIs" dxfId="29" priority="28" stopIfTrue="1" operator="greaterThan">
      <formula>0</formula>
    </cfRule>
    <cfRule type="cellIs" dxfId="28" priority="29" stopIfTrue="1" operator="greaterThan">
      <formula>0</formula>
    </cfRule>
    <cfRule type="cellIs" dxfId="27" priority="30" stopIfTrue="1" operator="greaterThan">
      <formula>0</formula>
    </cfRule>
  </conditionalFormatting>
  <conditionalFormatting sqref="M4:W4">
    <cfRule type="cellIs" dxfId="26" priority="22" stopIfTrue="1" operator="greaterThan">
      <formula>0</formula>
    </cfRule>
    <cfRule type="cellIs" dxfId="25" priority="23" stopIfTrue="1" operator="greaterThan">
      <formula>0</formula>
    </cfRule>
    <cfRule type="cellIs" dxfId="24" priority="24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zoomScale="80" zoomScaleNormal="80" workbookViewId="0">
      <selection activeCell="M1" sqref="L1:M2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23" width="12" style="25" customWidth="1"/>
    <col min="24" max="16384" width="9.7109375" style="20"/>
  </cols>
  <sheetData>
    <row r="1" spans="1:23" ht="32.25" customHeight="1" x14ac:dyDescent="0.25">
      <c r="A1" s="60" t="s">
        <v>48</v>
      </c>
      <c r="B1" s="60"/>
      <c r="C1" s="60"/>
      <c r="D1" s="60" t="s">
        <v>47</v>
      </c>
      <c r="E1" s="60"/>
      <c r="F1" s="60"/>
      <c r="G1" s="60"/>
      <c r="H1" s="60"/>
      <c r="I1" s="60" t="s">
        <v>49</v>
      </c>
      <c r="J1" s="60"/>
      <c r="K1" s="60"/>
      <c r="L1" s="58" t="s">
        <v>38</v>
      </c>
      <c r="M1" s="58" t="s">
        <v>38</v>
      </c>
      <c r="N1" s="58" t="s">
        <v>38</v>
      </c>
      <c r="O1" s="58" t="s">
        <v>38</v>
      </c>
      <c r="P1" s="58" t="s">
        <v>38</v>
      </c>
      <c r="Q1" s="58" t="s">
        <v>38</v>
      </c>
      <c r="R1" s="58" t="s">
        <v>38</v>
      </c>
      <c r="S1" s="58" t="s">
        <v>38</v>
      </c>
      <c r="T1" s="58" t="s">
        <v>38</v>
      </c>
      <c r="U1" s="58" t="s">
        <v>38</v>
      </c>
      <c r="V1" s="58" t="s">
        <v>38</v>
      </c>
      <c r="W1" s="58" t="s">
        <v>38</v>
      </c>
    </row>
    <row r="2" spans="1:23" ht="26.25" customHeight="1" x14ac:dyDescent="0.25">
      <c r="A2" s="60" t="s">
        <v>40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</row>
    <row r="3" spans="1:2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37</v>
      </c>
      <c r="F3" s="17" t="s">
        <v>44</v>
      </c>
      <c r="G3" s="17" t="s">
        <v>42</v>
      </c>
      <c r="H3" s="18" t="s">
        <v>5</v>
      </c>
      <c r="I3" s="28" t="s">
        <v>29</v>
      </c>
      <c r="J3" s="29" t="s">
        <v>0</v>
      </c>
      <c r="K3" s="27" t="s">
        <v>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x14ac:dyDescent="0.25">
      <c r="A4" s="55" t="s">
        <v>78</v>
      </c>
      <c r="B4" s="59">
        <v>1</v>
      </c>
      <c r="C4" s="48">
        <v>1</v>
      </c>
      <c r="D4" s="50" t="s">
        <v>50</v>
      </c>
      <c r="E4" s="44" t="s">
        <v>69</v>
      </c>
      <c r="F4" s="44" t="s">
        <v>72</v>
      </c>
      <c r="G4" s="44" t="s">
        <v>68</v>
      </c>
      <c r="H4" s="49">
        <v>270</v>
      </c>
      <c r="I4" s="46"/>
      <c r="J4" s="31">
        <f>I4-(SUM(L4:W4))</f>
        <v>0</v>
      </c>
      <c r="K4" s="32" t="str">
        <f>IF(J4&lt;0,"ATENÇÃO","OK")</f>
        <v>OK</v>
      </c>
      <c r="L4" s="45">
        <v>0</v>
      </c>
      <c r="M4" s="45">
        <v>0</v>
      </c>
      <c r="N4" s="45">
        <v>0</v>
      </c>
      <c r="O4" s="45">
        <v>0</v>
      </c>
      <c r="P4" s="45">
        <v>0</v>
      </c>
      <c r="Q4" s="45">
        <v>0</v>
      </c>
      <c r="R4" s="45">
        <v>0</v>
      </c>
      <c r="S4" s="45">
        <v>0</v>
      </c>
      <c r="T4" s="45">
        <v>0</v>
      </c>
      <c r="U4" s="45">
        <v>0</v>
      </c>
      <c r="V4" s="45">
        <v>0</v>
      </c>
      <c r="W4" s="45">
        <v>0</v>
      </c>
    </row>
    <row r="5" spans="1:23" x14ac:dyDescent="0.25">
      <c r="A5" s="56"/>
      <c r="B5" s="56"/>
      <c r="C5" s="48">
        <v>2</v>
      </c>
      <c r="D5" s="50" t="s">
        <v>51</v>
      </c>
      <c r="E5" s="44" t="s">
        <v>69</v>
      </c>
      <c r="F5" s="44" t="s">
        <v>72</v>
      </c>
      <c r="G5" s="44" t="s">
        <v>68</v>
      </c>
      <c r="H5" s="49">
        <v>270</v>
      </c>
      <c r="I5" s="46"/>
      <c r="J5" s="31">
        <f t="shared" ref="J5:J21" si="0">I5-(SUM(L5:W5))</f>
        <v>0</v>
      </c>
      <c r="K5" s="32" t="str">
        <f t="shared" ref="K5:K21" si="1">IF(J5&lt;0,"ATENÇÃO","OK")</f>
        <v>OK</v>
      </c>
      <c r="L5" s="45">
        <v>0</v>
      </c>
      <c r="M5" s="45">
        <v>0</v>
      </c>
      <c r="N5" s="45">
        <v>0</v>
      </c>
      <c r="O5" s="45">
        <v>0</v>
      </c>
      <c r="P5" s="45">
        <v>0</v>
      </c>
      <c r="Q5" s="45">
        <v>0</v>
      </c>
      <c r="R5" s="45">
        <v>0</v>
      </c>
      <c r="S5" s="45">
        <v>0</v>
      </c>
      <c r="T5" s="45">
        <v>0</v>
      </c>
      <c r="U5" s="45">
        <v>0</v>
      </c>
      <c r="V5" s="45">
        <v>0</v>
      </c>
      <c r="W5" s="45">
        <v>0</v>
      </c>
    </row>
    <row r="6" spans="1:23" x14ac:dyDescent="0.25">
      <c r="A6" s="56"/>
      <c r="B6" s="56"/>
      <c r="C6" s="43">
        <v>3</v>
      </c>
      <c r="D6" s="50" t="s">
        <v>52</v>
      </c>
      <c r="E6" s="26" t="s">
        <v>69</v>
      </c>
      <c r="F6" s="26" t="s">
        <v>72</v>
      </c>
      <c r="G6" s="44" t="s">
        <v>68</v>
      </c>
      <c r="H6" s="49">
        <v>269.5</v>
      </c>
      <c r="I6" s="47"/>
      <c r="J6" s="31">
        <f t="shared" si="0"/>
        <v>0</v>
      </c>
      <c r="K6" s="32" t="str">
        <f t="shared" si="1"/>
        <v>OK</v>
      </c>
      <c r="L6" s="45">
        <v>0</v>
      </c>
      <c r="M6" s="45">
        <v>0</v>
      </c>
      <c r="N6" s="45">
        <v>0</v>
      </c>
      <c r="O6" s="45">
        <v>0</v>
      </c>
      <c r="P6" s="45">
        <v>0</v>
      </c>
      <c r="Q6" s="45">
        <v>0</v>
      </c>
      <c r="R6" s="45">
        <v>0</v>
      </c>
      <c r="S6" s="45">
        <v>0</v>
      </c>
      <c r="T6" s="45">
        <v>0</v>
      </c>
      <c r="U6" s="45">
        <v>0</v>
      </c>
      <c r="V6" s="45">
        <v>0</v>
      </c>
      <c r="W6" s="45">
        <v>0</v>
      </c>
    </row>
    <row r="7" spans="1:23" x14ac:dyDescent="0.25">
      <c r="A7" s="56"/>
      <c r="B7" s="56"/>
      <c r="C7" s="43">
        <v>4</v>
      </c>
      <c r="D7" s="51" t="s">
        <v>53</v>
      </c>
      <c r="E7" s="26" t="s">
        <v>69</v>
      </c>
      <c r="F7" s="26" t="s">
        <v>72</v>
      </c>
      <c r="G7" s="44" t="s">
        <v>68</v>
      </c>
      <c r="H7" s="49">
        <v>297</v>
      </c>
      <c r="I7" s="47"/>
      <c r="J7" s="31">
        <f t="shared" si="0"/>
        <v>0</v>
      </c>
      <c r="K7" s="32" t="str">
        <f t="shared" si="1"/>
        <v>OK</v>
      </c>
      <c r="L7" s="45">
        <v>0</v>
      </c>
      <c r="M7" s="45">
        <v>0</v>
      </c>
      <c r="N7" s="45">
        <v>0</v>
      </c>
      <c r="O7" s="45">
        <v>0</v>
      </c>
      <c r="P7" s="45">
        <v>0</v>
      </c>
      <c r="Q7" s="45">
        <v>0</v>
      </c>
      <c r="R7" s="45">
        <v>0</v>
      </c>
      <c r="S7" s="45">
        <v>0</v>
      </c>
      <c r="T7" s="45">
        <v>0</v>
      </c>
      <c r="U7" s="45">
        <v>0</v>
      </c>
      <c r="V7" s="45">
        <v>0</v>
      </c>
      <c r="W7" s="45">
        <v>0</v>
      </c>
    </row>
    <row r="8" spans="1:23" x14ac:dyDescent="0.25">
      <c r="A8" s="56"/>
      <c r="B8" s="56"/>
      <c r="C8" s="43">
        <v>5</v>
      </c>
      <c r="D8" s="51" t="s">
        <v>54</v>
      </c>
      <c r="E8" s="26" t="s">
        <v>69</v>
      </c>
      <c r="F8" s="26" t="s">
        <v>72</v>
      </c>
      <c r="G8" s="44" t="s">
        <v>68</v>
      </c>
      <c r="H8" s="49">
        <v>297</v>
      </c>
      <c r="I8" s="47"/>
      <c r="J8" s="31">
        <f t="shared" si="0"/>
        <v>0</v>
      </c>
      <c r="K8" s="32" t="str">
        <f t="shared" si="1"/>
        <v>OK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  <c r="W8" s="45">
        <v>0</v>
      </c>
    </row>
    <row r="9" spans="1:23" x14ac:dyDescent="0.25">
      <c r="A9" s="56"/>
      <c r="B9" s="56"/>
      <c r="C9" s="43">
        <v>6</v>
      </c>
      <c r="D9" s="51" t="s">
        <v>55</v>
      </c>
      <c r="E9" s="26" t="s">
        <v>69</v>
      </c>
      <c r="F9" s="26" t="s">
        <v>72</v>
      </c>
      <c r="G9" s="44" t="s">
        <v>68</v>
      </c>
      <c r="H9" s="49">
        <v>297</v>
      </c>
      <c r="I9" s="47"/>
      <c r="J9" s="31">
        <f t="shared" si="0"/>
        <v>0</v>
      </c>
      <c r="K9" s="32" t="str">
        <f t="shared" si="1"/>
        <v>OK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  <c r="W9" s="45">
        <v>0</v>
      </c>
    </row>
    <row r="10" spans="1:23" x14ac:dyDescent="0.25">
      <c r="A10" s="56"/>
      <c r="B10" s="56"/>
      <c r="C10" s="43">
        <v>7</v>
      </c>
      <c r="D10" s="51" t="s">
        <v>56</v>
      </c>
      <c r="E10" s="26" t="s">
        <v>69</v>
      </c>
      <c r="F10" s="26" t="s">
        <v>72</v>
      </c>
      <c r="G10" s="44" t="s">
        <v>68</v>
      </c>
      <c r="H10" s="49">
        <v>297</v>
      </c>
      <c r="I10" s="47"/>
      <c r="J10" s="31">
        <f t="shared" si="0"/>
        <v>0</v>
      </c>
      <c r="K10" s="32" t="str">
        <f t="shared" si="1"/>
        <v>OK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</row>
    <row r="11" spans="1:23" x14ac:dyDescent="0.25">
      <c r="A11" s="56"/>
      <c r="B11" s="56"/>
      <c r="C11" s="43">
        <v>8</v>
      </c>
      <c r="D11" s="51" t="s">
        <v>57</v>
      </c>
      <c r="E11" s="26" t="s">
        <v>69</v>
      </c>
      <c r="F11" s="26" t="s">
        <v>72</v>
      </c>
      <c r="G11" s="44" t="s">
        <v>68</v>
      </c>
      <c r="H11" s="49">
        <v>297</v>
      </c>
      <c r="I11" s="47"/>
      <c r="J11" s="31">
        <f t="shared" si="0"/>
        <v>0</v>
      </c>
      <c r="K11" s="32" t="str">
        <f t="shared" si="1"/>
        <v>OK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</row>
    <row r="12" spans="1:23" x14ac:dyDescent="0.25">
      <c r="A12" s="57"/>
      <c r="B12" s="57"/>
      <c r="C12" s="43">
        <v>9</v>
      </c>
      <c r="D12" s="51" t="s">
        <v>58</v>
      </c>
      <c r="E12" s="26" t="s">
        <v>69</v>
      </c>
      <c r="F12" s="26" t="s">
        <v>72</v>
      </c>
      <c r="G12" s="44" t="s">
        <v>68</v>
      </c>
      <c r="H12" s="49">
        <v>297</v>
      </c>
      <c r="I12" s="47"/>
      <c r="J12" s="31">
        <f t="shared" si="0"/>
        <v>0</v>
      </c>
      <c r="K12" s="32" t="str">
        <f t="shared" si="1"/>
        <v>OK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</row>
    <row r="13" spans="1:23" ht="45" x14ac:dyDescent="0.25">
      <c r="A13" s="53" t="s">
        <v>79</v>
      </c>
      <c r="B13" s="48">
        <v>2</v>
      </c>
      <c r="C13" s="43">
        <v>10</v>
      </c>
      <c r="D13" s="51" t="s">
        <v>59</v>
      </c>
      <c r="E13" s="26" t="s">
        <v>69</v>
      </c>
      <c r="F13" s="26" t="s">
        <v>73</v>
      </c>
      <c r="G13" s="44" t="s">
        <v>68</v>
      </c>
      <c r="H13" s="49">
        <v>40.619999999999997</v>
      </c>
      <c r="I13" s="47"/>
      <c r="J13" s="31">
        <f t="shared" si="0"/>
        <v>0</v>
      </c>
      <c r="K13" s="32" t="str">
        <f t="shared" si="1"/>
        <v>OK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</row>
    <row r="14" spans="1:23" ht="45" x14ac:dyDescent="0.25">
      <c r="A14" s="53" t="s">
        <v>79</v>
      </c>
      <c r="B14" s="48">
        <v>3</v>
      </c>
      <c r="C14" s="43">
        <v>11</v>
      </c>
      <c r="D14" s="51" t="s">
        <v>60</v>
      </c>
      <c r="E14" s="26" t="s">
        <v>70</v>
      </c>
      <c r="F14" s="26" t="s">
        <v>74</v>
      </c>
      <c r="G14" s="44" t="s">
        <v>68</v>
      </c>
      <c r="H14" s="49">
        <v>79.3</v>
      </c>
      <c r="I14" s="47"/>
      <c r="J14" s="31">
        <f t="shared" si="0"/>
        <v>0</v>
      </c>
      <c r="K14" s="32" t="str">
        <f t="shared" si="1"/>
        <v>OK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</row>
    <row r="15" spans="1:23" ht="45" x14ac:dyDescent="0.25">
      <c r="A15" s="53" t="s">
        <v>79</v>
      </c>
      <c r="B15" s="48">
        <v>4</v>
      </c>
      <c r="C15" s="43">
        <v>23</v>
      </c>
      <c r="D15" s="51" t="s">
        <v>61</v>
      </c>
      <c r="E15" s="26" t="s">
        <v>69</v>
      </c>
      <c r="F15" s="26" t="s">
        <v>73</v>
      </c>
      <c r="G15" s="44" t="s">
        <v>68</v>
      </c>
      <c r="H15" s="49">
        <v>28.8</v>
      </c>
      <c r="I15" s="47">
        <v>3</v>
      </c>
      <c r="J15" s="31">
        <f t="shared" si="0"/>
        <v>3</v>
      </c>
      <c r="K15" s="32" t="str">
        <f t="shared" si="1"/>
        <v>OK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</row>
    <row r="16" spans="1:23" ht="45" x14ac:dyDescent="0.25">
      <c r="A16" s="53" t="s">
        <v>79</v>
      </c>
      <c r="B16" s="48">
        <v>6</v>
      </c>
      <c r="C16" s="43">
        <v>24</v>
      </c>
      <c r="D16" s="51" t="s">
        <v>62</v>
      </c>
      <c r="E16" s="26" t="s">
        <v>71</v>
      </c>
      <c r="F16" s="26" t="s">
        <v>73</v>
      </c>
      <c r="G16" s="44" t="s">
        <v>68</v>
      </c>
      <c r="H16" s="49">
        <v>72.5</v>
      </c>
      <c r="I16" s="47"/>
      <c r="J16" s="31">
        <f t="shared" si="0"/>
        <v>0</v>
      </c>
      <c r="K16" s="32" t="str">
        <f t="shared" si="1"/>
        <v>OK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</row>
    <row r="17" spans="1:23" ht="30" x14ac:dyDescent="0.25">
      <c r="A17" s="55" t="s">
        <v>78</v>
      </c>
      <c r="B17" s="59">
        <v>7</v>
      </c>
      <c r="C17" s="43">
        <v>25</v>
      </c>
      <c r="D17" s="51" t="s">
        <v>63</v>
      </c>
      <c r="E17" s="26" t="s">
        <v>71</v>
      </c>
      <c r="F17" s="26" t="s">
        <v>75</v>
      </c>
      <c r="G17" s="44" t="s">
        <v>68</v>
      </c>
      <c r="H17" s="49">
        <v>66</v>
      </c>
      <c r="I17" s="47"/>
      <c r="J17" s="31">
        <f t="shared" si="0"/>
        <v>0</v>
      </c>
      <c r="K17" s="32" t="str">
        <f t="shared" si="1"/>
        <v>OK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  <c r="V17" s="45">
        <v>0</v>
      </c>
      <c r="W17" s="45">
        <v>0</v>
      </c>
    </row>
    <row r="18" spans="1:23" x14ac:dyDescent="0.25">
      <c r="A18" s="57"/>
      <c r="B18" s="57"/>
      <c r="C18" s="43">
        <v>26</v>
      </c>
      <c r="D18" s="51" t="s">
        <v>64</v>
      </c>
      <c r="E18" s="26" t="s">
        <v>71</v>
      </c>
      <c r="F18" s="26" t="s">
        <v>72</v>
      </c>
      <c r="G18" s="44" t="s">
        <v>68</v>
      </c>
      <c r="H18" s="49">
        <v>89</v>
      </c>
      <c r="I18" s="47"/>
      <c r="J18" s="31">
        <f t="shared" si="0"/>
        <v>0</v>
      </c>
      <c r="K18" s="32" t="str">
        <f t="shared" si="1"/>
        <v>OK</v>
      </c>
      <c r="L18" s="45">
        <v>0</v>
      </c>
      <c r="M18" s="45">
        <v>0</v>
      </c>
      <c r="N18" s="45">
        <v>0</v>
      </c>
      <c r="O18" s="45">
        <v>0</v>
      </c>
      <c r="P18" s="45">
        <v>0</v>
      </c>
      <c r="Q18" s="45">
        <v>0</v>
      </c>
      <c r="R18" s="45">
        <v>0</v>
      </c>
      <c r="S18" s="45">
        <v>0</v>
      </c>
      <c r="T18" s="45">
        <v>0</v>
      </c>
      <c r="U18" s="45">
        <v>0</v>
      </c>
      <c r="V18" s="45">
        <v>0</v>
      </c>
      <c r="W18" s="45">
        <v>0</v>
      </c>
    </row>
    <row r="19" spans="1:23" x14ac:dyDescent="0.25">
      <c r="A19" s="55" t="s">
        <v>79</v>
      </c>
      <c r="B19" s="59">
        <v>8</v>
      </c>
      <c r="C19" s="43">
        <v>27</v>
      </c>
      <c r="D19" s="51" t="s">
        <v>65</v>
      </c>
      <c r="E19" s="26" t="s">
        <v>71</v>
      </c>
      <c r="F19" s="26" t="s">
        <v>72</v>
      </c>
      <c r="G19" s="44" t="s">
        <v>68</v>
      </c>
      <c r="H19" s="49">
        <v>38.11</v>
      </c>
      <c r="I19" s="47"/>
      <c r="J19" s="31">
        <f t="shared" si="0"/>
        <v>0</v>
      </c>
      <c r="K19" s="32" t="str">
        <f t="shared" si="1"/>
        <v>OK</v>
      </c>
      <c r="L19" s="45">
        <v>0</v>
      </c>
      <c r="M19" s="45">
        <v>0</v>
      </c>
      <c r="N19" s="45">
        <v>0</v>
      </c>
      <c r="O19" s="45">
        <v>0</v>
      </c>
      <c r="P19" s="45">
        <v>0</v>
      </c>
      <c r="Q19" s="45">
        <v>0</v>
      </c>
      <c r="R19" s="45">
        <v>0</v>
      </c>
      <c r="S19" s="45">
        <v>0</v>
      </c>
      <c r="T19" s="45">
        <v>0</v>
      </c>
      <c r="U19" s="45">
        <v>0</v>
      </c>
      <c r="V19" s="45">
        <v>0</v>
      </c>
      <c r="W19" s="45">
        <v>0</v>
      </c>
    </row>
    <row r="20" spans="1:23" x14ac:dyDescent="0.25">
      <c r="A20" s="56"/>
      <c r="B20" s="56"/>
      <c r="C20" s="43">
        <v>28</v>
      </c>
      <c r="D20" s="51" t="s">
        <v>66</v>
      </c>
      <c r="E20" s="26" t="s">
        <v>71</v>
      </c>
      <c r="F20" s="26" t="s">
        <v>72</v>
      </c>
      <c r="G20" s="44" t="s">
        <v>68</v>
      </c>
      <c r="H20" s="49">
        <v>76.03</v>
      </c>
      <c r="I20" s="47"/>
      <c r="J20" s="31">
        <f t="shared" si="0"/>
        <v>0</v>
      </c>
      <c r="K20" s="32" t="str">
        <f t="shared" si="1"/>
        <v>OK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  <c r="W20" s="45">
        <v>0</v>
      </c>
    </row>
    <row r="21" spans="1:23" x14ac:dyDescent="0.25">
      <c r="A21" s="57"/>
      <c r="B21" s="57"/>
      <c r="C21" s="43">
        <v>29</v>
      </c>
      <c r="D21" s="51" t="s">
        <v>67</v>
      </c>
      <c r="E21" s="26" t="s">
        <v>71</v>
      </c>
      <c r="F21" s="26" t="s">
        <v>72</v>
      </c>
      <c r="G21" s="44" t="s">
        <v>68</v>
      </c>
      <c r="H21" s="49">
        <v>85.86</v>
      </c>
      <c r="I21" s="47"/>
      <c r="J21" s="31">
        <f t="shared" si="0"/>
        <v>0</v>
      </c>
      <c r="K21" s="32" t="str">
        <f t="shared" si="1"/>
        <v>OK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5">
        <v>0</v>
      </c>
      <c r="R21" s="45">
        <v>0</v>
      </c>
      <c r="S21" s="45">
        <v>0</v>
      </c>
      <c r="T21" s="45">
        <v>0</v>
      </c>
      <c r="U21" s="45">
        <v>0</v>
      </c>
      <c r="V21" s="45">
        <v>0</v>
      </c>
      <c r="W21" s="45">
        <v>0</v>
      </c>
    </row>
    <row r="23" spans="1:23" x14ac:dyDescent="0.25">
      <c r="D23" s="2" t="s">
        <v>76</v>
      </c>
    </row>
    <row r="24" spans="1:23" x14ac:dyDescent="0.25">
      <c r="D24" s="2" t="s">
        <v>77</v>
      </c>
    </row>
  </sheetData>
  <mergeCells count="22">
    <mergeCell ref="V1:V2"/>
    <mergeCell ref="I1:K1"/>
    <mergeCell ref="A4:A12"/>
    <mergeCell ref="B4:B12"/>
    <mergeCell ref="W1:W2"/>
    <mergeCell ref="A2:K2"/>
    <mergeCell ref="S1:S2"/>
    <mergeCell ref="L1:L2"/>
    <mergeCell ref="T1:T2"/>
    <mergeCell ref="U1:U2"/>
    <mergeCell ref="M1:M2"/>
    <mergeCell ref="N1:N2"/>
    <mergeCell ref="O1:O2"/>
    <mergeCell ref="P1:P2"/>
    <mergeCell ref="Q1:Q2"/>
    <mergeCell ref="R1:R2"/>
    <mergeCell ref="A1:C1"/>
    <mergeCell ref="A17:A18"/>
    <mergeCell ref="B17:B18"/>
    <mergeCell ref="A19:A21"/>
    <mergeCell ref="B19:B21"/>
    <mergeCell ref="D1:H1"/>
  </mergeCells>
  <conditionalFormatting sqref="L4 L5:W21">
    <cfRule type="cellIs" dxfId="23" priority="4" stopIfTrue="1" operator="greaterThan">
      <formula>0</formula>
    </cfRule>
    <cfRule type="cellIs" dxfId="22" priority="5" stopIfTrue="1" operator="greaterThan">
      <formula>0</formula>
    </cfRule>
    <cfRule type="cellIs" dxfId="21" priority="6" stopIfTrue="1" operator="greaterThan">
      <formula>0</formula>
    </cfRule>
  </conditionalFormatting>
  <conditionalFormatting sqref="M4:W4">
    <cfRule type="cellIs" dxfId="20" priority="1" stopIfTrue="1" operator="greaterThan">
      <formula>0</formula>
    </cfRule>
    <cfRule type="cellIs" dxfId="19" priority="2" stopIfTrue="1" operator="greaterThan">
      <formula>0</formula>
    </cfRule>
    <cfRule type="cellIs" dxfId="1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zoomScale="80" zoomScaleNormal="80" workbookViewId="0">
      <selection activeCell="G16" sqref="G16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23" width="12" style="25" customWidth="1"/>
    <col min="24" max="16384" width="9.7109375" style="20"/>
  </cols>
  <sheetData>
    <row r="1" spans="1:23" ht="32.25" customHeight="1" x14ac:dyDescent="0.25">
      <c r="A1" s="60" t="s">
        <v>48</v>
      </c>
      <c r="B1" s="60"/>
      <c r="C1" s="60"/>
      <c r="D1" s="60" t="s">
        <v>47</v>
      </c>
      <c r="E1" s="60"/>
      <c r="F1" s="60"/>
      <c r="G1" s="60"/>
      <c r="H1" s="60"/>
      <c r="I1" s="60" t="s">
        <v>49</v>
      </c>
      <c r="J1" s="60"/>
      <c r="K1" s="60"/>
      <c r="L1" s="58" t="s">
        <v>38</v>
      </c>
      <c r="M1" s="58" t="s">
        <v>38</v>
      </c>
      <c r="N1" s="58" t="s">
        <v>38</v>
      </c>
      <c r="O1" s="58" t="s">
        <v>38</v>
      </c>
      <c r="P1" s="58" t="s">
        <v>38</v>
      </c>
      <c r="Q1" s="58" t="s">
        <v>38</v>
      </c>
      <c r="R1" s="58" t="s">
        <v>38</v>
      </c>
      <c r="S1" s="58" t="s">
        <v>38</v>
      </c>
      <c r="T1" s="58" t="s">
        <v>38</v>
      </c>
      <c r="U1" s="58" t="s">
        <v>38</v>
      </c>
      <c r="V1" s="58" t="s">
        <v>38</v>
      </c>
      <c r="W1" s="58" t="s">
        <v>38</v>
      </c>
    </row>
    <row r="2" spans="1:23" ht="26.25" customHeight="1" x14ac:dyDescent="0.25">
      <c r="A2" s="60" t="s">
        <v>43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</row>
    <row r="3" spans="1:2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37</v>
      </c>
      <c r="F3" s="17" t="s">
        <v>44</v>
      </c>
      <c r="G3" s="17" t="s">
        <v>42</v>
      </c>
      <c r="H3" s="18" t="s">
        <v>5</v>
      </c>
      <c r="I3" s="28" t="s">
        <v>29</v>
      </c>
      <c r="J3" s="29" t="s">
        <v>0</v>
      </c>
      <c r="K3" s="27" t="s">
        <v>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x14ac:dyDescent="0.25">
      <c r="A4" s="55" t="s">
        <v>78</v>
      </c>
      <c r="B4" s="59">
        <v>1</v>
      </c>
      <c r="C4" s="48">
        <v>1</v>
      </c>
      <c r="D4" s="50" t="s">
        <v>50</v>
      </c>
      <c r="E4" s="44" t="s">
        <v>69</v>
      </c>
      <c r="F4" s="44" t="s">
        <v>72</v>
      </c>
      <c r="G4" s="44" t="s">
        <v>68</v>
      </c>
      <c r="H4" s="49">
        <v>270</v>
      </c>
      <c r="I4" s="46"/>
      <c r="J4" s="31">
        <f>I4-(SUM(L4:W4))</f>
        <v>0</v>
      </c>
      <c r="K4" s="32" t="str">
        <f>IF(J4&lt;0,"ATENÇÃO","OK")</f>
        <v>OK</v>
      </c>
      <c r="L4" s="45">
        <v>0</v>
      </c>
      <c r="M4" s="45">
        <v>0</v>
      </c>
      <c r="N4" s="45">
        <v>0</v>
      </c>
      <c r="O4" s="45">
        <v>0</v>
      </c>
      <c r="P4" s="45">
        <v>0</v>
      </c>
      <c r="Q4" s="45">
        <v>0</v>
      </c>
      <c r="R4" s="45">
        <v>0</v>
      </c>
      <c r="S4" s="45">
        <v>0</v>
      </c>
      <c r="T4" s="45">
        <v>0</v>
      </c>
      <c r="U4" s="45">
        <v>0</v>
      </c>
      <c r="V4" s="45">
        <v>0</v>
      </c>
      <c r="W4" s="45">
        <v>0</v>
      </c>
    </row>
    <row r="5" spans="1:23" x14ac:dyDescent="0.25">
      <c r="A5" s="56"/>
      <c r="B5" s="56"/>
      <c r="C5" s="48">
        <v>2</v>
      </c>
      <c r="D5" s="50" t="s">
        <v>51</v>
      </c>
      <c r="E5" s="44" t="s">
        <v>69</v>
      </c>
      <c r="F5" s="44" t="s">
        <v>72</v>
      </c>
      <c r="G5" s="44" t="s">
        <v>68</v>
      </c>
      <c r="H5" s="49">
        <v>270</v>
      </c>
      <c r="I5" s="46"/>
      <c r="J5" s="31">
        <f t="shared" ref="J5:J21" si="0">I5-(SUM(L5:W5))</f>
        <v>0</v>
      </c>
      <c r="K5" s="32" t="str">
        <f t="shared" ref="K5:K21" si="1">IF(J5&lt;0,"ATENÇÃO","OK")</f>
        <v>OK</v>
      </c>
      <c r="L5" s="45">
        <v>0</v>
      </c>
      <c r="M5" s="45">
        <v>0</v>
      </c>
      <c r="N5" s="45">
        <v>0</v>
      </c>
      <c r="O5" s="45">
        <v>0</v>
      </c>
      <c r="P5" s="45">
        <v>0</v>
      </c>
      <c r="Q5" s="45">
        <v>0</v>
      </c>
      <c r="R5" s="45">
        <v>0</v>
      </c>
      <c r="S5" s="45">
        <v>0</v>
      </c>
      <c r="T5" s="45">
        <v>0</v>
      </c>
      <c r="U5" s="45">
        <v>0</v>
      </c>
      <c r="V5" s="45">
        <v>0</v>
      </c>
      <c r="W5" s="45">
        <v>0</v>
      </c>
    </row>
    <row r="6" spans="1:23" x14ac:dyDescent="0.25">
      <c r="A6" s="56"/>
      <c r="B6" s="56"/>
      <c r="C6" s="43">
        <v>3</v>
      </c>
      <c r="D6" s="50" t="s">
        <v>52</v>
      </c>
      <c r="E6" s="26" t="s">
        <v>69</v>
      </c>
      <c r="F6" s="26" t="s">
        <v>72</v>
      </c>
      <c r="G6" s="44" t="s">
        <v>68</v>
      </c>
      <c r="H6" s="49">
        <v>269.5</v>
      </c>
      <c r="I6" s="47"/>
      <c r="J6" s="31">
        <f t="shared" si="0"/>
        <v>0</v>
      </c>
      <c r="K6" s="32" t="str">
        <f t="shared" si="1"/>
        <v>OK</v>
      </c>
      <c r="L6" s="45">
        <v>0</v>
      </c>
      <c r="M6" s="45">
        <v>0</v>
      </c>
      <c r="N6" s="45">
        <v>0</v>
      </c>
      <c r="O6" s="45">
        <v>0</v>
      </c>
      <c r="P6" s="45">
        <v>0</v>
      </c>
      <c r="Q6" s="45">
        <v>0</v>
      </c>
      <c r="R6" s="45">
        <v>0</v>
      </c>
      <c r="S6" s="45">
        <v>0</v>
      </c>
      <c r="T6" s="45">
        <v>0</v>
      </c>
      <c r="U6" s="45">
        <v>0</v>
      </c>
      <c r="V6" s="45">
        <v>0</v>
      </c>
      <c r="W6" s="45">
        <v>0</v>
      </c>
    </row>
    <row r="7" spans="1:23" x14ac:dyDescent="0.25">
      <c r="A7" s="56"/>
      <c r="B7" s="56"/>
      <c r="C7" s="43">
        <v>4</v>
      </c>
      <c r="D7" s="51" t="s">
        <v>53</v>
      </c>
      <c r="E7" s="26" t="s">
        <v>69</v>
      </c>
      <c r="F7" s="26" t="s">
        <v>72</v>
      </c>
      <c r="G7" s="44" t="s">
        <v>68</v>
      </c>
      <c r="H7" s="49">
        <v>297</v>
      </c>
      <c r="I7" s="47">
        <v>2</v>
      </c>
      <c r="J7" s="31">
        <f t="shared" si="0"/>
        <v>2</v>
      </c>
      <c r="K7" s="32" t="str">
        <f t="shared" si="1"/>
        <v>OK</v>
      </c>
      <c r="L7" s="45">
        <v>0</v>
      </c>
      <c r="M7" s="45">
        <v>0</v>
      </c>
      <c r="N7" s="45">
        <v>0</v>
      </c>
      <c r="O7" s="45">
        <v>0</v>
      </c>
      <c r="P7" s="45">
        <v>0</v>
      </c>
      <c r="Q7" s="45">
        <v>0</v>
      </c>
      <c r="R7" s="45">
        <v>0</v>
      </c>
      <c r="S7" s="45">
        <v>0</v>
      </c>
      <c r="T7" s="45">
        <v>0</v>
      </c>
      <c r="U7" s="45">
        <v>0</v>
      </c>
      <c r="V7" s="45">
        <v>0</v>
      </c>
      <c r="W7" s="45">
        <v>0</v>
      </c>
    </row>
    <row r="8" spans="1:23" x14ac:dyDescent="0.25">
      <c r="A8" s="56"/>
      <c r="B8" s="56"/>
      <c r="C8" s="43">
        <v>5</v>
      </c>
      <c r="D8" s="51" t="s">
        <v>54</v>
      </c>
      <c r="E8" s="26" t="s">
        <v>69</v>
      </c>
      <c r="F8" s="26" t="s">
        <v>72</v>
      </c>
      <c r="G8" s="44" t="s">
        <v>68</v>
      </c>
      <c r="H8" s="49">
        <v>297</v>
      </c>
      <c r="I8" s="47">
        <v>3</v>
      </c>
      <c r="J8" s="31">
        <f t="shared" si="0"/>
        <v>3</v>
      </c>
      <c r="K8" s="32" t="str">
        <f t="shared" si="1"/>
        <v>OK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  <c r="W8" s="45">
        <v>0</v>
      </c>
    </row>
    <row r="9" spans="1:23" x14ac:dyDescent="0.25">
      <c r="A9" s="56"/>
      <c r="B9" s="56"/>
      <c r="C9" s="43">
        <v>6</v>
      </c>
      <c r="D9" s="51" t="s">
        <v>55</v>
      </c>
      <c r="E9" s="26" t="s">
        <v>69</v>
      </c>
      <c r="F9" s="26" t="s">
        <v>72</v>
      </c>
      <c r="G9" s="44" t="s">
        <v>68</v>
      </c>
      <c r="H9" s="49">
        <v>297</v>
      </c>
      <c r="I9" s="47">
        <v>3</v>
      </c>
      <c r="J9" s="31">
        <f t="shared" si="0"/>
        <v>3</v>
      </c>
      <c r="K9" s="32" t="str">
        <f t="shared" si="1"/>
        <v>OK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  <c r="W9" s="45">
        <v>0</v>
      </c>
    </row>
    <row r="10" spans="1:23" x14ac:dyDescent="0.25">
      <c r="A10" s="56"/>
      <c r="B10" s="56"/>
      <c r="C10" s="43">
        <v>7</v>
      </c>
      <c r="D10" s="51" t="s">
        <v>56</v>
      </c>
      <c r="E10" s="26" t="s">
        <v>69</v>
      </c>
      <c r="F10" s="26" t="s">
        <v>72</v>
      </c>
      <c r="G10" s="44" t="s">
        <v>68</v>
      </c>
      <c r="H10" s="49">
        <v>297</v>
      </c>
      <c r="I10" s="47">
        <v>2</v>
      </c>
      <c r="J10" s="31">
        <f t="shared" si="0"/>
        <v>2</v>
      </c>
      <c r="K10" s="32" t="str">
        <f t="shared" si="1"/>
        <v>OK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</row>
    <row r="11" spans="1:23" x14ac:dyDescent="0.25">
      <c r="A11" s="56"/>
      <c r="B11" s="56"/>
      <c r="C11" s="43">
        <v>8</v>
      </c>
      <c r="D11" s="51" t="s">
        <v>57</v>
      </c>
      <c r="E11" s="26" t="s">
        <v>69</v>
      </c>
      <c r="F11" s="26" t="s">
        <v>72</v>
      </c>
      <c r="G11" s="44" t="s">
        <v>68</v>
      </c>
      <c r="H11" s="49">
        <v>297</v>
      </c>
      <c r="I11" s="47">
        <v>3</v>
      </c>
      <c r="J11" s="31">
        <f t="shared" si="0"/>
        <v>3</v>
      </c>
      <c r="K11" s="32" t="str">
        <f t="shared" si="1"/>
        <v>OK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</row>
    <row r="12" spans="1:23" x14ac:dyDescent="0.25">
      <c r="A12" s="57"/>
      <c r="B12" s="57"/>
      <c r="C12" s="43">
        <v>9</v>
      </c>
      <c r="D12" s="51" t="s">
        <v>58</v>
      </c>
      <c r="E12" s="26" t="s">
        <v>69</v>
      </c>
      <c r="F12" s="26" t="s">
        <v>72</v>
      </c>
      <c r="G12" s="44" t="s">
        <v>68</v>
      </c>
      <c r="H12" s="49">
        <v>297</v>
      </c>
      <c r="I12" s="47">
        <v>2</v>
      </c>
      <c r="J12" s="31">
        <f t="shared" si="0"/>
        <v>2</v>
      </c>
      <c r="K12" s="32" t="str">
        <f t="shared" si="1"/>
        <v>OK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</row>
    <row r="13" spans="1:23" ht="45" x14ac:dyDescent="0.25">
      <c r="A13" s="53" t="s">
        <v>79</v>
      </c>
      <c r="B13" s="48">
        <v>2</v>
      </c>
      <c r="C13" s="43">
        <v>10</v>
      </c>
      <c r="D13" s="51" t="s">
        <v>59</v>
      </c>
      <c r="E13" s="26" t="s">
        <v>69</v>
      </c>
      <c r="F13" s="26" t="s">
        <v>73</v>
      </c>
      <c r="G13" s="44" t="s">
        <v>68</v>
      </c>
      <c r="H13" s="49">
        <v>40.619999999999997</v>
      </c>
      <c r="I13" s="47"/>
      <c r="J13" s="31">
        <f t="shared" si="0"/>
        <v>0</v>
      </c>
      <c r="K13" s="32" t="str">
        <f t="shared" si="1"/>
        <v>OK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</row>
    <row r="14" spans="1:23" ht="45" x14ac:dyDescent="0.25">
      <c r="A14" s="53" t="s">
        <v>79</v>
      </c>
      <c r="B14" s="48">
        <v>3</v>
      </c>
      <c r="C14" s="43">
        <v>11</v>
      </c>
      <c r="D14" s="51" t="s">
        <v>60</v>
      </c>
      <c r="E14" s="26" t="s">
        <v>70</v>
      </c>
      <c r="F14" s="26" t="s">
        <v>74</v>
      </c>
      <c r="G14" s="44" t="s">
        <v>68</v>
      </c>
      <c r="H14" s="49">
        <v>79.3</v>
      </c>
      <c r="I14" s="47">
        <v>4</v>
      </c>
      <c r="J14" s="31">
        <f t="shared" si="0"/>
        <v>4</v>
      </c>
      <c r="K14" s="32" t="str">
        <f t="shared" si="1"/>
        <v>OK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</row>
    <row r="15" spans="1:23" ht="45" x14ac:dyDescent="0.25">
      <c r="A15" s="53" t="s">
        <v>79</v>
      </c>
      <c r="B15" s="48">
        <v>4</v>
      </c>
      <c r="C15" s="43">
        <v>23</v>
      </c>
      <c r="D15" s="51" t="s">
        <v>61</v>
      </c>
      <c r="E15" s="26" t="s">
        <v>69</v>
      </c>
      <c r="F15" s="26" t="s">
        <v>73</v>
      </c>
      <c r="G15" s="44" t="s">
        <v>68</v>
      </c>
      <c r="H15" s="49">
        <v>28.8</v>
      </c>
      <c r="I15" s="47"/>
      <c r="J15" s="31">
        <f t="shared" si="0"/>
        <v>0</v>
      </c>
      <c r="K15" s="32" t="str">
        <f t="shared" si="1"/>
        <v>OK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</row>
    <row r="16" spans="1:23" ht="45" x14ac:dyDescent="0.25">
      <c r="A16" s="53" t="s">
        <v>79</v>
      </c>
      <c r="B16" s="48">
        <v>6</v>
      </c>
      <c r="C16" s="43">
        <v>24</v>
      </c>
      <c r="D16" s="51" t="s">
        <v>62</v>
      </c>
      <c r="E16" s="26" t="s">
        <v>71</v>
      </c>
      <c r="F16" s="26" t="s">
        <v>73</v>
      </c>
      <c r="G16" s="44" t="s">
        <v>68</v>
      </c>
      <c r="H16" s="49">
        <v>72.5</v>
      </c>
      <c r="I16" s="47"/>
      <c r="J16" s="31">
        <f t="shared" si="0"/>
        <v>0</v>
      </c>
      <c r="K16" s="32" t="str">
        <f t="shared" si="1"/>
        <v>OK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</row>
    <row r="17" spans="1:23" ht="30" x14ac:dyDescent="0.25">
      <c r="A17" s="55" t="s">
        <v>78</v>
      </c>
      <c r="B17" s="59">
        <v>7</v>
      </c>
      <c r="C17" s="43">
        <v>25</v>
      </c>
      <c r="D17" s="51" t="s">
        <v>63</v>
      </c>
      <c r="E17" s="26" t="s">
        <v>71</v>
      </c>
      <c r="F17" s="26" t="s">
        <v>75</v>
      </c>
      <c r="G17" s="44" t="s">
        <v>68</v>
      </c>
      <c r="H17" s="49">
        <v>66</v>
      </c>
      <c r="I17" s="47"/>
      <c r="J17" s="31">
        <f t="shared" si="0"/>
        <v>0</v>
      </c>
      <c r="K17" s="32" t="str">
        <f t="shared" si="1"/>
        <v>OK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  <c r="V17" s="45">
        <v>0</v>
      </c>
      <c r="W17" s="45">
        <v>0</v>
      </c>
    </row>
    <row r="18" spans="1:23" x14ac:dyDescent="0.25">
      <c r="A18" s="57"/>
      <c r="B18" s="57"/>
      <c r="C18" s="43">
        <v>26</v>
      </c>
      <c r="D18" s="51" t="s">
        <v>64</v>
      </c>
      <c r="E18" s="26" t="s">
        <v>71</v>
      </c>
      <c r="F18" s="26" t="s">
        <v>72</v>
      </c>
      <c r="G18" s="44" t="s">
        <v>68</v>
      </c>
      <c r="H18" s="49">
        <v>89</v>
      </c>
      <c r="I18" s="47"/>
      <c r="J18" s="31">
        <f t="shared" si="0"/>
        <v>0</v>
      </c>
      <c r="K18" s="32" t="str">
        <f t="shared" si="1"/>
        <v>OK</v>
      </c>
      <c r="L18" s="45">
        <v>0</v>
      </c>
      <c r="M18" s="45">
        <v>0</v>
      </c>
      <c r="N18" s="45">
        <v>0</v>
      </c>
      <c r="O18" s="45">
        <v>0</v>
      </c>
      <c r="P18" s="45">
        <v>0</v>
      </c>
      <c r="Q18" s="45">
        <v>0</v>
      </c>
      <c r="R18" s="45">
        <v>0</v>
      </c>
      <c r="S18" s="45">
        <v>0</v>
      </c>
      <c r="T18" s="45">
        <v>0</v>
      </c>
      <c r="U18" s="45">
        <v>0</v>
      </c>
      <c r="V18" s="45">
        <v>0</v>
      </c>
      <c r="W18" s="45">
        <v>0</v>
      </c>
    </row>
    <row r="19" spans="1:23" x14ac:dyDescent="0.25">
      <c r="A19" s="55" t="s">
        <v>79</v>
      </c>
      <c r="B19" s="59">
        <v>8</v>
      </c>
      <c r="C19" s="43">
        <v>27</v>
      </c>
      <c r="D19" s="51" t="s">
        <v>65</v>
      </c>
      <c r="E19" s="26" t="s">
        <v>71</v>
      </c>
      <c r="F19" s="26" t="s">
        <v>72</v>
      </c>
      <c r="G19" s="44" t="s">
        <v>68</v>
      </c>
      <c r="H19" s="49">
        <v>38.11</v>
      </c>
      <c r="I19" s="47"/>
      <c r="J19" s="31">
        <f t="shared" si="0"/>
        <v>0</v>
      </c>
      <c r="K19" s="32" t="str">
        <f t="shared" si="1"/>
        <v>OK</v>
      </c>
      <c r="L19" s="45">
        <v>0</v>
      </c>
      <c r="M19" s="45">
        <v>0</v>
      </c>
      <c r="N19" s="45">
        <v>0</v>
      </c>
      <c r="O19" s="45">
        <v>0</v>
      </c>
      <c r="P19" s="45">
        <v>0</v>
      </c>
      <c r="Q19" s="45">
        <v>0</v>
      </c>
      <c r="R19" s="45">
        <v>0</v>
      </c>
      <c r="S19" s="45">
        <v>0</v>
      </c>
      <c r="T19" s="45">
        <v>0</v>
      </c>
      <c r="U19" s="45">
        <v>0</v>
      </c>
      <c r="V19" s="45">
        <v>0</v>
      </c>
      <c r="W19" s="45">
        <v>0</v>
      </c>
    </row>
    <row r="20" spans="1:23" x14ac:dyDescent="0.25">
      <c r="A20" s="56"/>
      <c r="B20" s="56"/>
      <c r="C20" s="43">
        <v>28</v>
      </c>
      <c r="D20" s="51" t="s">
        <v>66</v>
      </c>
      <c r="E20" s="26" t="s">
        <v>71</v>
      </c>
      <c r="F20" s="26" t="s">
        <v>72</v>
      </c>
      <c r="G20" s="44" t="s">
        <v>68</v>
      </c>
      <c r="H20" s="49">
        <v>76.03</v>
      </c>
      <c r="I20" s="47"/>
      <c r="J20" s="31">
        <f t="shared" si="0"/>
        <v>0</v>
      </c>
      <c r="K20" s="32" t="str">
        <f t="shared" si="1"/>
        <v>OK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  <c r="W20" s="45">
        <v>0</v>
      </c>
    </row>
    <row r="21" spans="1:23" x14ac:dyDescent="0.25">
      <c r="A21" s="57"/>
      <c r="B21" s="57"/>
      <c r="C21" s="43">
        <v>29</v>
      </c>
      <c r="D21" s="51" t="s">
        <v>67</v>
      </c>
      <c r="E21" s="26" t="s">
        <v>71</v>
      </c>
      <c r="F21" s="26" t="s">
        <v>72</v>
      </c>
      <c r="G21" s="44" t="s">
        <v>68</v>
      </c>
      <c r="H21" s="49">
        <v>85.86</v>
      </c>
      <c r="I21" s="47"/>
      <c r="J21" s="31">
        <f t="shared" si="0"/>
        <v>0</v>
      </c>
      <c r="K21" s="32" t="str">
        <f t="shared" si="1"/>
        <v>OK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5">
        <v>0</v>
      </c>
      <c r="R21" s="45">
        <v>0</v>
      </c>
      <c r="S21" s="45">
        <v>0</v>
      </c>
      <c r="T21" s="45">
        <v>0</v>
      </c>
      <c r="U21" s="45">
        <v>0</v>
      </c>
      <c r="V21" s="45">
        <v>0</v>
      </c>
      <c r="W21" s="45">
        <v>0</v>
      </c>
    </row>
    <row r="23" spans="1:23" x14ac:dyDescent="0.25">
      <c r="D23" s="2" t="s">
        <v>76</v>
      </c>
    </row>
    <row r="24" spans="1:23" x14ac:dyDescent="0.25">
      <c r="D24" s="2" t="s">
        <v>77</v>
      </c>
    </row>
  </sheetData>
  <mergeCells count="22">
    <mergeCell ref="W1:W2"/>
    <mergeCell ref="A2:K2"/>
    <mergeCell ref="S1:S2"/>
    <mergeCell ref="L1:L2"/>
    <mergeCell ref="T1:T2"/>
    <mergeCell ref="U1:U2"/>
    <mergeCell ref="M1:M2"/>
    <mergeCell ref="N1:N2"/>
    <mergeCell ref="O1:O2"/>
    <mergeCell ref="P1:P2"/>
    <mergeCell ref="Q1:Q2"/>
    <mergeCell ref="R1:R2"/>
    <mergeCell ref="A1:C1"/>
    <mergeCell ref="V1:V2"/>
    <mergeCell ref="A19:A21"/>
    <mergeCell ref="B19:B21"/>
    <mergeCell ref="D1:H1"/>
    <mergeCell ref="I1:K1"/>
    <mergeCell ref="A4:A12"/>
    <mergeCell ref="B4:B12"/>
    <mergeCell ref="A17:A18"/>
    <mergeCell ref="B17:B18"/>
  </mergeCells>
  <conditionalFormatting sqref="L4 L5:W21">
    <cfRule type="cellIs" dxfId="17" priority="4" stopIfTrue="1" operator="greaterThan">
      <formula>0</formula>
    </cfRule>
    <cfRule type="cellIs" dxfId="16" priority="5" stopIfTrue="1" operator="greaterThan">
      <formula>0</formula>
    </cfRule>
    <cfRule type="cellIs" dxfId="15" priority="6" stopIfTrue="1" operator="greaterThan">
      <formula>0</formula>
    </cfRule>
  </conditionalFormatting>
  <conditionalFormatting sqref="M4:W4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zoomScale="80" zoomScaleNormal="80" workbookViewId="0">
      <selection activeCell="D16" sqref="D16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23" width="12" style="25" customWidth="1"/>
    <col min="24" max="16384" width="9.7109375" style="20"/>
  </cols>
  <sheetData>
    <row r="1" spans="1:23" ht="32.25" customHeight="1" x14ac:dyDescent="0.25">
      <c r="A1" s="60" t="s">
        <v>48</v>
      </c>
      <c r="B1" s="60"/>
      <c r="C1" s="60"/>
      <c r="D1" s="60" t="s">
        <v>47</v>
      </c>
      <c r="E1" s="60"/>
      <c r="F1" s="60"/>
      <c r="G1" s="60"/>
      <c r="H1" s="60"/>
      <c r="I1" s="60" t="s">
        <v>49</v>
      </c>
      <c r="J1" s="60"/>
      <c r="K1" s="60"/>
      <c r="L1" s="58" t="s">
        <v>38</v>
      </c>
      <c r="M1" s="58" t="s">
        <v>38</v>
      </c>
      <c r="N1" s="58" t="s">
        <v>38</v>
      </c>
      <c r="O1" s="58" t="s">
        <v>38</v>
      </c>
      <c r="P1" s="58" t="s">
        <v>38</v>
      </c>
      <c r="Q1" s="58" t="s">
        <v>38</v>
      </c>
      <c r="R1" s="58" t="s">
        <v>38</v>
      </c>
      <c r="S1" s="58" t="s">
        <v>38</v>
      </c>
      <c r="T1" s="58" t="s">
        <v>38</v>
      </c>
      <c r="U1" s="58" t="s">
        <v>38</v>
      </c>
      <c r="V1" s="58" t="s">
        <v>38</v>
      </c>
      <c r="W1" s="58" t="s">
        <v>38</v>
      </c>
    </row>
    <row r="2" spans="1:23" ht="26.25" customHeight="1" x14ac:dyDescent="0.25">
      <c r="A2" s="60" t="s">
        <v>30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</row>
    <row r="3" spans="1:2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37</v>
      </c>
      <c r="F3" s="17" t="s">
        <v>44</v>
      </c>
      <c r="G3" s="17" t="s">
        <v>42</v>
      </c>
      <c r="H3" s="18" t="s">
        <v>5</v>
      </c>
      <c r="I3" s="28" t="s">
        <v>29</v>
      </c>
      <c r="J3" s="29" t="s">
        <v>0</v>
      </c>
      <c r="K3" s="27" t="s">
        <v>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x14ac:dyDescent="0.25">
      <c r="A4" s="55" t="s">
        <v>78</v>
      </c>
      <c r="B4" s="59">
        <v>1</v>
      </c>
      <c r="C4" s="48">
        <v>1</v>
      </c>
      <c r="D4" s="50" t="s">
        <v>50</v>
      </c>
      <c r="E4" s="44" t="s">
        <v>69</v>
      </c>
      <c r="F4" s="44" t="s">
        <v>72</v>
      </c>
      <c r="G4" s="44" t="s">
        <v>68</v>
      </c>
      <c r="H4" s="49">
        <v>270</v>
      </c>
      <c r="I4" s="46">
        <v>2</v>
      </c>
      <c r="J4" s="31">
        <f>I4-(SUM(L4:W4))</f>
        <v>2</v>
      </c>
      <c r="K4" s="32" t="str">
        <f>IF(J4&lt;0,"ATENÇÃO","OK")</f>
        <v>OK</v>
      </c>
      <c r="L4" s="45">
        <v>0</v>
      </c>
      <c r="M4" s="45">
        <v>0</v>
      </c>
      <c r="N4" s="45">
        <v>0</v>
      </c>
      <c r="O4" s="45">
        <v>0</v>
      </c>
      <c r="P4" s="45">
        <v>0</v>
      </c>
      <c r="Q4" s="45">
        <v>0</v>
      </c>
      <c r="R4" s="45">
        <v>0</v>
      </c>
      <c r="S4" s="45">
        <v>0</v>
      </c>
      <c r="T4" s="45">
        <v>0</v>
      </c>
      <c r="U4" s="45">
        <v>0</v>
      </c>
      <c r="V4" s="45">
        <v>0</v>
      </c>
      <c r="W4" s="45">
        <v>0</v>
      </c>
    </row>
    <row r="5" spans="1:23" x14ac:dyDescent="0.25">
      <c r="A5" s="56"/>
      <c r="B5" s="56"/>
      <c r="C5" s="48">
        <v>2</v>
      </c>
      <c r="D5" s="50" t="s">
        <v>51</v>
      </c>
      <c r="E5" s="44" t="s">
        <v>69</v>
      </c>
      <c r="F5" s="44" t="s">
        <v>72</v>
      </c>
      <c r="G5" s="44" t="s">
        <v>68</v>
      </c>
      <c r="H5" s="49">
        <v>270</v>
      </c>
      <c r="I5" s="46">
        <v>2</v>
      </c>
      <c r="J5" s="31">
        <f t="shared" ref="J5:J21" si="0">I5-(SUM(L5:W5))</f>
        <v>2</v>
      </c>
      <c r="K5" s="32" t="str">
        <f t="shared" ref="K5:K21" si="1">IF(J5&lt;0,"ATENÇÃO","OK")</f>
        <v>OK</v>
      </c>
      <c r="L5" s="45">
        <v>0</v>
      </c>
      <c r="M5" s="45">
        <v>0</v>
      </c>
      <c r="N5" s="45">
        <v>0</v>
      </c>
      <c r="O5" s="45">
        <v>0</v>
      </c>
      <c r="P5" s="45">
        <v>0</v>
      </c>
      <c r="Q5" s="45">
        <v>0</v>
      </c>
      <c r="R5" s="45">
        <v>0</v>
      </c>
      <c r="S5" s="45">
        <v>0</v>
      </c>
      <c r="T5" s="45">
        <v>0</v>
      </c>
      <c r="U5" s="45">
        <v>0</v>
      </c>
      <c r="V5" s="45">
        <v>0</v>
      </c>
      <c r="W5" s="45">
        <v>0</v>
      </c>
    </row>
    <row r="6" spans="1:23" x14ac:dyDescent="0.25">
      <c r="A6" s="56"/>
      <c r="B6" s="56"/>
      <c r="C6" s="43">
        <v>3</v>
      </c>
      <c r="D6" s="50" t="s">
        <v>52</v>
      </c>
      <c r="E6" s="26" t="s">
        <v>69</v>
      </c>
      <c r="F6" s="26" t="s">
        <v>72</v>
      </c>
      <c r="G6" s="44" t="s">
        <v>68</v>
      </c>
      <c r="H6" s="49">
        <v>269.5</v>
      </c>
      <c r="I6" s="47">
        <v>2</v>
      </c>
      <c r="J6" s="31">
        <f t="shared" si="0"/>
        <v>2</v>
      </c>
      <c r="K6" s="32" t="str">
        <f t="shared" si="1"/>
        <v>OK</v>
      </c>
      <c r="L6" s="45">
        <v>0</v>
      </c>
      <c r="M6" s="45">
        <v>0</v>
      </c>
      <c r="N6" s="45">
        <v>0</v>
      </c>
      <c r="O6" s="45">
        <v>0</v>
      </c>
      <c r="P6" s="45">
        <v>0</v>
      </c>
      <c r="Q6" s="45">
        <v>0</v>
      </c>
      <c r="R6" s="45">
        <v>0</v>
      </c>
      <c r="S6" s="45">
        <v>0</v>
      </c>
      <c r="T6" s="45">
        <v>0</v>
      </c>
      <c r="U6" s="45">
        <v>0</v>
      </c>
      <c r="V6" s="45">
        <v>0</v>
      </c>
      <c r="W6" s="45">
        <v>0</v>
      </c>
    </row>
    <row r="7" spans="1:23" x14ac:dyDescent="0.25">
      <c r="A7" s="56"/>
      <c r="B7" s="56"/>
      <c r="C7" s="43">
        <v>4</v>
      </c>
      <c r="D7" s="51" t="s">
        <v>53</v>
      </c>
      <c r="E7" s="26" t="s">
        <v>69</v>
      </c>
      <c r="F7" s="26" t="s">
        <v>72</v>
      </c>
      <c r="G7" s="44" t="s">
        <v>68</v>
      </c>
      <c r="H7" s="49">
        <v>297</v>
      </c>
      <c r="I7" s="47">
        <v>2</v>
      </c>
      <c r="J7" s="31">
        <f t="shared" si="0"/>
        <v>2</v>
      </c>
      <c r="K7" s="32" t="str">
        <f t="shared" si="1"/>
        <v>OK</v>
      </c>
      <c r="L7" s="45">
        <v>0</v>
      </c>
      <c r="M7" s="45">
        <v>0</v>
      </c>
      <c r="N7" s="45">
        <v>0</v>
      </c>
      <c r="O7" s="45">
        <v>0</v>
      </c>
      <c r="P7" s="45">
        <v>0</v>
      </c>
      <c r="Q7" s="45">
        <v>0</v>
      </c>
      <c r="R7" s="45">
        <v>0</v>
      </c>
      <c r="S7" s="45">
        <v>0</v>
      </c>
      <c r="T7" s="45">
        <v>0</v>
      </c>
      <c r="U7" s="45">
        <v>0</v>
      </c>
      <c r="V7" s="45">
        <v>0</v>
      </c>
      <c r="W7" s="45">
        <v>0</v>
      </c>
    </row>
    <row r="8" spans="1:23" x14ac:dyDescent="0.25">
      <c r="A8" s="56"/>
      <c r="B8" s="56"/>
      <c r="C8" s="43">
        <v>5</v>
      </c>
      <c r="D8" s="51" t="s">
        <v>54</v>
      </c>
      <c r="E8" s="26" t="s">
        <v>69</v>
      </c>
      <c r="F8" s="26" t="s">
        <v>72</v>
      </c>
      <c r="G8" s="44" t="s">
        <v>68</v>
      </c>
      <c r="H8" s="49">
        <v>297</v>
      </c>
      <c r="I8" s="47">
        <v>2</v>
      </c>
      <c r="J8" s="31">
        <f t="shared" si="0"/>
        <v>2</v>
      </c>
      <c r="K8" s="32" t="str">
        <f t="shared" si="1"/>
        <v>OK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  <c r="W8" s="45">
        <v>0</v>
      </c>
    </row>
    <row r="9" spans="1:23" x14ac:dyDescent="0.25">
      <c r="A9" s="56"/>
      <c r="B9" s="56"/>
      <c r="C9" s="43">
        <v>6</v>
      </c>
      <c r="D9" s="51" t="s">
        <v>55</v>
      </c>
      <c r="E9" s="26" t="s">
        <v>69</v>
      </c>
      <c r="F9" s="26" t="s">
        <v>72</v>
      </c>
      <c r="G9" s="44" t="s">
        <v>68</v>
      </c>
      <c r="H9" s="49">
        <v>297</v>
      </c>
      <c r="I9" s="47">
        <v>3</v>
      </c>
      <c r="J9" s="31">
        <f t="shared" si="0"/>
        <v>3</v>
      </c>
      <c r="K9" s="32" t="str">
        <f t="shared" si="1"/>
        <v>OK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  <c r="W9" s="45">
        <v>0</v>
      </c>
    </row>
    <row r="10" spans="1:23" x14ac:dyDescent="0.25">
      <c r="A10" s="56"/>
      <c r="B10" s="56"/>
      <c r="C10" s="43">
        <v>7</v>
      </c>
      <c r="D10" s="51" t="s">
        <v>56</v>
      </c>
      <c r="E10" s="26" t="s">
        <v>69</v>
      </c>
      <c r="F10" s="26" t="s">
        <v>72</v>
      </c>
      <c r="G10" s="44" t="s">
        <v>68</v>
      </c>
      <c r="H10" s="49">
        <v>297</v>
      </c>
      <c r="I10" s="47">
        <v>2</v>
      </c>
      <c r="J10" s="31">
        <f t="shared" si="0"/>
        <v>2</v>
      </c>
      <c r="K10" s="32" t="str">
        <f t="shared" si="1"/>
        <v>OK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</row>
    <row r="11" spans="1:23" x14ac:dyDescent="0.25">
      <c r="A11" s="56"/>
      <c r="B11" s="56"/>
      <c r="C11" s="43">
        <v>8</v>
      </c>
      <c r="D11" s="51" t="s">
        <v>57</v>
      </c>
      <c r="E11" s="26" t="s">
        <v>69</v>
      </c>
      <c r="F11" s="26" t="s">
        <v>72</v>
      </c>
      <c r="G11" s="44" t="s">
        <v>68</v>
      </c>
      <c r="H11" s="49">
        <v>297</v>
      </c>
      <c r="I11" s="47">
        <v>2</v>
      </c>
      <c r="J11" s="31">
        <f t="shared" si="0"/>
        <v>2</v>
      </c>
      <c r="K11" s="32" t="str">
        <f t="shared" si="1"/>
        <v>OK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</row>
    <row r="12" spans="1:23" x14ac:dyDescent="0.25">
      <c r="A12" s="57"/>
      <c r="B12" s="57"/>
      <c r="C12" s="43">
        <v>9</v>
      </c>
      <c r="D12" s="51" t="s">
        <v>58</v>
      </c>
      <c r="E12" s="26" t="s">
        <v>69</v>
      </c>
      <c r="F12" s="26" t="s">
        <v>72</v>
      </c>
      <c r="G12" s="44" t="s">
        <v>68</v>
      </c>
      <c r="H12" s="49">
        <v>297</v>
      </c>
      <c r="I12" s="47">
        <v>2</v>
      </c>
      <c r="J12" s="31">
        <f t="shared" si="0"/>
        <v>2</v>
      </c>
      <c r="K12" s="32" t="str">
        <f t="shared" si="1"/>
        <v>OK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</row>
    <row r="13" spans="1:23" ht="45" x14ac:dyDescent="0.25">
      <c r="A13" s="53" t="s">
        <v>79</v>
      </c>
      <c r="B13" s="48">
        <v>2</v>
      </c>
      <c r="C13" s="43">
        <v>10</v>
      </c>
      <c r="D13" s="51" t="s">
        <v>59</v>
      </c>
      <c r="E13" s="26" t="s">
        <v>69</v>
      </c>
      <c r="F13" s="26" t="s">
        <v>73</v>
      </c>
      <c r="G13" s="44" t="s">
        <v>68</v>
      </c>
      <c r="H13" s="49">
        <v>40.619999999999997</v>
      </c>
      <c r="I13" s="47"/>
      <c r="J13" s="31">
        <f t="shared" si="0"/>
        <v>0</v>
      </c>
      <c r="K13" s="32" t="str">
        <f t="shared" si="1"/>
        <v>OK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</row>
    <row r="14" spans="1:23" ht="45" x14ac:dyDescent="0.25">
      <c r="A14" s="53" t="s">
        <v>79</v>
      </c>
      <c r="B14" s="48">
        <v>3</v>
      </c>
      <c r="C14" s="43">
        <v>11</v>
      </c>
      <c r="D14" s="51" t="s">
        <v>60</v>
      </c>
      <c r="E14" s="26" t="s">
        <v>70</v>
      </c>
      <c r="F14" s="26" t="s">
        <v>74</v>
      </c>
      <c r="G14" s="44" t="s">
        <v>68</v>
      </c>
      <c r="H14" s="49">
        <v>79.3</v>
      </c>
      <c r="I14" s="47"/>
      <c r="J14" s="31">
        <f t="shared" si="0"/>
        <v>0</v>
      </c>
      <c r="K14" s="32" t="str">
        <f t="shared" si="1"/>
        <v>OK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</row>
    <row r="15" spans="1:23" ht="45" x14ac:dyDescent="0.25">
      <c r="A15" s="53" t="s">
        <v>79</v>
      </c>
      <c r="B15" s="48">
        <v>4</v>
      </c>
      <c r="C15" s="43">
        <v>23</v>
      </c>
      <c r="D15" s="51" t="s">
        <v>61</v>
      </c>
      <c r="E15" s="26" t="s">
        <v>69</v>
      </c>
      <c r="F15" s="26" t="s">
        <v>73</v>
      </c>
      <c r="G15" s="44" t="s">
        <v>68</v>
      </c>
      <c r="H15" s="49">
        <v>28.8</v>
      </c>
      <c r="I15" s="47"/>
      <c r="J15" s="31">
        <f t="shared" si="0"/>
        <v>0</v>
      </c>
      <c r="K15" s="32" t="str">
        <f t="shared" si="1"/>
        <v>OK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</row>
    <row r="16" spans="1:23" ht="45" x14ac:dyDescent="0.25">
      <c r="A16" s="53" t="s">
        <v>79</v>
      </c>
      <c r="B16" s="48">
        <v>6</v>
      </c>
      <c r="C16" s="43">
        <v>24</v>
      </c>
      <c r="D16" s="51" t="s">
        <v>62</v>
      </c>
      <c r="E16" s="26" t="s">
        <v>71</v>
      </c>
      <c r="F16" s="26" t="s">
        <v>73</v>
      </c>
      <c r="G16" s="44" t="s">
        <v>68</v>
      </c>
      <c r="H16" s="49">
        <v>72.5</v>
      </c>
      <c r="I16" s="47"/>
      <c r="J16" s="31">
        <f t="shared" si="0"/>
        <v>0</v>
      </c>
      <c r="K16" s="32" t="str">
        <f t="shared" si="1"/>
        <v>OK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</row>
    <row r="17" spans="1:23" ht="30" x14ac:dyDescent="0.25">
      <c r="A17" s="55" t="s">
        <v>78</v>
      </c>
      <c r="B17" s="59">
        <v>7</v>
      </c>
      <c r="C17" s="43">
        <v>25</v>
      </c>
      <c r="D17" s="51" t="s">
        <v>63</v>
      </c>
      <c r="E17" s="26" t="s">
        <v>71</v>
      </c>
      <c r="F17" s="26" t="s">
        <v>75</v>
      </c>
      <c r="G17" s="44" t="s">
        <v>68</v>
      </c>
      <c r="H17" s="49">
        <v>66</v>
      </c>
      <c r="I17" s="47"/>
      <c r="J17" s="31">
        <f t="shared" si="0"/>
        <v>0</v>
      </c>
      <c r="K17" s="32" t="str">
        <f t="shared" si="1"/>
        <v>OK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  <c r="V17" s="45">
        <v>0</v>
      </c>
      <c r="W17" s="45">
        <v>0</v>
      </c>
    </row>
    <row r="18" spans="1:23" x14ac:dyDescent="0.25">
      <c r="A18" s="57"/>
      <c r="B18" s="57"/>
      <c r="C18" s="43">
        <v>26</v>
      </c>
      <c r="D18" s="51" t="s">
        <v>64</v>
      </c>
      <c r="E18" s="26" t="s">
        <v>71</v>
      </c>
      <c r="F18" s="26" t="s">
        <v>72</v>
      </c>
      <c r="G18" s="44" t="s">
        <v>68</v>
      </c>
      <c r="H18" s="49">
        <v>89</v>
      </c>
      <c r="I18" s="47"/>
      <c r="J18" s="31">
        <f t="shared" si="0"/>
        <v>0</v>
      </c>
      <c r="K18" s="32" t="str">
        <f t="shared" si="1"/>
        <v>OK</v>
      </c>
      <c r="L18" s="45">
        <v>0</v>
      </c>
      <c r="M18" s="45">
        <v>0</v>
      </c>
      <c r="N18" s="45">
        <v>0</v>
      </c>
      <c r="O18" s="45">
        <v>0</v>
      </c>
      <c r="P18" s="45">
        <v>0</v>
      </c>
      <c r="Q18" s="45">
        <v>0</v>
      </c>
      <c r="R18" s="45">
        <v>0</v>
      </c>
      <c r="S18" s="45">
        <v>0</v>
      </c>
      <c r="T18" s="45">
        <v>0</v>
      </c>
      <c r="U18" s="45">
        <v>0</v>
      </c>
      <c r="V18" s="45">
        <v>0</v>
      </c>
      <c r="W18" s="45">
        <v>0</v>
      </c>
    </row>
    <row r="19" spans="1:23" x14ac:dyDescent="0.25">
      <c r="A19" s="55" t="s">
        <v>79</v>
      </c>
      <c r="B19" s="59">
        <v>8</v>
      </c>
      <c r="C19" s="43">
        <v>27</v>
      </c>
      <c r="D19" s="51" t="s">
        <v>65</v>
      </c>
      <c r="E19" s="26" t="s">
        <v>71</v>
      </c>
      <c r="F19" s="26" t="s">
        <v>72</v>
      </c>
      <c r="G19" s="44" t="s">
        <v>68</v>
      </c>
      <c r="H19" s="49">
        <v>38.11</v>
      </c>
      <c r="I19" s="47"/>
      <c r="J19" s="31">
        <f t="shared" si="0"/>
        <v>0</v>
      </c>
      <c r="K19" s="32" t="str">
        <f t="shared" si="1"/>
        <v>OK</v>
      </c>
      <c r="L19" s="45">
        <v>0</v>
      </c>
      <c r="M19" s="45">
        <v>0</v>
      </c>
      <c r="N19" s="45">
        <v>0</v>
      </c>
      <c r="O19" s="45">
        <v>0</v>
      </c>
      <c r="P19" s="45">
        <v>0</v>
      </c>
      <c r="Q19" s="45">
        <v>0</v>
      </c>
      <c r="R19" s="45">
        <v>0</v>
      </c>
      <c r="S19" s="45">
        <v>0</v>
      </c>
      <c r="T19" s="45">
        <v>0</v>
      </c>
      <c r="U19" s="45">
        <v>0</v>
      </c>
      <c r="V19" s="45">
        <v>0</v>
      </c>
      <c r="W19" s="45">
        <v>0</v>
      </c>
    </row>
    <row r="20" spans="1:23" x14ac:dyDescent="0.25">
      <c r="A20" s="56"/>
      <c r="B20" s="56"/>
      <c r="C20" s="43">
        <v>28</v>
      </c>
      <c r="D20" s="51" t="s">
        <v>66</v>
      </c>
      <c r="E20" s="26" t="s">
        <v>71</v>
      </c>
      <c r="F20" s="26" t="s">
        <v>72</v>
      </c>
      <c r="G20" s="44" t="s">
        <v>68</v>
      </c>
      <c r="H20" s="49">
        <v>76.03</v>
      </c>
      <c r="I20" s="47"/>
      <c r="J20" s="31">
        <f t="shared" si="0"/>
        <v>0</v>
      </c>
      <c r="K20" s="32" t="str">
        <f t="shared" si="1"/>
        <v>OK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  <c r="W20" s="45">
        <v>0</v>
      </c>
    </row>
    <row r="21" spans="1:23" x14ac:dyDescent="0.25">
      <c r="A21" s="57"/>
      <c r="B21" s="57"/>
      <c r="C21" s="43">
        <v>29</v>
      </c>
      <c r="D21" s="51" t="s">
        <v>67</v>
      </c>
      <c r="E21" s="26" t="s">
        <v>71</v>
      </c>
      <c r="F21" s="26" t="s">
        <v>72</v>
      </c>
      <c r="G21" s="44" t="s">
        <v>68</v>
      </c>
      <c r="H21" s="49">
        <v>85.86</v>
      </c>
      <c r="I21" s="47"/>
      <c r="J21" s="31">
        <f t="shared" si="0"/>
        <v>0</v>
      </c>
      <c r="K21" s="32" t="str">
        <f t="shared" si="1"/>
        <v>OK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5">
        <v>0</v>
      </c>
      <c r="R21" s="45">
        <v>0</v>
      </c>
      <c r="S21" s="45">
        <v>0</v>
      </c>
      <c r="T21" s="45">
        <v>0</v>
      </c>
      <c r="U21" s="45">
        <v>0</v>
      </c>
      <c r="V21" s="45">
        <v>0</v>
      </c>
      <c r="W21" s="45">
        <v>0</v>
      </c>
    </row>
    <row r="23" spans="1:23" x14ac:dyDescent="0.25">
      <c r="D23" s="2" t="s">
        <v>76</v>
      </c>
    </row>
    <row r="24" spans="1:23" x14ac:dyDescent="0.25">
      <c r="D24" s="2" t="s">
        <v>77</v>
      </c>
    </row>
  </sheetData>
  <mergeCells count="22">
    <mergeCell ref="L1:L2"/>
    <mergeCell ref="M1:M2"/>
    <mergeCell ref="D1:H1"/>
    <mergeCell ref="I1:K1"/>
    <mergeCell ref="A4:A12"/>
    <mergeCell ref="B4:B12"/>
    <mergeCell ref="A17:A18"/>
    <mergeCell ref="B17:B18"/>
    <mergeCell ref="A19:A21"/>
    <mergeCell ref="B19:B21"/>
    <mergeCell ref="W1:W2"/>
    <mergeCell ref="A2:K2"/>
    <mergeCell ref="N1:N2"/>
    <mergeCell ref="U1:U2"/>
    <mergeCell ref="V1:V2"/>
    <mergeCell ref="Q1:Q2"/>
    <mergeCell ref="R1:R2"/>
    <mergeCell ref="S1:S2"/>
    <mergeCell ref="T1:T2"/>
    <mergeCell ref="O1:O2"/>
    <mergeCell ref="P1:P2"/>
    <mergeCell ref="A1:C1"/>
  </mergeCells>
  <conditionalFormatting sqref="L4 L5:W21">
    <cfRule type="cellIs" dxfId="11" priority="4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</conditionalFormatting>
  <conditionalFormatting sqref="M4:W4">
    <cfRule type="cellIs" dxfId="8" priority="1" stopIfTrue="1" operator="greaterThan">
      <formula>0</formula>
    </cfRule>
    <cfRule type="cellIs" dxfId="7" priority="2" stopIfTrue="1" operator="greaterThan">
      <formula>0</formula>
    </cfRule>
    <cfRule type="cellIs" dxfId="6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zoomScale="80" zoomScaleNormal="80" workbookViewId="0">
      <selection activeCell="D16" sqref="D16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23" width="12" style="25" customWidth="1"/>
    <col min="24" max="16384" width="9.7109375" style="20"/>
  </cols>
  <sheetData>
    <row r="1" spans="1:23" ht="32.25" customHeight="1" x14ac:dyDescent="0.25">
      <c r="A1" s="60" t="s">
        <v>48</v>
      </c>
      <c r="B1" s="60"/>
      <c r="C1" s="60"/>
      <c r="D1" s="60" t="s">
        <v>47</v>
      </c>
      <c r="E1" s="60"/>
      <c r="F1" s="60"/>
      <c r="G1" s="60"/>
      <c r="H1" s="60"/>
      <c r="I1" s="60" t="s">
        <v>49</v>
      </c>
      <c r="J1" s="60"/>
      <c r="K1" s="60"/>
      <c r="L1" s="58" t="s">
        <v>38</v>
      </c>
      <c r="M1" s="58" t="s">
        <v>38</v>
      </c>
      <c r="N1" s="58" t="s">
        <v>38</v>
      </c>
      <c r="O1" s="58" t="s">
        <v>38</v>
      </c>
      <c r="P1" s="58" t="s">
        <v>38</v>
      </c>
      <c r="Q1" s="58" t="s">
        <v>38</v>
      </c>
      <c r="R1" s="58" t="s">
        <v>38</v>
      </c>
      <c r="S1" s="58" t="s">
        <v>38</v>
      </c>
      <c r="T1" s="58" t="s">
        <v>38</v>
      </c>
      <c r="U1" s="58" t="s">
        <v>38</v>
      </c>
      <c r="V1" s="58" t="s">
        <v>38</v>
      </c>
      <c r="W1" s="58" t="s">
        <v>38</v>
      </c>
    </row>
    <row r="2" spans="1:23" ht="26.25" customHeight="1" x14ac:dyDescent="0.25">
      <c r="A2" s="60" t="s">
        <v>46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</row>
    <row r="3" spans="1:2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37</v>
      </c>
      <c r="F3" s="17" t="s">
        <v>44</v>
      </c>
      <c r="G3" s="17" t="s">
        <v>42</v>
      </c>
      <c r="H3" s="18" t="s">
        <v>5</v>
      </c>
      <c r="I3" s="28" t="s">
        <v>29</v>
      </c>
      <c r="J3" s="29" t="s">
        <v>0</v>
      </c>
      <c r="K3" s="27" t="s">
        <v>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x14ac:dyDescent="0.25">
      <c r="A4" s="55" t="s">
        <v>78</v>
      </c>
      <c r="B4" s="59">
        <v>1</v>
      </c>
      <c r="C4" s="48">
        <v>1</v>
      </c>
      <c r="D4" s="50" t="s">
        <v>50</v>
      </c>
      <c r="E4" s="44" t="s">
        <v>69</v>
      </c>
      <c r="F4" s="44" t="s">
        <v>72</v>
      </c>
      <c r="G4" s="44" t="s">
        <v>68</v>
      </c>
      <c r="H4" s="49">
        <v>270</v>
      </c>
      <c r="I4" s="46"/>
      <c r="J4" s="31">
        <f>I4-(SUM(L4:W4))</f>
        <v>0</v>
      </c>
      <c r="K4" s="32" t="str">
        <f>IF(J4&lt;0,"ATENÇÃO","OK")</f>
        <v>OK</v>
      </c>
      <c r="L4" s="45">
        <v>0</v>
      </c>
      <c r="M4" s="45">
        <v>0</v>
      </c>
      <c r="N4" s="45">
        <v>0</v>
      </c>
      <c r="O4" s="45">
        <v>0</v>
      </c>
      <c r="P4" s="45">
        <v>0</v>
      </c>
      <c r="Q4" s="45">
        <v>0</v>
      </c>
      <c r="R4" s="45">
        <v>0</v>
      </c>
      <c r="S4" s="45">
        <v>0</v>
      </c>
      <c r="T4" s="45">
        <v>0</v>
      </c>
      <c r="U4" s="45">
        <v>0</v>
      </c>
      <c r="V4" s="45">
        <v>0</v>
      </c>
      <c r="W4" s="45">
        <v>0</v>
      </c>
    </row>
    <row r="5" spans="1:23" x14ac:dyDescent="0.25">
      <c r="A5" s="56"/>
      <c r="B5" s="56"/>
      <c r="C5" s="48">
        <v>2</v>
      </c>
      <c r="D5" s="50" t="s">
        <v>51</v>
      </c>
      <c r="E5" s="44" t="s">
        <v>69</v>
      </c>
      <c r="F5" s="44" t="s">
        <v>72</v>
      </c>
      <c r="G5" s="44" t="s">
        <v>68</v>
      </c>
      <c r="H5" s="49">
        <v>270</v>
      </c>
      <c r="I5" s="46"/>
      <c r="J5" s="31">
        <f t="shared" ref="J5:J21" si="0">I5-(SUM(L5:W5))</f>
        <v>0</v>
      </c>
      <c r="K5" s="32" t="str">
        <f t="shared" ref="K5:K21" si="1">IF(J5&lt;0,"ATENÇÃO","OK")</f>
        <v>OK</v>
      </c>
      <c r="L5" s="45">
        <v>0</v>
      </c>
      <c r="M5" s="45">
        <v>0</v>
      </c>
      <c r="N5" s="45">
        <v>0</v>
      </c>
      <c r="O5" s="45">
        <v>0</v>
      </c>
      <c r="P5" s="45">
        <v>0</v>
      </c>
      <c r="Q5" s="45">
        <v>0</v>
      </c>
      <c r="R5" s="45">
        <v>0</v>
      </c>
      <c r="S5" s="45">
        <v>0</v>
      </c>
      <c r="T5" s="45">
        <v>0</v>
      </c>
      <c r="U5" s="45">
        <v>0</v>
      </c>
      <c r="V5" s="45">
        <v>0</v>
      </c>
      <c r="W5" s="45">
        <v>0</v>
      </c>
    </row>
    <row r="6" spans="1:23" x14ac:dyDescent="0.25">
      <c r="A6" s="56"/>
      <c r="B6" s="56"/>
      <c r="C6" s="43">
        <v>3</v>
      </c>
      <c r="D6" s="50" t="s">
        <v>52</v>
      </c>
      <c r="E6" s="26" t="s">
        <v>69</v>
      </c>
      <c r="F6" s="26" t="s">
        <v>72</v>
      </c>
      <c r="G6" s="44" t="s">
        <v>68</v>
      </c>
      <c r="H6" s="49">
        <v>269.5</v>
      </c>
      <c r="I6" s="47"/>
      <c r="J6" s="31">
        <f t="shared" si="0"/>
        <v>0</v>
      </c>
      <c r="K6" s="32" t="str">
        <f t="shared" si="1"/>
        <v>OK</v>
      </c>
      <c r="L6" s="45">
        <v>0</v>
      </c>
      <c r="M6" s="45">
        <v>0</v>
      </c>
      <c r="N6" s="45">
        <v>0</v>
      </c>
      <c r="O6" s="45">
        <v>0</v>
      </c>
      <c r="P6" s="45">
        <v>0</v>
      </c>
      <c r="Q6" s="45">
        <v>0</v>
      </c>
      <c r="R6" s="45">
        <v>0</v>
      </c>
      <c r="S6" s="45">
        <v>0</v>
      </c>
      <c r="T6" s="45">
        <v>0</v>
      </c>
      <c r="U6" s="45">
        <v>0</v>
      </c>
      <c r="V6" s="45">
        <v>0</v>
      </c>
      <c r="W6" s="45">
        <v>0</v>
      </c>
    </row>
    <row r="7" spans="1:23" x14ac:dyDescent="0.25">
      <c r="A7" s="56"/>
      <c r="B7" s="56"/>
      <c r="C7" s="43">
        <v>4</v>
      </c>
      <c r="D7" s="51" t="s">
        <v>53</v>
      </c>
      <c r="E7" s="26" t="s">
        <v>69</v>
      </c>
      <c r="F7" s="26" t="s">
        <v>72</v>
      </c>
      <c r="G7" s="44" t="s">
        <v>68</v>
      </c>
      <c r="H7" s="49">
        <v>297</v>
      </c>
      <c r="I7" s="47"/>
      <c r="J7" s="31">
        <f t="shared" si="0"/>
        <v>0</v>
      </c>
      <c r="K7" s="32" t="str">
        <f t="shared" si="1"/>
        <v>OK</v>
      </c>
      <c r="L7" s="45">
        <v>0</v>
      </c>
      <c r="M7" s="45">
        <v>0</v>
      </c>
      <c r="N7" s="45">
        <v>0</v>
      </c>
      <c r="O7" s="45">
        <v>0</v>
      </c>
      <c r="P7" s="45">
        <v>0</v>
      </c>
      <c r="Q7" s="45">
        <v>0</v>
      </c>
      <c r="R7" s="45">
        <v>0</v>
      </c>
      <c r="S7" s="45">
        <v>0</v>
      </c>
      <c r="T7" s="45">
        <v>0</v>
      </c>
      <c r="U7" s="45">
        <v>0</v>
      </c>
      <c r="V7" s="45">
        <v>0</v>
      </c>
      <c r="W7" s="45">
        <v>0</v>
      </c>
    </row>
    <row r="8" spans="1:23" x14ac:dyDescent="0.25">
      <c r="A8" s="56"/>
      <c r="B8" s="56"/>
      <c r="C8" s="43">
        <v>5</v>
      </c>
      <c r="D8" s="51" t="s">
        <v>54</v>
      </c>
      <c r="E8" s="26" t="s">
        <v>69</v>
      </c>
      <c r="F8" s="26" t="s">
        <v>72</v>
      </c>
      <c r="G8" s="44" t="s">
        <v>68</v>
      </c>
      <c r="H8" s="49">
        <v>297</v>
      </c>
      <c r="I8" s="47"/>
      <c r="J8" s="31">
        <f t="shared" si="0"/>
        <v>0</v>
      </c>
      <c r="K8" s="32" t="str">
        <f t="shared" si="1"/>
        <v>OK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  <c r="W8" s="45">
        <v>0</v>
      </c>
    </row>
    <row r="9" spans="1:23" x14ac:dyDescent="0.25">
      <c r="A9" s="56"/>
      <c r="B9" s="56"/>
      <c r="C9" s="43">
        <v>6</v>
      </c>
      <c r="D9" s="51" t="s">
        <v>55</v>
      </c>
      <c r="E9" s="26" t="s">
        <v>69</v>
      </c>
      <c r="F9" s="26" t="s">
        <v>72</v>
      </c>
      <c r="G9" s="44" t="s">
        <v>68</v>
      </c>
      <c r="H9" s="49">
        <v>297</v>
      </c>
      <c r="I9" s="47"/>
      <c r="J9" s="31">
        <f t="shared" si="0"/>
        <v>0</v>
      </c>
      <c r="K9" s="32" t="str">
        <f t="shared" si="1"/>
        <v>OK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  <c r="W9" s="45">
        <v>0</v>
      </c>
    </row>
    <row r="10" spans="1:23" x14ac:dyDescent="0.25">
      <c r="A10" s="56"/>
      <c r="B10" s="56"/>
      <c r="C10" s="43">
        <v>7</v>
      </c>
      <c r="D10" s="51" t="s">
        <v>56</v>
      </c>
      <c r="E10" s="26" t="s">
        <v>69</v>
      </c>
      <c r="F10" s="26" t="s">
        <v>72</v>
      </c>
      <c r="G10" s="44" t="s">
        <v>68</v>
      </c>
      <c r="H10" s="49">
        <v>297</v>
      </c>
      <c r="I10" s="47"/>
      <c r="J10" s="31">
        <f t="shared" si="0"/>
        <v>0</v>
      </c>
      <c r="K10" s="32" t="str">
        <f t="shared" si="1"/>
        <v>OK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</row>
    <row r="11" spans="1:23" x14ac:dyDescent="0.25">
      <c r="A11" s="56"/>
      <c r="B11" s="56"/>
      <c r="C11" s="43">
        <v>8</v>
      </c>
      <c r="D11" s="51" t="s">
        <v>57</v>
      </c>
      <c r="E11" s="26" t="s">
        <v>69</v>
      </c>
      <c r="F11" s="26" t="s">
        <v>72</v>
      </c>
      <c r="G11" s="44" t="s">
        <v>68</v>
      </c>
      <c r="H11" s="49">
        <v>297</v>
      </c>
      <c r="I11" s="47"/>
      <c r="J11" s="31">
        <f t="shared" si="0"/>
        <v>0</v>
      </c>
      <c r="K11" s="32" t="str">
        <f t="shared" si="1"/>
        <v>OK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</row>
    <row r="12" spans="1:23" x14ac:dyDescent="0.25">
      <c r="A12" s="57"/>
      <c r="B12" s="57"/>
      <c r="C12" s="43">
        <v>9</v>
      </c>
      <c r="D12" s="51" t="s">
        <v>58</v>
      </c>
      <c r="E12" s="26" t="s">
        <v>69</v>
      </c>
      <c r="F12" s="26" t="s">
        <v>72</v>
      </c>
      <c r="G12" s="44" t="s">
        <v>68</v>
      </c>
      <c r="H12" s="49">
        <v>297</v>
      </c>
      <c r="I12" s="47"/>
      <c r="J12" s="31">
        <f t="shared" si="0"/>
        <v>0</v>
      </c>
      <c r="K12" s="32" t="str">
        <f t="shared" si="1"/>
        <v>OK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</row>
    <row r="13" spans="1:23" ht="45" x14ac:dyDescent="0.25">
      <c r="A13" s="53" t="s">
        <v>79</v>
      </c>
      <c r="B13" s="48">
        <v>2</v>
      </c>
      <c r="C13" s="43">
        <v>10</v>
      </c>
      <c r="D13" s="51" t="s">
        <v>59</v>
      </c>
      <c r="E13" s="26" t="s">
        <v>69</v>
      </c>
      <c r="F13" s="26" t="s">
        <v>73</v>
      </c>
      <c r="G13" s="44" t="s">
        <v>68</v>
      </c>
      <c r="H13" s="49">
        <v>40.619999999999997</v>
      </c>
      <c r="I13" s="47"/>
      <c r="J13" s="31">
        <f t="shared" si="0"/>
        <v>0</v>
      </c>
      <c r="K13" s="32" t="str">
        <f t="shared" si="1"/>
        <v>OK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</row>
    <row r="14" spans="1:23" ht="45" x14ac:dyDescent="0.25">
      <c r="A14" s="53" t="s">
        <v>79</v>
      </c>
      <c r="B14" s="48">
        <v>3</v>
      </c>
      <c r="C14" s="43">
        <v>11</v>
      </c>
      <c r="D14" s="51" t="s">
        <v>60</v>
      </c>
      <c r="E14" s="26" t="s">
        <v>70</v>
      </c>
      <c r="F14" s="26" t="s">
        <v>74</v>
      </c>
      <c r="G14" s="44" t="s">
        <v>68</v>
      </c>
      <c r="H14" s="49">
        <v>79.3</v>
      </c>
      <c r="I14" s="47"/>
      <c r="J14" s="31">
        <f t="shared" si="0"/>
        <v>0</v>
      </c>
      <c r="K14" s="32" t="str">
        <f t="shared" si="1"/>
        <v>OK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</row>
    <row r="15" spans="1:23" ht="45" x14ac:dyDescent="0.25">
      <c r="A15" s="53" t="s">
        <v>79</v>
      </c>
      <c r="B15" s="48">
        <v>4</v>
      </c>
      <c r="C15" s="43">
        <v>23</v>
      </c>
      <c r="D15" s="51" t="s">
        <v>61</v>
      </c>
      <c r="E15" s="26" t="s">
        <v>69</v>
      </c>
      <c r="F15" s="26" t="s">
        <v>73</v>
      </c>
      <c r="G15" s="44" t="s">
        <v>68</v>
      </c>
      <c r="H15" s="49">
        <v>28.8</v>
      </c>
      <c r="I15" s="47"/>
      <c r="J15" s="31">
        <f t="shared" si="0"/>
        <v>0</v>
      </c>
      <c r="K15" s="32" t="str">
        <f t="shared" si="1"/>
        <v>OK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</row>
    <row r="16" spans="1:23" ht="45" x14ac:dyDescent="0.25">
      <c r="A16" s="53" t="s">
        <v>79</v>
      </c>
      <c r="B16" s="48">
        <v>6</v>
      </c>
      <c r="C16" s="43">
        <v>24</v>
      </c>
      <c r="D16" s="51" t="s">
        <v>62</v>
      </c>
      <c r="E16" s="26" t="s">
        <v>71</v>
      </c>
      <c r="F16" s="26" t="s">
        <v>73</v>
      </c>
      <c r="G16" s="44" t="s">
        <v>68</v>
      </c>
      <c r="H16" s="49">
        <v>72.5</v>
      </c>
      <c r="I16" s="47">
        <v>4</v>
      </c>
      <c r="J16" s="31">
        <f t="shared" si="0"/>
        <v>4</v>
      </c>
      <c r="K16" s="32" t="str">
        <f t="shared" si="1"/>
        <v>OK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</row>
    <row r="17" spans="1:23" ht="30" x14ac:dyDescent="0.25">
      <c r="A17" s="55" t="s">
        <v>78</v>
      </c>
      <c r="B17" s="59">
        <v>7</v>
      </c>
      <c r="C17" s="43">
        <v>25</v>
      </c>
      <c r="D17" s="51" t="s">
        <v>63</v>
      </c>
      <c r="E17" s="26" t="s">
        <v>71</v>
      </c>
      <c r="F17" s="26" t="s">
        <v>75</v>
      </c>
      <c r="G17" s="44" t="s">
        <v>68</v>
      </c>
      <c r="H17" s="49">
        <v>66</v>
      </c>
      <c r="I17" s="47">
        <v>3</v>
      </c>
      <c r="J17" s="31">
        <f t="shared" si="0"/>
        <v>3</v>
      </c>
      <c r="K17" s="32" t="str">
        <f t="shared" si="1"/>
        <v>OK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  <c r="V17" s="45">
        <v>0</v>
      </c>
      <c r="W17" s="45">
        <v>0</v>
      </c>
    </row>
    <row r="18" spans="1:23" x14ac:dyDescent="0.25">
      <c r="A18" s="57"/>
      <c r="B18" s="57"/>
      <c r="C18" s="43">
        <v>26</v>
      </c>
      <c r="D18" s="51" t="s">
        <v>64</v>
      </c>
      <c r="E18" s="26" t="s">
        <v>71</v>
      </c>
      <c r="F18" s="26" t="s">
        <v>72</v>
      </c>
      <c r="G18" s="44" t="s">
        <v>68</v>
      </c>
      <c r="H18" s="49">
        <v>89</v>
      </c>
      <c r="I18" s="47">
        <v>4</v>
      </c>
      <c r="J18" s="31">
        <f t="shared" si="0"/>
        <v>4</v>
      </c>
      <c r="K18" s="32" t="str">
        <f t="shared" si="1"/>
        <v>OK</v>
      </c>
      <c r="L18" s="45">
        <v>0</v>
      </c>
      <c r="M18" s="45">
        <v>0</v>
      </c>
      <c r="N18" s="45">
        <v>0</v>
      </c>
      <c r="O18" s="45">
        <v>0</v>
      </c>
      <c r="P18" s="45">
        <v>0</v>
      </c>
      <c r="Q18" s="45">
        <v>0</v>
      </c>
      <c r="R18" s="45">
        <v>0</v>
      </c>
      <c r="S18" s="45">
        <v>0</v>
      </c>
      <c r="T18" s="45">
        <v>0</v>
      </c>
      <c r="U18" s="45">
        <v>0</v>
      </c>
      <c r="V18" s="45">
        <v>0</v>
      </c>
      <c r="W18" s="45">
        <v>0</v>
      </c>
    </row>
    <row r="19" spans="1:23" x14ac:dyDescent="0.25">
      <c r="A19" s="55" t="s">
        <v>79</v>
      </c>
      <c r="B19" s="59">
        <v>8</v>
      </c>
      <c r="C19" s="43">
        <v>27</v>
      </c>
      <c r="D19" s="51" t="s">
        <v>65</v>
      </c>
      <c r="E19" s="26" t="s">
        <v>71</v>
      </c>
      <c r="F19" s="26" t="s">
        <v>72</v>
      </c>
      <c r="G19" s="44" t="s">
        <v>68</v>
      </c>
      <c r="H19" s="49">
        <v>38.11</v>
      </c>
      <c r="I19" s="47">
        <v>2</v>
      </c>
      <c r="J19" s="31">
        <f t="shared" si="0"/>
        <v>2</v>
      </c>
      <c r="K19" s="32" t="str">
        <f t="shared" si="1"/>
        <v>OK</v>
      </c>
      <c r="L19" s="45">
        <v>0</v>
      </c>
      <c r="M19" s="45">
        <v>0</v>
      </c>
      <c r="N19" s="45">
        <v>0</v>
      </c>
      <c r="O19" s="45">
        <v>0</v>
      </c>
      <c r="P19" s="45">
        <v>0</v>
      </c>
      <c r="Q19" s="45">
        <v>0</v>
      </c>
      <c r="R19" s="45">
        <v>0</v>
      </c>
      <c r="S19" s="45">
        <v>0</v>
      </c>
      <c r="T19" s="45">
        <v>0</v>
      </c>
      <c r="U19" s="45">
        <v>0</v>
      </c>
      <c r="V19" s="45">
        <v>0</v>
      </c>
      <c r="W19" s="45">
        <v>0</v>
      </c>
    </row>
    <row r="20" spans="1:23" x14ac:dyDescent="0.25">
      <c r="A20" s="56"/>
      <c r="B20" s="56"/>
      <c r="C20" s="43">
        <v>28</v>
      </c>
      <c r="D20" s="51" t="s">
        <v>66</v>
      </c>
      <c r="E20" s="26" t="s">
        <v>71</v>
      </c>
      <c r="F20" s="26" t="s">
        <v>72</v>
      </c>
      <c r="G20" s="44" t="s">
        <v>68</v>
      </c>
      <c r="H20" s="49">
        <v>76.03</v>
      </c>
      <c r="I20" s="47">
        <v>2</v>
      </c>
      <c r="J20" s="31">
        <f t="shared" si="0"/>
        <v>2</v>
      </c>
      <c r="K20" s="32" t="str">
        <f t="shared" si="1"/>
        <v>OK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  <c r="W20" s="45">
        <v>0</v>
      </c>
    </row>
    <row r="21" spans="1:23" x14ac:dyDescent="0.25">
      <c r="A21" s="57"/>
      <c r="B21" s="57"/>
      <c r="C21" s="43">
        <v>29</v>
      </c>
      <c r="D21" s="51" t="s">
        <v>67</v>
      </c>
      <c r="E21" s="26" t="s">
        <v>71</v>
      </c>
      <c r="F21" s="26" t="s">
        <v>72</v>
      </c>
      <c r="G21" s="44" t="s">
        <v>68</v>
      </c>
      <c r="H21" s="49">
        <v>85.86</v>
      </c>
      <c r="I21" s="47">
        <v>2</v>
      </c>
      <c r="J21" s="31">
        <f t="shared" si="0"/>
        <v>2</v>
      </c>
      <c r="K21" s="32" t="str">
        <f t="shared" si="1"/>
        <v>OK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5">
        <v>0</v>
      </c>
      <c r="R21" s="45">
        <v>0</v>
      </c>
      <c r="S21" s="45">
        <v>0</v>
      </c>
      <c r="T21" s="45">
        <v>0</v>
      </c>
      <c r="U21" s="45">
        <v>0</v>
      </c>
      <c r="V21" s="45">
        <v>0</v>
      </c>
      <c r="W21" s="45">
        <v>0</v>
      </c>
    </row>
    <row r="23" spans="1:23" x14ac:dyDescent="0.25">
      <c r="D23" s="2" t="s">
        <v>76</v>
      </c>
    </row>
    <row r="24" spans="1:23" x14ac:dyDescent="0.25">
      <c r="D24" s="2" t="s">
        <v>77</v>
      </c>
    </row>
  </sheetData>
  <mergeCells count="22">
    <mergeCell ref="U1:U2"/>
    <mergeCell ref="V1:V2"/>
    <mergeCell ref="W1:W2"/>
    <mergeCell ref="A2:K2"/>
    <mergeCell ref="O1:O2"/>
    <mergeCell ref="P1:P2"/>
    <mergeCell ref="Q1:Q2"/>
    <mergeCell ref="R1:R2"/>
    <mergeCell ref="S1:S2"/>
    <mergeCell ref="T1:T2"/>
    <mergeCell ref="A1:C1"/>
    <mergeCell ref="D1:H1"/>
    <mergeCell ref="I1:K1"/>
    <mergeCell ref="L1:L2"/>
    <mergeCell ref="M1:M2"/>
    <mergeCell ref="N1:N2"/>
    <mergeCell ref="A19:A21"/>
    <mergeCell ref="B19:B21"/>
    <mergeCell ref="A4:A12"/>
    <mergeCell ref="B4:B12"/>
    <mergeCell ref="A17:A18"/>
    <mergeCell ref="B17:B18"/>
  </mergeCells>
  <conditionalFormatting sqref="L4 L5:W21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M4:W4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80" zoomScaleNormal="80" workbookViewId="0">
      <selection activeCell="I33" sqref="I33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12" width="16.140625" style="20" customWidth="1"/>
    <col min="13" max="13" width="15.42578125" style="20" customWidth="1"/>
    <col min="14" max="16384" width="9.7109375" style="20"/>
  </cols>
  <sheetData>
    <row r="1" spans="1:13" ht="32.25" customHeight="1" x14ac:dyDescent="0.25">
      <c r="A1" s="60" t="s">
        <v>48</v>
      </c>
      <c r="B1" s="60"/>
      <c r="C1" s="60"/>
      <c r="D1" s="60" t="s">
        <v>47</v>
      </c>
      <c r="E1" s="60"/>
      <c r="F1" s="60"/>
      <c r="G1" s="60"/>
      <c r="H1" s="60"/>
      <c r="I1" s="73" t="s">
        <v>49</v>
      </c>
      <c r="J1" s="73"/>
      <c r="K1" s="73"/>
      <c r="L1" s="73"/>
      <c r="M1" s="73"/>
    </row>
    <row r="2" spans="1:13" ht="26.25" customHeight="1" x14ac:dyDescent="0.25">
      <c r="A2" s="60" t="s">
        <v>41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37</v>
      </c>
      <c r="F3" s="17" t="s">
        <v>44</v>
      </c>
      <c r="G3" s="17" t="s">
        <v>42</v>
      </c>
      <c r="H3" s="18" t="s">
        <v>5</v>
      </c>
      <c r="I3" s="28" t="s">
        <v>29</v>
      </c>
      <c r="J3" s="29" t="s">
        <v>39</v>
      </c>
      <c r="K3" s="27" t="s">
        <v>28</v>
      </c>
      <c r="L3" s="30" t="s">
        <v>31</v>
      </c>
      <c r="M3" s="30" t="s">
        <v>32</v>
      </c>
    </row>
    <row r="4" spans="1:13" x14ac:dyDescent="0.25">
      <c r="A4" s="55" t="s">
        <v>78</v>
      </c>
      <c r="B4" s="59">
        <v>1</v>
      </c>
      <c r="C4" s="48">
        <v>1</v>
      </c>
      <c r="D4" s="50" t="s">
        <v>50</v>
      </c>
      <c r="E4" s="44" t="s">
        <v>69</v>
      </c>
      <c r="F4" s="44" t="s">
        <v>72</v>
      </c>
      <c r="G4" s="44" t="s">
        <v>68</v>
      </c>
      <c r="H4" s="49">
        <v>270</v>
      </c>
      <c r="I4" s="46">
        <f>REITORIA!I4+ESAG!I4+FAED!I4+CERES!I4+CEO!I4</f>
        <v>4</v>
      </c>
      <c r="J4" s="31">
        <f>(REITORIA!I4-REITORIA!J4)+(ESAG!I4-ESAG!J4)+(FAED!I4-FAED!J4)+(CERES!I4-CERES!J4)+(CEO!I4-CEO!J4)</f>
        <v>0</v>
      </c>
      <c r="K4" s="54">
        <f>I4-J4</f>
        <v>4</v>
      </c>
      <c r="L4" s="52">
        <f>H4*I4</f>
        <v>1080</v>
      </c>
      <c r="M4" s="52">
        <f>H4*J4</f>
        <v>0</v>
      </c>
    </row>
    <row r="5" spans="1:13" x14ac:dyDescent="0.25">
      <c r="A5" s="56"/>
      <c r="B5" s="56"/>
      <c r="C5" s="48">
        <v>2</v>
      </c>
      <c r="D5" s="50" t="s">
        <v>51</v>
      </c>
      <c r="E5" s="44" t="s">
        <v>69</v>
      </c>
      <c r="F5" s="44" t="s">
        <v>72</v>
      </c>
      <c r="G5" s="44" t="s">
        <v>68</v>
      </c>
      <c r="H5" s="49">
        <v>270</v>
      </c>
      <c r="I5" s="46">
        <f>REITORIA!I5+ESAG!I5+FAED!I5+CERES!I5+CEO!I5</f>
        <v>4</v>
      </c>
      <c r="J5" s="31">
        <f>(REITORIA!I5-REITORIA!J5)+(ESAG!I5-ESAG!J5)+(FAED!I5-FAED!J5)+(CERES!I5-CERES!J5)+(CEO!I5-CEO!J5)</f>
        <v>0</v>
      </c>
      <c r="K5" s="54">
        <f t="shared" ref="K5:K21" si="0">I5-J5</f>
        <v>4</v>
      </c>
      <c r="L5" s="52">
        <f t="shared" ref="L5:L21" si="1">H5*I5</f>
        <v>1080</v>
      </c>
      <c r="M5" s="52">
        <f t="shared" ref="M5:M21" si="2">H5*J5</f>
        <v>0</v>
      </c>
    </row>
    <row r="6" spans="1:13" x14ac:dyDescent="0.25">
      <c r="A6" s="56"/>
      <c r="B6" s="56"/>
      <c r="C6" s="43">
        <v>3</v>
      </c>
      <c r="D6" s="50" t="s">
        <v>52</v>
      </c>
      <c r="E6" s="26" t="s">
        <v>69</v>
      </c>
      <c r="F6" s="26" t="s">
        <v>72</v>
      </c>
      <c r="G6" s="44" t="s">
        <v>68</v>
      </c>
      <c r="H6" s="49">
        <v>269.5</v>
      </c>
      <c r="I6" s="46">
        <f>REITORIA!I6+ESAG!I6+FAED!I6+CERES!I6+CEO!I6</f>
        <v>4</v>
      </c>
      <c r="J6" s="31">
        <f>(REITORIA!I6-REITORIA!J6)+(ESAG!I6-ESAG!J6)+(FAED!I6-FAED!J6)+(CERES!I6-CERES!J6)+(CEO!I6-CEO!J6)</f>
        <v>0</v>
      </c>
      <c r="K6" s="54">
        <f t="shared" si="0"/>
        <v>4</v>
      </c>
      <c r="L6" s="52">
        <f t="shared" si="1"/>
        <v>1078</v>
      </c>
      <c r="M6" s="52">
        <f t="shared" si="2"/>
        <v>0</v>
      </c>
    </row>
    <row r="7" spans="1:13" x14ac:dyDescent="0.25">
      <c r="A7" s="56"/>
      <c r="B7" s="56"/>
      <c r="C7" s="43">
        <v>4</v>
      </c>
      <c r="D7" s="51" t="s">
        <v>53</v>
      </c>
      <c r="E7" s="26" t="s">
        <v>69</v>
      </c>
      <c r="F7" s="26" t="s">
        <v>72</v>
      </c>
      <c r="G7" s="44" t="s">
        <v>68</v>
      </c>
      <c r="H7" s="49">
        <v>297</v>
      </c>
      <c r="I7" s="46">
        <f>REITORIA!I7+ESAG!I7+FAED!I7+CERES!I7+CEO!I7</f>
        <v>7</v>
      </c>
      <c r="J7" s="31">
        <f>(REITORIA!I7-REITORIA!J7)+(ESAG!I7-ESAG!J7)+(FAED!I7-FAED!J7)+(CERES!I7-CERES!J7)+(CEO!I7-CEO!J7)</f>
        <v>0</v>
      </c>
      <c r="K7" s="54">
        <f t="shared" si="0"/>
        <v>7</v>
      </c>
      <c r="L7" s="52">
        <f t="shared" si="1"/>
        <v>2079</v>
      </c>
      <c r="M7" s="52">
        <f t="shared" si="2"/>
        <v>0</v>
      </c>
    </row>
    <row r="8" spans="1:13" x14ac:dyDescent="0.25">
      <c r="A8" s="56"/>
      <c r="B8" s="56"/>
      <c r="C8" s="43">
        <v>5</v>
      </c>
      <c r="D8" s="51" t="s">
        <v>54</v>
      </c>
      <c r="E8" s="26" t="s">
        <v>69</v>
      </c>
      <c r="F8" s="26" t="s">
        <v>72</v>
      </c>
      <c r="G8" s="44" t="s">
        <v>68</v>
      </c>
      <c r="H8" s="49">
        <v>297</v>
      </c>
      <c r="I8" s="46">
        <f>REITORIA!I8+ESAG!I8+FAED!I8+CERES!I8+CEO!I8</f>
        <v>8</v>
      </c>
      <c r="J8" s="31">
        <f>(REITORIA!I8-REITORIA!J8)+(ESAG!I8-ESAG!J8)+(FAED!I8-FAED!J8)+(CERES!I8-CERES!J8)+(CEO!I8-CEO!J8)</f>
        <v>0</v>
      </c>
      <c r="K8" s="54">
        <f t="shared" si="0"/>
        <v>8</v>
      </c>
      <c r="L8" s="52">
        <f t="shared" si="1"/>
        <v>2376</v>
      </c>
      <c r="M8" s="52">
        <f t="shared" si="2"/>
        <v>0</v>
      </c>
    </row>
    <row r="9" spans="1:13" x14ac:dyDescent="0.25">
      <c r="A9" s="56"/>
      <c r="B9" s="56"/>
      <c r="C9" s="43">
        <v>6</v>
      </c>
      <c r="D9" s="51" t="s">
        <v>55</v>
      </c>
      <c r="E9" s="26" t="s">
        <v>69</v>
      </c>
      <c r="F9" s="26" t="s">
        <v>72</v>
      </c>
      <c r="G9" s="44" t="s">
        <v>68</v>
      </c>
      <c r="H9" s="49">
        <v>297</v>
      </c>
      <c r="I9" s="46">
        <f>REITORIA!I9+ESAG!I9+FAED!I9+CERES!I9+CEO!I9</f>
        <v>9</v>
      </c>
      <c r="J9" s="31">
        <f>(REITORIA!I9-REITORIA!J9)+(ESAG!I9-ESAG!J9)+(FAED!I9-FAED!J9)+(CERES!I9-CERES!J9)+(CEO!I9-CEO!J9)</f>
        <v>0</v>
      </c>
      <c r="K9" s="54">
        <f t="shared" si="0"/>
        <v>9</v>
      </c>
      <c r="L9" s="52">
        <f t="shared" si="1"/>
        <v>2673</v>
      </c>
      <c r="M9" s="52">
        <f t="shared" si="2"/>
        <v>0</v>
      </c>
    </row>
    <row r="10" spans="1:13" x14ac:dyDescent="0.25">
      <c r="A10" s="56"/>
      <c r="B10" s="56"/>
      <c r="C10" s="43">
        <v>7</v>
      </c>
      <c r="D10" s="51" t="s">
        <v>56</v>
      </c>
      <c r="E10" s="26" t="s">
        <v>69</v>
      </c>
      <c r="F10" s="26" t="s">
        <v>72</v>
      </c>
      <c r="G10" s="44" t="s">
        <v>68</v>
      </c>
      <c r="H10" s="49">
        <v>297</v>
      </c>
      <c r="I10" s="46">
        <f>REITORIA!I10+ESAG!I10+FAED!I10+CERES!I10+CEO!I10</f>
        <v>7</v>
      </c>
      <c r="J10" s="31">
        <f>(REITORIA!I10-REITORIA!J10)+(ESAG!I10-ESAG!J10)+(FAED!I10-FAED!J10)+(CERES!I10-CERES!J10)+(CEO!I10-CEO!J10)</f>
        <v>0</v>
      </c>
      <c r="K10" s="54">
        <f t="shared" si="0"/>
        <v>7</v>
      </c>
      <c r="L10" s="52">
        <f t="shared" si="1"/>
        <v>2079</v>
      </c>
      <c r="M10" s="52">
        <f t="shared" si="2"/>
        <v>0</v>
      </c>
    </row>
    <row r="11" spans="1:13" x14ac:dyDescent="0.25">
      <c r="A11" s="56"/>
      <c r="B11" s="56"/>
      <c r="C11" s="43">
        <v>8</v>
      </c>
      <c r="D11" s="51" t="s">
        <v>57</v>
      </c>
      <c r="E11" s="26" t="s">
        <v>69</v>
      </c>
      <c r="F11" s="26" t="s">
        <v>72</v>
      </c>
      <c r="G11" s="44" t="s">
        <v>68</v>
      </c>
      <c r="H11" s="49">
        <v>297</v>
      </c>
      <c r="I11" s="46">
        <f>REITORIA!I11+ESAG!I11+FAED!I11+CERES!I11+CEO!I11</f>
        <v>8</v>
      </c>
      <c r="J11" s="31">
        <f>(REITORIA!I11-REITORIA!J11)+(ESAG!I11-ESAG!J11)+(FAED!I11-FAED!J11)+(CERES!I11-CERES!J11)+(CEO!I11-CEO!J11)</f>
        <v>0</v>
      </c>
      <c r="K11" s="54">
        <f t="shared" si="0"/>
        <v>8</v>
      </c>
      <c r="L11" s="52">
        <f t="shared" si="1"/>
        <v>2376</v>
      </c>
      <c r="M11" s="52">
        <f t="shared" si="2"/>
        <v>0</v>
      </c>
    </row>
    <row r="12" spans="1:13" x14ac:dyDescent="0.25">
      <c r="A12" s="57"/>
      <c r="B12" s="57"/>
      <c r="C12" s="43">
        <v>9</v>
      </c>
      <c r="D12" s="51" t="s">
        <v>58</v>
      </c>
      <c r="E12" s="26" t="s">
        <v>69</v>
      </c>
      <c r="F12" s="26" t="s">
        <v>72</v>
      </c>
      <c r="G12" s="44" t="s">
        <v>68</v>
      </c>
      <c r="H12" s="49">
        <v>297</v>
      </c>
      <c r="I12" s="46">
        <f>REITORIA!I12+ESAG!I12+FAED!I12+CERES!I12+CEO!I12</f>
        <v>7</v>
      </c>
      <c r="J12" s="31">
        <f>(REITORIA!I12-REITORIA!J12)+(ESAG!I12-ESAG!J12)+(FAED!I12-FAED!J12)+(CERES!I12-CERES!J12)+(CEO!I12-CEO!J12)</f>
        <v>0</v>
      </c>
      <c r="K12" s="54">
        <f t="shared" si="0"/>
        <v>7</v>
      </c>
      <c r="L12" s="52">
        <f t="shared" si="1"/>
        <v>2079</v>
      </c>
      <c r="M12" s="52">
        <f t="shared" si="2"/>
        <v>0</v>
      </c>
    </row>
    <row r="13" spans="1:13" ht="45" x14ac:dyDescent="0.25">
      <c r="A13" s="53" t="s">
        <v>79</v>
      </c>
      <c r="B13" s="48">
        <v>2</v>
      </c>
      <c r="C13" s="43">
        <v>10</v>
      </c>
      <c r="D13" s="51" t="s">
        <v>59</v>
      </c>
      <c r="E13" s="26" t="s">
        <v>69</v>
      </c>
      <c r="F13" s="26" t="s">
        <v>73</v>
      </c>
      <c r="G13" s="44" t="s">
        <v>68</v>
      </c>
      <c r="H13" s="49">
        <v>40.619999999999997</v>
      </c>
      <c r="I13" s="46">
        <f>REITORIA!I13+ESAG!I13+FAED!I13+CERES!I13+CEO!I13</f>
        <v>8</v>
      </c>
      <c r="J13" s="31">
        <f>(REITORIA!I13-REITORIA!J13)+(ESAG!I13-ESAG!J13)+(FAED!I13-FAED!J13)+(CERES!I13-CERES!J13)+(CEO!I13-CEO!J13)</f>
        <v>0</v>
      </c>
      <c r="K13" s="54">
        <f t="shared" si="0"/>
        <v>8</v>
      </c>
      <c r="L13" s="52">
        <f t="shared" si="1"/>
        <v>324.95999999999998</v>
      </c>
      <c r="M13" s="52">
        <f t="shared" si="2"/>
        <v>0</v>
      </c>
    </row>
    <row r="14" spans="1:13" ht="45" x14ac:dyDescent="0.25">
      <c r="A14" s="53" t="s">
        <v>79</v>
      </c>
      <c r="B14" s="48">
        <v>3</v>
      </c>
      <c r="C14" s="43">
        <v>11</v>
      </c>
      <c r="D14" s="51" t="s">
        <v>60</v>
      </c>
      <c r="E14" s="26" t="s">
        <v>70</v>
      </c>
      <c r="F14" s="26" t="s">
        <v>74</v>
      </c>
      <c r="G14" s="44" t="s">
        <v>68</v>
      </c>
      <c r="H14" s="49">
        <v>79.3</v>
      </c>
      <c r="I14" s="46">
        <f>REITORIA!I14+ESAG!I14+FAED!I14+CERES!I14+CEO!I14</f>
        <v>4</v>
      </c>
      <c r="J14" s="31">
        <f>(REITORIA!I14-REITORIA!J14)+(ESAG!I14-ESAG!J14)+(FAED!I14-FAED!J14)+(CERES!I14-CERES!J14)+(CEO!I14-CEO!J14)</f>
        <v>0</v>
      </c>
      <c r="K14" s="54">
        <f t="shared" si="0"/>
        <v>4</v>
      </c>
      <c r="L14" s="52">
        <f t="shared" si="1"/>
        <v>317.2</v>
      </c>
      <c r="M14" s="52">
        <f t="shared" si="2"/>
        <v>0</v>
      </c>
    </row>
    <row r="15" spans="1:13" ht="45" x14ac:dyDescent="0.25">
      <c r="A15" s="53" t="s">
        <v>79</v>
      </c>
      <c r="B15" s="48">
        <v>4</v>
      </c>
      <c r="C15" s="43">
        <v>23</v>
      </c>
      <c r="D15" s="51" t="s">
        <v>61</v>
      </c>
      <c r="E15" s="26" t="s">
        <v>69</v>
      </c>
      <c r="F15" s="26" t="s">
        <v>73</v>
      </c>
      <c r="G15" s="44" t="s">
        <v>68</v>
      </c>
      <c r="H15" s="49">
        <v>28.8</v>
      </c>
      <c r="I15" s="46">
        <f>REITORIA!I15+ESAG!I15+FAED!I15+CERES!I15+CEO!I15</f>
        <v>3</v>
      </c>
      <c r="J15" s="31">
        <f>(REITORIA!I15-REITORIA!J15)+(ESAG!I15-ESAG!J15)+(FAED!I15-FAED!J15)+(CERES!I15-CERES!J15)+(CEO!I15-CEO!J15)</f>
        <v>0</v>
      </c>
      <c r="K15" s="54">
        <f t="shared" si="0"/>
        <v>3</v>
      </c>
      <c r="L15" s="52">
        <f t="shared" si="1"/>
        <v>86.4</v>
      </c>
      <c r="M15" s="52">
        <f t="shared" si="2"/>
        <v>0</v>
      </c>
    </row>
    <row r="16" spans="1:13" ht="45" x14ac:dyDescent="0.25">
      <c r="A16" s="53" t="s">
        <v>79</v>
      </c>
      <c r="B16" s="48">
        <v>6</v>
      </c>
      <c r="C16" s="43">
        <v>24</v>
      </c>
      <c r="D16" s="51" t="s">
        <v>62</v>
      </c>
      <c r="E16" s="26" t="s">
        <v>71</v>
      </c>
      <c r="F16" s="26" t="s">
        <v>73</v>
      </c>
      <c r="G16" s="44" t="s">
        <v>68</v>
      </c>
      <c r="H16" s="49">
        <v>72.5</v>
      </c>
      <c r="I16" s="46">
        <f>REITORIA!I16+ESAG!I16+FAED!I16+CERES!I16+CEO!I16</f>
        <v>4</v>
      </c>
      <c r="J16" s="31">
        <f>(REITORIA!I16-REITORIA!J16)+(ESAG!I16-ESAG!J16)+(FAED!I16-FAED!J16)+(CERES!I16-CERES!J16)+(CEO!I16-CEO!J16)</f>
        <v>0</v>
      </c>
      <c r="K16" s="54">
        <f t="shared" si="0"/>
        <v>4</v>
      </c>
      <c r="L16" s="52">
        <f t="shared" si="1"/>
        <v>290</v>
      </c>
      <c r="M16" s="52">
        <f t="shared" si="2"/>
        <v>0</v>
      </c>
    </row>
    <row r="17" spans="1:13" ht="30" x14ac:dyDescent="0.25">
      <c r="A17" s="55" t="s">
        <v>78</v>
      </c>
      <c r="B17" s="59">
        <v>7</v>
      </c>
      <c r="C17" s="43">
        <v>25</v>
      </c>
      <c r="D17" s="51" t="s">
        <v>63</v>
      </c>
      <c r="E17" s="26" t="s">
        <v>71</v>
      </c>
      <c r="F17" s="26" t="s">
        <v>75</v>
      </c>
      <c r="G17" s="44" t="s">
        <v>68</v>
      </c>
      <c r="H17" s="49">
        <v>66</v>
      </c>
      <c r="I17" s="46">
        <f>REITORIA!I17+ESAG!I17+FAED!I17+CERES!I17+CEO!I17</f>
        <v>3</v>
      </c>
      <c r="J17" s="31">
        <f>(REITORIA!I17-REITORIA!J17)+(ESAG!I17-ESAG!J17)+(FAED!I17-FAED!J17)+(CERES!I17-CERES!J17)+(CEO!I17-CEO!J17)</f>
        <v>0</v>
      </c>
      <c r="K17" s="54">
        <f t="shared" si="0"/>
        <v>3</v>
      </c>
      <c r="L17" s="52">
        <f t="shared" si="1"/>
        <v>198</v>
      </c>
      <c r="M17" s="52">
        <f t="shared" si="2"/>
        <v>0</v>
      </c>
    </row>
    <row r="18" spans="1:13" x14ac:dyDescent="0.25">
      <c r="A18" s="57"/>
      <c r="B18" s="57"/>
      <c r="C18" s="43">
        <v>26</v>
      </c>
      <c r="D18" s="51" t="s">
        <v>64</v>
      </c>
      <c r="E18" s="26" t="s">
        <v>71</v>
      </c>
      <c r="F18" s="26" t="s">
        <v>72</v>
      </c>
      <c r="G18" s="44" t="s">
        <v>68</v>
      </c>
      <c r="H18" s="49">
        <v>89</v>
      </c>
      <c r="I18" s="46">
        <f>REITORIA!I18+ESAG!I18+FAED!I18+CERES!I18+CEO!I18</f>
        <v>4</v>
      </c>
      <c r="J18" s="31">
        <f>(REITORIA!I18-REITORIA!J18)+(ESAG!I18-ESAG!J18)+(FAED!I18-FAED!J18)+(CERES!I18-CERES!J18)+(CEO!I18-CEO!J18)</f>
        <v>0</v>
      </c>
      <c r="K18" s="54">
        <f t="shared" si="0"/>
        <v>4</v>
      </c>
      <c r="L18" s="52">
        <f t="shared" si="1"/>
        <v>356</v>
      </c>
      <c r="M18" s="52">
        <f t="shared" si="2"/>
        <v>0</v>
      </c>
    </row>
    <row r="19" spans="1:13" x14ac:dyDescent="0.25">
      <c r="A19" s="55" t="s">
        <v>79</v>
      </c>
      <c r="B19" s="59">
        <v>8</v>
      </c>
      <c r="C19" s="43">
        <v>27</v>
      </c>
      <c r="D19" s="51" t="s">
        <v>65</v>
      </c>
      <c r="E19" s="26" t="s">
        <v>71</v>
      </c>
      <c r="F19" s="26" t="s">
        <v>72</v>
      </c>
      <c r="G19" s="44" t="s">
        <v>68</v>
      </c>
      <c r="H19" s="49">
        <v>38.11</v>
      </c>
      <c r="I19" s="46">
        <f>REITORIA!I19+ESAG!I19+FAED!I19+CERES!I19+CEO!I19</f>
        <v>2</v>
      </c>
      <c r="J19" s="31">
        <f>(REITORIA!I19-REITORIA!J19)+(ESAG!I19-ESAG!J19)+(FAED!I19-FAED!J19)+(CERES!I19-CERES!J19)+(CEO!I19-CEO!J19)</f>
        <v>0</v>
      </c>
      <c r="K19" s="54">
        <f t="shared" si="0"/>
        <v>2</v>
      </c>
      <c r="L19" s="52">
        <f t="shared" si="1"/>
        <v>76.22</v>
      </c>
      <c r="M19" s="52">
        <f t="shared" si="2"/>
        <v>0</v>
      </c>
    </row>
    <row r="20" spans="1:13" x14ac:dyDescent="0.25">
      <c r="A20" s="56"/>
      <c r="B20" s="56"/>
      <c r="C20" s="43">
        <v>28</v>
      </c>
      <c r="D20" s="51" t="s">
        <v>66</v>
      </c>
      <c r="E20" s="26" t="s">
        <v>71</v>
      </c>
      <c r="F20" s="26" t="s">
        <v>72</v>
      </c>
      <c r="G20" s="44" t="s">
        <v>68</v>
      </c>
      <c r="H20" s="49">
        <v>76.03</v>
      </c>
      <c r="I20" s="46">
        <f>REITORIA!I20+ESAG!I20+FAED!I20+CERES!I20+CEO!I20</f>
        <v>2</v>
      </c>
      <c r="J20" s="31">
        <f>(REITORIA!I20-REITORIA!J20)+(ESAG!I20-ESAG!J20)+(FAED!I20-FAED!J20)+(CERES!I20-CERES!J20)+(CEO!I20-CEO!J20)</f>
        <v>0</v>
      </c>
      <c r="K20" s="54">
        <f t="shared" si="0"/>
        <v>2</v>
      </c>
      <c r="L20" s="52">
        <f t="shared" si="1"/>
        <v>152.06</v>
      </c>
      <c r="M20" s="52">
        <f t="shared" si="2"/>
        <v>0</v>
      </c>
    </row>
    <row r="21" spans="1:13" x14ac:dyDescent="0.25">
      <c r="A21" s="57"/>
      <c r="B21" s="57"/>
      <c r="C21" s="43">
        <v>29</v>
      </c>
      <c r="D21" s="51" t="s">
        <v>67</v>
      </c>
      <c r="E21" s="26" t="s">
        <v>71</v>
      </c>
      <c r="F21" s="26" t="s">
        <v>72</v>
      </c>
      <c r="G21" s="44" t="s">
        <v>68</v>
      </c>
      <c r="H21" s="49">
        <v>85.86</v>
      </c>
      <c r="I21" s="46">
        <f>REITORIA!I21+ESAG!I21+FAED!I21+CERES!I21+CEO!I21</f>
        <v>2</v>
      </c>
      <c r="J21" s="31">
        <f>(REITORIA!I21-REITORIA!J21)+(ESAG!I21-ESAG!J21)+(FAED!I21-FAED!J21)+(CERES!I21-CERES!J21)+(CEO!I21-CEO!J21)</f>
        <v>0</v>
      </c>
      <c r="K21" s="54">
        <f t="shared" si="0"/>
        <v>2</v>
      </c>
      <c r="L21" s="52">
        <f t="shared" si="1"/>
        <v>171.72</v>
      </c>
      <c r="M21" s="52">
        <f t="shared" si="2"/>
        <v>0</v>
      </c>
    </row>
    <row r="22" spans="1:13" x14ac:dyDescent="0.25">
      <c r="L22" s="52">
        <f>SUM(L4:L21)</f>
        <v>18872.560000000005</v>
      </c>
      <c r="M22" s="52">
        <f>SUM(M4:M21)</f>
        <v>0</v>
      </c>
    </row>
    <row r="23" spans="1:13" x14ac:dyDescent="0.25">
      <c r="D23" s="2" t="s">
        <v>76</v>
      </c>
    </row>
    <row r="24" spans="1:13" x14ac:dyDescent="0.25">
      <c r="D24" s="2" t="s">
        <v>77</v>
      </c>
    </row>
    <row r="25" spans="1:13" ht="15.75" x14ac:dyDescent="0.25">
      <c r="I25" s="61" t="s">
        <v>80</v>
      </c>
      <c r="J25" s="62"/>
      <c r="K25" s="62"/>
      <c r="L25" s="62"/>
      <c r="M25" s="63"/>
    </row>
    <row r="26" spans="1:13" ht="15.75" x14ac:dyDescent="0.25">
      <c r="I26" s="64" t="s">
        <v>81</v>
      </c>
      <c r="J26" s="65"/>
      <c r="K26" s="65"/>
      <c r="L26" s="65"/>
      <c r="M26" s="66"/>
    </row>
    <row r="27" spans="1:13" ht="15.75" x14ac:dyDescent="0.25">
      <c r="I27" s="67" t="s">
        <v>49</v>
      </c>
      <c r="J27" s="68"/>
      <c r="K27" s="68"/>
      <c r="L27" s="68"/>
      <c r="M27" s="69"/>
    </row>
    <row r="28" spans="1:13" ht="15.75" x14ac:dyDescent="0.25">
      <c r="I28" s="37" t="s">
        <v>33</v>
      </c>
      <c r="J28" s="38"/>
      <c r="K28" s="38"/>
      <c r="L28" s="38"/>
      <c r="M28" s="33">
        <f>L22</f>
        <v>18872.560000000005</v>
      </c>
    </row>
    <row r="29" spans="1:13" ht="15.75" x14ac:dyDescent="0.25">
      <c r="I29" s="39" t="s">
        <v>34</v>
      </c>
      <c r="J29" s="40"/>
      <c r="K29" s="40"/>
      <c r="L29" s="40"/>
      <c r="M29" s="34">
        <f>M22</f>
        <v>0</v>
      </c>
    </row>
    <row r="30" spans="1:13" ht="15.75" x14ac:dyDescent="0.25">
      <c r="I30" s="39" t="s">
        <v>35</v>
      </c>
      <c r="J30" s="40"/>
      <c r="K30" s="40"/>
      <c r="L30" s="40"/>
      <c r="M30" s="36"/>
    </row>
    <row r="31" spans="1:13" ht="15.75" x14ac:dyDescent="0.25">
      <c r="I31" s="41" t="s">
        <v>36</v>
      </c>
      <c r="J31" s="42"/>
      <c r="K31" s="42"/>
      <c r="L31" s="42"/>
      <c r="M31" s="35">
        <f>M29/M28</f>
        <v>0</v>
      </c>
    </row>
    <row r="32" spans="1:13" ht="15.75" x14ac:dyDescent="0.25">
      <c r="I32" s="70" t="s">
        <v>82</v>
      </c>
      <c r="J32" s="71"/>
      <c r="K32" s="71"/>
      <c r="L32" s="71"/>
      <c r="M32" s="72"/>
    </row>
  </sheetData>
  <mergeCells count="14">
    <mergeCell ref="I25:M25"/>
    <mergeCell ref="I26:M26"/>
    <mergeCell ref="I27:M27"/>
    <mergeCell ref="I32:M32"/>
    <mergeCell ref="I1:M1"/>
    <mergeCell ref="A2:M2"/>
    <mergeCell ref="A1:C1"/>
    <mergeCell ref="D1:H1"/>
    <mergeCell ref="A4:A12"/>
    <mergeCell ref="B4:B12"/>
    <mergeCell ref="A17:A18"/>
    <mergeCell ref="B17:B18"/>
    <mergeCell ref="A19:A21"/>
    <mergeCell ref="B19:B2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75" t="s">
        <v>11</v>
      </c>
      <c r="B1" s="75"/>
      <c r="C1" s="75"/>
      <c r="D1" s="75"/>
      <c r="E1" s="75"/>
      <c r="F1" s="75"/>
      <c r="G1" s="75"/>
      <c r="H1" s="75"/>
    </row>
    <row r="2" spans="1:8" ht="20.25" x14ac:dyDescent="0.2">
      <c r="B2" s="5"/>
    </row>
    <row r="3" spans="1:8" ht="47.25" customHeight="1" x14ac:dyDescent="0.2">
      <c r="A3" s="76" t="s">
        <v>12</v>
      </c>
      <c r="B3" s="76"/>
      <c r="C3" s="76"/>
      <c r="D3" s="76"/>
      <c r="E3" s="76"/>
      <c r="F3" s="76"/>
      <c r="G3" s="76"/>
      <c r="H3" s="76"/>
    </row>
    <row r="4" spans="1:8" ht="35.25" customHeight="1" x14ac:dyDescent="0.2">
      <c r="B4" s="6"/>
    </row>
    <row r="5" spans="1:8" ht="15" customHeight="1" x14ac:dyDescent="0.2">
      <c r="A5" s="77" t="s">
        <v>13</v>
      </c>
      <c r="B5" s="77"/>
      <c r="C5" s="77"/>
      <c r="D5" s="77"/>
      <c r="E5" s="77"/>
      <c r="F5" s="77"/>
      <c r="G5" s="77"/>
      <c r="H5" s="77"/>
    </row>
    <row r="6" spans="1:8" ht="15" customHeight="1" x14ac:dyDescent="0.2">
      <c r="A6" s="77" t="s">
        <v>14</v>
      </c>
      <c r="B6" s="77"/>
      <c r="C6" s="77"/>
      <c r="D6" s="77"/>
      <c r="E6" s="77"/>
      <c r="F6" s="77"/>
      <c r="G6" s="77"/>
      <c r="H6" s="77"/>
    </row>
    <row r="7" spans="1:8" ht="15" customHeight="1" x14ac:dyDescent="0.2">
      <c r="A7" s="77" t="s">
        <v>15</v>
      </c>
      <c r="B7" s="77"/>
      <c r="C7" s="77"/>
      <c r="D7" s="77"/>
      <c r="E7" s="77"/>
      <c r="F7" s="77"/>
      <c r="G7" s="77"/>
      <c r="H7" s="77"/>
    </row>
    <row r="8" spans="1:8" ht="15" customHeight="1" x14ac:dyDescent="0.2">
      <c r="A8" s="77" t="s">
        <v>16</v>
      </c>
      <c r="B8" s="77"/>
      <c r="C8" s="77"/>
      <c r="D8" s="77"/>
      <c r="E8" s="77"/>
      <c r="F8" s="77"/>
      <c r="G8" s="77"/>
      <c r="H8" s="77"/>
    </row>
    <row r="9" spans="1:8" ht="30" customHeight="1" x14ac:dyDescent="0.2">
      <c r="B9" s="7"/>
    </row>
    <row r="10" spans="1:8" ht="105" customHeight="1" x14ac:dyDescent="0.2">
      <c r="A10" s="78" t="s">
        <v>17</v>
      </c>
      <c r="B10" s="78"/>
      <c r="C10" s="78"/>
      <c r="D10" s="78"/>
      <c r="E10" s="78"/>
      <c r="F10" s="78"/>
      <c r="G10" s="78"/>
      <c r="H10" s="78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79" t="s">
        <v>23</v>
      </c>
      <c r="B19" s="79"/>
      <c r="C19" s="79"/>
      <c r="D19" s="79"/>
      <c r="E19" s="79"/>
      <c r="F19" s="79"/>
      <c r="G19" s="79"/>
      <c r="H19" s="79"/>
    </row>
    <row r="20" spans="1:8" ht="14.25" x14ac:dyDescent="0.2">
      <c r="A20" s="80" t="s">
        <v>24</v>
      </c>
      <c r="B20" s="80"/>
      <c r="C20" s="80"/>
      <c r="D20" s="80"/>
      <c r="E20" s="80"/>
      <c r="F20" s="80"/>
      <c r="G20" s="80"/>
      <c r="H20" s="80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81" t="s">
        <v>25</v>
      </c>
      <c r="B24" s="81"/>
      <c r="C24" s="81"/>
      <c r="D24" s="81"/>
      <c r="E24" s="81"/>
      <c r="F24" s="81"/>
      <c r="G24" s="81"/>
      <c r="H24" s="81"/>
    </row>
    <row r="25" spans="1:8" ht="15" customHeight="1" x14ac:dyDescent="0.2">
      <c r="A25" s="81" t="s">
        <v>26</v>
      </c>
      <c r="B25" s="81"/>
      <c r="C25" s="81"/>
      <c r="D25" s="81"/>
      <c r="E25" s="81"/>
      <c r="F25" s="81"/>
      <c r="G25" s="81"/>
      <c r="H25" s="81"/>
    </row>
    <row r="26" spans="1:8" ht="15" customHeight="1" x14ac:dyDescent="0.2">
      <c r="A26" s="74" t="s">
        <v>27</v>
      </c>
      <c r="B26" s="74"/>
      <c r="C26" s="74"/>
      <c r="D26" s="74"/>
      <c r="E26" s="74"/>
      <c r="F26" s="74"/>
      <c r="G26" s="74"/>
      <c r="H26" s="74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REITORIA</vt:lpstr>
      <vt:lpstr>ESAG</vt:lpstr>
      <vt:lpstr>FAED</vt:lpstr>
      <vt:lpstr>CERES</vt:lpstr>
      <vt:lpstr>CEO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2015-07-08T21:27:45Z</cp:lastPrinted>
  <dcterms:created xsi:type="dcterms:W3CDTF">2010-06-19T20:43:11Z</dcterms:created>
  <dcterms:modified xsi:type="dcterms:W3CDTF">2016-04-08T19:58:09Z</dcterms:modified>
</cp:coreProperties>
</file>