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0502-2015 - UDESC - Rouparia - Vig 13.07.16\"/>
    </mc:Choice>
  </mc:AlternateContent>
  <bookViews>
    <workbookView xWindow="0" yWindow="0" windowWidth="20490" windowHeight="7155" tabRatio="924" activeTab="4"/>
  </bookViews>
  <sheets>
    <sheet name="REITORIA_PROEX" sheetId="113" r:id="rId1"/>
    <sheet name="REITORIA_COVEST" sheetId="106" r:id="rId2"/>
    <sheet name="ESAG" sheetId="105" r:id="rId3"/>
    <sheet name="CEART" sheetId="111" r:id="rId4"/>
    <sheet name="FAED" sheetId="112" r:id="rId5"/>
    <sheet name="CEAD" sheetId="114" r:id="rId6"/>
    <sheet name="CEFID" sheetId="110" r:id="rId7"/>
    <sheet name="CAV" sheetId="108" r:id="rId8"/>
    <sheet name="CCT" sheetId="117" r:id="rId9"/>
    <sheet name="CEPLAN" sheetId="122" r:id="rId10"/>
    <sheet name="CEO" sheetId="121" r:id="rId11"/>
    <sheet name="CEAVI" sheetId="123" r:id="rId12"/>
    <sheet name="CERES" sheetId="124" r:id="rId13"/>
    <sheet name="GESTOR" sheetId="91" r:id="rId14"/>
    <sheet name="Modelo Anexo II IN 002_2014" sheetId="77" r:id="rId15"/>
  </sheets>
  <definedNames>
    <definedName name="diasuteis" localSheetId="13">#REF!</definedName>
    <definedName name="diasuteis">#REF!</definedName>
    <definedName name="Ferias" localSheetId="13">#REF!</definedName>
    <definedName name="Ferias">#REF!</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L3" i="111" l="1"/>
  <c r="I16" i="113" l="1"/>
  <c r="P16" i="91"/>
  <c r="O16" i="91"/>
  <c r="I5" i="91" l="1"/>
  <c r="I6" i="91"/>
  <c r="I7" i="91"/>
  <c r="I8" i="91"/>
  <c r="I9" i="91"/>
  <c r="I10" i="91"/>
  <c r="I11" i="91"/>
  <c r="I12" i="91"/>
  <c r="I13" i="91"/>
  <c r="I14" i="91"/>
  <c r="I15" i="91"/>
  <c r="I16" i="91"/>
  <c r="L16" i="91" s="1"/>
  <c r="I17" i="91"/>
  <c r="I18" i="91"/>
  <c r="I19" i="91"/>
  <c r="I20" i="91"/>
  <c r="I21" i="91"/>
  <c r="I22" i="91"/>
  <c r="I23" i="91"/>
  <c r="I24" i="91"/>
  <c r="I25" i="91"/>
  <c r="I26" i="91"/>
  <c r="I27" i="91"/>
  <c r="I28" i="91"/>
  <c r="I29" i="91"/>
  <c r="I30" i="91"/>
  <c r="I31" i="91"/>
  <c r="I32" i="91"/>
  <c r="I33" i="91"/>
  <c r="I34" i="91"/>
  <c r="I35" i="91"/>
  <c r="I36" i="91"/>
  <c r="I37" i="91"/>
  <c r="I38" i="91"/>
  <c r="I39" i="91"/>
  <c r="I40" i="91"/>
  <c r="I41" i="91"/>
  <c r="I42" i="91"/>
  <c r="I43" i="91"/>
  <c r="I44" i="91"/>
  <c r="I45" i="91"/>
  <c r="I46" i="91"/>
  <c r="I47" i="91"/>
  <c r="I48" i="91"/>
  <c r="I49" i="91"/>
  <c r="I50" i="91"/>
  <c r="I51" i="91"/>
  <c r="I52" i="91"/>
  <c r="I53" i="91"/>
  <c r="I54" i="91"/>
  <c r="I55" i="91"/>
  <c r="I56" i="91"/>
  <c r="I57" i="91"/>
  <c r="I58" i="91"/>
  <c r="I59" i="91"/>
  <c r="I60" i="91"/>
  <c r="I61" i="91"/>
  <c r="I62" i="91"/>
  <c r="I63" i="91"/>
  <c r="I64" i="91"/>
  <c r="I65" i="91"/>
  <c r="I66" i="91"/>
  <c r="I67" i="91"/>
  <c r="I68" i="91"/>
  <c r="I69" i="91"/>
  <c r="I70" i="91"/>
  <c r="I71" i="91"/>
  <c r="I72" i="91"/>
  <c r="I73" i="91"/>
  <c r="I74" i="91"/>
  <c r="I75" i="91"/>
  <c r="I76" i="91"/>
  <c r="I77" i="91"/>
  <c r="I78" i="91"/>
  <c r="I79" i="91"/>
  <c r="I80" i="91"/>
  <c r="I81" i="91"/>
  <c r="I82" i="91"/>
  <c r="I83" i="91"/>
  <c r="I84" i="91"/>
  <c r="I85" i="91"/>
  <c r="I86" i="91"/>
  <c r="I87" i="91"/>
  <c r="L87" i="91" s="1"/>
  <c r="I88" i="91"/>
  <c r="I89" i="91"/>
  <c r="I90" i="91"/>
  <c r="I91" i="91"/>
  <c r="I92" i="91"/>
  <c r="I93" i="91"/>
  <c r="I94" i="91"/>
  <c r="I95" i="91"/>
  <c r="L95" i="91" s="1"/>
  <c r="I96" i="91"/>
  <c r="I4" i="91"/>
  <c r="L5" i="91"/>
  <c r="L6" i="91"/>
  <c r="L7" i="91"/>
  <c r="L8" i="91"/>
  <c r="L9" i="91"/>
  <c r="L10" i="91"/>
  <c r="L11" i="91"/>
  <c r="L12" i="91"/>
  <c r="L13" i="91"/>
  <c r="L14" i="91"/>
  <c r="L15" i="91"/>
  <c r="L17" i="91"/>
  <c r="L18" i="91"/>
  <c r="L19" i="91"/>
  <c r="L20" i="91"/>
  <c r="L21" i="91"/>
  <c r="L22" i="91"/>
  <c r="L23" i="91"/>
  <c r="L24" i="91"/>
  <c r="L25" i="91"/>
  <c r="L26" i="91"/>
  <c r="L27" i="91"/>
  <c r="L28" i="91"/>
  <c r="L29" i="91"/>
  <c r="L30" i="91"/>
  <c r="L31" i="91"/>
  <c r="L32" i="91"/>
  <c r="L33" i="91"/>
  <c r="L34" i="91"/>
  <c r="L35" i="91"/>
  <c r="L36" i="91"/>
  <c r="L37" i="91"/>
  <c r="L38" i="91"/>
  <c r="L39" i="91"/>
  <c r="L40" i="91"/>
  <c r="L41" i="91"/>
  <c r="L42" i="91"/>
  <c r="L43" i="91"/>
  <c r="L44" i="91"/>
  <c r="L45" i="91"/>
  <c r="L46" i="91"/>
  <c r="L47" i="91"/>
  <c r="L48" i="91"/>
  <c r="L49" i="91"/>
  <c r="L50" i="91"/>
  <c r="L51" i="91"/>
  <c r="L52" i="91"/>
  <c r="L53" i="91"/>
  <c r="L54" i="91"/>
  <c r="L55" i="91"/>
  <c r="L56" i="91"/>
  <c r="L57" i="91"/>
  <c r="L58" i="91"/>
  <c r="L59" i="91"/>
  <c r="L60" i="91"/>
  <c r="L61" i="91"/>
  <c r="L62" i="91"/>
  <c r="L63" i="91"/>
  <c r="L64" i="91"/>
  <c r="L65" i="91"/>
  <c r="L66" i="91"/>
  <c r="L67" i="91"/>
  <c r="L68" i="91"/>
  <c r="L69" i="91"/>
  <c r="L70" i="91"/>
  <c r="L71" i="91"/>
  <c r="L72" i="91"/>
  <c r="L73" i="91"/>
  <c r="L74" i="91"/>
  <c r="L75" i="91"/>
  <c r="L76" i="91"/>
  <c r="L77" i="91"/>
  <c r="L78" i="91"/>
  <c r="L79" i="91"/>
  <c r="L80" i="91"/>
  <c r="L81" i="91"/>
  <c r="L82" i="91"/>
  <c r="L83" i="91"/>
  <c r="L84" i="91"/>
  <c r="L85" i="91"/>
  <c r="L86" i="91"/>
  <c r="L88" i="91"/>
  <c r="L89" i="91"/>
  <c r="L90" i="91"/>
  <c r="L91" i="91"/>
  <c r="L92" i="91"/>
  <c r="L93" i="91"/>
  <c r="L94" i="91"/>
  <c r="L96" i="91"/>
  <c r="J96" i="124"/>
  <c r="K96" i="124" s="1"/>
  <c r="J95" i="124"/>
  <c r="K95" i="124" s="1"/>
  <c r="J94" i="124"/>
  <c r="K94" i="124" s="1"/>
  <c r="J93" i="124"/>
  <c r="K93" i="124" s="1"/>
  <c r="J92" i="124"/>
  <c r="K92" i="124" s="1"/>
  <c r="J91" i="124"/>
  <c r="K91" i="124" s="1"/>
  <c r="J90" i="124"/>
  <c r="K90" i="124" s="1"/>
  <c r="J89" i="124"/>
  <c r="K89" i="124" s="1"/>
  <c r="J88" i="124"/>
  <c r="K88" i="124" s="1"/>
  <c r="J87" i="124"/>
  <c r="K87" i="124" s="1"/>
  <c r="J86" i="124"/>
  <c r="K86" i="124" s="1"/>
  <c r="J85" i="124"/>
  <c r="K85" i="124" s="1"/>
  <c r="J84" i="124"/>
  <c r="K84" i="124" s="1"/>
  <c r="J83" i="124"/>
  <c r="K83" i="124" s="1"/>
  <c r="J82" i="124"/>
  <c r="K82" i="124" s="1"/>
  <c r="J81" i="124"/>
  <c r="K81" i="124" s="1"/>
  <c r="J80" i="124"/>
  <c r="K80" i="124" s="1"/>
  <c r="J79" i="124"/>
  <c r="K79" i="124" s="1"/>
  <c r="J78" i="124"/>
  <c r="K78" i="124" s="1"/>
  <c r="J77" i="124"/>
  <c r="K77" i="124" s="1"/>
  <c r="J76" i="124"/>
  <c r="K76" i="124" s="1"/>
  <c r="J75" i="124"/>
  <c r="K75" i="124" s="1"/>
  <c r="J74" i="124"/>
  <c r="K74" i="124" s="1"/>
  <c r="J73" i="124"/>
  <c r="K73" i="124" s="1"/>
  <c r="J72" i="124"/>
  <c r="K72" i="124" s="1"/>
  <c r="J71" i="124"/>
  <c r="K71" i="124" s="1"/>
  <c r="J70" i="124"/>
  <c r="K70" i="124" s="1"/>
  <c r="J69" i="124"/>
  <c r="K69" i="124" s="1"/>
  <c r="J68" i="124"/>
  <c r="K68" i="124" s="1"/>
  <c r="J67" i="124"/>
  <c r="K67" i="124" s="1"/>
  <c r="J66" i="124"/>
  <c r="K66" i="124" s="1"/>
  <c r="J65" i="124"/>
  <c r="K65" i="124" s="1"/>
  <c r="J64" i="124"/>
  <c r="K64" i="124" s="1"/>
  <c r="J63" i="124"/>
  <c r="K63" i="124" s="1"/>
  <c r="J62" i="124"/>
  <c r="K62" i="124" s="1"/>
  <c r="J61" i="124"/>
  <c r="K61" i="124" s="1"/>
  <c r="J60" i="124"/>
  <c r="K60" i="124" s="1"/>
  <c r="J59" i="124"/>
  <c r="K59" i="124" s="1"/>
  <c r="J58" i="124"/>
  <c r="K58" i="124" s="1"/>
  <c r="J57" i="124"/>
  <c r="K57" i="124" s="1"/>
  <c r="J56" i="124"/>
  <c r="K56" i="124" s="1"/>
  <c r="J55" i="124"/>
  <c r="K55" i="124" s="1"/>
  <c r="J54" i="124"/>
  <c r="K54" i="124" s="1"/>
  <c r="J53" i="124"/>
  <c r="K53" i="124" s="1"/>
  <c r="J52" i="124"/>
  <c r="K52" i="124" s="1"/>
  <c r="J51" i="124"/>
  <c r="K51" i="124" s="1"/>
  <c r="J50" i="124"/>
  <c r="K50" i="124" s="1"/>
  <c r="J49" i="124"/>
  <c r="K49" i="124" s="1"/>
  <c r="J48" i="124"/>
  <c r="K48" i="124" s="1"/>
  <c r="J47" i="124"/>
  <c r="K47" i="124" s="1"/>
  <c r="J46" i="124"/>
  <c r="K46" i="124" s="1"/>
  <c r="J45" i="124"/>
  <c r="K45" i="124" s="1"/>
  <c r="J44" i="124"/>
  <c r="K44" i="124" s="1"/>
  <c r="J43" i="124"/>
  <c r="K43" i="124" s="1"/>
  <c r="J42" i="124"/>
  <c r="K42" i="124" s="1"/>
  <c r="J41" i="124"/>
  <c r="K41" i="124" s="1"/>
  <c r="J40" i="124"/>
  <c r="K40" i="124" s="1"/>
  <c r="J39" i="124"/>
  <c r="K39" i="124" s="1"/>
  <c r="J38" i="124"/>
  <c r="K38" i="124" s="1"/>
  <c r="J37" i="124"/>
  <c r="K37" i="124" s="1"/>
  <c r="J36" i="124"/>
  <c r="K36" i="124" s="1"/>
  <c r="J35" i="124"/>
  <c r="K35" i="124" s="1"/>
  <c r="J34" i="124"/>
  <c r="K34" i="124" s="1"/>
  <c r="J33" i="124"/>
  <c r="K33" i="124" s="1"/>
  <c r="J32" i="124"/>
  <c r="K32" i="124" s="1"/>
  <c r="J31" i="124"/>
  <c r="K31" i="124" s="1"/>
  <c r="J30" i="124"/>
  <c r="K30" i="124" s="1"/>
  <c r="J29" i="124"/>
  <c r="K29" i="124" s="1"/>
  <c r="J28" i="124"/>
  <c r="K28" i="124" s="1"/>
  <c r="J27" i="124"/>
  <c r="K27" i="124" s="1"/>
  <c r="J26" i="124"/>
  <c r="K26" i="124" s="1"/>
  <c r="J25" i="124"/>
  <c r="K25" i="124" s="1"/>
  <c r="J24" i="124"/>
  <c r="K24" i="124" s="1"/>
  <c r="J23" i="124"/>
  <c r="K23" i="124" s="1"/>
  <c r="J22" i="124"/>
  <c r="K22" i="124" s="1"/>
  <c r="J21" i="124"/>
  <c r="K21" i="124" s="1"/>
  <c r="J20" i="124"/>
  <c r="K20" i="124" s="1"/>
  <c r="J19" i="124"/>
  <c r="K19" i="124" s="1"/>
  <c r="J18" i="124"/>
  <c r="K18" i="124" s="1"/>
  <c r="J17" i="124"/>
  <c r="K17" i="124" s="1"/>
  <c r="J16" i="124"/>
  <c r="K16" i="124" s="1"/>
  <c r="J15" i="124"/>
  <c r="K15" i="124" s="1"/>
  <c r="J14" i="124"/>
  <c r="K14" i="124" s="1"/>
  <c r="J13" i="124"/>
  <c r="K13" i="124" s="1"/>
  <c r="J12" i="124"/>
  <c r="K12" i="124" s="1"/>
  <c r="J11" i="124"/>
  <c r="K11" i="124" s="1"/>
  <c r="J10" i="124"/>
  <c r="K10" i="124" s="1"/>
  <c r="J9" i="124"/>
  <c r="K9" i="124" s="1"/>
  <c r="J8" i="124"/>
  <c r="K8" i="124" s="1"/>
  <c r="J7" i="124"/>
  <c r="K7" i="124" s="1"/>
  <c r="J6" i="124"/>
  <c r="K6" i="124" s="1"/>
  <c r="J5" i="124"/>
  <c r="K5" i="124" s="1"/>
  <c r="J4" i="124"/>
  <c r="K4" i="124" s="1"/>
  <c r="J96" i="123"/>
  <c r="K96" i="123" s="1"/>
  <c r="J95" i="123"/>
  <c r="K95" i="123" s="1"/>
  <c r="J94" i="123"/>
  <c r="K94" i="123" s="1"/>
  <c r="J93" i="123"/>
  <c r="K93" i="123" s="1"/>
  <c r="J92" i="123"/>
  <c r="K92" i="123" s="1"/>
  <c r="J91" i="123"/>
  <c r="K91" i="123" s="1"/>
  <c r="J90" i="123"/>
  <c r="K90" i="123" s="1"/>
  <c r="J89" i="123"/>
  <c r="K89" i="123" s="1"/>
  <c r="J88" i="123"/>
  <c r="K88" i="123" s="1"/>
  <c r="J87" i="123"/>
  <c r="K87" i="123" s="1"/>
  <c r="J86" i="123"/>
  <c r="K86" i="123" s="1"/>
  <c r="J85" i="123"/>
  <c r="K85" i="123" s="1"/>
  <c r="J84" i="123"/>
  <c r="K84" i="123" s="1"/>
  <c r="J83" i="123"/>
  <c r="K83" i="123" s="1"/>
  <c r="J82" i="123"/>
  <c r="K82" i="123" s="1"/>
  <c r="J81" i="123"/>
  <c r="K81" i="123" s="1"/>
  <c r="J80" i="123"/>
  <c r="K80" i="123" s="1"/>
  <c r="J79" i="123"/>
  <c r="K79" i="123" s="1"/>
  <c r="J78" i="123"/>
  <c r="K78" i="123" s="1"/>
  <c r="J77" i="123"/>
  <c r="K77" i="123" s="1"/>
  <c r="J76" i="123"/>
  <c r="K76" i="123" s="1"/>
  <c r="J75" i="123"/>
  <c r="K75" i="123" s="1"/>
  <c r="J74" i="123"/>
  <c r="K74" i="123" s="1"/>
  <c r="J73" i="123"/>
  <c r="K73" i="123" s="1"/>
  <c r="J72" i="123"/>
  <c r="K72" i="123" s="1"/>
  <c r="J71" i="123"/>
  <c r="K71" i="123" s="1"/>
  <c r="J70" i="123"/>
  <c r="K70" i="123" s="1"/>
  <c r="J69" i="123"/>
  <c r="K69" i="123" s="1"/>
  <c r="K68" i="123"/>
  <c r="J68" i="123"/>
  <c r="J67" i="123"/>
  <c r="K67" i="123" s="1"/>
  <c r="J66" i="123"/>
  <c r="K66" i="123" s="1"/>
  <c r="J65" i="123"/>
  <c r="K65" i="123" s="1"/>
  <c r="J64" i="123"/>
  <c r="K64" i="123" s="1"/>
  <c r="J63" i="123"/>
  <c r="K63" i="123" s="1"/>
  <c r="J62" i="123"/>
  <c r="K62" i="123" s="1"/>
  <c r="J61" i="123"/>
  <c r="K61" i="123" s="1"/>
  <c r="J60" i="123"/>
  <c r="K60" i="123" s="1"/>
  <c r="J59" i="123"/>
  <c r="K59" i="123" s="1"/>
  <c r="J58" i="123"/>
  <c r="K58" i="123" s="1"/>
  <c r="J57" i="123"/>
  <c r="K57" i="123" s="1"/>
  <c r="J56" i="123"/>
  <c r="K56" i="123" s="1"/>
  <c r="J55" i="123"/>
  <c r="K55" i="123" s="1"/>
  <c r="J54" i="123"/>
  <c r="K54" i="123" s="1"/>
  <c r="J53" i="123"/>
  <c r="K53" i="123" s="1"/>
  <c r="J52" i="123"/>
  <c r="K52" i="123" s="1"/>
  <c r="J51" i="123"/>
  <c r="K51" i="123" s="1"/>
  <c r="J50" i="123"/>
  <c r="K50" i="123" s="1"/>
  <c r="J49" i="123"/>
  <c r="K49" i="123" s="1"/>
  <c r="J48" i="123"/>
  <c r="K48" i="123" s="1"/>
  <c r="J47" i="123"/>
  <c r="K47" i="123" s="1"/>
  <c r="J46" i="123"/>
  <c r="K46" i="123" s="1"/>
  <c r="J45" i="123"/>
  <c r="K45" i="123" s="1"/>
  <c r="J44" i="123"/>
  <c r="K44" i="123" s="1"/>
  <c r="J43" i="123"/>
  <c r="K43" i="123" s="1"/>
  <c r="J42" i="123"/>
  <c r="K42" i="123" s="1"/>
  <c r="J41" i="123"/>
  <c r="K41" i="123" s="1"/>
  <c r="J40" i="123"/>
  <c r="K40" i="123" s="1"/>
  <c r="J39" i="123"/>
  <c r="K39" i="123" s="1"/>
  <c r="J38" i="123"/>
  <c r="K38" i="123" s="1"/>
  <c r="J37" i="123"/>
  <c r="K37" i="123" s="1"/>
  <c r="J36" i="123"/>
  <c r="K36" i="123" s="1"/>
  <c r="J35" i="123"/>
  <c r="K35" i="123" s="1"/>
  <c r="J34" i="123"/>
  <c r="K34" i="123" s="1"/>
  <c r="J33" i="123"/>
  <c r="K33" i="123" s="1"/>
  <c r="J32" i="123"/>
  <c r="K32" i="123" s="1"/>
  <c r="J31" i="123"/>
  <c r="K31" i="123" s="1"/>
  <c r="J30" i="123"/>
  <c r="K30" i="123" s="1"/>
  <c r="J29" i="123"/>
  <c r="K29" i="123" s="1"/>
  <c r="J28" i="123"/>
  <c r="K28" i="123" s="1"/>
  <c r="J27" i="123"/>
  <c r="K27" i="123" s="1"/>
  <c r="J26" i="123"/>
  <c r="K26" i="123" s="1"/>
  <c r="J25" i="123"/>
  <c r="K25" i="123" s="1"/>
  <c r="J24" i="123"/>
  <c r="K24" i="123" s="1"/>
  <c r="J23" i="123"/>
  <c r="K23" i="123" s="1"/>
  <c r="J22" i="123"/>
  <c r="K22" i="123" s="1"/>
  <c r="J21" i="123"/>
  <c r="K21" i="123" s="1"/>
  <c r="J20" i="123"/>
  <c r="K20" i="123" s="1"/>
  <c r="J19" i="123"/>
  <c r="K19" i="123" s="1"/>
  <c r="J18" i="123"/>
  <c r="K18" i="123" s="1"/>
  <c r="J17" i="123"/>
  <c r="K17" i="123" s="1"/>
  <c r="J16" i="123"/>
  <c r="K16" i="123" s="1"/>
  <c r="J15" i="123"/>
  <c r="K15" i="123" s="1"/>
  <c r="J14" i="123"/>
  <c r="K14" i="123" s="1"/>
  <c r="J13" i="123"/>
  <c r="K13" i="123" s="1"/>
  <c r="J12" i="123"/>
  <c r="K12" i="123" s="1"/>
  <c r="J11" i="123"/>
  <c r="K11" i="123" s="1"/>
  <c r="J10" i="123"/>
  <c r="K10" i="123" s="1"/>
  <c r="J9" i="123"/>
  <c r="K9" i="123" s="1"/>
  <c r="J8" i="123"/>
  <c r="K8" i="123" s="1"/>
  <c r="J7" i="123"/>
  <c r="K7" i="123" s="1"/>
  <c r="J6" i="123"/>
  <c r="K6" i="123" s="1"/>
  <c r="J5" i="123"/>
  <c r="K5" i="123" s="1"/>
  <c r="J4" i="123"/>
  <c r="J96" i="121"/>
  <c r="K96" i="121" s="1"/>
  <c r="J95" i="121"/>
  <c r="K95" i="121" s="1"/>
  <c r="J94" i="121"/>
  <c r="K94" i="121" s="1"/>
  <c r="J93" i="121"/>
  <c r="K93" i="121" s="1"/>
  <c r="J92" i="121"/>
  <c r="K92" i="121" s="1"/>
  <c r="J91" i="121"/>
  <c r="K91" i="121" s="1"/>
  <c r="J90" i="121"/>
  <c r="K90" i="121" s="1"/>
  <c r="J89" i="121"/>
  <c r="K89" i="121" s="1"/>
  <c r="J88" i="121"/>
  <c r="K88" i="121" s="1"/>
  <c r="J87" i="121"/>
  <c r="K87" i="121" s="1"/>
  <c r="J86" i="121"/>
  <c r="K86" i="121" s="1"/>
  <c r="J85" i="121"/>
  <c r="K85" i="121" s="1"/>
  <c r="J84" i="121"/>
  <c r="K84" i="121" s="1"/>
  <c r="J83" i="121"/>
  <c r="K83" i="121" s="1"/>
  <c r="J82" i="121"/>
  <c r="K82" i="121" s="1"/>
  <c r="J81" i="121"/>
  <c r="K81" i="121" s="1"/>
  <c r="J80" i="121"/>
  <c r="K80" i="121" s="1"/>
  <c r="J79" i="121"/>
  <c r="K79" i="121" s="1"/>
  <c r="J78" i="121"/>
  <c r="K78" i="121" s="1"/>
  <c r="J77" i="121"/>
  <c r="K77" i="121" s="1"/>
  <c r="J76" i="121"/>
  <c r="K76" i="121" s="1"/>
  <c r="J75" i="121"/>
  <c r="K75" i="121" s="1"/>
  <c r="J74" i="121"/>
  <c r="K74" i="121" s="1"/>
  <c r="J73" i="121"/>
  <c r="K73" i="121" s="1"/>
  <c r="J72" i="121"/>
  <c r="K72" i="121" s="1"/>
  <c r="J71" i="121"/>
  <c r="K71" i="121" s="1"/>
  <c r="J70" i="121"/>
  <c r="K70" i="121" s="1"/>
  <c r="J69" i="121"/>
  <c r="K69" i="121" s="1"/>
  <c r="J68" i="121"/>
  <c r="K68" i="121" s="1"/>
  <c r="J67" i="121"/>
  <c r="K67" i="121" s="1"/>
  <c r="J66" i="121"/>
  <c r="K66" i="121" s="1"/>
  <c r="J65" i="121"/>
  <c r="K65" i="121" s="1"/>
  <c r="J64" i="121"/>
  <c r="K64" i="121" s="1"/>
  <c r="J63" i="121"/>
  <c r="K63" i="121" s="1"/>
  <c r="J62" i="121"/>
  <c r="K62" i="121" s="1"/>
  <c r="J61" i="121"/>
  <c r="K61" i="121" s="1"/>
  <c r="J60" i="121"/>
  <c r="K60" i="121" s="1"/>
  <c r="J59" i="121"/>
  <c r="K59" i="121" s="1"/>
  <c r="J58" i="121"/>
  <c r="K58" i="121" s="1"/>
  <c r="J57" i="121"/>
  <c r="K57" i="121" s="1"/>
  <c r="J56" i="121"/>
  <c r="K56" i="121" s="1"/>
  <c r="J55" i="121"/>
  <c r="K55" i="121" s="1"/>
  <c r="J54" i="121"/>
  <c r="K54" i="121" s="1"/>
  <c r="J53" i="121"/>
  <c r="K53" i="121" s="1"/>
  <c r="J52" i="121"/>
  <c r="K52" i="121" s="1"/>
  <c r="J51" i="121"/>
  <c r="K51" i="121" s="1"/>
  <c r="J50" i="121"/>
  <c r="K50" i="121" s="1"/>
  <c r="J49" i="121"/>
  <c r="K49" i="121" s="1"/>
  <c r="J48" i="121"/>
  <c r="K48" i="121" s="1"/>
  <c r="J47" i="121"/>
  <c r="K47" i="121" s="1"/>
  <c r="J46" i="121"/>
  <c r="K46" i="121" s="1"/>
  <c r="J45" i="121"/>
  <c r="K45" i="121" s="1"/>
  <c r="J44" i="121"/>
  <c r="K44" i="121" s="1"/>
  <c r="J43" i="121"/>
  <c r="K43" i="121" s="1"/>
  <c r="J42" i="121"/>
  <c r="K42" i="121" s="1"/>
  <c r="J41" i="121"/>
  <c r="K41" i="121" s="1"/>
  <c r="J40" i="121"/>
  <c r="K40" i="121" s="1"/>
  <c r="J39" i="121"/>
  <c r="K39" i="121" s="1"/>
  <c r="J38" i="121"/>
  <c r="K38" i="121" s="1"/>
  <c r="J37" i="121"/>
  <c r="K37" i="121" s="1"/>
  <c r="J36" i="121"/>
  <c r="K36" i="121" s="1"/>
  <c r="J35" i="121"/>
  <c r="K35" i="121" s="1"/>
  <c r="J34" i="121"/>
  <c r="K34" i="121" s="1"/>
  <c r="J33" i="121"/>
  <c r="K33" i="121" s="1"/>
  <c r="J32" i="121"/>
  <c r="K32" i="121" s="1"/>
  <c r="J31" i="121"/>
  <c r="K31" i="121" s="1"/>
  <c r="J30" i="121"/>
  <c r="K30" i="121" s="1"/>
  <c r="J29" i="121"/>
  <c r="K29" i="121" s="1"/>
  <c r="J28" i="121"/>
  <c r="K28" i="121" s="1"/>
  <c r="J27" i="121"/>
  <c r="K27" i="121" s="1"/>
  <c r="J26" i="121"/>
  <c r="K26" i="121" s="1"/>
  <c r="J25" i="121"/>
  <c r="K25" i="121" s="1"/>
  <c r="J24" i="121"/>
  <c r="K24" i="121" s="1"/>
  <c r="J23" i="121"/>
  <c r="K23" i="121" s="1"/>
  <c r="J22" i="121"/>
  <c r="K22" i="121" s="1"/>
  <c r="J21" i="121"/>
  <c r="K21" i="121" s="1"/>
  <c r="K20" i="121"/>
  <c r="J20" i="121"/>
  <c r="J19" i="121"/>
  <c r="K19" i="121" s="1"/>
  <c r="J18" i="121"/>
  <c r="K18" i="121" s="1"/>
  <c r="J17" i="121"/>
  <c r="K17" i="121" s="1"/>
  <c r="J16" i="121"/>
  <c r="K16" i="121" s="1"/>
  <c r="J15" i="121"/>
  <c r="K15" i="121" s="1"/>
  <c r="J14" i="121"/>
  <c r="K14" i="121" s="1"/>
  <c r="J13" i="121"/>
  <c r="K13" i="121" s="1"/>
  <c r="J12" i="121"/>
  <c r="K12" i="121" s="1"/>
  <c r="J11" i="121"/>
  <c r="K11" i="121" s="1"/>
  <c r="J10" i="121"/>
  <c r="K10" i="121" s="1"/>
  <c r="J9" i="121"/>
  <c r="K9" i="121" s="1"/>
  <c r="J8" i="121"/>
  <c r="K8" i="121" s="1"/>
  <c r="J7" i="121"/>
  <c r="K7" i="121" s="1"/>
  <c r="J6" i="121"/>
  <c r="K6" i="121" s="1"/>
  <c r="J5" i="121"/>
  <c r="K5" i="121" s="1"/>
  <c r="J4" i="121"/>
  <c r="K4" i="121" s="1"/>
  <c r="J96" i="122"/>
  <c r="K96" i="122" s="1"/>
  <c r="J95" i="122"/>
  <c r="K95" i="122" s="1"/>
  <c r="J94" i="122"/>
  <c r="K94" i="122" s="1"/>
  <c r="J93" i="122"/>
  <c r="K93" i="122" s="1"/>
  <c r="J92" i="122"/>
  <c r="K92" i="122" s="1"/>
  <c r="J91" i="122"/>
  <c r="K91" i="122" s="1"/>
  <c r="J90" i="122"/>
  <c r="K90" i="122" s="1"/>
  <c r="J89" i="122"/>
  <c r="K89" i="122" s="1"/>
  <c r="J88" i="122"/>
  <c r="K88" i="122" s="1"/>
  <c r="J87" i="122"/>
  <c r="K87" i="122" s="1"/>
  <c r="J86" i="122"/>
  <c r="K86" i="122" s="1"/>
  <c r="J85" i="122"/>
  <c r="K85" i="122" s="1"/>
  <c r="J84" i="122"/>
  <c r="K84" i="122" s="1"/>
  <c r="J83" i="122"/>
  <c r="K83" i="122" s="1"/>
  <c r="J82" i="122"/>
  <c r="K82" i="122" s="1"/>
  <c r="J81" i="122"/>
  <c r="K81" i="122" s="1"/>
  <c r="J80" i="122"/>
  <c r="K80" i="122" s="1"/>
  <c r="J79" i="122"/>
  <c r="K79" i="122" s="1"/>
  <c r="J78" i="122"/>
  <c r="K78" i="122" s="1"/>
  <c r="J77" i="122"/>
  <c r="K77" i="122" s="1"/>
  <c r="J76" i="122"/>
  <c r="K76" i="122" s="1"/>
  <c r="J75" i="122"/>
  <c r="K75" i="122" s="1"/>
  <c r="J74" i="122"/>
  <c r="K74" i="122" s="1"/>
  <c r="J73" i="122"/>
  <c r="K73" i="122" s="1"/>
  <c r="J72" i="122"/>
  <c r="K72" i="122" s="1"/>
  <c r="J71" i="122"/>
  <c r="K71" i="122" s="1"/>
  <c r="J70" i="122"/>
  <c r="K70" i="122" s="1"/>
  <c r="J69" i="122"/>
  <c r="K69" i="122" s="1"/>
  <c r="J68" i="122"/>
  <c r="K68" i="122" s="1"/>
  <c r="J67" i="122"/>
  <c r="K67" i="122" s="1"/>
  <c r="J66" i="122"/>
  <c r="K66" i="122" s="1"/>
  <c r="K65" i="122"/>
  <c r="J65" i="122"/>
  <c r="J64" i="122"/>
  <c r="K64" i="122" s="1"/>
  <c r="J63" i="122"/>
  <c r="K63" i="122" s="1"/>
  <c r="J62" i="122"/>
  <c r="K62" i="122" s="1"/>
  <c r="J61" i="122"/>
  <c r="K61" i="122" s="1"/>
  <c r="J60" i="122"/>
  <c r="K60" i="122" s="1"/>
  <c r="J59" i="122"/>
  <c r="K59" i="122" s="1"/>
  <c r="J58" i="122"/>
  <c r="K58" i="122" s="1"/>
  <c r="J57" i="122"/>
  <c r="K57" i="122" s="1"/>
  <c r="J56" i="122"/>
  <c r="K56" i="122" s="1"/>
  <c r="J55" i="122"/>
  <c r="K55" i="122" s="1"/>
  <c r="J54" i="122"/>
  <c r="K54" i="122" s="1"/>
  <c r="J53" i="122"/>
  <c r="K53" i="122" s="1"/>
  <c r="J52" i="122"/>
  <c r="K52" i="122" s="1"/>
  <c r="J51" i="122"/>
  <c r="K51" i="122" s="1"/>
  <c r="J50" i="122"/>
  <c r="K50" i="122" s="1"/>
  <c r="J49" i="122"/>
  <c r="K49" i="122" s="1"/>
  <c r="J48" i="122"/>
  <c r="K48" i="122" s="1"/>
  <c r="J47" i="122"/>
  <c r="K47" i="122" s="1"/>
  <c r="J46" i="122"/>
  <c r="K46" i="122" s="1"/>
  <c r="J45" i="122"/>
  <c r="K45" i="122" s="1"/>
  <c r="J44" i="122"/>
  <c r="K44" i="122" s="1"/>
  <c r="J43" i="122"/>
  <c r="K43" i="122" s="1"/>
  <c r="J42" i="122"/>
  <c r="K42" i="122" s="1"/>
  <c r="J41" i="122"/>
  <c r="K41" i="122" s="1"/>
  <c r="J40" i="122"/>
  <c r="K40" i="122" s="1"/>
  <c r="J39" i="122"/>
  <c r="K39" i="122" s="1"/>
  <c r="J38" i="122"/>
  <c r="K38" i="122" s="1"/>
  <c r="J37" i="122"/>
  <c r="K37" i="122" s="1"/>
  <c r="J36" i="122"/>
  <c r="K36" i="122" s="1"/>
  <c r="J35" i="122"/>
  <c r="K35" i="122" s="1"/>
  <c r="J34" i="122"/>
  <c r="K34" i="122" s="1"/>
  <c r="K33" i="122"/>
  <c r="J33" i="122"/>
  <c r="J32" i="122"/>
  <c r="K32" i="122" s="1"/>
  <c r="J31" i="122"/>
  <c r="K31" i="122" s="1"/>
  <c r="J30" i="122"/>
  <c r="K30" i="122" s="1"/>
  <c r="J29" i="122"/>
  <c r="K29" i="122" s="1"/>
  <c r="J28" i="122"/>
  <c r="K28" i="122" s="1"/>
  <c r="J27" i="122"/>
  <c r="K27" i="122" s="1"/>
  <c r="J26" i="122"/>
  <c r="K26" i="122" s="1"/>
  <c r="J25" i="122"/>
  <c r="K25" i="122" s="1"/>
  <c r="J24" i="122"/>
  <c r="K24" i="122" s="1"/>
  <c r="J23" i="122"/>
  <c r="K23" i="122" s="1"/>
  <c r="J22" i="122"/>
  <c r="K22" i="122" s="1"/>
  <c r="J21" i="122"/>
  <c r="K21" i="122" s="1"/>
  <c r="J20" i="122"/>
  <c r="K20" i="122" s="1"/>
  <c r="J19" i="122"/>
  <c r="K19" i="122" s="1"/>
  <c r="J18" i="122"/>
  <c r="K18" i="122" s="1"/>
  <c r="J17" i="122"/>
  <c r="K17" i="122" s="1"/>
  <c r="J16" i="122"/>
  <c r="K16" i="122" s="1"/>
  <c r="J15" i="122"/>
  <c r="K15" i="122" s="1"/>
  <c r="J14" i="122"/>
  <c r="K14" i="122" s="1"/>
  <c r="J13" i="122"/>
  <c r="K13" i="122" s="1"/>
  <c r="J12" i="122"/>
  <c r="K12" i="122" s="1"/>
  <c r="J11" i="122"/>
  <c r="K11" i="122" s="1"/>
  <c r="J10" i="122"/>
  <c r="K10" i="122" s="1"/>
  <c r="J9" i="122"/>
  <c r="K9" i="122" s="1"/>
  <c r="J8" i="122"/>
  <c r="K8" i="122" s="1"/>
  <c r="J7" i="122"/>
  <c r="K7" i="122" s="1"/>
  <c r="J6" i="122"/>
  <c r="K6" i="122" s="1"/>
  <c r="J5" i="122"/>
  <c r="K5" i="122" s="1"/>
  <c r="J4" i="122"/>
  <c r="K4" i="122" s="1"/>
  <c r="J96" i="117"/>
  <c r="K96" i="117" s="1"/>
  <c r="J95" i="117"/>
  <c r="K95" i="117" s="1"/>
  <c r="J94" i="117"/>
  <c r="K94" i="117" s="1"/>
  <c r="J93" i="117"/>
  <c r="K93" i="117" s="1"/>
  <c r="J92" i="117"/>
  <c r="K92" i="117" s="1"/>
  <c r="J91" i="117"/>
  <c r="K91" i="117" s="1"/>
  <c r="J90" i="117"/>
  <c r="K90" i="117" s="1"/>
  <c r="J89" i="117"/>
  <c r="K89" i="117" s="1"/>
  <c r="J88" i="117"/>
  <c r="K88" i="117" s="1"/>
  <c r="J87" i="117"/>
  <c r="K87" i="117" s="1"/>
  <c r="J86" i="117"/>
  <c r="K86" i="117" s="1"/>
  <c r="J85" i="117"/>
  <c r="K85" i="117" s="1"/>
  <c r="J84" i="117"/>
  <c r="K84" i="117" s="1"/>
  <c r="J83" i="117"/>
  <c r="K83" i="117" s="1"/>
  <c r="J82" i="117"/>
  <c r="K82" i="117" s="1"/>
  <c r="J81" i="117"/>
  <c r="K81" i="117" s="1"/>
  <c r="J80" i="117"/>
  <c r="K80" i="117" s="1"/>
  <c r="J79" i="117"/>
  <c r="K79" i="117" s="1"/>
  <c r="J78" i="117"/>
  <c r="K78" i="117" s="1"/>
  <c r="J77" i="117"/>
  <c r="K77" i="117" s="1"/>
  <c r="J76" i="117"/>
  <c r="K76" i="117" s="1"/>
  <c r="K75" i="117"/>
  <c r="J75" i="117"/>
  <c r="J74" i="117"/>
  <c r="K74" i="117" s="1"/>
  <c r="J73" i="117"/>
  <c r="K73" i="117" s="1"/>
  <c r="J72" i="117"/>
  <c r="K72" i="117" s="1"/>
  <c r="J71" i="117"/>
  <c r="K71" i="117" s="1"/>
  <c r="J70" i="117"/>
  <c r="K70" i="117" s="1"/>
  <c r="J69" i="117"/>
  <c r="K69" i="117" s="1"/>
  <c r="J68" i="117"/>
  <c r="K68" i="117" s="1"/>
  <c r="J67" i="117"/>
  <c r="K67" i="117" s="1"/>
  <c r="J66" i="117"/>
  <c r="K66" i="117" s="1"/>
  <c r="J65" i="117"/>
  <c r="K65" i="117" s="1"/>
  <c r="J64" i="117"/>
  <c r="K64" i="117" s="1"/>
  <c r="J63" i="117"/>
  <c r="K63" i="117" s="1"/>
  <c r="J62" i="117"/>
  <c r="K62" i="117" s="1"/>
  <c r="J61" i="117"/>
  <c r="K61" i="117" s="1"/>
  <c r="J60" i="117"/>
  <c r="K60" i="117" s="1"/>
  <c r="J59" i="117"/>
  <c r="K59" i="117" s="1"/>
  <c r="J58" i="117"/>
  <c r="K58" i="117" s="1"/>
  <c r="J57" i="117"/>
  <c r="K57" i="117" s="1"/>
  <c r="J56" i="117"/>
  <c r="K56" i="117" s="1"/>
  <c r="J55" i="117"/>
  <c r="K55" i="117" s="1"/>
  <c r="J54" i="117"/>
  <c r="K54" i="117" s="1"/>
  <c r="J53" i="117"/>
  <c r="K53" i="117" s="1"/>
  <c r="J52" i="117"/>
  <c r="K52" i="117" s="1"/>
  <c r="J51" i="117"/>
  <c r="K51" i="117" s="1"/>
  <c r="J50" i="117"/>
  <c r="K50" i="117" s="1"/>
  <c r="J49" i="117"/>
  <c r="K49" i="117" s="1"/>
  <c r="J48" i="117"/>
  <c r="K48" i="117" s="1"/>
  <c r="J47" i="117"/>
  <c r="K47" i="117" s="1"/>
  <c r="J46" i="117"/>
  <c r="K46" i="117" s="1"/>
  <c r="J45" i="117"/>
  <c r="K45" i="117" s="1"/>
  <c r="J44" i="117"/>
  <c r="K44" i="117" s="1"/>
  <c r="J43" i="117"/>
  <c r="K43" i="117" s="1"/>
  <c r="J42" i="117"/>
  <c r="K42" i="117" s="1"/>
  <c r="J41" i="117"/>
  <c r="K41" i="117" s="1"/>
  <c r="J40" i="117"/>
  <c r="K40" i="117" s="1"/>
  <c r="J39" i="117"/>
  <c r="K39" i="117" s="1"/>
  <c r="J38" i="117"/>
  <c r="K38" i="117" s="1"/>
  <c r="J37" i="117"/>
  <c r="K37" i="117" s="1"/>
  <c r="J36" i="117"/>
  <c r="K36" i="117" s="1"/>
  <c r="J35" i="117"/>
  <c r="K35" i="117" s="1"/>
  <c r="J34" i="117"/>
  <c r="K34" i="117" s="1"/>
  <c r="J33" i="117"/>
  <c r="K33" i="117" s="1"/>
  <c r="J32" i="117"/>
  <c r="K32" i="117" s="1"/>
  <c r="J31" i="117"/>
  <c r="K31" i="117" s="1"/>
  <c r="J30" i="117"/>
  <c r="K30" i="117" s="1"/>
  <c r="J29" i="117"/>
  <c r="K29" i="117" s="1"/>
  <c r="J28" i="117"/>
  <c r="K28" i="117" s="1"/>
  <c r="J27" i="117"/>
  <c r="K27" i="117" s="1"/>
  <c r="J26" i="117"/>
  <c r="K26" i="117" s="1"/>
  <c r="J25" i="117"/>
  <c r="K25" i="117" s="1"/>
  <c r="J24" i="117"/>
  <c r="K24" i="117" s="1"/>
  <c r="J23" i="117"/>
  <c r="K23" i="117" s="1"/>
  <c r="J22" i="117"/>
  <c r="K22" i="117" s="1"/>
  <c r="J21" i="117"/>
  <c r="K21" i="117" s="1"/>
  <c r="J20" i="117"/>
  <c r="K20" i="117" s="1"/>
  <c r="J19" i="117"/>
  <c r="K19" i="117" s="1"/>
  <c r="J18" i="117"/>
  <c r="K18" i="117" s="1"/>
  <c r="J17" i="117"/>
  <c r="K17" i="117" s="1"/>
  <c r="J16" i="117"/>
  <c r="K16" i="117" s="1"/>
  <c r="J15" i="117"/>
  <c r="K15" i="117" s="1"/>
  <c r="J14" i="117"/>
  <c r="K14" i="117" s="1"/>
  <c r="J13" i="117"/>
  <c r="K13" i="117" s="1"/>
  <c r="J12" i="117"/>
  <c r="K12" i="117" s="1"/>
  <c r="K11" i="117"/>
  <c r="J11" i="117"/>
  <c r="J10" i="117"/>
  <c r="K10" i="117" s="1"/>
  <c r="J9" i="117"/>
  <c r="K9" i="117" s="1"/>
  <c r="J8" i="117"/>
  <c r="K8" i="117" s="1"/>
  <c r="J7" i="117"/>
  <c r="K7" i="117" s="1"/>
  <c r="J6" i="117"/>
  <c r="K6" i="117" s="1"/>
  <c r="J5" i="117"/>
  <c r="K5" i="117" s="1"/>
  <c r="J4" i="117"/>
  <c r="K4" i="117" s="1"/>
  <c r="J96" i="108"/>
  <c r="K96" i="108" s="1"/>
  <c r="J95" i="108"/>
  <c r="K95" i="108" s="1"/>
  <c r="J94" i="108"/>
  <c r="K94" i="108" s="1"/>
  <c r="J93" i="108"/>
  <c r="K93" i="108" s="1"/>
  <c r="J92" i="108"/>
  <c r="K92" i="108" s="1"/>
  <c r="J91" i="108"/>
  <c r="K91" i="108" s="1"/>
  <c r="J90" i="108"/>
  <c r="K90" i="108" s="1"/>
  <c r="J89" i="108"/>
  <c r="K89" i="108" s="1"/>
  <c r="J88" i="108"/>
  <c r="K88" i="108" s="1"/>
  <c r="J87" i="108"/>
  <c r="K87" i="108" s="1"/>
  <c r="J86" i="108"/>
  <c r="K86" i="108" s="1"/>
  <c r="J85" i="108"/>
  <c r="K85" i="108" s="1"/>
  <c r="J84" i="108"/>
  <c r="K84" i="108" s="1"/>
  <c r="J83" i="108"/>
  <c r="K83" i="108" s="1"/>
  <c r="J82" i="108"/>
  <c r="K82" i="108" s="1"/>
  <c r="J81" i="108"/>
  <c r="K81" i="108" s="1"/>
  <c r="J80" i="108"/>
  <c r="K80" i="108" s="1"/>
  <c r="J79" i="108"/>
  <c r="K79" i="108" s="1"/>
  <c r="J78" i="108"/>
  <c r="K78" i="108" s="1"/>
  <c r="J77" i="108"/>
  <c r="K77" i="108" s="1"/>
  <c r="J76" i="108"/>
  <c r="K76" i="108" s="1"/>
  <c r="J75" i="108"/>
  <c r="K75" i="108" s="1"/>
  <c r="J74" i="108"/>
  <c r="K74" i="108" s="1"/>
  <c r="J73" i="108"/>
  <c r="K73" i="108" s="1"/>
  <c r="J72" i="108"/>
  <c r="K72" i="108" s="1"/>
  <c r="J71" i="108"/>
  <c r="K71" i="108" s="1"/>
  <c r="J70" i="108"/>
  <c r="K70" i="108" s="1"/>
  <c r="J69" i="108"/>
  <c r="K69" i="108" s="1"/>
  <c r="J68" i="108"/>
  <c r="K68" i="108" s="1"/>
  <c r="J67" i="108"/>
  <c r="K67" i="108" s="1"/>
  <c r="J66" i="108"/>
  <c r="K66" i="108" s="1"/>
  <c r="J65" i="108"/>
  <c r="K65" i="108" s="1"/>
  <c r="J64" i="108"/>
  <c r="K64" i="108" s="1"/>
  <c r="J63" i="108"/>
  <c r="K63" i="108" s="1"/>
  <c r="J62" i="108"/>
  <c r="K62" i="108" s="1"/>
  <c r="J61" i="108"/>
  <c r="K61" i="108" s="1"/>
  <c r="J60" i="108"/>
  <c r="K60" i="108" s="1"/>
  <c r="J59" i="108"/>
  <c r="K59" i="108" s="1"/>
  <c r="J58" i="108"/>
  <c r="K58" i="108" s="1"/>
  <c r="J57" i="108"/>
  <c r="K57" i="108" s="1"/>
  <c r="J56" i="108"/>
  <c r="K56" i="108" s="1"/>
  <c r="J55" i="108"/>
  <c r="K55" i="108" s="1"/>
  <c r="J54" i="108"/>
  <c r="K54" i="108" s="1"/>
  <c r="J53" i="108"/>
  <c r="K53" i="108" s="1"/>
  <c r="J52" i="108"/>
  <c r="K52" i="108" s="1"/>
  <c r="J51" i="108"/>
  <c r="K51" i="108" s="1"/>
  <c r="J50" i="108"/>
  <c r="K50" i="108" s="1"/>
  <c r="J49" i="108"/>
  <c r="K49" i="108" s="1"/>
  <c r="J48" i="108"/>
  <c r="K48" i="108" s="1"/>
  <c r="J47" i="108"/>
  <c r="K47" i="108" s="1"/>
  <c r="J46" i="108"/>
  <c r="K46" i="108" s="1"/>
  <c r="J45" i="108"/>
  <c r="K45" i="108" s="1"/>
  <c r="J44" i="108"/>
  <c r="K44" i="108" s="1"/>
  <c r="J43" i="108"/>
  <c r="K43" i="108" s="1"/>
  <c r="J42" i="108"/>
  <c r="K42" i="108" s="1"/>
  <c r="J41" i="108"/>
  <c r="K41" i="108" s="1"/>
  <c r="J40" i="108"/>
  <c r="K40" i="108" s="1"/>
  <c r="J39" i="108"/>
  <c r="K39" i="108" s="1"/>
  <c r="J38" i="108"/>
  <c r="K38" i="108" s="1"/>
  <c r="J37" i="108"/>
  <c r="K37" i="108" s="1"/>
  <c r="J36" i="108"/>
  <c r="K36" i="108" s="1"/>
  <c r="J35" i="108"/>
  <c r="K35" i="108" s="1"/>
  <c r="J34" i="108"/>
  <c r="K34" i="108" s="1"/>
  <c r="J33" i="108"/>
  <c r="J32" i="108"/>
  <c r="K32" i="108" s="1"/>
  <c r="J31" i="108"/>
  <c r="K31" i="108" s="1"/>
  <c r="J30" i="108"/>
  <c r="K30" i="108" s="1"/>
  <c r="J29" i="108"/>
  <c r="K29" i="108" s="1"/>
  <c r="J28" i="108"/>
  <c r="K28" i="108" s="1"/>
  <c r="J27" i="108"/>
  <c r="K27" i="108" s="1"/>
  <c r="J26" i="108"/>
  <c r="K26" i="108" s="1"/>
  <c r="J25" i="108"/>
  <c r="K25" i="108" s="1"/>
  <c r="J24" i="108"/>
  <c r="K24" i="108" s="1"/>
  <c r="J23" i="108"/>
  <c r="K23" i="108" s="1"/>
  <c r="J22" i="108"/>
  <c r="K22" i="108" s="1"/>
  <c r="J21" i="108"/>
  <c r="K21" i="108" s="1"/>
  <c r="J20" i="108"/>
  <c r="K20" i="108" s="1"/>
  <c r="J19" i="108"/>
  <c r="K19" i="108" s="1"/>
  <c r="J18" i="108"/>
  <c r="K18" i="108" s="1"/>
  <c r="J17" i="108"/>
  <c r="K17" i="108" s="1"/>
  <c r="J16" i="108"/>
  <c r="K16" i="108" s="1"/>
  <c r="J15" i="108"/>
  <c r="K15" i="108" s="1"/>
  <c r="J14" i="108"/>
  <c r="K14" i="108" s="1"/>
  <c r="J13" i="108"/>
  <c r="K13" i="108" s="1"/>
  <c r="J12" i="108"/>
  <c r="K12" i="108" s="1"/>
  <c r="J11" i="108"/>
  <c r="K11" i="108" s="1"/>
  <c r="J10" i="108"/>
  <c r="K10" i="108" s="1"/>
  <c r="J9" i="108"/>
  <c r="K9" i="108" s="1"/>
  <c r="J8" i="108"/>
  <c r="K8" i="108" s="1"/>
  <c r="J7" i="108"/>
  <c r="K7" i="108" s="1"/>
  <c r="J6" i="108"/>
  <c r="K6" i="108" s="1"/>
  <c r="J5" i="108"/>
  <c r="K5" i="108" s="1"/>
  <c r="J4" i="108"/>
  <c r="K4" i="108" s="1"/>
  <c r="J96" i="110"/>
  <c r="K96" i="110" s="1"/>
  <c r="J95" i="110"/>
  <c r="K95" i="110" s="1"/>
  <c r="J94" i="110"/>
  <c r="K94" i="110" s="1"/>
  <c r="J93" i="110"/>
  <c r="K93" i="110" s="1"/>
  <c r="J92" i="110"/>
  <c r="K92" i="110" s="1"/>
  <c r="J91" i="110"/>
  <c r="K91" i="110" s="1"/>
  <c r="J90" i="110"/>
  <c r="K90" i="110" s="1"/>
  <c r="J89" i="110"/>
  <c r="K89" i="110" s="1"/>
  <c r="J88" i="110"/>
  <c r="K88" i="110" s="1"/>
  <c r="J87" i="110"/>
  <c r="K87" i="110" s="1"/>
  <c r="J86" i="110"/>
  <c r="K86" i="110" s="1"/>
  <c r="J85" i="110"/>
  <c r="K85" i="110" s="1"/>
  <c r="J84" i="110"/>
  <c r="K84" i="110" s="1"/>
  <c r="J83" i="110"/>
  <c r="K83" i="110" s="1"/>
  <c r="J82" i="110"/>
  <c r="K82" i="110" s="1"/>
  <c r="J81" i="110"/>
  <c r="K81" i="110" s="1"/>
  <c r="J80" i="110"/>
  <c r="K80" i="110" s="1"/>
  <c r="J79" i="110"/>
  <c r="K79" i="110" s="1"/>
  <c r="J78" i="110"/>
  <c r="K78" i="110" s="1"/>
  <c r="J77" i="110"/>
  <c r="K77" i="110" s="1"/>
  <c r="J76" i="110"/>
  <c r="K76" i="110" s="1"/>
  <c r="J75" i="110"/>
  <c r="K75" i="110" s="1"/>
  <c r="J74" i="110"/>
  <c r="K74" i="110" s="1"/>
  <c r="J73" i="110"/>
  <c r="K73" i="110" s="1"/>
  <c r="J72" i="110"/>
  <c r="K72" i="110" s="1"/>
  <c r="J71" i="110"/>
  <c r="K71" i="110" s="1"/>
  <c r="J70" i="110"/>
  <c r="K70" i="110" s="1"/>
  <c r="J69" i="110"/>
  <c r="K69" i="110" s="1"/>
  <c r="J68" i="110"/>
  <c r="K68" i="110" s="1"/>
  <c r="J67" i="110"/>
  <c r="K67" i="110" s="1"/>
  <c r="J66" i="110"/>
  <c r="K66" i="110" s="1"/>
  <c r="J65" i="110"/>
  <c r="K65" i="110" s="1"/>
  <c r="J64" i="110"/>
  <c r="K64" i="110" s="1"/>
  <c r="J63" i="110"/>
  <c r="K63" i="110" s="1"/>
  <c r="J62" i="110"/>
  <c r="K62" i="110" s="1"/>
  <c r="J61" i="110"/>
  <c r="K61" i="110" s="1"/>
  <c r="J60" i="110"/>
  <c r="K60" i="110" s="1"/>
  <c r="J59" i="110"/>
  <c r="K59" i="110" s="1"/>
  <c r="J58" i="110"/>
  <c r="K58" i="110" s="1"/>
  <c r="J57" i="110"/>
  <c r="K57" i="110" s="1"/>
  <c r="J56" i="110"/>
  <c r="K56" i="110" s="1"/>
  <c r="J55" i="110"/>
  <c r="K55" i="110" s="1"/>
  <c r="J54" i="110"/>
  <c r="K54" i="110" s="1"/>
  <c r="J53" i="110"/>
  <c r="K53" i="110" s="1"/>
  <c r="J52" i="110"/>
  <c r="K52" i="110" s="1"/>
  <c r="J51" i="110"/>
  <c r="K51" i="110" s="1"/>
  <c r="J50" i="110"/>
  <c r="K50" i="110" s="1"/>
  <c r="J49" i="110"/>
  <c r="K49" i="110" s="1"/>
  <c r="J48" i="110"/>
  <c r="K48" i="110" s="1"/>
  <c r="J47" i="110"/>
  <c r="K47" i="110" s="1"/>
  <c r="J46" i="110"/>
  <c r="K46" i="110" s="1"/>
  <c r="J45" i="110"/>
  <c r="K45" i="110" s="1"/>
  <c r="J44" i="110"/>
  <c r="K44" i="110" s="1"/>
  <c r="J43" i="110"/>
  <c r="K43" i="110" s="1"/>
  <c r="J42" i="110"/>
  <c r="K42" i="110" s="1"/>
  <c r="J41" i="110"/>
  <c r="K41" i="110" s="1"/>
  <c r="J40" i="110"/>
  <c r="K40" i="110" s="1"/>
  <c r="J39" i="110"/>
  <c r="K39" i="110" s="1"/>
  <c r="J38" i="110"/>
  <c r="K38" i="110" s="1"/>
  <c r="J37" i="110"/>
  <c r="K37" i="110" s="1"/>
  <c r="J36" i="110"/>
  <c r="K36" i="110" s="1"/>
  <c r="J35" i="110"/>
  <c r="K35" i="110" s="1"/>
  <c r="J34" i="110"/>
  <c r="K34" i="110" s="1"/>
  <c r="J33" i="110"/>
  <c r="K33" i="110" s="1"/>
  <c r="J32" i="110"/>
  <c r="K32" i="110" s="1"/>
  <c r="J31" i="110"/>
  <c r="K31" i="110" s="1"/>
  <c r="J30" i="110"/>
  <c r="K30" i="110" s="1"/>
  <c r="J29" i="110"/>
  <c r="K29" i="110" s="1"/>
  <c r="J28" i="110"/>
  <c r="K28" i="110" s="1"/>
  <c r="J27" i="110"/>
  <c r="K27" i="110" s="1"/>
  <c r="J26" i="110"/>
  <c r="K26" i="110" s="1"/>
  <c r="J25" i="110"/>
  <c r="K25" i="110" s="1"/>
  <c r="J24" i="110"/>
  <c r="K24" i="110" s="1"/>
  <c r="J23" i="110"/>
  <c r="K23" i="110" s="1"/>
  <c r="J22" i="110"/>
  <c r="K22" i="110" s="1"/>
  <c r="J21" i="110"/>
  <c r="K21" i="110" s="1"/>
  <c r="J20" i="110"/>
  <c r="K20" i="110" s="1"/>
  <c r="J19" i="110"/>
  <c r="K19" i="110" s="1"/>
  <c r="J18" i="110"/>
  <c r="K18" i="110" s="1"/>
  <c r="J17" i="110"/>
  <c r="K17" i="110" s="1"/>
  <c r="J16" i="110"/>
  <c r="K16" i="110" s="1"/>
  <c r="J15" i="110"/>
  <c r="K15" i="110" s="1"/>
  <c r="J14" i="110"/>
  <c r="K14" i="110" s="1"/>
  <c r="J13" i="110"/>
  <c r="K13" i="110" s="1"/>
  <c r="J12" i="110"/>
  <c r="K12" i="110" s="1"/>
  <c r="J11" i="110"/>
  <c r="K11" i="110" s="1"/>
  <c r="J10" i="110"/>
  <c r="K10" i="110" s="1"/>
  <c r="J9" i="110"/>
  <c r="K9" i="110" s="1"/>
  <c r="J8" i="110"/>
  <c r="K8" i="110" s="1"/>
  <c r="J7" i="110"/>
  <c r="K7" i="110" s="1"/>
  <c r="J6" i="110"/>
  <c r="K6" i="110" s="1"/>
  <c r="J5" i="110"/>
  <c r="K5" i="110" s="1"/>
  <c r="J4" i="110"/>
  <c r="K4" i="110" s="1"/>
  <c r="J96" i="114"/>
  <c r="K96" i="114" s="1"/>
  <c r="J95" i="114"/>
  <c r="K95" i="114" s="1"/>
  <c r="J94" i="114"/>
  <c r="K94" i="114" s="1"/>
  <c r="K93" i="114"/>
  <c r="J93" i="114"/>
  <c r="J92" i="114"/>
  <c r="K92" i="114" s="1"/>
  <c r="J91" i="114"/>
  <c r="K91" i="114" s="1"/>
  <c r="J90" i="114"/>
  <c r="K90" i="114" s="1"/>
  <c r="J89" i="114"/>
  <c r="K89" i="114" s="1"/>
  <c r="J88" i="114"/>
  <c r="K88" i="114" s="1"/>
  <c r="J87" i="114"/>
  <c r="K87" i="114" s="1"/>
  <c r="J86" i="114"/>
  <c r="K86" i="114" s="1"/>
  <c r="K85" i="114"/>
  <c r="J85" i="114"/>
  <c r="J84" i="114"/>
  <c r="K84" i="114" s="1"/>
  <c r="J83" i="114"/>
  <c r="K83" i="114" s="1"/>
  <c r="J82" i="114"/>
  <c r="K82" i="114" s="1"/>
  <c r="J81" i="114"/>
  <c r="K81" i="114" s="1"/>
  <c r="J80" i="114"/>
  <c r="K80" i="114" s="1"/>
  <c r="J79" i="114"/>
  <c r="K79" i="114" s="1"/>
  <c r="J78" i="114"/>
  <c r="K78" i="114" s="1"/>
  <c r="K77" i="114"/>
  <c r="J77" i="114"/>
  <c r="J76" i="114"/>
  <c r="K76" i="114" s="1"/>
  <c r="J75" i="114"/>
  <c r="K75" i="114" s="1"/>
  <c r="J74" i="114"/>
  <c r="K74" i="114" s="1"/>
  <c r="J73" i="114"/>
  <c r="K73" i="114" s="1"/>
  <c r="J72" i="114"/>
  <c r="K72" i="114" s="1"/>
  <c r="J71" i="114"/>
  <c r="K71" i="114" s="1"/>
  <c r="J70" i="114"/>
  <c r="K70" i="114" s="1"/>
  <c r="K69" i="114"/>
  <c r="J69" i="114"/>
  <c r="J68" i="114"/>
  <c r="K68" i="114" s="1"/>
  <c r="J67" i="114"/>
  <c r="K67" i="114" s="1"/>
  <c r="J66" i="114"/>
  <c r="K66" i="114" s="1"/>
  <c r="J65" i="114"/>
  <c r="K65" i="114" s="1"/>
  <c r="J64" i="114"/>
  <c r="K64" i="114" s="1"/>
  <c r="J63" i="114"/>
  <c r="K63" i="114" s="1"/>
  <c r="J62" i="114"/>
  <c r="K62" i="114" s="1"/>
  <c r="K61" i="114"/>
  <c r="J61" i="114"/>
  <c r="J60" i="114"/>
  <c r="K60" i="114" s="1"/>
  <c r="J59" i="114"/>
  <c r="K59" i="114" s="1"/>
  <c r="J58" i="114"/>
  <c r="K58" i="114" s="1"/>
  <c r="J57" i="114"/>
  <c r="K57" i="114" s="1"/>
  <c r="J56" i="114"/>
  <c r="K56" i="114" s="1"/>
  <c r="J55" i="114"/>
  <c r="K55" i="114" s="1"/>
  <c r="J54" i="114"/>
  <c r="K54" i="114" s="1"/>
  <c r="K53" i="114"/>
  <c r="J53" i="114"/>
  <c r="J52" i="114"/>
  <c r="K52" i="114" s="1"/>
  <c r="J51" i="114"/>
  <c r="K51" i="114" s="1"/>
  <c r="J50" i="114"/>
  <c r="K50" i="114" s="1"/>
  <c r="J49" i="114"/>
  <c r="K49" i="114" s="1"/>
  <c r="J48" i="114"/>
  <c r="K48" i="114" s="1"/>
  <c r="J47" i="114"/>
  <c r="K47" i="114" s="1"/>
  <c r="J46" i="114"/>
  <c r="K46" i="114" s="1"/>
  <c r="K45" i="114"/>
  <c r="J45" i="114"/>
  <c r="J44" i="114"/>
  <c r="K44" i="114" s="1"/>
  <c r="J43" i="114"/>
  <c r="K43" i="114" s="1"/>
  <c r="J42" i="114"/>
  <c r="K42" i="114" s="1"/>
  <c r="J41" i="114"/>
  <c r="K41" i="114" s="1"/>
  <c r="J40" i="114"/>
  <c r="K40" i="114" s="1"/>
  <c r="J39" i="114"/>
  <c r="K39" i="114" s="1"/>
  <c r="J38" i="114"/>
  <c r="K38" i="114" s="1"/>
  <c r="K37" i="114"/>
  <c r="J37" i="114"/>
  <c r="J36" i="114"/>
  <c r="K36" i="114" s="1"/>
  <c r="J35" i="114"/>
  <c r="K35" i="114" s="1"/>
  <c r="J34" i="114"/>
  <c r="K34" i="114" s="1"/>
  <c r="J33" i="114"/>
  <c r="K33" i="114" s="1"/>
  <c r="J32" i="114"/>
  <c r="K32" i="114" s="1"/>
  <c r="J31" i="114"/>
  <c r="K31" i="114" s="1"/>
  <c r="J30" i="114"/>
  <c r="K30" i="114" s="1"/>
  <c r="K29" i="114"/>
  <c r="J29" i="114"/>
  <c r="J28" i="114"/>
  <c r="K28" i="114" s="1"/>
  <c r="J27" i="114"/>
  <c r="K27" i="114" s="1"/>
  <c r="J26" i="114"/>
  <c r="K26" i="114" s="1"/>
  <c r="J25" i="114"/>
  <c r="K25" i="114" s="1"/>
  <c r="J24" i="114"/>
  <c r="K24" i="114" s="1"/>
  <c r="J23" i="114"/>
  <c r="K23" i="114" s="1"/>
  <c r="J22" i="114"/>
  <c r="K22" i="114" s="1"/>
  <c r="K21" i="114"/>
  <c r="J21" i="114"/>
  <c r="J20" i="114"/>
  <c r="K20" i="114" s="1"/>
  <c r="J19" i="114"/>
  <c r="K19" i="114" s="1"/>
  <c r="J18" i="114"/>
  <c r="K18" i="114" s="1"/>
  <c r="J17" i="114"/>
  <c r="K17" i="114" s="1"/>
  <c r="J16" i="114"/>
  <c r="K16" i="114" s="1"/>
  <c r="J15" i="114"/>
  <c r="K15" i="114" s="1"/>
  <c r="J14" i="114"/>
  <c r="K14" i="114" s="1"/>
  <c r="K13" i="114"/>
  <c r="J13" i="114"/>
  <c r="J12" i="114"/>
  <c r="K12" i="114" s="1"/>
  <c r="J11" i="114"/>
  <c r="K11" i="114" s="1"/>
  <c r="J10" i="114"/>
  <c r="K10" i="114" s="1"/>
  <c r="J9" i="114"/>
  <c r="K9" i="114" s="1"/>
  <c r="J8" i="114"/>
  <c r="K8" i="114" s="1"/>
  <c r="J7" i="114"/>
  <c r="K7" i="114" s="1"/>
  <c r="J6" i="114"/>
  <c r="K6" i="114" s="1"/>
  <c r="K5" i="114"/>
  <c r="J5" i="114"/>
  <c r="J4" i="114"/>
  <c r="K4" i="114" s="1"/>
  <c r="J96" i="112"/>
  <c r="K96" i="112" s="1"/>
  <c r="J95" i="112"/>
  <c r="K95" i="112" s="1"/>
  <c r="J94" i="112"/>
  <c r="K94" i="112" s="1"/>
  <c r="J93" i="112"/>
  <c r="K93" i="112" s="1"/>
  <c r="J92" i="112"/>
  <c r="K92" i="112" s="1"/>
  <c r="J91" i="112"/>
  <c r="K91" i="112" s="1"/>
  <c r="J90" i="112"/>
  <c r="K90" i="112" s="1"/>
  <c r="J89" i="112"/>
  <c r="K89" i="112" s="1"/>
  <c r="J88" i="112"/>
  <c r="K88" i="112" s="1"/>
  <c r="J87" i="112"/>
  <c r="K87" i="112" s="1"/>
  <c r="J86" i="112"/>
  <c r="K86" i="112" s="1"/>
  <c r="J85" i="112"/>
  <c r="K85" i="112" s="1"/>
  <c r="J84" i="112"/>
  <c r="K84" i="112" s="1"/>
  <c r="J83" i="112"/>
  <c r="K83" i="112" s="1"/>
  <c r="J82" i="112"/>
  <c r="K82" i="112" s="1"/>
  <c r="K81" i="112"/>
  <c r="J81" i="112"/>
  <c r="J80" i="112"/>
  <c r="K80" i="112" s="1"/>
  <c r="J79" i="112"/>
  <c r="K79" i="112" s="1"/>
  <c r="J78" i="112"/>
  <c r="K78" i="112" s="1"/>
  <c r="J77" i="112"/>
  <c r="K77" i="112" s="1"/>
  <c r="J76" i="112"/>
  <c r="K76" i="112" s="1"/>
  <c r="J75" i="112"/>
  <c r="K75" i="112" s="1"/>
  <c r="J74" i="112"/>
  <c r="K74" i="112" s="1"/>
  <c r="J73" i="112"/>
  <c r="K73" i="112" s="1"/>
  <c r="J72" i="112"/>
  <c r="K72" i="112" s="1"/>
  <c r="J71" i="112"/>
  <c r="K71" i="112" s="1"/>
  <c r="J70" i="112"/>
  <c r="K70" i="112" s="1"/>
  <c r="J69" i="112"/>
  <c r="K69" i="112" s="1"/>
  <c r="J68" i="112"/>
  <c r="K68" i="112" s="1"/>
  <c r="J67" i="112"/>
  <c r="K67" i="112" s="1"/>
  <c r="J66" i="112"/>
  <c r="K66" i="112" s="1"/>
  <c r="J65" i="112"/>
  <c r="K65" i="112" s="1"/>
  <c r="J64" i="112"/>
  <c r="K64" i="112" s="1"/>
  <c r="J63" i="112"/>
  <c r="K63" i="112" s="1"/>
  <c r="J62" i="112"/>
  <c r="K62" i="112" s="1"/>
  <c r="J61" i="112"/>
  <c r="K61" i="112" s="1"/>
  <c r="J60" i="112"/>
  <c r="K60" i="112" s="1"/>
  <c r="J59" i="112"/>
  <c r="K59" i="112" s="1"/>
  <c r="J58" i="112"/>
  <c r="K58" i="112" s="1"/>
  <c r="J57" i="112"/>
  <c r="K57" i="112" s="1"/>
  <c r="J56" i="112"/>
  <c r="K56" i="112" s="1"/>
  <c r="J55" i="112"/>
  <c r="K55" i="112" s="1"/>
  <c r="J54" i="112"/>
  <c r="K54" i="112" s="1"/>
  <c r="J53" i="112"/>
  <c r="K53" i="112" s="1"/>
  <c r="J52" i="112"/>
  <c r="K52" i="112" s="1"/>
  <c r="J51" i="112"/>
  <c r="K51" i="112" s="1"/>
  <c r="J50" i="112"/>
  <c r="K50" i="112" s="1"/>
  <c r="K49" i="112"/>
  <c r="J49" i="112"/>
  <c r="J48" i="112"/>
  <c r="K48" i="112" s="1"/>
  <c r="J47" i="112"/>
  <c r="K47" i="112" s="1"/>
  <c r="J46" i="112"/>
  <c r="K46" i="112" s="1"/>
  <c r="J45" i="112"/>
  <c r="K45" i="112" s="1"/>
  <c r="J44" i="112"/>
  <c r="K44" i="112" s="1"/>
  <c r="J43" i="112"/>
  <c r="K43" i="112" s="1"/>
  <c r="J42" i="112"/>
  <c r="K42" i="112" s="1"/>
  <c r="J41" i="112"/>
  <c r="K41" i="112" s="1"/>
  <c r="J40" i="112"/>
  <c r="K40" i="112" s="1"/>
  <c r="J39" i="112"/>
  <c r="K39" i="112" s="1"/>
  <c r="J38" i="112"/>
  <c r="K38" i="112" s="1"/>
  <c r="J37" i="112"/>
  <c r="K37" i="112" s="1"/>
  <c r="J36" i="112"/>
  <c r="K36" i="112" s="1"/>
  <c r="J35" i="112"/>
  <c r="K35" i="112" s="1"/>
  <c r="J34" i="112"/>
  <c r="K34" i="112" s="1"/>
  <c r="J33" i="112"/>
  <c r="K33" i="112" s="1"/>
  <c r="J32" i="112"/>
  <c r="K32" i="112" s="1"/>
  <c r="J31" i="112"/>
  <c r="K31" i="112" s="1"/>
  <c r="J30" i="112"/>
  <c r="K30" i="112" s="1"/>
  <c r="J29" i="112"/>
  <c r="K29" i="112" s="1"/>
  <c r="J28" i="112"/>
  <c r="K28" i="112" s="1"/>
  <c r="J27" i="112"/>
  <c r="K27" i="112" s="1"/>
  <c r="J26" i="112"/>
  <c r="K26" i="112" s="1"/>
  <c r="K25" i="112"/>
  <c r="J25" i="112"/>
  <c r="J24" i="112"/>
  <c r="K24" i="112" s="1"/>
  <c r="J23" i="112"/>
  <c r="K23" i="112" s="1"/>
  <c r="J22" i="112"/>
  <c r="K22" i="112" s="1"/>
  <c r="J21" i="112"/>
  <c r="K21" i="112" s="1"/>
  <c r="J20" i="112"/>
  <c r="K20" i="112" s="1"/>
  <c r="J19" i="112"/>
  <c r="K19" i="112" s="1"/>
  <c r="J18" i="112"/>
  <c r="K18" i="112" s="1"/>
  <c r="J17" i="112"/>
  <c r="K17" i="112" s="1"/>
  <c r="J16" i="112"/>
  <c r="K16" i="112" s="1"/>
  <c r="J15" i="112"/>
  <c r="K15" i="112" s="1"/>
  <c r="J14" i="112"/>
  <c r="K14" i="112" s="1"/>
  <c r="J13" i="112"/>
  <c r="K13" i="112" s="1"/>
  <c r="J12" i="112"/>
  <c r="K12" i="112" s="1"/>
  <c r="J11" i="112"/>
  <c r="K11" i="112" s="1"/>
  <c r="J10" i="112"/>
  <c r="K10" i="112" s="1"/>
  <c r="J9" i="112"/>
  <c r="K9" i="112" s="1"/>
  <c r="J8" i="112"/>
  <c r="K8" i="112" s="1"/>
  <c r="J7" i="112"/>
  <c r="K7" i="112" s="1"/>
  <c r="J6" i="112"/>
  <c r="K6" i="112" s="1"/>
  <c r="J5" i="112"/>
  <c r="K5" i="112" s="1"/>
  <c r="J4" i="112"/>
  <c r="K4" i="112" s="1"/>
  <c r="J4" i="111"/>
  <c r="K4" i="111" s="1"/>
  <c r="J96" i="111"/>
  <c r="K96" i="111" s="1"/>
  <c r="J95" i="111"/>
  <c r="K95" i="111" s="1"/>
  <c r="J94" i="111"/>
  <c r="K94" i="111" s="1"/>
  <c r="J93" i="111"/>
  <c r="K93" i="111" s="1"/>
  <c r="J92" i="111"/>
  <c r="K92" i="111" s="1"/>
  <c r="J91" i="111"/>
  <c r="K91" i="111" s="1"/>
  <c r="J90" i="111"/>
  <c r="K90" i="111" s="1"/>
  <c r="J89" i="111"/>
  <c r="K89" i="111" s="1"/>
  <c r="J88" i="111"/>
  <c r="K88" i="111" s="1"/>
  <c r="J87" i="111"/>
  <c r="K87" i="111" s="1"/>
  <c r="J86" i="111"/>
  <c r="K86" i="111" s="1"/>
  <c r="J85" i="111"/>
  <c r="K85" i="111" s="1"/>
  <c r="J84" i="111"/>
  <c r="K84" i="111" s="1"/>
  <c r="J83" i="111"/>
  <c r="K83" i="111" s="1"/>
  <c r="J82" i="111"/>
  <c r="K82" i="111" s="1"/>
  <c r="J81" i="111"/>
  <c r="K81" i="111" s="1"/>
  <c r="J80" i="111"/>
  <c r="K80" i="111" s="1"/>
  <c r="J79" i="111"/>
  <c r="K79" i="111" s="1"/>
  <c r="J78" i="111"/>
  <c r="K78" i="111" s="1"/>
  <c r="J77" i="111"/>
  <c r="K77" i="111" s="1"/>
  <c r="J76" i="111"/>
  <c r="K76" i="111" s="1"/>
  <c r="J75" i="111"/>
  <c r="K75" i="111" s="1"/>
  <c r="J74" i="111"/>
  <c r="K74" i="111" s="1"/>
  <c r="J73" i="111"/>
  <c r="K73" i="111" s="1"/>
  <c r="J72" i="111"/>
  <c r="K72" i="111" s="1"/>
  <c r="J71" i="111"/>
  <c r="K71" i="111" s="1"/>
  <c r="J70" i="111"/>
  <c r="K70" i="111" s="1"/>
  <c r="J69" i="111"/>
  <c r="K69" i="111" s="1"/>
  <c r="J68" i="111"/>
  <c r="K68" i="111" s="1"/>
  <c r="J67" i="111"/>
  <c r="K67" i="111" s="1"/>
  <c r="J66" i="111"/>
  <c r="K66" i="111" s="1"/>
  <c r="J65" i="111"/>
  <c r="K65" i="111" s="1"/>
  <c r="J64" i="111"/>
  <c r="K64" i="111" s="1"/>
  <c r="J63" i="111"/>
  <c r="K63" i="111" s="1"/>
  <c r="J62" i="111"/>
  <c r="K62" i="111" s="1"/>
  <c r="J61" i="111"/>
  <c r="K61" i="111" s="1"/>
  <c r="J60" i="111"/>
  <c r="K60" i="111" s="1"/>
  <c r="J59" i="111"/>
  <c r="K59" i="111" s="1"/>
  <c r="J58" i="111"/>
  <c r="K58" i="111" s="1"/>
  <c r="J57" i="111"/>
  <c r="K57" i="111" s="1"/>
  <c r="J56" i="111"/>
  <c r="K56" i="111" s="1"/>
  <c r="J55" i="111"/>
  <c r="K55" i="111" s="1"/>
  <c r="J54" i="111"/>
  <c r="K54" i="111" s="1"/>
  <c r="J53" i="111"/>
  <c r="K53" i="111" s="1"/>
  <c r="J52" i="111"/>
  <c r="K52" i="111" s="1"/>
  <c r="J51" i="111"/>
  <c r="K51" i="111" s="1"/>
  <c r="J50" i="111"/>
  <c r="K50" i="111" s="1"/>
  <c r="J49" i="111"/>
  <c r="K49" i="111" s="1"/>
  <c r="J48" i="111"/>
  <c r="K48" i="111" s="1"/>
  <c r="J47" i="111"/>
  <c r="K47" i="111" s="1"/>
  <c r="J46" i="111"/>
  <c r="K46" i="111" s="1"/>
  <c r="J45" i="111"/>
  <c r="K45" i="111" s="1"/>
  <c r="J44" i="111"/>
  <c r="K44" i="111" s="1"/>
  <c r="J43" i="111"/>
  <c r="K43" i="111" s="1"/>
  <c r="J42" i="111"/>
  <c r="K42" i="111" s="1"/>
  <c r="J41" i="111"/>
  <c r="K41" i="111" s="1"/>
  <c r="J40" i="111"/>
  <c r="K40" i="111" s="1"/>
  <c r="J39" i="111"/>
  <c r="K39" i="111" s="1"/>
  <c r="J38" i="111"/>
  <c r="K38" i="111" s="1"/>
  <c r="J37" i="111"/>
  <c r="K37" i="111" s="1"/>
  <c r="J36" i="111"/>
  <c r="K36" i="111" s="1"/>
  <c r="J35" i="111"/>
  <c r="K35" i="111" s="1"/>
  <c r="J34" i="111"/>
  <c r="K34" i="111" s="1"/>
  <c r="J33" i="111"/>
  <c r="K33" i="111" s="1"/>
  <c r="J32" i="111"/>
  <c r="K32" i="111" s="1"/>
  <c r="J31" i="111"/>
  <c r="K31" i="111" s="1"/>
  <c r="J30" i="111"/>
  <c r="K30" i="111" s="1"/>
  <c r="J29" i="111"/>
  <c r="K29" i="111" s="1"/>
  <c r="J28" i="111"/>
  <c r="K28" i="111" s="1"/>
  <c r="J27" i="111"/>
  <c r="K27" i="111" s="1"/>
  <c r="J26" i="111"/>
  <c r="K26" i="111" s="1"/>
  <c r="J25" i="111"/>
  <c r="K25" i="111" s="1"/>
  <c r="J24" i="111"/>
  <c r="K24" i="111" s="1"/>
  <c r="J23" i="111"/>
  <c r="K23" i="111" s="1"/>
  <c r="J22" i="111"/>
  <c r="K22" i="111" s="1"/>
  <c r="J21" i="111"/>
  <c r="K21" i="111" s="1"/>
  <c r="J20" i="111"/>
  <c r="K20" i="111" s="1"/>
  <c r="J19" i="111"/>
  <c r="K19" i="111" s="1"/>
  <c r="J18" i="111"/>
  <c r="K18" i="111" s="1"/>
  <c r="J17" i="111"/>
  <c r="K17" i="111" s="1"/>
  <c r="J16" i="111"/>
  <c r="K16" i="111" s="1"/>
  <c r="J15" i="111"/>
  <c r="K15" i="111" s="1"/>
  <c r="J14" i="111"/>
  <c r="K14" i="111" s="1"/>
  <c r="J13" i="111"/>
  <c r="K13" i="111" s="1"/>
  <c r="J12" i="111"/>
  <c r="K12" i="111" s="1"/>
  <c r="J11" i="111"/>
  <c r="K11" i="111" s="1"/>
  <c r="J10" i="111"/>
  <c r="K10" i="111" s="1"/>
  <c r="J9" i="111"/>
  <c r="K9" i="111" s="1"/>
  <c r="J8" i="111"/>
  <c r="K8" i="111" s="1"/>
  <c r="J7" i="111"/>
  <c r="K7" i="111" s="1"/>
  <c r="J6" i="111"/>
  <c r="K6" i="111" s="1"/>
  <c r="J5" i="111"/>
  <c r="K5" i="111" s="1"/>
  <c r="J96" i="105"/>
  <c r="K96" i="105" s="1"/>
  <c r="J95" i="105"/>
  <c r="K95" i="105" s="1"/>
  <c r="J94" i="105"/>
  <c r="K94" i="105" s="1"/>
  <c r="J93" i="105"/>
  <c r="K93" i="105" s="1"/>
  <c r="J92" i="105"/>
  <c r="K92" i="105" s="1"/>
  <c r="J91" i="105"/>
  <c r="K91" i="105" s="1"/>
  <c r="J90" i="105"/>
  <c r="K90" i="105" s="1"/>
  <c r="J89" i="105"/>
  <c r="K89" i="105" s="1"/>
  <c r="J88" i="105"/>
  <c r="K88" i="105" s="1"/>
  <c r="J87" i="105"/>
  <c r="K87" i="105" s="1"/>
  <c r="J86" i="105"/>
  <c r="K86" i="105" s="1"/>
  <c r="J85" i="105"/>
  <c r="K85" i="105" s="1"/>
  <c r="J84" i="105"/>
  <c r="K84" i="105" s="1"/>
  <c r="J83" i="105"/>
  <c r="K83" i="105" s="1"/>
  <c r="J82" i="105"/>
  <c r="K82" i="105" s="1"/>
  <c r="J81" i="105"/>
  <c r="K81" i="105" s="1"/>
  <c r="J80" i="105"/>
  <c r="K80" i="105" s="1"/>
  <c r="J79" i="105"/>
  <c r="K79" i="105" s="1"/>
  <c r="J78" i="105"/>
  <c r="K78" i="105" s="1"/>
  <c r="J77" i="105"/>
  <c r="K77" i="105" s="1"/>
  <c r="J76" i="105"/>
  <c r="K76" i="105" s="1"/>
  <c r="J75" i="105"/>
  <c r="K75" i="105" s="1"/>
  <c r="J74" i="105"/>
  <c r="K74" i="105" s="1"/>
  <c r="J73" i="105"/>
  <c r="K73" i="105" s="1"/>
  <c r="J72" i="105"/>
  <c r="K72" i="105" s="1"/>
  <c r="J71" i="105"/>
  <c r="K71" i="105" s="1"/>
  <c r="J70" i="105"/>
  <c r="K70" i="105" s="1"/>
  <c r="J69" i="105"/>
  <c r="K69" i="105" s="1"/>
  <c r="J68" i="105"/>
  <c r="K68" i="105" s="1"/>
  <c r="J67" i="105"/>
  <c r="K67" i="105" s="1"/>
  <c r="J66" i="105"/>
  <c r="K66" i="105" s="1"/>
  <c r="K65" i="105"/>
  <c r="J65" i="105"/>
  <c r="J64" i="105"/>
  <c r="K64" i="105" s="1"/>
  <c r="J63" i="105"/>
  <c r="K63" i="105" s="1"/>
  <c r="J62" i="105"/>
  <c r="K62" i="105" s="1"/>
  <c r="J61" i="105"/>
  <c r="K61" i="105" s="1"/>
  <c r="J60" i="105"/>
  <c r="K60" i="105" s="1"/>
  <c r="J59" i="105"/>
  <c r="K59" i="105" s="1"/>
  <c r="J58" i="105"/>
  <c r="K58" i="105" s="1"/>
  <c r="J57" i="105"/>
  <c r="K57" i="105" s="1"/>
  <c r="J56" i="105"/>
  <c r="K56" i="105" s="1"/>
  <c r="J55" i="105"/>
  <c r="K55" i="105" s="1"/>
  <c r="J54" i="105"/>
  <c r="K54" i="105" s="1"/>
  <c r="J53" i="105"/>
  <c r="K53" i="105" s="1"/>
  <c r="J52" i="105"/>
  <c r="K52" i="105" s="1"/>
  <c r="J51" i="105"/>
  <c r="K51" i="105" s="1"/>
  <c r="J50" i="105"/>
  <c r="K50" i="105" s="1"/>
  <c r="J49" i="105"/>
  <c r="K49" i="105" s="1"/>
  <c r="J48" i="105"/>
  <c r="K48" i="105" s="1"/>
  <c r="J47" i="105"/>
  <c r="K47" i="105" s="1"/>
  <c r="J46" i="105"/>
  <c r="K46" i="105" s="1"/>
  <c r="J45" i="105"/>
  <c r="K45" i="105" s="1"/>
  <c r="J44" i="105"/>
  <c r="K44" i="105" s="1"/>
  <c r="J43" i="105"/>
  <c r="K43" i="105" s="1"/>
  <c r="J42" i="105"/>
  <c r="K42" i="105" s="1"/>
  <c r="J41" i="105"/>
  <c r="K41" i="105" s="1"/>
  <c r="J40" i="105"/>
  <c r="K40" i="105" s="1"/>
  <c r="J39" i="105"/>
  <c r="K39" i="105" s="1"/>
  <c r="J38" i="105"/>
  <c r="K38" i="105" s="1"/>
  <c r="J37" i="105"/>
  <c r="K37" i="105" s="1"/>
  <c r="J36" i="105"/>
  <c r="K36" i="105" s="1"/>
  <c r="J35" i="105"/>
  <c r="K35" i="105" s="1"/>
  <c r="J34" i="105"/>
  <c r="K34" i="105" s="1"/>
  <c r="K33" i="105"/>
  <c r="J33" i="105"/>
  <c r="J32" i="105"/>
  <c r="K32" i="105" s="1"/>
  <c r="J31" i="105"/>
  <c r="K31" i="105" s="1"/>
  <c r="J30" i="105"/>
  <c r="K30" i="105" s="1"/>
  <c r="J29" i="105"/>
  <c r="K29" i="105" s="1"/>
  <c r="J28" i="105"/>
  <c r="K28" i="105" s="1"/>
  <c r="J27" i="105"/>
  <c r="K27" i="105" s="1"/>
  <c r="J26" i="105"/>
  <c r="K26" i="105" s="1"/>
  <c r="J25" i="105"/>
  <c r="K25" i="105" s="1"/>
  <c r="J24" i="105"/>
  <c r="K24" i="105" s="1"/>
  <c r="J23" i="105"/>
  <c r="K23" i="105" s="1"/>
  <c r="J22" i="105"/>
  <c r="K22" i="105" s="1"/>
  <c r="J21" i="105"/>
  <c r="K21" i="105" s="1"/>
  <c r="J20" i="105"/>
  <c r="K20" i="105" s="1"/>
  <c r="J19" i="105"/>
  <c r="K19" i="105" s="1"/>
  <c r="J18" i="105"/>
  <c r="K18" i="105" s="1"/>
  <c r="J17" i="105"/>
  <c r="K17" i="105" s="1"/>
  <c r="J16" i="105"/>
  <c r="K16" i="105" s="1"/>
  <c r="J15" i="105"/>
  <c r="K15" i="105" s="1"/>
  <c r="J14" i="105"/>
  <c r="K14" i="105" s="1"/>
  <c r="J13" i="105"/>
  <c r="K13" i="105" s="1"/>
  <c r="J12" i="105"/>
  <c r="K12" i="105" s="1"/>
  <c r="J11" i="105"/>
  <c r="K11" i="105" s="1"/>
  <c r="J10" i="105"/>
  <c r="K10" i="105" s="1"/>
  <c r="J9" i="105"/>
  <c r="K9" i="105" s="1"/>
  <c r="J8" i="105"/>
  <c r="K8" i="105" s="1"/>
  <c r="J7" i="105"/>
  <c r="K7" i="105" s="1"/>
  <c r="J6" i="105"/>
  <c r="K6" i="105" s="1"/>
  <c r="J5" i="105"/>
  <c r="K5" i="105" s="1"/>
  <c r="J4" i="105"/>
  <c r="K4" i="105" s="1"/>
  <c r="J96" i="106"/>
  <c r="K96" i="106" s="1"/>
  <c r="J95" i="106"/>
  <c r="K95" i="106" s="1"/>
  <c r="J94" i="106"/>
  <c r="K94" i="106" s="1"/>
  <c r="J93" i="106"/>
  <c r="K93" i="106" s="1"/>
  <c r="J92" i="106"/>
  <c r="K92" i="106" s="1"/>
  <c r="K91" i="106"/>
  <c r="J91" i="106"/>
  <c r="J90" i="106"/>
  <c r="K90" i="106" s="1"/>
  <c r="J89" i="106"/>
  <c r="K89" i="106" s="1"/>
  <c r="J88" i="106"/>
  <c r="K88" i="106" s="1"/>
  <c r="J87" i="106"/>
  <c r="K87" i="106" s="1"/>
  <c r="J86" i="106"/>
  <c r="K86" i="106" s="1"/>
  <c r="J85" i="106"/>
  <c r="K85" i="106" s="1"/>
  <c r="J84" i="106"/>
  <c r="K84" i="106" s="1"/>
  <c r="J83" i="106"/>
  <c r="K83" i="106" s="1"/>
  <c r="J82" i="106"/>
  <c r="K82" i="106" s="1"/>
  <c r="J81" i="106"/>
  <c r="K81" i="106" s="1"/>
  <c r="J80" i="106"/>
  <c r="K80" i="106" s="1"/>
  <c r="J79" i="106"/>
  <c r="K79" i="106" s="1"/>
  <c r="J78" i="106"/>
  <c r="K78" i="106" s="1"/>
  <c r="J77" i="106"/>
  <c r="K77" i="106" s="1"/>
  <c r="J76" i="106"/>
  <c r="K76" i="106" s="1"/>
  <c r="K75" i="106"/>
  <c r="J75" i="106"/>
  <c r="J74" i="106"/>
  <c r="K74" i="106" s="1"/>
  <c r="J73" i="106"/>
  <c r="K73" i="106" s="1"/>
  <c r="J72" i="106"/>
  <c r="K72" i="106" s="1"/>
  <c r="J71" i="106"/>
  <c r="K71" i="106" s="1"/>
  <c r="J70" i="106"/>
  <c r="K70" i="106" s="1"/>
  <c r="J69" i="106"/>
  <c r="K69" i="106" s="1"/>
  <c r="J68" i="106"/>
  <c r="K68" i="106" s="1"/>
  <c r="J67" i="106"/>
  <c r="K67" i="106" s="1"/>
  <c r="J66" i="106"/>
  <c r="K66" i="106" s="1"/>
  <c r="J65" i="106"/>
  <c r="K65" i="106" s="1"/>
  <c r="J64" i="106"/>
  <c r="K64" i="106" s="1"/>
  <c r="J63" i="106"/>
  <c r="K63" i="106" s="1"/>
  <c r="J62" i="106"/>
  <c r="K62" i="106" s="1"/>
  <c r="K61" i="106"/>
  <c r="J61" i="106"/>
  <c r="J60" i="106"/>
  <c r="K60" i="106" s="1"/>
  <c r="J59" i="106"/>
  <c r="K59" i="106" s="1"/>
  <c r="J58" i="106"/>
  <c r="K58" i="106" s="1"/>
  <c r="J57" i="106"/>
  <c r="K57" i="106" s="1"/>
  <c r="J56" i="106"/>
  <c r="K56" i="106" s="1"/>
  <c r="J55" i="106"/>
  <c r="K55" i="106" s="1"/>
  <c r="J54" i="106"/>
  <c r="K54" i="106" s="1"/>
  <c r="J53" i="106"/>
  <c r="K53" i="106" s="1"/>
  <c r="J52" i="106"/>
  <c r="K52" i="106" s="1"/>
  <c r="J51" i="106"/>
  <c r="K51" i="106" s="1"/>
  <c r="J50" i="106"/>
  <c r="K50" i="106" s="1"/>
  <c r="J49" i="106"/>
  <c r="K49" i="106" s="1"/>
  <c r="J48" i="106"/>
  <c r="K48" i="106" s="1"/>
  <c r="J47" i="106"/>
  <c r="K47" i="106" s="1"/>
  <c r="J46" i="106"/>
  <c r="K46" i="106" s="1"/>
  <c r="K45" i="106"/>
  <c r="J45" i="106"/>
  <c r="J44" i="106"/>
  <c r="K44" i="106" s="1"/>
  <c r="J43" i="106"/>
  <c r="K43" i="106" s="1"/>
  <c r="J42" i="106"/>
  <c r="K42" i="106" s="1"/>
  <c r="J41" i="106"/>
  <c r="K41" i="106" s="1"/>
  <c r="J40" i="106"/>
  <c r="K40" i="106" s="1"/>
  <c r="J39" i="106"/>
  <c r="K39" i="106" s="1"/>
  <c r="J38" i="106"/>
  <c r="K38" i="106" s="1"/>
  <c r="J37" i="106"/>
  <c r="K37" i="106" s="1"/>
  <c r="J36" i="106"/>
  <c r="K36" i="106" s="1"/>
  <c r="J35" i="106"/>
  <c r="K35" i="106" s="1"/>
  <c r="J34" i="106"/>
  <c r="K34" i="106" s="1"/>
  <c r="J33" i="106"/>
  <c r="K33" i="106" s="1"/>
  <c r="J32" i="106"/>
  <c r="K32" i="106" s="1"/>
  <c r="J31" i="106"/>
  <c r="K31" i="106" s="1"/>
  <c r="J30" i="106"/>
  <c r="K30" i="106" s="1"/>
  <c r="K29" i="106"/>
  <c r="J29" i="106"/>
  <c r="J28" i="106"/>
  <c r="K28" i="106" s="1"/>
  <c r="J27" i="106"/>
  <c r="K27" i="106" s="1"/>
  <c r="J26" i="106"/>
  <c r="K26" i="106" s="1"/>
  <c r="J25" i="106"/>
  <c r="K25" i="106" s="1"/>
  <c r="J24" i="106"/>
  <c r="K24" i="106" s="1"/>
  <c r="J23" i="106"/>
  <c r="K23" i="106" s="1"/>
  <c r="J22" i="106"/>
  <c r="K22" i="106" s="1"/>
  <c r="J21" i="106"/>
  <c r="K21" i="106" s="1"/>
  <c r="J20" i="106"/>
  <c r="K20" i="106" s="1"/>
  <c r="J19" i="106"/>
  <c r="K19" i="106" s="1"/>
  <c r="J18" i="106"/>
  <c r="K18" i="106" s="1"/>
  <c r="J17" i="106"/>
  <c r="K17" i="106" s="1"/>
  <c r="J16" i="106"/>
  <c r="K16" i="106" s="1"/>
  <c r="J15" i="106"/>
  <c r="K15" i="106" s="1"/>
  <c r="J14" i="106"/>
  <c r="K14" i="106" s="1"/>
  <c r="K13" i="106"/>
  <c r="J13" i="106"/>
  <c r="J12" i="106"/>
  <c r="K12" i="106" s="1"/>
  <c r="J11" i="106"/>
  <c r="K11" i="106" s="1"/>
  <c r="J10" i="106"/>
  <c r="K10" i="106" s="1"/>
  <c r="J9" i="106"/>
  <c r="K9" i="106" s="1"/>
  <c r="J8" i="106"/>
  <c r="K8" i="106" s="1"/>
  <c r="J7" i="106"/>
  <c r="K7" i="106" s="1"/>
  <c r="J6" i="106"/>
  <c r="K6" i="106" s="1"/>
  <c r="J5" i="106"/>
  <c r="K5" i="106" s="1"/>
  <c r="J4" i="106"/>
  <c r="K4" i="106" s="1"/>
  <c r="J50" i="113"/>
  <c r="K50" i="113" s="1"/>
  <c r="J51" i="113"/>
  <c r="K51" i="113" s="1"/>
  <c r="J52" i="113"/>
  <c r="K52" i="113"/>
  <c r="J53" i="113"/>
  <c r="K53" i="113" s="1"/>
  <c r="J54" i="113"/>
  <c r="K54" i="113" s="1"/>
  <c r="J55" i="113"/>
  <c r="K55" i="113" s="1"/>
  <c r="J56" i="113"/>
  <c r="K56" i="113"/>
  <c r="J57" i="113"/>
  <c r="K57" i="113" s="1"/>
  <c r="J58" i="113"/>
  <c r="K58" i="113" s="1"/>
  <c r="J59" i="113"/>
  <c r="K59" i="113" s="1"/>
  <c r="J60" i="113"/>
  <c r="K60" i="113"/>
  <c r="J61" i="113"/>
  <c r="K61" i="113" s="1"/>
  <c r="J62" i="113"/>
  <c r="K62" i="113" s="1"/>
  <c r="J63" i="113"/>
  <c r="K63" i="113" s="1"/>
  <c r="J64" i="113"/>
  <c r="K64" i="113"/>
  <c r="J65" i="113"/>
  <c r="K65" i="113" s="1"/>
  <c r="J66" i="113"/>
  <c r="K66" i="113" s="1"/>
  <c r="J67" i="113"/>
  <c r="K67" i="113" s="1"/>
  <c r="J68" i="113"/>
  <c r="K68" i="113"/>
  <c r="J69" i="113"/>
  <c r="K69" i="113" s="1"/>
  <c r="J70" i="113"/>
  <c r="K70" i="113" s="1"/>
  <c r="J71" i="113"/>
  <c r="K71" i="113" s="1"/>
  <c r="J72" i="113"/>
  <c r="K72" i="113"/>
  <c r="J73" i="113"/>
  <c r="K73" i="113" s="1"/>
  <c r="J74" i="113"/>
  <c r="K74" i="113" s="1"/>
  <c r="J75" i="113"/>
  <c r="K75" i="113" s="1"/>
  <c r="J76" i="113"/>
  <c r="K76" i="113"/>
  <c r="J77" i="113"/>
  <c r="K77" i="113" s="1"/>
  <c r="J78" i="113"/>
  <c r="K78" i="113" s="1"/>
  <c r="J79" i="113"/>
  <c r="K79" i="113" s="1"/>
  <c r="J80" i="113"/>
  <c r="K80" i="113"/>
  <c r="J81" i="113"/>
  <c r="K81" i="113" s="1"/>
  <c r="J82" i="113"/>
  <c r="K82" i="113" s="1"/>
  <c r="J83" i="113"/>
  <c r="K83" i="113" s="1"/>
  <c r="J84" i="113"/>
  <c r="K84" i="113"/>
  <c r="J85" i="113"/>
  <c r="K85" i="113" s="1"/>
  <c r="J86" i="113"/>
  <c r="K86" i="113" s="1"/>
  <c r="J87" i="113"/>
  <c r="K87" i="113" s="1"/>
  <c r="J88" i="113"/>
  <c r="K88" i="113"/>
  <c r="J89" i="113"/>
  <c r="K89" i="113" s="1"/>
  <c r="J90" i="113"/>
  <c r="K90" i="113" s="1"/>
  <c r="J91" i="113"/>
  <c r="K91" i="113" s="1"/>
  <c r="J92" i="113"/>
  <c r="K92" i="113"/>
  <c r="J93" i="113"/>
  <c r="K93" i="113" s="1"/>
  <c r="J94" i="113"/>
  <c r="K94" i="113" s="1"/>
  <c r="J95" i="113"/>
  <c r="K95" i="113" s="1"/>
  <c r="J96" i="113"/>
  <c r="K96" i="113"/>
  <c r="J89" i="91" l="1"/>
  <c r="M89" i="91" s="1"/>
  <c r="J61" i="91"/>
  <c r="K61" i="91" s="1"/>
  <c r="K4" i="123"/>
  <c r="J81" i="91"/>
  <c r="M81" i="91" s="1"/>
  <c r="J77" i="91"/>
  <c r="J65" i="91"/>
  <c r="M65" i="91" s="1"/>
  <c r="J96" i="91"/>
  <c r="M96" i="91" s="1"/>
  <c r="J88" i="91"/>
  <c r="M88" i="91" s="1"/>
  <c r="J93" i="91"/>
  <c r="K93" i="91" s="1"/>
  <c r="J85" i="91"/>
  <c r="K85" i="91" s="1"/>
  <c r="J73" i="91"/>
  <c r="J57" i="91"/>
  <c r="J92" i="91"/>
  <c r="M92" i="91" s="1"/>
  <c r="J84" i="91"/>
  <c r="M84" i="91" s="1"/>
  <c r="J69" i="91"/>
  <c r="M69" i="91" s="1"/>
  <c r="J53" i="91"/>
  <c r="M53" i="91" s="1"/>
  <c r="K33" i="108"/>
  <c r="J80" i="91"/>
  <c r="M80" i="91" s="1"/>
  <c r="J72" i="91"/>
  <c r="M72" i="91" s="1"/>
  <c r="J64" i="91"/>
  <c r="M64" i="91" s="1"/>
  <c r="J56" i="91"/>
  <c r="M56" i="91" s="1"/>
  <c r="J95" i="91"/>
  <c r="M95" i="91" s="1"/>
  <c r="J91" i="91"/>
  <c r="M91" i="91" s="1"/>
  <c r="J87" i="91"/>
  <c r="M87" i="91" s="1"/>
  <c r="J83" i="91"/>
  <c r="J79" i="91"/>
  <c r="J75" i="91"/>
  <c r="J71" i="91"/>
  <c r="J67" i="91"/>
  <c r="J63" i="91"/>
  <c r="J59" i="91"/>
  <c r="J55" i="91"/>
  <c r="J51" i="91"/>
  <c r="J76" i="91"/>
  <c r="M76" i="91" s="1"/>
  <c r="J68" i="91"/>
  <c r="M68" i="91" s="1"/>
  <c r="J60" i="91"/>
  <c r="M60" i="91" s="1"/>
  <c r="J52" i="91"/>
  <c r="M52" i="91" s="1"/>
  <c r="J94" i="91"/>
  <c r="M94" i="91" s="1"/>
  <c r="J90" i="91"/>
  <c r="M90" i="91" s="1"/>
  <c r="J86" i="91"/>
  <c r="M86" i="91" s="1"/>
  <c r="J82" i="91"/>
  <c r="M82" i="91" s="1"/>
  <c r="J78" i="91"/>
  <c r="M78" i="91" s="1"/>
  <c r="J74" i="91"/>
  <c r="M74" i="91" s="1"/>
  <c r="J70" i="91"/>
  <c r="M70" i="91" s="1"/>
  <c r="J66" i="91"/>
  <c r="M66" i="91" s="1"/>
  <c r="J62" i="91"/>
  <c r="M62" i="91" s="1"/>
  <c r="J58" i="91"/>
  <c r="M58" i="91" s="1"/>
  <c r="J54" i="91"/>
  <c r="M54" i="91" s="1"/>
  <c r="J50" i="91"/>
  <c r="M50" i="91" s="1"/>
  <c r="K95" i="91"/>
  <c r="K94" i="91"/>
  <c r="K96" i="91" l="1"/>
  <c r="K91" i="91"/>
  <c r="K90" i="91"/>
  <c r="K52" i="91"/>
  <c r="K69" i="91"/>
  <c r="K76" i="91"/>
  <c r="K74" i="91"/>
  <c r="M61" i="91"/>
  <c r="K80" i="91"/>
  <c r="K78" i="91"/>
  <c r="K89" i="91"/>
  <c r="M93" i="91"/>
  <c r="K60" i="91"/>
  <c r="K88" i="91"/>
  <c r="K65" i="91"/>
  <c r="M45" i="91"/>
  <c r="K72" i="91"/>
  <c r="K92" i="91"/>
  <c r="K70" i="91"/>
  <c r="K81" i="91"/>
  <c r="K53" i="91"/>
  <c r="K77" i="91"/>
  <c r="M77" i="91"/>
  <c r="K54" i="91"/>
  <c r="K58" i="91"/>
  <c r="K87" i="91"/>
  <c r="M57" i="91"/>
  <c r="K57" i="91"/>
  <c r="K64" i="91"/>
  <c r="K84" i="91"/>
  <c r="K62" i="91"/>
  <c r="K86" i="91"/>
  <c r="M85" i="91"/>
  <c r="M73" i="91"/>
  <c r="K73" i="91"/>
  <c r="M63" i="91"/>
  <c r="K63" i="91"/>
  <c r="M79" i="91"/>
  <c r="K79" i="91"/>
  <c r="K67" i="91"/>
  <c r="M67" i="91"/>
  <c r="K68" i="91"/>
  <c r="M55" i="91"/>
  <c r="K55" i="91"/>
  <c r="M71" i="91"/>
  <c r="K71" i="91"/>
  <c r="K51" i="91"/>
  <c r="M51" i="91"/>
  <c r="M83" i="91"/>
  <c r="K83" i="91"/>
  <c r="K56" i="91"/>
  <c r="K50" i="91"/>
  <c r="K66" i="91"/>
  <c r="K82" i="91"/>
  <c r="K59" i="91"/>
  <c r="M59" i="91"/>
  <c r="K75" i="91"/>
  <c r="M75" i="91"/>
  <c r="L4" i="91"/>
  <c r="J19" i="113"/>
  <c r="J19" i="91" s="1"/>
  <c r="M19" i="91" s="1"/>
  <c r="J20" i="113"/>
  <c r="J21" i="113"/>
  <c r="J21" i="91" s="1"/>
  <c r="K21" i="91" s="1"/>
  <c r="J22" i="113"/>
  <c r="J23" i="113"/>
  <c r="J23" i="91" s="1"/>
  <c r="K23" i="91" s="1"/>
  <c r="J24" i="113"/>
  <c r="J25" i="113"/>
  <c r="J26" i="113"/>
  <c r="J27" i="113"/>
  <c r="J27" i="91" s="1"/>
  <c r="K27" i="91" s="1"/>
  <c r="J28" i="113"/>
  <c r="J29" i="113"/>
  <c r="J29" i="91" s="1"/>
  <c r="K29" i="91" s="1"/>
  <c r="J30" i="113"/>
  <c r="J31" i="113"/>
  <c r="J31" i="91" s="1"/>
  <c r="M31" i="91" s="1"/>
  <c r="J32" i="113"/>
  <c r="J33" i="113"/>
  <c r="J34" i="113"/>
  <c r="J35" i="113"/>
  <c r="J35" i="91" s="1"/>
  <c r="K35" i="91" s="1"/>
  <c r="J36" i="113"/>
  <c r="J37" i="113"/>
  <c r="J37" i="91" s="1"/>
  <c r="M37" i="91" s="1"/>
  <c r="J38" i="113"/>
  <c r="J39" i="113"/>
  <c r="J39" i="91" s="1"/>
  <c r="M39" i="91" s="1"/>
  <c r="J40" i="113"/>
  <c r="J41" i="113"/>
  <c r="J42" i="113"/>
  <c r="J43" i="113"/>
  <c r="J43" i="91" s="1"/>
  <c r="K43" i="91" s="1"/>
  <c r="J44" i="113"/>
  <c r="J45" i="113"/>
  <c r="J45" i="91" s="1"/>
  <c r="K45" i="91" s="1"/>
  <c r="K45" i="113"/>
  <c r="J46" i="113"/>
  <c r="J46" i="91" s="1"/>
  <c r="J47" i="113"/>
  <c r="J48" i="113"/>
  <c r="J49" i="113"/>
  <c r="M29" i="91" l="1"/>
  <c r="M21" i="91"/>
  <c r="K37" i="91"/>
  <c r="M27" i="91"/>
  <c r="M35" i="91"/>
  <c r="K49" i="113"/>
  <c r="J49" i="91"/>
  <c r="K42" i="113"/>
  <c r="J42" i="91"/>
  <c r="K34" i="113"/>
  <c r="J34" i="91"/>
  <c r="K26" i="113"/>
  <c r="J26" i="91"/>
  <c r="K19" i="91"/>
  <c r="K48" i="113"/>
  <c r="J48" i="91"/>
  <c r="K33" i="113"/>
  <c r="J33" i="91"/>
  <c r="M43" i="91"/>
  <c r="M23" i="91"/>
  <c r="K31" i="91"/>
  <c r="M46" i="91"/>
  <c r="K46" i="91"/>
  <c r="K39" i="91"/>
  <c r="K38" i="113"/>
  <c r="J38" i="91"/>
  <c r="K30" i="113"/>
  <c r="J30" i="91"/>
  <c r="K22" i="113"/>
  <c r="J22" i="91"/>
  <c r="K41" i="113"/>
  <c r="J41" i="91"/>
  <c r="K25" i="113"/>
  <c r="J25" i="91"/>
  <c r="K47" i="113"/>
  <c r="J47" i="91"/>
  <c r="K44" i="113"/>
  <c r="J44" i="91"/>
  <c r="K40" i="113"/>
  <c r="J40" i="91"/>
  <c r="K36" i="113"/>
  <c r="J36" i="91"/>
  <c r="K32" i="113"/>
  <c r="J32" i="91"/>
  <c r="K28" i="113"/>
  <c r="J28" i="91"/>
  <c r="K24" i="113"/>
  <c r="J24" i="91"/>
  <c r="K20" i="113"/>
  <c r="J20" i="91"/>
  <c r="K21" i="113"/>
  <c r="K37" i="113"/>
  <c r="K29" i="113"/>
  <c r="K43" i="113"/>
  <c r="K35" i="113"/>
  <c r="K27" i="113"/>
  <c r="K19" i="113"/>
  <c r="K46" i="113"/>
  <c r="K39" i="113"/>
  <c r="K31" i="113"/>
  <c r="K23" i="113"/>
  <c r="J18" i="113"/>
  <c r="J18" i="91" s="1"/>
  <c r="J17" i="113"/>
  <c r="J17" i="91" s="1"/>
  <c r="J16" i="113"/>
  <c r="J16" i="91" s="1"/>
  <c r="J15" i="113"/>
  <c r="J15" i="91" s="1"/>
  <c r="J14" i="113"/>
  <c r="J14" i="91" s="1"/>
  <c r="J13" i="113"/>
  <c r="J13" i="91" s="1"/>
  <c r="J12" i="113"/>
  <c r="J12" i="91" s="1"/>
  <c r="J11" i="113"/>
  <c r="J11" i="91" s="1"/>
  <c r="J10" i="113"/>
  <c r="J10" i="91" s="1"/>
  <c r="J9" i="113"/>
  <c r="J9" i="91" s="1"/>
  <c r="J8" i="113"/>
  <c r="J8" i="91" s="1"/>
  <c r="J7" i="113"/>
  <c r="J7" i="91" s="1"/>
  <c r="J6" i="113"/>
  <c r="J6" i="91" s="1"/>
  <c r="J5" i="113"/>
  <c r="J5" i="91" s="1"/>
  <c r="J4" i="113"/>
  <c r="J4" i="91" s="1"/>
  <c r="K5" i="91" l="1"/>
  <c r="M5" i="91"/>
  <c r="K13" i="91"/>
  <c r="M13" i="91"/>
  <c r="M34" i="91"/>
  <c r="K34" i="91"/>
  <c r="K6" i="91"/>
  <c r="M6" i="91"/>
  <c r="K14" i="91"/>
  <c r="M14" i="91"/>
  <c r="M20" i="91"/>
  <c r="K20" i="91"/>
  <c r="M36" i="91"/>
  <c r="K36" i="91"/>
  <c r="M44" i="91"/>
  <c r="K44" i="91"/>
  <c r="M25" i="91"/>
  <c r="K25" i="91"/>
  <c r="M22" i="91"/>
  <c r="K22" i="91"/>
  <c r="M38" i="91"/>
  <c r="K38" i="91"/>
  <c r="K33" i="91"/>
  <c r="M33" i="91"/>
  <c r="K7" i="91"/>
  <c r="M7" i="91"/>
  <c r="K11" i="91"/>
  <c r="M11" i="91"/>
  <c r="K15" i="91"/>
  <c r="M15" i="91"/>
  <c r="M26" i="91"/>
  <c r="K26" i="91"/>
  <c r="M42" i="91"/>
  <c r="K42" i="91"/>
  <c r="K9" i="91"/>
  <c r="M9" i="91"/>
  <c r="M17" i="91"/>
  <c r="K17" i="91"/>
  <c r="M49" i="91"/>
  <c r="K49" i="91"/>
  <c r="K10" i="91"/>
  <c r="M10" i="91"/>
  <c r="M18" i="91"/>
  <c r="K18" i="91"/>
  <c r="M28" i="91"/>
  <c r="K28" i="91"/>
  <c r="K8" i="91"/>
  <c r="M8" i="91"/>
  <c r="K12" i="91"/>
  <c r="M12" i="91"/>
  <c r="M24" i="91"/>
  <c r="K24" i="91"/>
  <c r="M32" i="91"/>
  <c r="K32" i="91"/>
  <c r="M40" i="91"/>
  <c r="K40" i="91"/>
  <c r="M47" i="91"/>
  <c r="K47" i="91"/>
  <c r="M41" i="91"/>
  <c r="K41" i="91"/>
  <c r="M30" i="91"/>
  <c r="K30" i="91"/>
  <c r="M48" i="91"/>
  <c r="K48" i="91"/>
  <c r="M16" i="91"/>
  <c r="K16" i="91"/>
  <c r="K14" i="113"/>
  <c r="K11" i="113"/>
  <c r="K8" i="113"/>
  <c r="K12" i="113"/>
  <c r="K5" i="113"/>
  <c r="K13" i="113"/>
  <c r="L97" i="91"/>
  <c r="M102" i="91" s="1"/>
  <c r="K10" i="113"/>
  <c r="K18" i="113"/>
  <c r="K7" i="113"/>
  <c r="K15" i="113"/>
  <c r="K6" i="113"/>
  <c r="K4" i="113"/>
  <c r="K16" i="113"/>
  <c r="K9" i="113"/>
  <c r="K17" i="113"/>
  <c r="M4" i="91" l="1"/>
  <c r="K4" i="91"/>
  <c r="M97" i="91" l="1"/>
  <c r="M103" i="91" s="1"/>
  <c r="M105" i="91" s="1"/>
</calcChain>
</file>

<file path=xl/comments1.xml><?xml version="1.0" encoding="utf-8"?>
<comments xmlns="http://schemas.openxmlformats.org/spreadsheetml/2006/main">
  <authors>
    <author>Gabriela Monteiro</author>
  </authors>
  <commentList>
    <comment ref="I16" authorId="0" shapeId="0">
      <text>
        <r>
          <rPr>
            <b/>
            <sz val="9"/>
            <color indexed="81"/>
            <rFont val="Segoe UI"/>
            <family val="2"/>
          </rPr>
          <t>Gabriela Monteiro:</t>
        </r>
        <r>
          <rPr>
            <sz val="9"/>
            <color indexed="81"/>
            <rFont val="Segoe UI"/>
            <family val="2"/>
          </rPr>
          <t xml:space="preserve">
500 - 1º Aditivo - PROEX</t>
        </r>
      </text>
    </comment>
  </commentList>
</comments>
</file>

<file path=xl/sharedStrings.xml><?xml version="1.0" encoding="utf-8"?>
<sst xmlns="http://schemas.openxmlformats.org/spreadsheetml/2006/main" count="5797" uniqueCount="198">
  <si>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</si>
  <si>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</si>
  <si>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</si>
  <si>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</si>
  <si>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</si>
  <si>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</si>
  <si>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</si>
  <si>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</si>
  <si>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</si>
  <si>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</si>
  <si>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</si>
  <si>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</si>
  <si>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</si>
  <si>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</si>
  <si>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</si>
  <si>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</si>
  <si>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</si>
  <si>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</si>
  <si>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</si>
  <si>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</si>
  <si>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</si>
  <si>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</si>
  <si>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</si>
  <si>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</si>
  <si>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</si>
  <si>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</si>
  <si>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</si>
  <si>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</si>
  <si>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</si>
  <si>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SALDO</t>
  </si>
  <si>
    <t>Qtde Registrada</t>
  </si>
  <si>
    <t>CENTRO PARTICIPANTE: CEART</t>
  </si>
  <si>
    <t>CENTRO PARTICIPANTE: CEAD</t>
  </si>
  <si>
    <t>CENTRO PARTICIPANTE: CERES</t>
  </si>
  <si>
    <t>Valor Total Registrado</t>
  </si>
  <si>
    <t>Valor Total Utilizado</t>
  </si>
  <si>
    <t>Valor Total da Ata com Aditivo</t>
  </si>
  <si>
    <t>Valor Utilizado</t>
  </si>
  <si>
    <t>% Aditivos</t>
  </si>
  <si>
    <t>% Utilizado</t>
  </si>
  <si>
    <t>UNIDADE</t>
  </si>
  <si>
    <t xml:space="preserve"> AF/OS nº  xxxx/2015 Qtde. DT</t>
  </si>
  <si>
    <t>Qtde Utilizada</t>
  </si>
  <si>
    <t>CENTRO PARTICIPANTE: ESAG</t>
  </si>
  <si>
    <t>CENTRO PARTICIPANTE: GESTOR</t>
  </si>
  <si>
    <t>DETALHAMENTO</t>
  </si>
  <si>
    <t>CENTRO PARTICIPANTE: CEFID</t>
  </si>
  <si>
    <t>CENTRO PARTICIPANTE: FAED</t>
  </si>
  <si>
    <t>VIGÊNCIA DA ATA: 20/07/2015 até 19/07/2016</t>
  </si>
  <si>
    <t>MARCA</t>
  </si>
  <si>
    <t>CENTRO PARTICIPANTE: CEAVI</t>
  </si>
  <si>
    <t>*Prazos de Entrega e Pagamento conforme termo de referência</t>
  </si>
  <si>
    <t>Pregão 0757/2015/UDESC - SRP</t>
  </si>
  <si>
    <t>Aquisição de divisórias, vidros, cortinas e similares – Campus I, CERES, CESFI e CEAVI</t>
  </si>
  <si>
    <t>PROCESSO: 0502/2015/UDESC</t>
  </si>
  <si>
    <t>OBJETO: Aquisição de Rouparia para a UDESC</t>
  </si>
  <si>
    <t>VIGÊNCIA DA ATA: 14/07/2015 até 13/07/2016</t>
  </si>
  <si>
    <t>Fronha de tecido cretone, 100% algodão, dimensões  aproximadas de 0,50cm de largura e 0,60cm de comprimento, com logomarca a ser definida impressa no centro com as dimensões de 14x13cm aproximadamente. Cor a definir.</t>
  </si>
  <si>
    <t xml:space="preserve">Lençol de tecido, com elástico, 100% algodão, dimensões aproximadas: 1,30m de largura e 2m de comprimento. Logomarca a ser definida impressa no centro, dimensões de 14x13cm aproximadamente. </t>
  </si>
  <si>
    <t>Lençol de tecido, sem elástico, 100% algodão, dimensões aproximadas: 1,30m de largura e 2m de comprimento, com logomarca a ser definida impressa no centro, com 14x13cm aproximadamente.</t>
  </si>
  <si>
    <t>Toalha de mesa, de cetim, medindo aproximadamente  1,20m x60cm. Com logomarca bordada no centro da toalha, tamanho mínimo 30cm x 30 cm.  Cor a definir.</t>
  </si>
  <si>
    <t>Toalha de mesa retangular, medindo aproximadamente 1,60mX2,70m.  Composição 53% algodão, 47% poliéster. Cor a definir.</t>
  </si>
  <si>
    <t xml:space="preserve">Toalha de banho, dupla face, em tecido 100% algodão, cor da definir, pré-lavada e pré-encolhida, gramatura de no mínimo 500gr/m², medindo no mínimo 70cm x 1,40m. Logomarca a ser definida e impressa em uma das pontas nas dimensões de 14x13cm aproximadamente. </t>
  </si>
  <si>
    <t xml:space="preserve">Toalha de rosto, dupla face, em tecido 100% algodão, cor da definir, pré-lavada e pré-encolhida, gramatura de no mínimo 500gr/m², medindo no mínimo 45x75cm. Logomarca a ser definida e impressa em uma das pontas nas dimensões de 14x13cm aproximadamente. </t>
  </si>
  <si>
    <t>Toalha de mesa redonda, medindo aproximadamente 178cm diâmetro, composição 59% algodão e 41% poliéster, cor a definir.</t>
  </si>
  <si>
    <t>Toalha de mesa retangular, medindo aproximadamente 7mx2,20m. Composição 53% algodão, 47% poliéster, com protetor de tecido. Cor a definir.</t>
  </si>
  <si>
    <t>Camisa social masculina, manga longa, cor a definir, composição 50% algodão e 50% poliéster.  Com a logomarca de 9x5cm bordada no peito no lado esquerdo. Tamanho e cor a definir.</t>
  </si>
  <si>
    <t>Camisete feminina, manga longa feminina, composição 50% algodão e 50% poliéster. Com a logomarca de 9x5cm bordada no peito, no lado esquerdo. Tamanho e cor a definir.</t>
  </si>
  <si>
    <t>Camisa social masculina, manga longa, cor a definir, composição 100% algodão egipcio.  Com a logomarca de 9x5cm bordada no peito no lado esquerdo. Tamanho e cor a definir.</t>
  </si>
  <si>
    <t>Camiseta, 30x1 penteado, gola ombro a ombro, a gola da camiseta de possuir elastano, sendo reforçada na costura. A camiseta terá uma área reservada para serigrafia de até 28x21cm na frente e nas costas, podendo conter até 8 cores em cada lado. Tamanho, cor e logomarca a definir.</t>
  </si>
  <si>
    <t>Camiseta gola polo, malha Piquet P.A. Bordado com logomarca  no lado esquerdo do peito, de 9X5cm, e bordado com logomarca de 8X3cm na manga direita. Tamanho  e cor a definir.</t>
  </si>
  <si>
    <t>GOLEIRA FEMININO FUTEBOL CAMPO,  FUTSAL E HANDEBOL - CALÇA 100% POLIESTER DRYFIT - com espuma de proteção nos joelhos e na cintura. Número gravado na parte inferior direita da coxa, acima da proteção e na parte inferior. Tamanho e cor a definir.</t>
  </si>
  <si>
    <t>GOLEIRO MASCULINO FUTEBOL DE CAMPO, FUTSAL E HANDEBOL- CALÇA 100% POLIESTER DRYFIT . Com espuma de proteção nos joelhos e na cintura. Número gravado na parte inferior direita da coxa, acima da proteção e na parte inferior. Tamanho e cor a definir.</t>
  </si>
  <si>
    <t>GOLEIRA FEMININO FUTEBOL CAMPO,  FUTSAL E HANDEBOL - CAMISA 100% POLIESTER DRYFIT - Camisa de goleira com espuma de proteção nos cotovelos, com números a definir, serigrafado atrás. As camisas possuem numeração nas costas (8X12cm) na parte central. Com  logomarca acima do número (10X18cm).  Abaixo do número nas costas deverá estar escrito o nome da modalidade(20x10cm). Na frente  logomarca no centro da camisa.  Tamanho e cor a definir.</t>
  </si>
  <si>
    <t>GOLEIRO MASCULINO FUTEBOL DE CAMPO, FUTSAL E HANDEBOL- CAMISA 100% POLIESTER DRYFIT. Com espuma de proteção nos cotovelos, com números a definir, serigrafado atrás. As camisas possuem numeração nas costas (8X12cm) na parte central.Com  logomarca acima do número (10X18cm).  Abaixo do número nas costas deverá estar escrito o nome da modalidade(20x10cm). Na frente logomarca no centro da camisa. Tamanho e cor a definir.</t>
  </si>
  <si>
    <t xml:space="preserve">HANDEBOL MASCULINO - CALÇÃO 100% POLIESTER DRYFIT. Cós com elástico e com cordão interno. Com numeração na parte frontal inferior esquerda e  logomarca (7X11cm) na parte frontal inferior direita. Modalidade handebol gravada na parte inferior direita com dimensões aproximadas de 9X3cm. Logomarca gravada na parte posterior acima da linha glútea, tamanho aproximado 20x10cm. Tamanho, numeração e cor a definir. 
</t>
  </si>
  <si>
    <t xml:space="preserve">HANDEBOL FEMININO - CALÇÃO para handebol feminino, confeccionados em poliéster. Cós com elástico com cordão interno. Numeração na parte frontal inferior esquerda e o logomarca (7x11cm) na parte frontal inferior direita.  Modalidade handebol gravada na parte inferior direita com dimensões aproximadas de 9X3cm. Logomarca gravada na parte posterior acima da linha glútea, tamanho aproximado 20x10cm. Tamanho  e cor a definir. Estilo handebol.  </t>
  </si>
  <si>
    <t>HANDEBOL FEMININO - SHORT -  92% POLIESTER DRYFIT e 8% ELASTANO  Com numeração na parte frontal inferior esquerda  e o logomarca, 7X11cm, na parte frontal inferior direita. Modalidade handebol gravada na parte inferior direita com dimensões aproximadas de 9X3cm. Logomarca  gravada na parte posterior acima da linha glútea, tamanho aproximado 20x10cm. Tamanho e cor a definir.</t>
  </si>
  <si>
    <t>HANDEBOL FEMININO - CAMISA - SEM MANGA 100% POLIESTER DRYFIT.  Nas costas a logomarca (10X18cm) e a numeração (22cm). Logomarca na frente (10X18cm).  Com tratamento antibactericida, permite transpiração. Manga com punhos em Rib (efeito canelado). Tamanho e cor a definir.</t>
  </si>
  <si>
    <t>HANDEBOL FEMININO - CAMISA - COM MANGA 100% POLIESTER DRYFIT.  Nas costas a logomarca (10X18cm) e a numeração (22cm). Logomarca na frente (10X18cm).  Com tratamento antibactericida, permite transpiração. Manga curta com punhos em Rib (efeito canelado). Tamanho e cor a definir.</t>
  </si>
  <si>
    <t>HANDEBOL MASCULINO - CAMISA - Manga curta 100% POLIESTER DRYFIT.  Nas costas  logomarca (10X18cm) e a numeração (22cm). Logomarca na frente (10X18cm). Com tratamento antibactericida, permite transpiração. Manga curta com punhos em Rib (efeito canelado). Tamanho e cor a definir.</t>
  </si>
  <si>
    <t>BASQUETE FEMININO - BERMUDA - 100% POLIESTER DRYFIT. Numeração gravada na parte inferior esquerda com dimensões aproximadas de 9X3cm. Modalidade basquete gravada na parte inferior direita com dimensões aproximadas de 9X3cm. Logomarca gravada na parte posterior acima da linha glútea, tamanho aproximado 20x10cm. Tamanho e cor a definir.</t>
  </si>
  <si>
    <t>BASQUETE MASCULINO - BERMUDA - 100% POLIESTER DRYFIT. Numerada na parte inferior esquerda com dimensões aproximadas de 9X3cm. Modalidade basquete gravada na parte inferior direita com dimensões aproximadas de 9X3cm. Logomarca na parte posterior acima da linha glútea, no tamanho aproximado 20x10cm. Tamanho  e cor a definir.</t>
  </si>
  <si>
    <t xml:space="preserve">BASQUETE FEMININO - CAMISA -  Sem manga 100% POLIESTER DRYFIT,  numeração à definir, confeccionadas em poliéster 100% dryfit,  com cor a definir.  Nas costas: numeração  (8X12cm) e logomarca a definir  (10X18cm).  Na frente: logomarca no centro da camisa (10X18cm).  Tamanho e cor a definir. </t>
  </si>
  <si>
    <t xml:space="preserve">BASQUETE MASCULINO - CAMISA - Sem manga 100% POLIESTER DRYFIT, numeração à definir,  com cor a definir.  Nas costas: numeração  (8X12cm) e logomarca a definir  (10X18cm).  Na frente: logomarca no centro da camisa (10X18cm).  Tamanho e cor a definir.  </t>
  </si>
  <si>
    <t>ATLETISMO - CALÇÃO UNISSEX- 92% POLIESTER DRYFIT e 8% ELASTANO. com logomarca na frente, nas dimensões aproximadas 6X10cm. Cós com elástico e cordão para ajuste. Estilo Running, dryfit. Tamanho e cor a definir.</t>
  </si>
  <si>
    <t>ATLETISMO FEMININO - REGATA - 92% POLIESTER DRYFIT e 8% ELASTANO, estilo Running. Com logomarca nas costas, 8X15cm, escrito a palavra atletismo (27X9cm) e logomarca na frente (8x15cm). Tamanho e cor a definir.</t>
  </si>
  <si>
    <t>ATLETISMO MASCULINO - REGATA - 92% POLIESTER DRYFIT e 8% ELASTANO, estilo Running.  Com logomarca nas costas, 8X15cm, escrito a palavra atletismo (27X9cm) e logomarca na frente (8X15cm). Tamanho e cor a definir.</t>
  </si>
  <si>
    <t>FUTEBOL MASCULINO - CALÇÃO -  100% POLIESTER DRYFIT,  com numeração na parte frontal inferior esquerda  e  logomarca (7x11cm) na parte frontal inferior direita. Cós com elástico e cordão interno. Tamanho e cor a definir.</t>
  </si>
  <si>
    <t>FUTEBOL MASCULINO - CAMISA - 92% POLIESTER DRYFIT e 8% ELASTANO. Manga curta com punhos em Rib (efeito canelado),com tratamento antibactericida, permite transpiração. Nas costas: numeração (22cm),  logomarca (10X18cm) e o nome da modalidade (20x10cm). Na frente logomarca (10X18cm).  Tamanho e cor a definir.</t>
  </si>
  <si>
    <t>FUTEBOL FEMININO - CAMISA - 92% POLIESTER DRYFIT e 8% ELASTANO. Manga curta com punhos em Rib (efeito canelado),com tratamento antibactericida, permite transpiração. Nas costas: numeração (22cm),  logomarca (10X18cm) e o nome da modalidade (20x10cm). Na frente logomarca (10X18cm).  Tamanho e cor a definir.</t>
  </si>
  <si>
    <t xml:space="preserve">FUTEBOL FEMININO - CALÇÃO -  100% POLIESTER DRYFIT,  com numeração na parte frontal inferior esquerda  e  logomarca (7x11cm) na parte frontal inferior direita. Cós com elástico e cordão </t>
  </si>
  <si>
    <t>FUTEBOL - MEIÃO UNISSEX -  liso sem detalhes. Tamanho a definir. Cor a definir.</t>
  </si>
  <si>
    <t>FUTSAL MASCULINO - CAMISA - 100% POLIESTER DRYFIT. Manga curta. Nas costas: numeração (22cm),  logomarca (10X18cm) e o nome da modalidade (20x10cm). Na frente logomarca (10X18cm). Com tratamento antibactericida, permite transpiração. Manga curta com punhos em Rib (efeito canelado). Tamanho e cor a definir.</t>
  </si>
  <si>
    <t>FUTSAL  MASCULINO - CALÇÃO -  100% POLIESTER DRYFIT, com numeração na parte frontal inferior esquerda  e  logomarca (7x11cm) na parte frontal inferior direita. Cós com elástico e cordão interno. Tamanho e cor a definir.</t>
  </si>
  <si>
    <t>FUTSAL FEMININO - CAMISA - Sem manga, 100% POLIESTER DRYFIT.  Na frente: logomarca no centro da camisa (10X18cm). Nas costas: numeração na parte central (8X1cm2), logomarca  (10X18cm) e o nome da modalidade 20x10cm.  Tamanho e cor a definir.</t>
  </si>
  <si>
    <t xml:space="preserve">FUTSAL  FEMININO - CALÇÃO - 100% POLIESTER DRYFIT . Cós com elástico com cordão interno. Numeração na parte frontal inferior esquerda e o logomarca (7x11cm) na parte frontal inferior direita.  Modalidade Futebol gravada na parte inferior direita com dimensões aproximadas de 9X3cm. Logomarca gravada na parte posterior acima da linha glútea, tamanho aproximado 20x10cm. Tamanho  e cor a definir. </t>
  </si>
  <si>
    <t>VOLEIBOL FEMININO - CAMISA  sem manga, confeccionadas em poliéster 100% dryfit.  Na frente: logomarca no centro da camisa (10X18cm). Nas costas: numeração na parte central (8X1cm2), logomarca  (10X18cm) e o nome da modalidade 20x10cm.  Tamanho e cor a definir.</t>
  </si>
  <si>
    <t>VOLEIBOL FEMININO - CAMISA  com manga, confeccionadas em poliéster 100% dryfit.  Na frente: logomarca no centro da camisa (10X18cm). Nas costas: numeração na parte central (8X1cm2), logomarca  (10X18cm) e o nome da modalidade 20x10cm.  Tamanho e cor a definir.</t>
  </si>
  <si>
    <t>VOLEIBOL FEMININO - SHORT -  confeccionados em 90% poliéster 10% elastano, numeradas na parte inferior direita. E na parte inferior esquerda a logomarca e o nome do centro. Tamanho e cor a definir.</t>
  </si>
  <si>
    <t xml:space="preserve">VOLEIBOL  MASCULINO - CAMISA - com manga, 100% POLIESTER DRYFIT.  Na frente: logomarca no centro da camisa (10X18cm). Nas costas: numeração na parte central (8X1cm2), logomarca  (10X18cm) e o nome da modalidade 20x10cm.  Tamanho e cor a definir. </t>
  </si>
  <si>
    <t xml:space="preserve">VOLEIBOL MASCULINO - CALÇÃO  - Calções confeccionados em poliéster 100%, dryfit, levam o número na parte inferior direita. Logomarca na parte inferior esquerda (7X11cm). Tamanho e cor a definir. </t>
  </si>
  <si>
    <t>VÔLEI  PRAIA MASCULINO -  REGATA  - 100% POLIESTER DRYFIT. NOME da IES, CAMPUS e MODALIDADE. Tamanho e cor a definir.</t>
  </si>
  <si>
    <t>VÔLEI PRAIA MASCULINO -  CALÇÃO  - 100% POLIESTER DRYFIT, com numeração na parte frontal inferior esquerda  e  logomarca (7x11cm) na parte frontal inferior direita. Cós com elástico e cordão interno. Tamanho e cor a definir.</t>
  </si>
  <si>
    <t>VÔLEI PRAIA FEMININO - TOP FEMININO - 92% POLIESTER DRYFIT e 08% ELASTANO (conforme modelo deixado no Lab Design). Tamanho e cor a definir.</t>
  </si>
  <si>
    <t>VÔLEI PRAIA FEMININO  - SHORT  -  92% POLIESTER DRYFIT e 08% ELASTANO (conforme modelo deixado no Lab Design. Tamanho e cor a definir.</t>
  </si>
  <si>
    <t>FUTEVÔLEI MASCULINO - CALÇÃO - 100% POLIESTER DRYFIT.  Com numeração na parte frontal inferior esquerda  e  logomarca (7x11cm) na parte frontal inferior direita. Cós com elástico e cordão interno. Tamanho e cor a definir.</t>
  </si>
  <si>
    <t>FUTEVÔLEI MASCULINO - REGATA - 100% POLIESTER DRYFIT. Tamanho e cor a definir, NOME da IES , CAMPUS e MODALIDADE.</t>
  </si>
  <si>
    <t>FUTEVÔLEI FEMININO - REGATA  - 100% POLIESTER DRYFIT. Tamanho e cor a definir.</t>
  </si>
  <si>
    <t>FUTEVÔLEI FEMININO - SHORT - 90% poliéster 10% elastano, numeradas na parte inferior direita. E na parte inferior esquerda a logomarca e o nome do centro.Tamanho e cor a definir. Tamanho e cor a definir.</t>
  </si>
  <si>
    <t xml:space="preserve">Calções confeccionados em poliéster 100%, dryfit, levam o número na parte inferior direita. Logomarca na parte inferior esquerda (7X11cm). Tamanho e cor a definir. </t>
  </si>
  <si>
    <t>Bermuda confeccionada em poliéster 100% dryfit. Numeração gravada na parte inferior esquerda com dimensões aproximadas de 9X3cm. Com logomarca na parte inferior direita com dimensões aproximadas de 9X3cm. Tamanho e cor a definir.</t>
  </si>
  <si>
    <t>TENIS DE CAMPO MASCULINO - CAMISA - 100% POLIESTER DRYFIT com gola. Modelo oficial tênis de campo. Na frente: logomarca no centro da camisa (10X18cm). Nas costas: logomarca  (10X18cm) e o nome da modalidade 20x10cm.  Tamanho e cor a definir.</t>
  </si>
  <si>
    <t>TENIS DE CAMPO FEMININO - CAMISETE - 100% POLIESTER DRYFIT com gola. Modelo oficial tênis de campo. Na frente: logomarca no centro da camisa (10X18cm). Nas costas: logomarca  (10X18cm) e o nome da modalidade 20x10cm.  Tamanho e cor a definir.</t>
  </si>
  <si>
    <t>TENIS DE MESA MASCULINO - CAMISA - 100% POLIESTER DRYFIT com gola. Modelo oficial tênis de mesa. Na frente: logomarca no centro da camisa (10X18cm). Nas costas: logomarca  (10X18cm) e o nome da modalidade 20x10cm.  Tamanho e cor a definir.</t>
  </si>
  <si>
    <t>TENIS DE MESA FEMININO - CAMISETE - 100% POLIESTER DRYFIT com gola. Modelo oficial tênis de mesa. Na frente: logomarca no centro da camisa (10X18cm). Nas costas: logomarca  (10X18cm) e o nome da modalidade 20x10cm.  Tamanho e cor a definir.</t>
  </si>
  <si>
    <t>NATAÇÃO UNISSEX - CAMISA - 100% POLIESTER DRYFIT com gola. Na frente: logomarca no centro da camisa (10X18cm). Nas costas: logomarca  (10X18cm) e o nome da modalidade 20x10cm.  Tamanho e cor a definir.</t>
  </si>
  <si>
    <t>XADREZ MASCULINO - CAMISETA - Gola polo, malha Piquet P.A. SERIGRAFADO com logomarca  no lado esquerdo do peito, de 9X5cm, e SERIGRAFADO com logomarca de 8X3cm na manga direita. Tamanho  e cor a definir.</t>
  </si>
  <si>
    <t>XADREZ FEMININO - CAMISETA - Gola polo, malha Piquet P.A. SERIGRAFADO com logomarca  no lado esquerdo do peito, de 9X5cm, e SERIGRAFADO com logomarca de 8X3cm na manga direita. Tamanho  e cor a definir.</t>
  </si>
  <si>
    <t>RUGBY - CALÇÃO - Material brin,  com numeração na parte frontal inferior esquerda  e logomarca (7x11cm) na parte frontal inferior direita. Cós com elástico e cordão interno. Tamanho  e cor a definir.</t>
  </si>
  <si>
    <t>RUGBY - CAMISAS - Material: Elastano e poliamida  Com a logomarca de 9x5cm  no peito no lado esquerdo, numeração (22 cm) nas costas. Tamanho e cor a definir.</t>
  </si>
  <si>
    <t>BADMINTON - CAMISA UNISSEX - com manga, confeccionadas em poliéster 100% dryfit. Na frente: logomarca no lado esquerdo (10x18cm). Nas costas: nome da modalidade (10x30cm) e função (10x30cm). Para uniforme de Badminton masculino e feminino. Tamanho e cor a definir.</t>
  </si>
  <si>
    <t>Colete confeccionado em tecido misto, composto de 67% de fibra de poliéster e 33% de fibra de algodão, com gramatura de 221 gm2.  A frente deverá ser aberta, com fechamento em zíper, possuindo dois bolsos superiores (fechados por velcro) na altura do tórax e dois bolsos inferiores, na altura do abdômen, medindo 17cm de largura e 22cm de altura. Boca fechada por velcro e fole de 2cm em toda a extensão do mesmo (fechados por velcro). No bolso direito superior, deverá estar sylkado o logomarca a definir, no bolso esquerdo superior deverá ser bordado inscrição a definir. Nas costas do colete, deverá estar sylkado, o logomarca e inscrição a definir. Tamanho e cor a definir.</t>
  </si>
  <si>
    <t>Colete confecionado em tecido 100% poliamida (tactel), contendo dois bolsos -um na esquerda e outro na direita. Viés de acabamento da mesma cor. Na frente logomarca a definir, e palavra de identificação (a definir), no lado direito.  Ajuste nas laterais com dois elásticos, de aproximadamente 18 cm, um em cada lado. Tamanho e cor a definir.</t>
  </si>
  <si>
    <t>Colete 100% poliéster para treinamento, numerados nas costas, medindo aproximadamente 22cm de altura e 11cm de largura.  Logomarca a definir na frente (10X18cm).Tamanho e cor a definir.</t>
  </si>
  <si>
    <t>Conjunto para prática desportiva, agasalho de seletel. Contendo blusa e calça, confeccionado em 100% poliéster. Blusa: abertura frontal com fechamento em zíper, cós e punhos em RIB elástico, bolsos laterais com fechamento em zíper, com logomarca bordada  no lado esquerdo do peito, dimensões aproximadas de 9X5cm e com a logomarca  bordado nas costas e o nome da função (a definir), dimensões aproximadas 20X25cm. Calça: cós com elástico e cordão para ajuste, bolsos laterais com fechamento em zíper, bordado com a logomarca no lado esquerdo da calça, dimensões aproximadas 9X5cm, com zíper destacável na altura do joelho para transformar a calça em bermuda. Tamanho e cor a definir.</t>
  </si>
  <si>
    <t>Conjunto para prática desportiva, agasalho de seletel. Contendo blusa e calça, confeccionado em 100% poliéster. Blusa: abertura frontal com fechamento em zíper, cós e punhos em RIB elástico, bolsos laterais com fechamento em zíper, com logomarca serigrafada  no lado esquerdo do peito, dimensões aproximadas de 9X5cm e com serigrafia da logomarca nas costas e do nome da função (a definir), dimensões aproximadas 20X25cm. Calça: cós com elástico e cordão para ajuste, bolsos laterais com fechamento em zíper, bordado com a logomarca no lado esquerdo da calça, dimensões aproximadas 9X5cm, com zíper destacável na altura do joelho para transformar a calça em bermuda. Tamanho e cor a definir.</t>
  </si>
  <si>
    <t xml:space="preserve">Bandeira Personalizada, em poliéster. Dimensões: 2,5 panos: 1,12x1,60m. </t>
  </si>
  <si>
    <t>Bandeira Personalizada, em poliéster. Dimensões: Largura: 1,25m e Altura: 0,90m.</t>
  </si>
  <si>
    <t>Bolsa para fardamento confeccionada em nylon, com zíper, com alça para carregar no ombro e alça de mão. Dimensões mínimas de 120cm de altura e 80cm de largura. Com a logomarca em 3 cores.</t>
  </si>
  <si>
    <t>Malote confeccionado em lona, contendo visor de plástico para identificação do material constante no interior do malote. O malote deverá ser de meias argolas e tiras com ilhoses. Tamanho aproximado:40x50x15</t>
  </si>
  <si>
    <t>Tecido Tule, cor a definir.</t>
  </si>
  <si>
    <t>Tecido malha de algodão cru, 1,50m de largura. Cor a definir.</t>
  </si>
  <si>
    <t>Tecido em cetim, largura 1,20m. Cor a definir.</t>
  </si>
  <si>
    <t>Malha de Helanca. Largura mínima 1,50m. Cor a definir.</t>
  </si>
  <si>
    <t>Tecido TNT em metro.  Cor a definir.</t>
  </si>
  <si>
    <t>Tecido, Chita ou Chitão Estampado, 100% algodão, largura mínima 1,20m. Estampa a definir.</t>
  </si>
  <si>
    <t>Campos cirurgicos: Brim - tecido 100% algodão. Gramatura 260g/m². Cor verde bandeira ou marinho. Tamanho: 1,40 x 1,70 m</t>
  </si>
  <si>
    <t>Campos cirurgicos: Brim - tecido 100% algodão. Gramatura 260g/m². Cor verde bandeira ou marinho. Tamanho: 1,00 x 1,00 m</t>
  </si>
  <si>
    <t>Campo cirurgico com fenestra: Brim - tecido 100% algodão. Gramatura 260g/m². Cor verde bandeira ou marinho. Tamanho: 0,50 x 0,50 m</t>
  </si>
  <si>
    <t>Campos cirurgicos: Brim - tecido 100% algodão. Gramatura 260g/m². Cor verde bandeira ou marinho. Tamanho: 0,50 x 0,50 m</t>
  </si>
  <si>
    <t>Avental cirúrgico em brim: Brim - tecido 100% algodão. Gramatura 260g/m². Cor verde bandeira ou marinho. Tamanho único</t>
  </si>
  <si>
    <t>Camisola para exame ginecológico: Tecido 100% algodão, lavado e pré-encolhido na cor verde ou branco. Tamanho único</t>
  </si>
  <si>
    <t>Avental cirúrgico em brim: Brim - tecido 100% algodão. Gramatura 260g/m². Cor verde bandeira ou marinho. Tamanho grande</t>
  </si>
  <si>
    <t>Lençóis para maca: algodão ou percal ou microfibra na cor branca. Tamanho: 1,00 x 2,00 m</t>
  </si>
  <si>
    <t>Colchas: em Piquet na cor verde ou branco. Tamanho: 1,60x 2,50m</t>
  </si>
  <si>
    <t>"Pijama Cirúrgico" - calça e camisa (para uso em centro cirúrgico): em algodão na cor verde ou marinho. Tamanho médio</t>
  </si>
  <si>
    <t>"Pijama Cirúrgico" - calça e camisa (para uso em centro cirúrgico): em algodão na cor verde ou marinho. Tamanho grande</t>
  </si>
  <si>
    <t>"Pijama Cirúrgico" - calça e camisa (para uso em centro cirúrgico): em algodão na cor verde ou marinho. Tamanho GG</t>
  </si>
  <si>
    <t>Jalecos em tecido Microfibra, na cor branca, comprimento longo (mínimo de 85cm), manga longa, com 1 bolso superior esquerdo e 2 inferiores, mínimo de 05 botões (com sistema de abotoamento embutido, em que os botões não fiquem aparentes), marca da UDESC bordada na manga direita nas dimensões aproximadas de 8x3cm, do CEFID bordada na manga esquerda nas dimensões aproximadas de 8x3cm e marca da Clínica Escola de Fisioterapia bordada no lado esquerdo do peito (no bolso) nas dimensões aproximadas de 9x5cm. Definir cortes femininos e masculinos com o solicitante antes da execução do serviço.</t>
  </si>
  <si>
    <t>Par</t>
  </si>
  <si>
    <t>Metro</t>
  </si>
  <si>
    <t>Peça</t>
  </si>
  <si>
    <t>Tracton</t>
  </si>
  <si>
    <t>K.B</t>
  </si>
  <si>
    <t>Araçá</t>
  </si>
  <si>
    <t>Weikki</t>
  </si>
  <si>
    <t>339030-20</t>
  </si>
  <si>
    <t>339030-23</t>
  </si>
  <si>
    <t>339030-14</t>
  </si>
  <si>
    <t>339030-50</t>
  </si>
  <si>
    <t>Tracton Indústria e Comércio LTDA - EPP</t>
  </si>
  <si>
    <t>ADBX Comércio de Serviços LTDA - ME</t>
  </si>
  <si>
    <t>Jackson da Silva 03571984927 - ME</t>
  </si>
  <si>
    <t>Weikki Confecções LTDA - EPP</t>
  </si>
  <si>
    <t>CENTRO PARTICIPANTE: Reitoria/PROEX</t>
  </si>
  <si>
    <t>CENTRO PARTICIPANTE: Reitoria/COVEST</t>
  </si>
  <si>
    <t>CENTRO PARTICIPANTE: CAV</t>
  </si>
  <si>
    <t>CENTRO PARTICIPANTE: CCT</t>
  </si>
  <si>
    <t>CENTRO PARTICIPANTE: CEPLAN</t>
  </si>
  <si>
    <t>CENTRO PARTICIPANTE: CEO</t>
  </si>
  <si>
    <t>1º Termo Aditivo - PROEX</t>
  </si>
  <si>
    <t>Resumo Atualizado em 29.01.2016</t>
  </si>
  <si>
    <t xml:space="preserve"> AF/OS nº  1418/2015 Qtde. DT</t>
  </si>
  <si>
    <t xml:space="preserve"> AF/OS nº  1604/2015 Qtde. DT</t>
  </si>
  <si>
    <t xml:space="preserve"> AF/OS nº  1842/2015 Qtde. DT</t>
  </si>
  <si>
    <t xml:space="preserve"> AF/OS nº  1844/2015 Qtde. DT</t>
  </si>
  <si>
    <t xml:space="preserve"> AF/OS nº  1845/2015 Qtde. DT</t>
  </si>
  <si>
    <t xml:space="preserve"> AF/OS nº  2235/2015 Qtde. DT</t>
  </si>
  <si>
    <t xml:space="preserve"> AF/OS nº  1421/2015 Qtde. DT</t>
  </si>
  <si>
    <t xml:space="preserve"> AF/OS nº 1483/2015 Qtde. DT</t>
  </si>
  <si>
    <t xml:space="preserve"> AF/OS nº  1783/2015 Qtde. DT</t>
  </si>
  <si>
    <t xml:space="preserve"> AF/OS nº 2118/2015 Qtde. DT</t>
  </si>
  <si>
    <t xml:space="preserve"> AF/OS nº  2165/2015 Qtde. DT</t>
  </si>
  <si>
    <t>12/112015</t>
  </si>
  <si>
    <t xml:space="preserve"> AF nº  1205/2015 Qtde. DT</t>
  </si>
  <si>
    <t xml:space="preserve"> AF nº  1509/2015 Qtde. DT</t>
  </si>
  <si>
    <t xml:space="preserve"> AF nº  1928/2015 Qtde. DT</t>
  </si>
  <si>
    <t xml:space="preserve"> AF/OS nº  1354/2015</t>
  </si>
  <si>
    <t xml:space="preserve"> AF/OS nº 1355/2015</t>
  </si>
  <si>
    <t xml:space="preserve"> AF/OS nº  1542/2015 Qtde. DT</t>
  </si>
  <si>
    <t xml:space="preserve"> AF/OS nº  1711/2015 Qtde. DT</t>
  </si>
  <si>
    <t xml:space="preserve"> AF/OS nº  1664/2015 Qtde. DT</t>
  </si>
  <si>
    <t xml:space="preserve"> AF/OS nº  1922/2015 Qtde. DT</t>
  </si>
  <si>
    <t xml:space="preserve"> AF/OS nº  1383/2015 Qtde. DT ADBX</t>
  </si>
  <si>
    <t xml:space="preserve"> AF/OS nº  1477/2015 Qtde. DT JACKSON</t>
  </si>
  <si>
    <t xml:space="preserve"> AF/OS nº  2218/2015 Qtde. DT JACKSON</t>
  </si>
  <si>
    <t xml:space="preserve"> AF/OS nº  2126/2015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</si>
</sst>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0" x14ac:knownFonts="1">
    <font>
      <sz val="10"/>
      <name val="Arial"/>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2"/>
      <name val="Calibri"/>
      <family val="2"/>
      <scheme val="minor"/>
    </font>
    <font>
      <sz val="9"/>
      <color indexed="81"/>
      <name val="Segoe UI"/>
      <family val="2"/>
    </font>
    <font>
      <b/>
      <sz val="9"/>
      <color indexed="81"/>
      <name val="Segoe UI"/>
      <family val="2"/>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3" tint="0.79998168889431442"/>
        <bgColor indexed="10"/>
      </patternFill>
    </fill>
    <fill>
      <patternFill patternType="solid">
        <fgColor theme="3"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20">
    <xf numFmtId="0" fontId="0" fillId="0" borderId="0"/>
    <xf numFmtId="0" fontId="3" fillId="0" borderId="0"/>
    <xf numFmtId="164" fontId="3" fillId="0" borderId="0" applyFill="0" applyBorder="0" applyAlignment="0" applyProtection="0"/>
    <xf numFmtId="165" fontId="3" fillId="0" borderId="0" applyFill="0" applyBorder="0" applyAlignment="0" applyProtection="0"/>
    <xf numFmtId="0" fontId="4" fillId="0" borderId="0" applyNumberFormat="0" applyFill="0" applyBorder="0" applyAlignment="0" applyProtection="0"/>
    <xf numFmtId="44" fontId="16" fillId="0" borderId="0" applyFont="0" applyFill="0" applyBorder="0" applyAlignment="0" applyProtection="0"/>
    <xf numFmtId="167" fontId="16"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xf numFmtId="44" fontId="3" fillId="0" borderId="0" applyFont="0" applyFill="0" applyBorder="0" applyAlignment="0" applyProtection="0"/>
    <xf numFmtId="43" fontId="3" fillId="0" borderId="0" applyFill="0" applyBorder="0" applyAlignment="0" applyProtection="0"/>
    <xf numFmtId="43" fontId="3" fillId="0" borderId="0" applyFill="0" applyBorder="0" applyAlignment="0" applyProtection="0"/>
  </cellStyleXfs>
  <cellXfs count="101">
    <xf numFmtId="0" fontId="0" fillId="0" borderId="0" xfId="0"/>
    <xf numFmtId="0" fontId="6" fillId="0" borderId="0" xfId="1" applyFont="1" applyFill="1" applyAlignment="1">
      <alignment horizontal="center" vertical="center" wrapText="1"/>
    </xf>
    <xf numFmtId="0" fontId="7" fillId="0" borderId="0" xfId="1" applyFont="1" applyFill="1" applyAlignment="1">
      <alignment horizontal="center" vertical="center" wrapText="1"/>
    </xf>
    <xf numFmtId="166" fontId="7" fillId="0" borderId="0" xfId="0" applyNumberFormat="1" applyFont="1" applyFill="1" applyAlignment="1">
      <alignment horizontal="center" vertical="center" wrapText="1"/>
    </xf>
    <xf numFmtId="0" fontId="0" fillId="0" borderId="0" xfId="0" applyAlignment="1">
      <alignment wrapText="1"/>
    </xf>
    <xf numFmtId="0" fontId="8"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justify" vertical="center" wrapText="1"/>
    </xf>
    <xf numFmtId="0" fontId="10" fillId="0" borderId="0" xfId="0" applyFont="1" applyAlignment="1">
      <alignment vertical="center" wrapText="1"/>
    </xf>
    <xf numFmtId="0" fontId="11" fillId="0" borderId="2" xfId="0" applyFont="1" applyBorder="1" applyAlignment="1">
      <alignment horizontal="center" vertical="center" textRotation="90" wrapText="1"/>
    </xf>
    <xf numFmtId="0" fontId="12" fillId="0" borderId="3" xfId="0" applyFont="1" applyBorder="1" applyAlignment="1">
      <alignment horizontal="center"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10" fillId="0" borderId="0" xfId="0" applyFont="1" applyAlignment="1">
      <alignment horizontal="left" vertical="center" wrapText="1"/>
    </xf>
    <xf numFmtId="0" fontId="0" fillId="0" borderId="0" xfId="0" applyAlignment="1">
      <alignment horizontal="left" wrapText="1"/>
    </xf>
    <xf numFmtId="0" fontId="7" fillId="2" borderId="1" xfId="0" applyFont="1" applyFill="1" applyBorder="1" applyAlignment="1">
      <alignment horizontal="center" vertical="center" wrapText="1"/>
    </xf>
    <xf numFmtId="165" fontId="7" fillId="2" borderId="1" xfId="3" applyFont="1" applyFill="1" applyBorder="1" applyAlignment="1" applyProtection="1">
      <alignment horizontal="center" vertical="center" wrapText="1"/>
    </xf>
    <xf numFmtId="0" fontId="7" fillId="2" borderId="1" xfId="1" applyNumberFormat="1" applyFont="1" applyFill="1" applyBorder="1" applyAlignment="1" applyProtection="1">
      <alignment horizontal="center" vertical="center" wrapText="1"/>
      <protection locked="0"/>
    </xf>
    <xf numFmtId="0" fontId="6" fillId="0" borderId="0" xfId="1" applyFont="1" applyAlignment="1">
      <alignment wrapText="1"/>
    </xf>
    <xf numFmtId="0" fontId="6" fillId="0" borderId="0" xfId="1" applyFont="1" applyFill="1" applyAlignment="1">
      <alignment vertical="center" wrapText="1"/>
    </xf>
    <xf numFmtId="4" fontId="7" fillId="0" borderId="0" xfId="1" applyNumberFormat="1" applyFont="1" applyFill="1" applyAlignment="1">
      <alignment horizontal="center" vertical="center" wrapText="1"/>
    </xf>
    <xf numFmtId="0" fontId="6" fillId="0" borderId="0" xfId="1" applyFont="1" applyFill="1" applyAlignment="1" applyProtection="1">
      <alignment wrapText="1"/>
      <protection locked="0"/>
    </xf>
    <xf numFmtId="3" fontId="6" fillId="0" borderId="0" xfId="1" applyNumberFormat="1" applyFont="1" applyAlignment="1" applyProtection="1">
      <alignment wrapText="1"/>
      <protection locked="0"/>
    </xf>
    <xf numFmtId="0" fontId="6" fillId="0" borderId="0" xfId="1" applyFont="1" applyAlignment="1" applyProtection="1">
      <alignment wrapText="1"/>
      <protection locked="0"/>
    </xf>
    <xf numFmtId="0" fontId="7" fillId="0" borderId="0" xfId="1" applyFont="1" applyFill="1" applyAlignment="1">
      <alignment horizontal="left" vertical="center" wrapText="1"/>
    </xf>
    <xf numFmtId="0" fontId="6" fillId="0" borderId="1" xfId="1" applyFont="1" applyFill="1" applyBorder="1" applyAlignment="1">
      <alignment horizontal="center" vertical="center" wrapText="1"/>
    </xf>
    <xf numFmtId="0" fontId="7" fillId="2" borderId="1" xfId="1" applyFont="1" applyFill="1" applyBorder="1" applyAlignment="1" applyProtection="1">
      <alignment horizontal="center" vertical="center" wrapText="1"/>
      <protection locked="0"/>
    </xf>
    <xf numFmtId="0" fontId="7" fillId="2" borderId="1" xfId="1" applyFont="1" applyFill="1" applyBorder="1" applyAlignment="1" applyProtection="1">
      <alignment horizontal="center" vertical="center" wrapText="1"/>
    </xf>
    <xf numFmtId="166" fontId="7" fillId="2" borderId="1" xfId="1" applyNumberFormat="1" applyFont="1" applyFill="1" applyBorder="1" applyAlignment="1">
      <alignment horizontal="center" vertical="center" wrapText="1"/>
    </xf>
    <xf numFmtId="168" fontId="7" fillId="2" borderId="1" xfId="3" applyNumberFormat="1" applyFont="1" applyFill="1" applyBorder="1" applyAlignment="1" applyProtection="1">
      <alignment horizontal="center" vertical="center" wrapText="1"/>
    </xf>
    <xf numFmtId="166" fontId="7" fillId="4" borderId="1" xfId="0" applyNumberFormat="1" applyFont="1" applyFill="1" applyBorder="1" applyAlignment="1">
      <alignment horizontal="center" vertical="center" wrapText="1"/>
    </xf>
    <xf numFmtId="3" fontId="7" fillId="3" borderId="1" xfId="1" applyNumberFormat="1" applyFont="1" applyFill="1" applyBorder="1" applyAlignment="1" applyProtection="1">
      <alignment horizontal="center" vertical="center" wrapText="1"/>
      <protection locked="0"/>
    </xf>
    <xf numFmtId="168" fontId="17" fillId="9" borderId="6" xfId="1" applyNumberFormat="1" applyFont="1" applyFill="1" applyBorder="1" applyAlignment="1" applyProtection="1">
      <alignment horizontal="right"/>
      <protection locked="0"/>
    </xf>
    <xf numFmtId="168" fontId="17" fillId="9" borderId="7" xfId="1" applyNumberFormat="1" applyFont="1" applyFill="1" applyBorder="1" applyAlignment="1" applyProtection="1">
      <alignment horizontal="right"/>
      <protection locked="0"/>
    </xf>
    <xf numFmtId="9" fontId="17" fillId="9" borderId="8" xfId="13" applyFont="1" applyFill="1" applyBorder="1" applyAlignment="1" applyProtection="1">
      <alignment horizontal="right"/>
      <protection locked="0"/>
    </xf>
    <xf numFmtId="2" fontId="17" fillId="9" borderId="7" xfId="1" applyNumberFormat="1" applyFont="1" applyFill="1" applyBorder="1" applyAlignment="1">
      <alignment horizontal="right"/>
    </xf>
    <xf numFmtId="0" fontId="17" fillId="9" borderId="12" xfId="1" applyFont="1" applyFill="1" applyBorder="1" applyAlignment="1" applyProtection="1">
      <alignment horizontal="left"/>
      <protection locked="0"/>
    </xf>
    <xf numFmtId="0" fontId="17" fillId="9" borderId="19" xfId="1" applyFont="1" applyFill="1" applyBorder="1" applyAlignment="1" applyProtection="1">
      <alignment horizontal="left"/>
      <protection locked="0"/>
    </xf>
    <xf numFmtId="0" fontId="17" fillId="9" borderId="14" xfId="1" applyFont="1" applyFill="1" applyBorder="1" applyAlignment="1" applyProtection="1">
      <alignment horizontal="left"/>
      <protection locked="0"/>
    </xf>
    <xf numFmtId="0" fontId="17" fillId="9" borderId="0" xfId="1" applyFont="1" applyFill="1" applyBorder="1" applyAlignment="1" applyProtection="1">
      <alignment horizontal="left"/>
      <protection locked="0"/>
    </xf>
    <xf numFmtId="0" fontId="17" fillId="9" borderId="16" xfId="1" applyFont="1" applyFill="1" applyBorder="1" applyAlignment="1" applyProtection="1">
      <alignment horizontal="left"/>
      <protection locked="0"/>
    </xf>
    <xf numFmtId="0" fontId="17" fillId="9" borderId="18" xfId="1" applyFont="1" applyFill="1" applyBorder="1" applyAlignment="1" applyProtection="1">
      <alignment horizontal="left"/>
      <protection locked="0"/>
    </xf>
    <xf numFmtId="44" fontId="6" fillId="8" borderId="1" xfId="9" applyFont="1" applyFill="1" applyBorder="1" applyAlignment="1">
      <alignment vertical="center" wrapText="1"/>
    </xf>
    <xf numFmtId="44" fontId="6" fillId="8" borderId="1" xfId="1" applyNumberFormat="1" applyFont="1" applyFill="1" applyBorder="1" applyAlignment="1">
      <alignment vertical="center" wrapText="1"/>
    </xf>
    <xf numFmtId="1" fontId="6" fillId="0" borderId="1"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3" fontId="7" fillId="10" borderId="1" xfId="1" applyNumberFormat="1" applyFont="1" applyFill="1" applyBorder="1" applyAlignment="1" applyProtection="1">
      <alignment horizontal="center" vertical="center" wrapText="1"/>
      <protection locked="0"/>
    </xf>
    <xf numFmtId="3" fontId="6" fillId="0" borderId="1" xfId="1" applyNumberFormat="1" applyFont="1" applyFill="1" applyBorder="1" applyAlignment="1" applyProtection="1">
      <alignment horizontal="center" vertical="center" wrapText="1"/>
      <protection locked="0"/>
    </xf>
    <xf numFmtId="0" fontId="6" fillId="7" borderId="1" xfId="0" applyFont="1" applyFill="1" applyBorder="1" applyAlignment="1">
      <alignment horizontal="center" vertical="center" wrapText="1"/>
    </xf>
    <xf numFmtId="0" fontId="6" fillId="7" borderId="1" xfId="1" applyFont="1" applyFill="1" applyBorder="1" applyAlignment="1" applyProtection="1">
      <alignment horizontal="center" vertical="center" wrapText="1"/>
      <protection locked="0"/>
    </xf>
    <xf numFmtId="1" fontId="2" fillId="0" borderId="1" xfId="0" applyNumberFormat="1" applyFont="1" applyFill="1" applyBorder="1" applyAlignment="1">
      <alignment horizontal="center" vertical="center" wrapText="1"/>
    </xf>
    <xf numFmtId="0" fontId="6" fillId="0" borderId="1" xfId="1" applyFont="1" applyFill="1" applyBorder="1" applyAlignment="1">
      <alignment horizontal="justify" vertical="center" wrapText="1"/>
    </xf>
    <xf numFmtId="1" fontId="6" fillId="0" borderId="0" xfId="1" applyNumberFormat="1" applyFont="1" applyFill="1" applyBorder="1" applyAlignment="1">
      <alignment horizontal="center" vertical="center" wrapText="1"/>
    </xf>
    <xf numFmtId="0" fontId="6" fillId="0" borderId="0" xfId="1" applyFont="1" applyFill="1" applyBorder="1" applyAlignment="1">
      <alignment horizontal="justify" vertical="center" wrapText="1"/>
    </xf>
    <xf numFmtId="0" fontId="6" fillId="0" borderId="0" xfId="1" applyFont="1" applyFill="1" applyBorder="1" applyAlignment="1">
      <alignment horizontal="center" vertical="center" wrapText="1"/>
    </xf>
    <xf numFmtId="44" fontId="6" fillId="0" borderId="0" xfId="5" applyFont="1" applyFill="1" applyBorder="1" applyAlignment="1">
      <alignment vertical="center" wrapText="1"/>
    </xf>
    <xf numFmtId="0" fontId="6" fillId="0" borderId="0" xfId="0" applyFont="1" applyFill="1" applyBorder="1" applyAlignment="1">
      <alignment horizontal="center" vertical="center" wrapText="1"/>
    </xf>
    <xf numFmtId="166" fontId="7" fillId="0" borderId="0" xfId="0" applyNumberFormat="1" applyFont="1" applyFill="1" applyBorder="1" applyAlignment="1">
      <alignment horizontal="center" vertical="center" wrapText="1"/>
    </xf>
    <xf numFmtId="3" fontId="7" fillId="0" borderId="0" xfId="1" applyNumberFormat="1" applyFont="1" applyFill="1" applyBorder="1" applyAlignment="1" applyProtection="1">
      <alignment horizontal="center" vertical="center" wrapText="1"/>
      <protection locked="0"/>
    </xf>
    <xf numFmtId="44" fontId="6" fillId="0" borderId="1" xfId="5"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1" applyFont="1" applyFill="1" applyBorder="1" applyAlignment="1">
      <alignment vertical="center" wrapText="1"/>
    </xf>
    <xf numFmtId="0" fontId="0" fillId="0" borderId="0" xfId="0"/>
    <xf numFmtId="0" fontId="6" fillId="11" borderId="1" xfId="1" applyFont="1" applyFill="1" applyBorder="1" applyAlignment="1">
      <alignment horizontal="center" vertical="center" wrapText="1"/>
    </xf>
    <xf numFmtId="44" fontId="6" fillId="11" borderId="1" xfId="14" applyFont="1" applyFill="1" applyBorder="1" applyAlignment="1">
      <alignment horizontal="center" vertical="center" wrapText="1"/>
    </xf>
    <xf numFmtId="9" fontId="6" fillId="11" borderId="1" xfId="13" applyFont="1" applyFill="1" applyBorder="1" applyAlignment="1">
      <alignment horizontal="center" vertical="center" wrapText="1"/>
    </xf>
    <xf numFmtId="10" fontId="6" fillId="11" borderId="1" xfId="13" applyNumberFormat="1" applyFont="1" applyFill="1" applyBorder="1" applyAlignment="1">
      <alignment horizontal="center" vertical="center" wrapText="1"/>
    </xf>
    <xf numFmtId="44" fontId="7" fillId="2" borderId="1" xfId="9" applyFont="1" applyFill="1" applyBorder="1" applyAlignment="1" applyProtection="1">
      <alignment horizontal="center" vertical="top" wrapText="1"/>
      <protection locked="0"/>
    </xf>
    <xf numFmtId="14" fontId="7" fillId="2" borderId="1" xfId="1" applyNumberFormat="1" applyFont="1" applyFill="1" applyBorder="1" applyAlignment="1" applyProtection="1">
      <alignment horizontal="center" vertical="center" wrapText="1"/>
      <protection locked="0"/>
    </xf>
    <xf numFmtId="1" fontId="2" fillId="0" borderId="6" xfId="0" applyNumberFormat="1" applyFont="1" applyFill="1" applyBorder="1" applyAlignment="1">
      <alignment horizontal="center" vertical="center" wrapText="1"/>
    </xf>
    <xf numFmtId="1" fontId="2" fillId="0" borderId="7" xfId="0" applyNumberFormat="1" applyFont="1" applyFill="1" applyBorder="1" applyAlignment="1">
      <alignment horizontal="center" vertical="center" wrapText="1"/>
    </xf>
    <xf numFmtId="1" fontId="2" fillId="0" borderId="8" xfId="0" applyNumberFormat="1" applyFont="1" applyFill="1" applyBorder="1" applyAlignment="1">
      <alignment horizontal="center" vertical="center" wrapText="1"/>
    </xf>
    <xf numFmtId="1" fontId="1" fillId="0" borderId="6" xfId="0" applyNumberFormat="1" applyFont="1" applyFill="1" applyBorder="1" applyAlignment="1">
      <alignment horizontal="center" vertical="center" wrapText="1"/>
    </xf>
    <xf numFmtId="3" fontId="7" fillId="5" borderId="1" xfId="1" applyNumberFormat="1" applyFont="1" applyFill="1" applyBorder="1" applyAlignment="1" applyProtection="1">
      <alignment horizontal="center" vertical="center" wrapText="1"/>
      <protection locked="0"/>
    </xf>
    <xf numFmtId="0" fontId="7" fillId="6" borderId="1" xfId="0" applyNumberFormat="1" applyFont="1" applyFill="1" applyBorder="1" applyAlignment="1">
      <alignment horizontal="left" vertical="center" wrapText="1"/>
    </xf>
    <xf numFmtId="0" fontId="7" fillId="6" borderId="1" xfId="0" applyNumberFormat="1" applyFont="1" applyFill="1" applyBorder="1" applyAlignment="1">
      <alignment horizontal="center" vertical="center" wrapText="1"/>
    </xf>
    <xf numFmtId="0" fontId="6" fillId="11" borderId="9" xfId="1" applyFont="1" applyFill="1" applyBorder="1" applyAlignment="1">
      <alignment horizontal="center" vertical="center" wrapText="1"/>
    </xf>
    <xf numFmtId="0" fontId="6" fillId="11" borderId="10" xfId="1" applyFont="1" applyFill="1" applyBorder="1" applyAlignment="1">
      <alignment horizontal="center" vertical="center" wrapText="1"/>
    </xf>
    <xf numFmtId="0" fontId="6" fillId="11" borderId="11" xfId="1" applyFont="1" applyFill="1" applyBorder="1" applyAlignment="1">
      <alignment horizontal="center" vertical="center" wrapText="1"/>
    </xf>
    <xf numFmtId="0" fontId="17" fillId="9" borderId="16" xfId="1" applyFont="1" applyFill="1" applyBorder="1" applyAlignment="1">
      <alignment vertical="center" wrapText="1"/>
    </xf>
    <xf numFmtId="0" fontId="17" fillId="9" borderId="18" xfId="1" applyFont="1" applyFill="1" applyBorder="1" applyAlignment="1">
      <alignment vertical="center" wrapText="1"/>
    </xf>
    <xf numFmtId="0" fontId="17" fillId="9" borderId="17" xfId="1" applyFont="1" applyFill="1" applyBorder="1" applyAlignment="1">
      <alignment vertical="center" wrapText="1"/>
    </xf>
    <xf numFmtId="0" fontId="17" fillId="9" borderId="9" xfId="1" applyFont="1" applyFill="1" applyBorder="1" applyAlignment="1" applyProtection="1">
      <alignment horizontal="left"/>
      <protection locked="0"/>
    </xf>
    <xf numFmtId="0" fontId="17" fillId="9" borderId="10" xfId="1" applyFont="1" applyFill="1" applyBorder="1" applyAlignment="1" applyProtection="1">
      <alignment horizontal="left"/>
      <protection locked="0"/>
    </xf>
    <xf numFmtId="0" fontId="17" fillId="9" borderId="11" xfId="1" applyFont="1" applyFill="1" applyBorder="1" applyAlignment="1" applyProtection="1">
      <alignment horizontal="left"/>
      <protection locked="0"/>
    </xf>
    <xf numFmtId="0" fontId="17" fillId="9" borderId="12" xfId="1" applyFont="1" applyFill="1" applyBorder="1" applyAlignment="1">
      <alignment vertical="center" wrapText="1"/>
    </xf>
    <xf numFmtId="0" fontId="17" fillId="9" borderId="19" xfId="1" applyFont="1" applyFill="1" applyBorder="1" applyAlignment="1">
      <alignment vertical="center" wrapText="1"/>
    </xf>
    <xf numFmtId="0" fontId="17" fillId="9" borderId="13" xfId="1" applyFont="1" applyFill="1" applyBorder="1" applyAlignment="1">
      <alignment vertical="center" wrapText="1"/>
    </xf>
    <xf numFmtId="0" fontId="17" fillId="9" borderId="14" xfId="1" applyFont="1" applyFill="1" applyBorder="1" applyAlignment="1">
      <alignment vertical="center" wrapText="1"/>
    </xf>
    <xf numFmtId="0" fontId="17" fillId="9" borderId="0" xfId="1" applyFont="1" applyFill="1" applyBorder="1" applyAlignment="1">
      <alignment vertical="center" wrapText="1"/>
    </xf>
    <xf numFmtId="0" fontId="17" fillId="9" borderId="15" xfId="1" applyFont="1" applyFill="1" applyBorder="1" applyAlignment="1">
      <alignment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5" fillId="0" borderId="0" xfId="0"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justify"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9" fillId="0" borderId="0" xfId="0" applyFont="1" applyAlignment="1">
      <alignment horizontal="center" vertical="center" wrapText="1"/>
    </xf>
  </cellXfs>
  <cellStyles count="20">
    <cellStyle name="Moeda" xfId="5" builtinId="4"/>
    <cellStyle name="Moeda 2" xfId="6"/>
    <cellStyle name="Moeda 2 2" xfId="10"/>
    <cellStyle name="Moeda 3" xfId="9"/>
    <cellStyle name="Moeda 3 2" xfId="17"/>
    <cellStyle name="Moeda 4" xfId="14"/>
    <cellStyle name="Normal" xfId="0" builtinId="0"/>
    <cellStyle name="Normal 2" xfId="1"/>
    <cellStyle name="Porcentagem 2" xfId="13"/>
    <cellStyle name="Separador de milhares 2" xfId="2"/>
    <cellStyle name="Separador de milhares 2 2" xfId="8"/>
    <cellStyle name="Separador de milhares 2 2 2" xfId="12"/>
    <cellStyle name="Separador de milhares 2 2 2 2" xfId="19"/>
    <cellStyle name="Separador de milhares 2 2 3" xfId="16"/>
    <cellStyle name="Separador de milhares 2 3" xfId="7"/>
    <cellStyle name="Separador de milhares 2 3 2" xfId="11"/>
    <cellStyle name="Separador de milhares 2 3 2 2" xfId="18"/>
    <cellStyle name="Separador de milhares 2 3 3" xfId="15"/>
    <cellStyle name="Separador de milhares 3" xfId="3"/>
    <cellStyle name="Título 5" xfId="4"/>
  </cellStyles>
  <dxfs count="111">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96"/>
  <sheetViews>
    <sheetView zoomScale="80" zoomScaleNormal="80" workbookViewId="0">
      <selection activeCell="J5" sqref="J5"/>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5" style="25" customWidth="1"/>
    <col min="13" max="13" width="15.85546875" style="25" customWidth="1"/>
    <col min="14" max="14" width="14" style="25" customWidth="1"/>
    <col min="15"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185</v>
      </c>
      <c r="M1" s="75" t="s">
        <v>186</v>
      </c>
      <c r="N1" s="75" t="s">
        <v>187</v>
      </c>
      <c r="O1" s="75" t="s">
        <v>41</v>
      </c>
      <c r="P1" s="75" t="s">
        <v>41</v>
      </c>
      <c r="Q1" s="75" t="s">
        <v>41</v>
      </c>
      <c r="R1" s="75" t="s">
        <v>41</v>
      </c>
      <c r="S1" s="75" t="s">
        <v>41</v>
      </c>
      <c r="T1" s="75" t="s">
        <v>41</v>
      </c>
      <c r="U1" s="75" t="s">
        <v>41</v>
      </c>
      <c r="V1" s="75" t="s">
        <v>41</v>
      </c>
      <c r="W1" s="75" t="s">
        <v>41</v>
      </c>
    </row>
    <row r="2" spans="1:23" ht="24.75" customHeight="1" x14ac:dyDescent="0.25">
      <c r="A2" s="76" t="s">
        <v>165</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42205</v>
      </c>
      <c r="M3" s="70">
        <v>42241</v>
      </c>
      <c r="N3" s="70">
        <v>42296</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18" si="0">I5-(SUM(L5:W5))</f>
        <v>0</v>
      </c>
      <c r="K5" s="33" t="str">
        <f t="shared" ref="K5:K1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f>2000+500</f>
        <v>2500</v>
      </c>
      <c r="J16" s="32">
        <f t="shared" si="0"/>
        <v>890</v>
      </c>
      <c r="K16" s="33" t="str">
        <f t="shared" si="1"/>
        <v>OK</v>
      </c>
      <c r="L16" s="49">
        <v>600</v>
      </c>
      <c r="M16" s="49">
        <v>800</v>
      </c>
      <c r="N16" s="49">
        <v>210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150</v>
      </c>
      <c r="J17" s="32">
        <f t="shared" si="0"/>
        <v>130</v>
      </c>
      <c r="K17" s="33" t="str">
        <f t="shared" si="1"/>
        <v>OK</v>
      </c>
      <c r="L17" s="49">
        <v>0</v>
      </c>
      <c r="M17" s="49">
        <v>0</v>
      </c>
      <c r="N17" s="49">
        <v>20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9</v>
      </c>
      <c r="J18" s="32">
        <f t="shared" si="0"/>
        <v>9</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9</v>
      </c>
      <c r="J19" s="32">
        <f t="shared" ref="J19:J49" si="2">I19-(SUM(L19:W19))</f>
        <v>9</v>
      </c>
      <c r="K19" s="33" t="str">
        <f t="shared" ref="K19:K49" si="3">IF(J19&lt;0,"ATENÇÃO","OK")</f>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9</v>
      </c>
      <c r="J20" s="32">
        <f t="shared" si="2"/>
        <v>9</v>
      </c>
      <c r="K20" s="33" t="str">
        <f t="shared" si="3"/>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9</v>
      </c>
      <c r="J21" s="32">
        <f t="shared" si="2"/>
        <v>9</v>
      </c>
      <c r="K21" s="33" t="str">
        <f t="shared" si="3"/>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32</v>
      </c>
      <c r="J22" s="32">
        <f t="shared" si="2"/>
        <v>0</v>
      </c>
      <c r="K22" s="33" t="str">
        <f t="shared" si="3"/>
        <v>OK</v>
      </c>
      <c r="L22" s="49">
        <v>32</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2"/>
        <v>0</v>
      </c>
      <c r="K23" s="33" t="str">
        <f t="shared" si="3"/>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32</v>
      </c>
      <c r="J24" s="32">
        <f t="shared" si="2"/>
        <v>0</v>
      </c>
      <c r="K24" s="33" t="str">
        <f t="shared" si="3"/>
        <v>OK</v>
      </c>
      <c r="L24" s="49">
        <v>32</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v>32</v>
      </c>
      <c r="J25" s="32">
        <f t="shared" si="2"/>
        <v>0</v>
      </c>
      <c r="K25" s="33" t="str">
        <f t="shared" si="3"/>
        <v>OK</v>
      </c>
      <c r="L25" s="49">
        <v>32</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32</v>
      </c>
      <c r="J26" s="32">
        <f t="shared" si="2"/>
        <v>0</v>
      </c>
      <c r="K26" s="33" t="str">
        <f t="shared" si="3"/>
        <v>OK</v>
      </c>
      <c r="L26" s="49">
        <v>32</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32</v>
      </c>
      <c r="J27" s="32">
        <f t="shared" si="2"/>
        <v>32</v>
      </c>
      <c r="K27" s="33" t="str">
        <f t="shared" si="3"/>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24</v>
      </c>
      <c r="J28" s="32">
        <f t="shared" si="2"/>
        <v>0</v>
      </c>
      <c r="K28" s="33" t="str">
        <f t="shared" si="3"/>
        <v>OK</v>
      </c>
      <c r="L28" s="49">
        <v>24</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24</v>
      </c>
      <c r="J29" s="32">
        <f t="shared" si="2"/>
        <v>0</v>
      </c>
      <c r="K29" s="33" t="str">
        <f t="shared" si="3"/>
        <v>OK</v>
      </c>
      <c r="L29" s="49">
        <v>24</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24</v>
      </c>
      <c r="J30" s="32">
        <f t="shared" si="2"/>
        <v>0</v>
      </c>
      <c r="K30" s="33" t="str">
        <f t="shared" si="3"/>
        <v>OK</v>
      </c>
      <c r="L30" s="49">
        <v>24</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24</v>
      </c>
      <c r="J31" s="32">
        <f t="shared" si="2"/>
        <v>0</v>
      </c>
      <c r="K31" s="33" t="str">
        <f t="shared" si="3"/>
        <v>OK</v>
      </c>
      <c r="L31" s="49">
        <v>24</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30</v>
      </c>
      <c r="J32" s="32">
        <f t="shared" si="2"/>
        <v>0</v>
      </c>
      <c r="K32" s="33" t="str">
        <f t="shared" si="3"/>
        <v>OK</v>
      </c>
      <c r="L32" s="49">
        <v>30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15</v>
      </c>
      <c r="J33" s="32">
        <f t="shared" si="2"/>
        <v>0</v>
      </c>
      <c r="K33" s="33" t="str">
        <f t="shared" si="3"/>
        <v>OK</v>
      </c>
      <c r="L33" s="49">
        <v>15</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15</v>
      </c>
      <c r="J34" s="32">
        <f t="shared" si="2"/>
        <v>0</v>
      </c>
      <c r="K34" s="33" t="str">
        <f t="shared" si="3"/>
        <v>OK</v>
      </c>
      <c r="L34" s="49">
        <v>15</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40</v>
      </c>
      <c r="J35" s="32">
        <f t="shared" si="2"/>
        <v>0</v>
      </c>
      <c r="K35" s="33" t="str">
        <f t="shared" si="3"/>
        <v>OK</v>
      </c>
      <c r="L35" s="49">
        <v>40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40</v>
      </c>
      <c r="J36" s="32">
        <f t="shared" si="2"/>
        <v>0</v>
      </c>
      <c r="K36" s="33" t="str">
        <f t="shared" si="3"/>
        <v>OK</v>
      </c>
      <c r="L36" s="49">
        <v>40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40</v>
      </c>
      <c r="J37" s="32">
        <f t="shared" si="2"/>
        <v>0</v>
      </c>
      <c r="K37" s="33" t="str">
        <f t="shared" si="3"/>
        <v>OK</v>
      </c>
      <c r="L37" s="49">
        <v>40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v>40</v>
      </c>
      <c r="J38" s="32">
        <f t="shared" si="2"/>
        <v>0</v>
      </c>
      <c r="K38" s="33" t="str">
        <f t="shared" si="3"/>
        <v>OK</v>
      </c>
      <c r="L38" s="49">
        <v>40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80</v>
      </c>
      <c r="J39" s="32">
        <f t="shared" si="2"/>
        <v>0</v>
      </c>
      <c r="K39" s="33" t="str">
        <f t="shared" si="3"/>
        <v>OK</v>
      </c>
      <c r="L39" s="49">
        <v>80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v>24</v>
      </c>
      <c r="J40" s="32">
        <f t="shared" si="2"/>
        <v>0</v>
      </c>
      <c r="K40" s="33" t="str">
        <f t="shared" si="3"/>
        <v>OK</v>
      </c>
      <c r="L40" s="49">
        <v>24</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v>24</v>
      </c>
      <c r="J41" s="32">
        <f t="shared" si="2"/>
        <v>0</v>
      </c>
      <c r="K41" s="33" t="str">
        <f t="shared" si="3"/>
        <v>OK</v>
      </c>
      <c r="L41" s="49">
        <v>24</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v>24</v>
      </c>
      <c r="J42" s="32">
        <f t="shared" si="2"/>
        <v>0</v>
      </c>
      <c r="K42" s="33" t="str">
        <f t="shared" si="3"/>
        <v>OK</v>
      </c>
      <c r="L42" s="49">
        <v>24</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v>24</v>
      </c>
      <c r="J43" s="32">
        <f t="shared" si="2"/>
        <v>0</v>
      </c>
      <c r="K43" s="33" t="str">
        <f t="shared" si="3"/>
        <v>OK</v>
      </c>
      <c r="L43" s="49">
        <v>24</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24</v>
      </c>
      <c r="J44" s="32">
        <f t="shared" si="2"/>
        <v>0</v>
      </c>
      <c r="K44" s="33" t="str">
        <f t="shared" si="3"/>
        <v>OK</v>
      </c>
      <c r="L44" s="49">
        <v>24</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v>24</v>
      </c>
      <c r="J45" s="32">
        <f t="shared" si="2"/>
        <v>24</v>
      </c>
      <c r="K45" s="33" t="str">
        <f t="shared" si="3"/>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24</v>
      </c>
      <c r="J46" s="32">
        <f t="shared" si="2"/>
        <v>0</v>
      </c>
      <c r="K46" s="33" t="str">
        <f t="shared" si="3"/>
        <v>OK</v>
      </c>
      <c r="L46" s="49">
        <v>24</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24</v>
      </c>
      <c r="J47" s="32">
        <f t="shared" si="2"/>
        <v>0</v>
      </c>
      <c r="K47" s="33" t="str">
        <f t="shared" si="3"/>
        <v>OK</v>
      </c>
      <c r="L47" s="49">
        <v>24</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24</v>
      </c>
      <c r="J48" s="32">
        <f t="shared" si="2"/>
        <v>0</v>
      </c>
      <c r="K48" s="33" t="str">
        <f t="shared" si="3"/>
        <v>OK</v>
      </c>
      <c r="L48" s="49">
        <v>24</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v>8</v>
      </c>
      <c r="J49" s="32">
        <f t="shared" si="2"/>
        <v>4</v>
      </c>
      <c r="K49" s="33" t="str">
        <f t="shared" si="3"/>
        <v>OK</v>
      </c>
      <c r="L49" s="49">
        <v>4</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v>8</v>
      </c>
      <c r="J50" s="32">
        <f t="shared" ref="J50:J96" si="4">I50-(SUM(L50:W50))</f>
        <v>4</v>
      </c>
      <c r="K50" s="33" t="str">
        <f t="shared" ref="K50:K96" si="5">IF(J50&lt;0,"ATENÇÃO","OK")</f>
        <v>OK</v>
      </c>
      <c r="L50" s="49">
        <v>4</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v>8</v>
      </c>
      <c r="J51" s="32">
        <f t="shared" si="4"/>
        <v>4</v>
      </c>
      <c r="K51" s="33" t="str">
        <f t="shared" si="5"/>
        <v>OK</v>
      </c>
      <c r="L51" s="49">
        <v>4</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v>8</v>
      </c>
      <c r="J52" s="32">
        <f t="shared" si="4"/>
        <v>4</v>
      </c>
      <c r="K52" s="33" t="str">
        <f t="shared" si="5"/>
        <v>OK</v>
      </c>
      <c r="L52" s="49">
        <v>4</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v>8</v>
      </c>
      <c r="J53" s="32">
        <f t="shared" si="4"/>
        <v>4</v>
      </c>
      <c r="K53" s="33" t="str">
        <f t="shared" si="5"/>
        <v>OK</v>
      </c>
      <c r="L53" s="49">
        <v>4</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v>8</v>
      </c>
      <c r="J54" s="32">
        <f t="shared" si="4"/>
        <v>4</v>
      </c>
      <c r="K54" s="33" t="str">
        <f t="shared" si="5"/>
        <v>OK</v>
      </c>
      <c r="L54" s="49">
        <v>4</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v>8</v>
      </c>
      <c r="J55" s="32">
        <f t="shared" si="4"/>
        <v>4</v>
      </c>
      <c r="K55" s="33" t="str">
        <f t="shared" si="5"/>
        <v>OK</v>
      </c>
      <c r="L55" s="49">
        <v>4</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v>8</v>
      </c>
      <c r="J56" s="32">
        <f t="shared" si="4"/>
        <v>4</v>
      </c>
      <c r="K56" s="33" t="str">
        <f t="shared" si="5"/>
        <v>OK</v>
      </c>
      <c r="L56" s="49">
        <v>4</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4"/>
        <v>0</v>
      </c>
      <c r="K57" s="33" t="str">
        <f t="shared" si="5"/>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4"/>
        <v>0</v>
      </c>
      <c r="K58" s="33" t="str">
        <f t="shared" si="5"/>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v>8</v>
      </c>
      <c r="J59" s="32">
        <f t="shared" si="4"/>
        <v>4</v>
      </c>
      <c r="K59" s="33" t="str">
        <f t="shared" si="5"/>
        <v>OK</v>
      </c>
      <c r="L59" s="49">
        <v>4</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v>8</v>
      </c>
      <c r="J60" s="32">
        <f t="shared" si="4"/>
        <v>4</v>
      </c>
      <c r="K60" s="33" t="str">
        <f t="shared" si="5"/>
        <v>OK</v>
      </c>
      <c r="L60" s="49">
        <v>4</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v>8</v>
      </c>
      <c r="J61" s="32">
        <f t="shared" si="4"/>
        <v>4</v>
      </c>
      <c r="K61" s="33" t="str">
        <f t="shared" si="5"/>
        <v>OK</v>
      </c>
      <c r="L61" s="49">
        <v>4</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v>8</v>
      </c>
      <c r="J62" s="32">
        <f t="shared" si="4"/>
        <v>4</v>
      </c>
      <c r="K62" s="33" t="str">
        <f t="shared" si="5"/>
        <v>OK</v>
      </c>
      <c r="L62" s="49">
        <v>4</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v>30</v>
      </c>
      <c r="J63" s="32">
        <f t="shared" si="4"/>
        <v>10</v>
      </c>
      <c r="K63" s="33" t="str">
        <f t="shared" si="5"/>
        <v>OK</v>
      </c>
      <c r="L63" s="49">
        <v>20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v>12</v>
      </c>
      <c r="J64" s="32">
        <f t="shared" si="4"/>
        <v>8</v>
      </c>
      <c r="K64" s="33" t="str">
        <f t="shared" si="5"/>
        <v>OK</v>
      </c>
      <c r="L64" s="49">
        <v>4</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v>12</v>
      </c>
      <c r="J65" s="32">
        <f t="shared" si="4"/>
        <v>8</v>
      </c>
      <c r="K65" s="33" t="str">
        <f t="shared" si="5"/>
        <v>OK</v>
      </c>
      <c r="L65" s="49">
        <v>4</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v>15</v>
      </c>
      <c r="J66" s="32">
        <f t="shared" si="4"/>
        <v>15</v>
      </c>
      <c r="K66" s="33" t="str">
        <f t="shared" si="5"/>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v>15</v>
      </c>
      <c r="J67" s="32">
        <f t="shared" si="4"/>
        <v>15</v>
      </c>
      <c r="K67" s="33" t="str">
        <f t="shared" si="5"/>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4"/>
        <v>0</v>
      </c>
      <c r="K68" s="33" t="str">
        <f t="shared" si="5"/>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v>1000</v>
      </c>
      <c r="J69" s="32">
        <f t="shared" si="4"/>
        <v>500</v>
      </c>
      <c r="K69" s="33" t="str">
        <f t="shared" si="5"/>
        <v>OK</v>
      </c>
      <c r="L69" s="49">
        <v>500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4"/>
        <v>0</v>
      </c>
      <c r="K70" s="33" t="str">
        <f t="shared" si="5"/>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80</v>
      </c>
      <c r="J71" s="32">
        <f t="shared" si="4"/>
        <v>80</v>
      </c>
      <c r="K71" s="33" t="str">
        <f t="shared" si="5"/>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v>200</v>
      </c>
      <c r="J72" s="32">
        <f t="shared" si="4"/>
        <v>0</v>
      </c>
      <c r="K72" s="33" t="str">
        <f t="shared" si="5"/>
        <v>OK</v>
      </c>
      <c r="L72" s="49">
        <v>200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4"/>
        <v>0</v>
      </c>
      <c r="K73" s="33" t="str">
        <f t="shared" si="5"/>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10</v>
      </c>
      <c r="J74" s="32">
        <f t="shared" si="4"/>
        <v>10</v>
      </c>
      <c r="K74" s="33" t="str">
        <f t="shared" si="5"/>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20</v>
      </c>
      <c r="J75" s="32">
        <f t="shared" si="4"/>
        <v>20</v>
      </c>
      <c r="K75" s="33" t="str">
        <f t="shared" si="5"/>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10</v>
      </c>
      <c r="J76" s="32">
        <f t="shared" si="4"/>
        <v>0</v>
      </c>
      <c r="K76" s="33" t="str">
        <f t="shared" si="5"/>
        <v>OK</v>
      </c>
      <c r="L76" s="49">
        <v>10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4"/>
        <v>0</v>
      </c>
      <c r="K77" s="33" t="str">
        <f t="shared" si="5"/>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4"/>
        <v>0</v>
      </c>
      <c r="K78" s="33" t="str">
        <f t="shared" si="5"/>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4"/>
        <v>0</v>
      </c>
      <c r="K79" s="33" t="str">
        <f t="shared" si="5"/>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4"/>
        <v>0</v>
      </c>
      <c r="K80" s="33" t="str">
        <f t="shared" si="5"/>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4"/>
        <v>0</v>
      </c>
      <c r="K81" s="33" t="str">
        <f t="shared" si="5"/>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4"/>
        <v>0</v>
      </c>
      <c r="K82" s="33" t="str">
        <f t="shared" si="5"/>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4"/>
        <v>0</v>
      </c>
      <c r="K83" s="33" t="str">
        <f t="shared" si="5"/>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4"/>
        <v>0</v>
      </c>
      <c r="K84" s="33" t="str">
        <f t="shared" si="5"/>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4"/>
        <v>0</v>
      </c>
      <c r="K85" s="33" t="str">
        <f t="shared" si="5"/>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4"/>
        <v>0</v>
      </c>
      <c r="K86" s="33" t="str">
        <f t="shared" si="5"/>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4"/>
        <v>0</v>
      </c>
      <c r="K87" s="33" t="str">
        <f t="shared" si="5"/>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4"/>
        <v>0</v>
      </c>
      <c r="K88" s="33" t="str">
        <f t="shared" si="5"/>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4"/>
        <v>0</v>
      </c>
      <c r="K89" s="33" t="str">
        <f t="shared" si="5"/>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4"/>
        <v>0</v>
      </c>
      <c r="K90" s="33" t="str">
        <f t="shared" si="5"/>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4"/>
        <v>0</v>
      </c>
      <c r="K91" s="33" t="str">
        <f t="shared" si="5"/>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4"/>
        <v>0</v>
      </c>
      <c r="K92" s="33" t="str">
        <f t="shared" si="5"/>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4"/>
        <v>0</v>
      </c>
      <c r="K93" s="33" t="str">
        <f t="shared" si="5"/>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4"/>
        <v>0</v>
      </c>
      <c r="K94" s="33" t="str">
        <f t="shared" si="5"/>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4"/>
        <v>0</v>
      </c>
      <c r="K95" s="33" t="str">
        <f t="shared" si="5"/>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4"/>
        <v>0</v>
      </c>
      <c r="K96" s="33" t="str">
        <f t="shared" si="5"/>
        <v>OK</v>
      </c>
      <c r="L96" s="49">
        <v>0</v>
      </c>
      <c r="M96" s="49">
        <v>0</v>
      </c>
      <c r="N96" s="49">
        <v>0</v>
      </c>
      <c r="O96" s="49">
        <v>0</v>
      </c>
      <c r="P96" s="49">
        <v>0</v>
      </c>
      <c r="Q96" s="49">
        <v>0</v>
      </c>
      <c r="R96" s="49">
        <v>0</v>
      </c>
      <c r="S96" s="49">
        <v>0</v>
      </c>
      <c r="T96" s="49">
        <v>0</v>
      </c>
      <c r="U96" s="49">
        <v>0</v>
      </c>
      <c r="V96" s="49">
        <v>0</v>
      </c>
      <c r="W96" s="49">
        <v>0</v>
      </c>
    </row>
  </sheetData>
  <mergeCells count="28">
    <mergeCell ref="W1:W2"/>
    <mergeCell ref="U1:U2"/>
    <mergeCell ref="V1:V2"/>
    <mergeCell ref="D1:H1"/>
    <mergeCell ref="I1:K1"/>
    <mergeCell ref="L1:L2"/>
    <mergeCell ref="A2:K2"/>
    <mergeCell ref="A1:C1"/>
    <mergeCell ref="T1:T2"/>
    <mergeCell ref="M1:M2"/>
    <mergeCell ref="N1:N2"/>
    <mergeCell ref="O1:O2"/>
    <mergeCell ref="P1:P2"/>
    <mergeCell ref="Q1:Q2"/>
    <mergeCell ref="R1:R2"/>
    <mergeCell ref="S1:S2"/>
    <mergeCell ref="B78:B83"/>
    <mergeCell ref="B84:B96"/>
    <mergeCell ref="A4:A12"/>
    <mergeCell ref="A13:A15"/>
    <mergeCell ref="A16:A17"/>
    <mergeCell ref="A18:A77"/>
    <mergeCell ref="A78:A83"/>
    <mergeCell ref="A84:A96"/>
    <mergeCell ref="B4:B12"/>
    <mergeCell ref="B13:B15"/>
    <mergeCell ref="B16:B17"/>
    <mergeCell ref="B18:B77"/>
  </mergeCells>
  <conditionalFormatting sqref="O5:W96">
    <cfRule type="cellIs" dxfId="110" priority="31" stopIfTrue="1" operator="greaterThan">
      <formula>0</formula>
    </cfRule>
    <cfRule type="cellIs" dxfId="109" priority="32" stopIfTrue="1" operator="greaterThan">
      <formula>0</formula>
    </cfRule>
    <cfRule type="cellIs" dxfId="108" priority="33" stopIfTrue="1" operator="greaterThan">
      <formula>0</formula>
    </cfRule>
  </conditionalFormatting>
  <conditionalFormatting sqref="O4:W4">
    <cfRule type="cellIs" dxfId="107" priority="25" stopIfTrue="1" operator="greaterThan">
      <formula>0</formula>
    </cfRule>
    <cfRule type="cellIs" dxfId="106" priority="26" stopIfTrue="1" operator="greaterThan">
      <formula>0</formula>
    </cfRule>
    <cfRule type="cellIs" dxfId="105" priority="27" stopIfTrue="1" operator="greaterThan">
      <formula>0</formula>
    </cfRule>
  </conditionalFormatting>
  <conditionalFormatting sqref="L4 L5:N96">
    <cfRule type="cellIs" dxfId="104" priority="4" stopIfTrue="1" operator="greaterThan">
      <formula>0</formula>
    </cfRule>
    <cfRule type="cellIs" dxfId="103" priority="5" stopIfTrue="1" operator="greaterThan">
      <formula>0</formula>
    </cfRule>
    <cfRule type="cellIs" dxfId="102" priority="6" stopIfTrue="1" operator="greaterThan">
      <formula>0</formula>
    </cfRule>
  </conditionalFormatting>
  <conditionalFormatting sqref="M4:N4">
    <cfRule type="cellIs" dxfId="101" priority="1" stopIfTrue="1" operator="greaterThan">
      <formula>0</formula>
    </cfRule>
    <cfRule type="cellIs" dxfId="100" priority="2" stopIfTrue="1" operator="greaterThan">
      <formula>0</formula>
    </cfRule>
    <cfRule type="cellIs" dxfId="99" priority="3" stopIfTrue="1" operator="greaterThan">
      <formula>0</formula>
    </cfRule>
  </conditionalFormatting>
  <pageMargins left="0.511811024" right="0.511811024" top="0.78740157499999996" bottom="0.78740157499999996" header="0.31496062000000002" footer="0.31496062000000002"/>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activeCell="D7" sqref="D7"/>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166</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c r="J16" s="32">
        <f t="shared" si="0"/>
        <v>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c r="J17" s="32">
        <f t="shared" si="0"/>
        <v>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c r="J18" s="32">
        <f t="shared" si="0"/>
        <v>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c r="J19" s="32">
        <f t="shared" si="0"/>
        <v>0</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c r="J20" s="32">
        <f t="shared" si="0"/>
        <v>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c r="J21" s="32">
        <f t="shared" si="0"/>
        <v>0</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c r="J22" s="32">
        <f t="shared" si="0"/>
        <v>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c r="J24" s="32">
        <f t="shared" si="0"/>
        <v>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c r="J26" s="32">
        <f t="shared" si="0"/>
        <v>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c r="J27" s="32">
        <f t="shared" si="0"/>
        <v>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c r="J28" s="32">
        <f t="shared" si="0"/>
        <v>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c r="J29" s="32">
        <f t="shared" si="0"/>
        <v>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c r="J30" s="32">
        <f t="shared" si="0"/>
        <v>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c r="J32" s="32">
        <f t="shared" si="0"/>
        <v>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c r="J33" s="32">
        <f t="shared" si="0"/>
        <v>0</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c r="J34" s="32">
        <f t="shared" si="0"/>
        <v>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c r="J35" s="32">
        <f t="shared" si="0"/>
        <v>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c r="J36" s="32">
        <f t="shared" si="0"/>
        <v>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c r="J37" s="32">
        <f t="shared" si="0"/>
        <v>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c r="J39" s="32">
        <f t="shared" si="0"/>
        <v>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c r="J44" s="32">
        <f t="shared" si="0"/>
        <v>0</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c r="J46" s="32">
        <f t="shared" si="0"/>
        <v>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c r="J47" s="32">
        <f t="shared" si="0"/>
        <v>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v>1000</v>
      </c>
      <c r="J70" s="32">
        <f t="shared" si="2"/>
        <v>1000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c r="J71" s="32">
        <f t="shared" si="2"/>
        <v>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c r="J74" s="32">
        <f t="shared" si="2"/>
        <v>0</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v>100</v>
      </c>
      <c r="J77" s="32">
        <f t="shared" si="2"/>
        <v>100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L4 L5:W96">
    <cfRule type="cellIs" dxfId="98" priority="4" stopIfTrue="1" operator="greaterThan">
      <formula>0</formula>
    </cfRule>
    <cfRule type="cellIs" dxfId="97" priority="5" stopIfTrue="1" operator="greaterThan">
      <formula>0</formula>
    </cfRule>
    <cfRule type="cellIs" dxfId="96" priority="6" stopIfTrue="1" operator="greaterThan">
      <formula>0</formula>
    </cfRule>
  </conditionalFormatting>
  <conditionalFormatting sqref="M4:W4">
    <cfRule type="cellIs" dxfId="95" priority="1" stopIfTrue="1" operator="greaterThan">
      <formula>0</formula>
    </cfRule>
    <cfRule type="cellIs" dxfId="94" priority="2" stopIfTrue="1" operator="greaterThan">
      <formula>0</formula>
    </cfRule>
    <cfRule type="cellIs" dxfId="93"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43</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v>2</v>
      </c>
      <c r="J7" s="32">
        <f t="shared" si="0"/>
        <v>2</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4</v>
      </c>
      <c r="J8" s="32">
        <f t="shared" si="0"/>
        <v>4</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v>2</v>
      </c>
      <c r="J11" s="32">
        <f t="shared" si="0"/>
        <v>2</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2</v>
      </c>
      <c r="J12" s="32">
        <f t="shared" si="0"/>
        <v>2</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250</v>
      </c>
      <c r="J16" s="32">
        <f t="shared" si="0"/>
        <v>250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150</v>
      </c>
      <c r="J17" s="32">
        <f t="shared" si="0"/>
        <v>150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c r="J18" s="32">
        <f t="shared" si="0"/>
        <v>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2</v>
      </c>
      <c r="J19" s="32">
        <f t="shared" si="0"/>
        <v>2</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c r="J20" s="32">
        <f t="shared" si="0"/>
        <v>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2</v>
      </c>
      <c r="J21" s="32">
        <f t="shared" si="0"/>
        <v>2</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c r="J22" s="32">
        <f t="shared" si="0"/>
        <v>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c r="J24" s="32">
        <f t="shared" si="0"/>
        <v>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10</v>
      </c>
      <c r="J26" s="32">
        <f t="shared" si="0"/>
        <v>10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c r="J27" s="32">
        <f t="shared" si="0"/>
        <v>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c r="J28" s="32">
        <f t="shared" si="0"/>
        <v>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6</v>
      </c>
      <c r="J29" s="32">
        <f t="shared" si="0"/>
        <v>6</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c r="J30" s="32">
        <f t="shared" si="0"/>
        <v>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10</v>
      </c>
      <c r="J32" s="32">
        <f t="shared" si="0"/>
        <v>10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5</v>
      </c>
      <c r="J33" s="32">
        <f t="shared" si="0"/>
        <v>5</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90</v>
      </c>
      <c r="J34" s="32">
        <f t="shared" si="0"/>
        <v>90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77</v>
      </c>
      <c r="J35" s="32">
        <f t="shared" si="0"/>
        <v>77</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144</v>
      </c>
      <c r="J36" s="32">
        <f t="shared" si="0"/>
        <v>144</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c r="J37" s="32">
        <f t="shared" si="0"/>
        <v>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24</v>
      </c>
      <c r="J39" s="32">
        <f t="shared" si="0"/>
        <v>24</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28</v>
      </c>
      <c r="J44" s="32">
        <f t="shared" si="0"/>
        <v>28</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10</v>
      </c>
      <c r="J46" s="32">
        <f t="shared" si="0"/>
        <v>10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c r="J47" s="32">
        <f t="shared" si="0"/>
        <v>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v>345</v>
      </c>
      <c r="J57" s="32">
        <f t="shared" si="0"/>
        <v>345</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70</v>
      </c>
      <c r="J71" s="32">
        <f t="shared" si="2"/>
        <v>70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v>140</v>
      </c>
      <c r="J72" s="32">
        <f t="shared" si="2"/>
        <v>140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4</v>
      </c>
      <c r="J74" s="32">
        <f t="shared" si="2"/>
        <v>4</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6</v>
      </c>
      <c r="J76" s="32">
        <f t="shared" si="2"/>
        <v>6</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v>6</v>
      </c>
      <c r="J77" s="32">
        <f t="shared" si="2"/>
        <v>6</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v>10</v>
      </c>
      <c r="J81" s="32">
        <f t="shared" si="2"/>
        <v>10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v>15</v>
      </c>
      <c r="J82" s="32">
        <f t="shared" si="2"/>
        <v>15</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L4 L5:W96">
    <cfRule type="cellIs" dxfId="92" priority="4" stopIfTrue="1" operator="greaterThan">
      <formula>0</formula>
    </cfRule>
    <cfRule type="cellIs" dxfId="91" priority="5" stopIfTrue="1" operator="greaterThan">
      <formula>0</formula>
    </cfRule>
    <cfRule type="cellIs" dxfId="90" priority="6" stopIfTrue="1" operator="greaterThan">
      <formula>0</formula>
    </cfRule>
  </conditionalFormatting>
  <conditionalFormatting sqref="M4:W4">
    <cfRule type="cellIs" dxfId="89" priority="1" stopIfTrue="1" operator="greaterThan">
      <formula>0</formula>
    </cfRule>
    <cfRule type="cellIs" dxfId="88" priority="2" stopIfTrue="1" operator="greaterThan">
      <formula>0</formula>
    </cfRule>
    <cfRule type="cellIs" dxfId="87" priority="3" stopIfTrue="1" operator="greaterThan">
      <formula>0</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activeCell="L1" sqref="L1:L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20.85546875" style="25" customWidth="1"/>
    <col min="13"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31</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69">
        <f>SUMPRODUCT(H18:H75,L18:L75)</f>
        <v>8861</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c r="J16" s="32">
        <f t="shared" si="0"/>
        <v>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c r="J17" s="32">
        <f t="shared" si="0"/>
        <v>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6</v>
      </c>
      <c r="J18" s="32">
        <f t="shared" si="0"/>
        <v>3</v>
      </c>
      <c r="K18" s="33" t="str">
        <f t="shared" si="1"/>
        <v>OK</v>
      </c>
      <c r="L18" s="49">
        <v>3</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8</v>
      </c>
      <c r="J19" s="32">
        <f t="shared" si="0"/>
        <v>4</v>
      </c>
      <c r="K19" s="33" t="str">
        <f t="shared" si="1"/>
        <v>OK</v>
      </c>
      <c r="L19" s="49">
        <v>4</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6</v>
      </c>
      <c r="J20" s="32">
        <f t="shared" si="0"/>
        <v>3</v>
      </c>
      <c r="K20" s="33" t="str">
        <f t="shared" si="1"/>
        <v>OK</v>
      </c>
      <c r="L20" s="49">
        <v>3</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8</v>
      </c>
      <c r="J21" s="32">
        <f t="shared" si="0"/>
        <v>4</v>
      </c>
      <c r="K21" s="33" t="str">
        <f t="shared" si="1"/>
        <v>OK</v>
      </c>
      <c r="L21" s="49">
        <v>4</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28</v>
      </c>
      <c r="J22" s="32">
        <f t="shared" si="0"/>
        <v>14</v>
      </c>
      <c r="K22" s="33" t="str">
        <f t="shared" si="1"/>
        <v>OK</v>
      </c>
      <c r="L22" s="49">
        <v>14</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28</v>
      </c>
      <c r="J23" s="32">
        <f t="shared" si="0"/>
        <v>14</v>
      </c>
      <c r="K23" s="33" t="str">
        <f t="shared" si="1"/>
        <v>OK</v>
      </c>
      <c r="L23" s="49">
        <v>14</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28</v>
      </c>
      <c r="J24" s="32">
        <f t="shared" si="0"/>
        <v>14</v>
      </c>
      <c r="K24" s="33" t="str">
        <f t="shared" si="1"/>
        <v>OK</v>
      </c>
      <c r="L24" s="49">
        <v>14</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28</v>
      </c>
      <c r="J26" s="32">
        <f t="shared" si="0"/>
        <v>14</v>
      </c>
      <c r="K26" s="33" t="str">
        <f t="shared" si="1"/>
        <v>OK</v>
      </c>
      <c r="L26" s="49">
        <v>14</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28</v>
      </c>
      <c r="J27" s="32">
        <f t="shared" si="0"/>
        <v>14</v>
      </c>
      <c r="K27" s="33" t="str">
        <f t="shared" si="1"/>
        <v>OK</v>
      </c>
      <c r="L27" s="49">
        <v>14</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36</v>
      </c>
      <c r="J28" s="32">
        <f t="shared" si="0"/>
        <v>22</v>
      </c>
      <c r="K28" s="33" t="str">
        <f t="shared" si="1"/>
        <v>OK</v>
      </c>
      <c r="L28" s="49">
        <v>14</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36</v>
      </c>
      <c r="J29" s="32">
        <f t="shared" si="0"/>
        <v>22</v>
      </c>
      <c r="K29" s="33" t="str">
        <f t="shared" si="1"/>
        <v>OK</v>
      </c>
      <c r="L29" s="49">
        <v>14</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72</v>
      </c>
      <c r="J30" s="32">
        <f t="shared" si="0"/>
        <v>44</v>
      </c>
      <c r="K30" s="33" t="str">
        <f t="shared" si="1"/>
        <v>OK</v>
      </c>
      <c r="L30" s="49">
        <v>28</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68</v>
      </c>
      <c r="J32" s="32">
        <f t="shared" si="0"/>
        <v>34</v>
      </c>
      <c r="K32" s="33" t="str">
        <f t="shared" si="1"/>
        <v>OK</v>
      </c>
      <c r="L32" s="49">
        <v>34</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34</v>
      </c>
      <c r="J33" s="32">
        <f t="shared" si="0"/>
        <v>17</v>
      </c>
      <c r="K33" s="33" t="str">
        <f t="shared" si="1"/>
        <v>OK</v>
      </c>
      <c r="L33" s="49">
        <v>17</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34</v>
      </c>
      <c r="J34" s="32">
        <f t="shared" si="0"/>
        <v>17</v>
      </c>
      <c r="K34" s="33" t="str">
        <f t="shared" si="1"/>
        <v>OK</v>
      </c>
      <c r="L34" s="49">
        <v>17</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244</v>
      </c>
      <c r="J35" s="32">
        <f t="shared" si="0"/>
        <v>144</v>
      </c>
      <c r="K35" s="33" t="str">
        <f t="shared" si="1"/>
        <v>OK</v>
      </c>
      <c r="L35" s="49">
        <v>100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104</v>
      </c>
      <c r="J36" s="32">
        <f t="shared" si="0"/>
        <v>62</v>
      </c>
      <c r="K36" s="33" t="str">
        <f t="shared" si="1"/>
        <v>OK</v>
      </c>
      <c r="L36" s="49">
        <v>42</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104</v>
      </c>
      <c r="J37" s="32">
        <f t="shared" si="0"/>
        <v>80</v>
      </c>
      <c r="K37" s="33" t="str">
        <f t="shared" si="1"/>
        <v>OK</v>
      </c>
      <c r="L37" s="49">
        <v>24</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80</v>
      </c>
      <c r="J39" s="32">
        <f t="shared" si="0"/>
        <v>40</v>
      </c>
      <c r="K39" s="33" t="str">
        <f t="shared" si="1"/>
        <v>OK</v>
      </c>
      <c r="L39" s="49">
        <v>40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32</v>
      </c>
      <c r="J44" s="32">
        <f t="shared" si="0"/>
        <v>16</v>
      </c>
      <c r="K44" s="33" t="str">
        <f t="shared" si="1"/>
        <v>OK</v>
      </c>
      <c r="L44" s="49">
        <v>16</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c r="J46" s="32">
        <f t="shared" si="0"/>
        <v>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40</v>
      </c>
      <c r="J47" s="32">
        <f t="shared" si="0"/>
        <v>24</v>
      </c>
      <c r="K47" s="33" t="str">
        <f t="shared" si="1"/>
        <v>OK</v>
      </c>
      <c r="L47" s="49">
        <v>16</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c r="J71" s="32">
        <f t="shared" si="2"/>
        <v>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245</v>
      </c>
      <c r="J73" s="32">
        <f t="shared" si="2"/>
        <v>245</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1</v>
      </c>
      <c r="J74" s="32">
        <f t="shared" si="2"/>
        <v>0</v>
      </c>
      <c r="K74" s="33" t="str">
        <f t="shared" si="3"/>
        <v>OK</v>
      </c>
      <c r="L74" s="49">
        <v>1</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1</v>
      </c>
      <c r="J75" s="32">
        <f t="shared" si="2"/>
        <v>0</v>
      </c>
      <c r="K75" s="33" t="str">
        <f t="shared" si="3"/>
        <v>OK</v>
      </c>
      <c r="L75" s="49">
        <v>1</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M5:W96">
    <cfRule type="cellIs" dxfId="86" priority="7" stopIfTrue="1" operator="greaterThan">
      <formula>0</formula>
    </cfRule>
    <cfRule type="cellIs" dxfId="85" priority="8" stopIfTrue="1" operator="greaterThan">
      <formula>0</formula>
    </cfRule>
    <cfRule type="cellIs" dxfId="84" priority="9" stopIfTrue="1" operator="greaterThan">
      <formula>0</formula>
    </cfRule>
  </conditionalFormatting>
  <conditionalFormatting sqref="M4:W4">
    <cfRule type="cellIs" dxfId="83" priority="4" stopIfTrue="1" operator="greaterThan">
      <formula>0</formula>
    </cfRule>
    <cfRule type="cellIs" dxfId="82" priority="5" stopIfTrue="1" operator="greaterThan">
      <formula>0</formula>
    </cfRule>
    <cfRule type="cellIs" dxfId="81" priority="6" stopIfTrue="1" operator="greaterThan">
      <formula>0</formula>
    </cfRule>
  </conditionalFormatting>
  <conditionalFormatting sqref="L4:L96">
    <cfRule type="cellIs" dxfId="80" priority="1" stopIfTrue="1" operator="greaterThan">
      <formula>0</formula>
    </cfRule>
    <cfRule type="cellIs" dxfId="79" priority="2" stopIfTrue="1" operator="greaterThan">
      <formula>0</formula>
    </cfRule>
    <cfRule type="cellIs" dxfId="78" priority="3" stopIfTrue="1" operator="greaterThan">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tabSelected="1" zoomScale="80" zoomScaleNormal="80" workbookViewId="0">
      <selection activeCell="L4" sqref="L4"/>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197</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47</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42317</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v>2</v>
      </c>
      <c r="J7" s="32">
        <f t="shared" si="0"/>
        <v>2</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4</v>
      </c>
      <c r="J8" s="32">
        <f t="shared" si="0"/>
        <v>4</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45" customHeight="1" x14ac:dyDescent="0.25">
      <c r="A11" s="72"/>
      <c r="B11" s="72"/>
      <c r="C11" s="46">
        <v>8</v>
      </c>
      <c r="D11" s="63" t="s">
        <v>64</v>
      </c>
      <c r="E11" s="27" t="s">
        <v>9</v>
      </c>
      <c r="F11" s="27" t="s">
        <v>153</v>
      </c>
      <c r="G11" s="47" t="s">
        <v>157</v>
      </c>
      <c r="H11" s="61">
        <v>60</v>
      </c>
      <c r="I11" s="51">
        <v>3</v>
      </c>
      <c r="J11" s="32">
        <f t="shared" si="0"/>
        <v>3</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2</v>
      </c>
      <c r="J12" s="32">
        <f t="shared" si="0"/>
        <v>0</v>
      </c>
      <c r="K12" s="33" t="str">
        <f t="shared" si="1"/>
        <v>OK</v>
      </c>
      <c r="L12" s="49">
        <v>2</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c r="J16" s="32">
        <f t="shared" si="0"/>
        <v>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c r="J17" s="32">
        <f t="shared" si="0"/>
        <v>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4</v>
      </c>
      <c r="J18" s="32">
        <f t="shared" si="0"/>
        <v>4</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4</v>
      </c>
      <c r="J19" s="32">
        <f t="shared" si="0"/>
        <v>4</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4</v>
      </c>
      <c r="J20" s="32">
        <f t="shared" si="0"/>
        <v>4</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4</v>
      </c>
      <c r="J21" s="32">
        <f t="shared" si="0"/>
        <v>4</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11</v>
      </c>
      <c r="J22" s="32">
        <f t="shared" si="0"/>
        <v>11</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11</v>
      </c>
      <c r="J23" s="32">
        <f t="shared" si="0"/>
        <v>11</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c r="J24" s="32">
        <f t="shared" si="0"/>
        <v>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11</v>
      </c>
      <c r="J26" s="32">
        <f t="shared" si="0"/>
        <v>11</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11</v>
      </c>
      <c r="J27" s="32">
        <f t="shared" si="0"/>
        <v>11</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10</v>
      </c>
      <c r="J28" s="32">
        <f t="shared" si="0"/>
        <v>10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c r="J29" s="32">
        <f t="shared" si="0"/>
        <v>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10</v>
      </c>
      <c r="J30" s="32">
        <f t="shared" si="0"/>
        <v>10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10</v>
      </c>
      <c r="J31" s="32">
        <f t="shared" si="0"/>
        <v>10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10</v>
      </c>
      <c r="J32" s="32">
        <f t="shared" si="0"/>
        <v>10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10</v>
      </c>
      <c r="J33" s="32">
        <f t="shared" si="0"/>
        <v>10</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10</v>
      </c>
      <c r="J34" s="32">
        <f t="shared" si="0"/>
        <v>10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40</v>
      </c>
      <c r="J35" s="32">
        <f t="shared" si="0"/>
        <v>40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40</v>
      </c>
      <c r="J36" s="32">
        <f t="shared" si="0"/>
        <v>40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40</v>
      </c>
      <c r="J37" s="32">
        <f t="shared" si="0"/>
        <v>40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70</v>
      </c>
      <c r="J39" s="32">
        <f t="shared" si="0"/>
        <v>70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10</v>
      </c>
      <c r="J44" s="32">
        <f t="shared" si="0"/>
        <v>10</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10</v>
      </c>
      <c r="J46" s="32">
        <f t="shared" si="0"/>
        <v>10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10</v>
      </c>
      <c r="J47" s="32">
        <f t="shared" si="0"/>
        <v>10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10</v>
      </c>
      <c r="J48" s="32">
        <f t="shared" si="0"/>
        <v>10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75" customHeight="1"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75" customHeight="1"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60" customHeight="1" x14ac:dyDescent="0.25">
      <c r="A71" s="72"/>
      <c r="B71" s="72"/>
      <c r="C71" s="46">
        <v>68</v>
      </c>
      <c r="D71" s="53" t="s">
        <v>124</v>
      </c>
      <c r="E71" s="27" t="s">
        <v>9</v>
      </c>
      <c r="F71" s="27" t="s">
        <v>155</v>
      </c>
      <c r="G71" s="47" t="s">
        <v>159</v>
      </c>
      <c r="H71" s="61">
        <v>8</v>
      </c>
      <c r="I71" s="51">
        <v>96</v>
      </c>
      <c r="J71" s="32">
        <f t="shared" si="2"/>
        <v>96</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150</v>
      </c>
      <c r="J73" s="32">
        <f t="shared" si="2"/>
        <v>150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5</v>
      </c>
      <c r="J74" s="32">
        <f t="shared" si="2"/>
        <v>5</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2</v>
      </c>
      <c r="J75" s="32">
        <f t="shared" si="2"/>
        <v>2</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4</v>
      </c>
      <c r="J76" s="32">
        <f t="shared" si="2"/>
        <v>4</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v>50</v>
      </c>
      <c r="J82" s="32">
        <f t="shared" si="2"/>
        <v>50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45" customHeight="1"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45" customHeight="1"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45" customHeight="1"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45" customHeight="1"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M5:W96">
    <cfRule type="cellIs" dxfId="77" priority="7" stopIfTrue="1" operator="greaterThan">
      <formula>0</formula>
    </cfRule>
    <cfRule type="cellIs" dxfId="76" priority="8" stopIfTrue="1" operator="greaterThan">
      <formula>0</formula>
    </cfRule>
    <cfRule type="cellIs" dxfId="75" priority="9" stopIfTrue="1" operator="greaterThan">
      <formula>0</formula>
    </cfRule>
  </conditionalFormatting>
  <conditionalFormatting sqref="M4:W4">
    <cfRule type="cellIs" dxfId="74" priority="4" stopIfTrue="1" operator="greaterThan">
      <formula>0</formula>
    </cfRule>
    <cfRule type="cellIs" dxfId="73" priority="5" stopIfTrue="1" operator="greaterThan">
      <formula>0</formula>
    </cfRule>
    <cfRule type="cellIs" dxfId="72" priority="6" stopIfTrue="1" operator="greaterThan">
      <formula>0</formula>
    </cfRule>
  </conditionalFormatting>
  <conditionalFormatting sqref="L4:L96">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32</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v>2</v>
      </c>
      <c r="J7" s="32">
        <f t="shared" si="0"/>
        <v>2</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2</v>
      </c>
      <c r="J8" s="32">
        <f t="shared" si="0"/>
        <v>2</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2</v>
      </c>
      <c r="J12" s="32">
        <f t="shared" si="0"/>
        <v>2</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v>8</v>
      </c>
      <c r="J13" s="32">
        <f t="shared" si="0"/>
        <v>8</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v>12</v>
      </c>
      <c r="J14" s="32">
        <f t="shared" si="0"/>
        <v>12</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c r="J16" s="32">
        <f t="shared" si="0"/>
        <v>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12</v>
      </c>
      <c r="J17" s="32">
        <f t="shared" si="0"/>
        <v>12</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6</v>
      </c>
      <c r="J18" s="32">
        <f t="shared" si="0"/>
        <v>6</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4</v>
      </c>
      <c r="J19" s="32">
        <f t="shared" si="0"/>
        <v>4</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6</v>
      </c>
      <c r="J20" s="32">
        <f t="shared" si="0"/>
        <v>6</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4</v>
      </c>
      <c r="J21" s="32">
        <f t="shared" si="0"/>
        <v>4</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c r="J22" s="32">
        <f t="shared" si="0"/>
        <v>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12</v>
      </c>
      <c r="J24" s="32">
        <f t="shared" si="0"/>
        <v>12</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c r="J26" s="32">
        <f t="shared" si="0"/>
        <v>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c r="J27" s="32">
        <f t="shared" si="0"/>
        <v>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12</v>
      </c>
      <c r="J28" s="32">
        <f t="shared" si="0"/>
        <v>12</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c r="J29" s="32">
        <f t="shared" si="0"/>
        <v>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c r="J30" s="32">
        <f t="shared" si="0"/>
        <v>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6</v>
      </c>
      <c r="J32" s="32">
        <f t="shared" si="0"/>
        <v>6</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6</v>
      </c>
      <c r="J33" s="32">
        <f t="shared" si="0"/>
        <v>6</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6</v>
      </c>
      <c r="J34" s="32">
        <f t="shared" si="0"/>
        <v>6</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c r="J35" s="32">
        <f t="shared" si="0"/>
        <v>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c r="J36" s="32">
        <f t="shared" si="0"/>
        <v>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c r="J37" s="32">
        <f t="shared" si="0"/>
        <v>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c r="J39" s="32">
        <f t="shared" si="0"/>
        <v>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12</v>
      </c>
      <c r="J44" s="32">
        <f t="shared" si="0"/>
        <v>12</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c r="J46" s="32">
        <f t="shared" si="0"/>
        <v>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c r="J47" s="32">
        <f t="shared" si="0"/>
        <v>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20</v>
      </c>
      <c r="J71" s="32">
        <f t="shared" si="2"/>
        <v>20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c r="J74" s="32">
        <f t="shared" si="2"/>
        <v>0</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v>12</v>
      </c>
      <c r="J81" s="32">
        <f t="shared" si="2"/>
        <v>12</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L4 L5:W96">
    <cfRule type="cellIs" dxfId="71" priority="4" stopIfTrue="1" operator="greaterThan">
      <formula>0</formula>
    </cfRule>
    <cfRule type="cellIs" dxfId="70" priority="5" stopIfTrue="1" operator="greaterThan">
      <formula>0</formula>
    </cfRule>
    <cfRule type="cellIs" dxfId="69" priority="6" stopIfTrue="1" operator="greaterThan">
      <formula>0</formula>
    </cfRule>
  </conditionalFormatting>
  <conditionalFormatting sqref="M4:W4">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topLeftCell="H1" zoomScale="80" zoomScaleNormal="80" workbookViewId="0">
      <selection activeCell="L1" sqref="L1:W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4.85546875" style="25" customWidth="1"/>
    <col min="13"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179</v>
      </c>
      <c r="M1" s="75" t="s">
        <v>180</v>
      </c>
      <c r="N1" s="75" t="s">
        <v>181</v>
      </c>
      <c r="O1" s="75" t="s">
        <v>182</v>
      </c>
      <c r="P1" s="75" t="s">
        <v>183</v>
      </c>
      <c r="Q1" s="75" t="s">
        <v>41</v>
      </c>
      <c r="R1" s="75" t="s">
        <v>41</v>
      </c>
      <c r="S1" s="75" t="s">
        <v>41</v>
      </c>
      <c r="T1" s="75" t="s">
        <v>41</v>
      </c>
      <c r="U1" s="75" t="s">
        <v>41</v>
      </c>
      <c r="V1" s="75" t="s">
        <v>41</v>
      </c>
      <c r="W1" s="75" t="s">
        <v>41</v>
      </c>
    </row>
    <row r="2" spans="1:23" ht="24.75" customHeight="1" x14ac:dyDescent="0.25">
      <c r="A2" s="76" t="s">
        <v>46</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42228</v>
      </c>
      <c r="M3" s="70">
        <v>42236</v>
      </c>
      <c r="N3" s="70">
        <v>42277</v>
      </c>
      <c r="O3" s="70">
        <v>42317</v>
      </c>
      <c r="P3" s="19" t="s">
        <v>184</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v>50</v>
      </c>
      <c r="J4" s="32">
        <f>I4-(SUM(L4:W4))</f>
        <v>50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v>50</v>
      </c>
      <c r="J5" s="32">
        <f t="shared" ref="J5:J68" si="0">I5-(SUM(L5:W5))</f>
        <v>50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v>50</v>
      </c>
      <c r="J6" s="32">
        <f t="shared" si="0"/>
        <v>50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v>10</v>
      </c>
      <c r="J7" s="32">
        <f t="shared" si="0"/>
        <v>10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6</v>
      </c>
      <c r="J8" s="32">
        <f t="shared" si="0"/>
        <v>6</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v>50</v>
      </c>
      <c r="J9" s="32">
        <f t="shared" si="0"/>
        <v>50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v>50</v>
      </c>
      <c r="J10" s="32">
        <f t="shared" si="0"/>
        <v>50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v>20</v>
      </c>
      <c r="J13" s="32">
        <f t="shared" si="0"/>
        <v>20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v>10</v>
      </c>
      <c r="J14" s="32">
        <f t="shared" si="0"/>
        <v>10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v>10</v>
      </c>
      <c r="J15" s="32">
        <f t="shared" si="0"/>
        <v>10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550</v>
      </c>
      <c r="J16" s="32">
        <f t="shared" si="0"/>
        <v>210</v>
      </c>
      <c r="K16" s="33" t="str">
        <f t="shared" si="1"/>
        <v>OK</v>
      </c>
      <c r="L16" s="49">
        <v>160</v>
      </c>
      <c r="M16" s="49">
        <v>0</v>
      </c>
      <c r="N16" s="49">
        <v>25</v>
      </c>
      <c r="O16" s="49">
        <v>55</v>
      </c>
      <c r="P16" s="49">
        <v>100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260</v>
      </c>
      <c r="J17" s="32">
        <f t="shared" si="0"/>
        <v>230</v>
      </c>
      <c r="K17" s="33" t="str">
        <f t="shared" si="1"/>
        <v>OK</v>
      </c>
      <c r="L17" s="49">
        <v>30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c r="J18" s="32">
        <f t="shared" si="0"/>
        <v>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c r="J19" s="32">
        <f t="shared" si="0"/>
        <v>0</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c r="J20" s="32">
        <f t="shared" si="0"/>
        <v>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c r="J21" s="32">
        <f t="shared" si="0"/>
        <v>0</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14</v>
      </c>
      <c r="J22" s="32">
        <f t="shared" si="0"/>
        <v>0</v>
      </c>
      <c r="K22" s="33" t="str">
        <f t="shared" si="1"/>
        <v>OK</v>
      </c>
      <c r="L22" s="49">
        <v>0</v>
      </c>
      <c r="M22" s="49">
        <v>14</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14</v>
      </c>
      <c r="J23" s="32">
        <f t="shared" si="0"/>
        <v>0</v>
      </c>
      <c r="K23" s="33" t="str">
        <f t="shared" si="1"/>
        <v>OK</v>
      </c>
      <c r="L23" s="49">
        <v>0</v>
      </c>
      <c r="M23" s="49">
        <v>14</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14</v>
      </c>
      <c r="J24" s="32">
        <f t="shared" si="0"/>
        <v>0</v>
      </c>
      <c r="K24" s="33" t="str">
        <f t="shared" si="1"/>
        <v>OK</v>
      </c>
      <c r="L24" s="49">
        <v>0</v>
      </c>
      <c r="M24" s="49">
        <v>14</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14</v>
      </c>
      <c r="J26" s="32">
        <f t="shared" si="0"/>
        <v>0</v>
      </c>
      <c r="K26" s="33" t="str">
        <f t="shared" si="1"/>
        <v>OK</v>
      </c>
      <c r="L26" s="49">
        <v>0</v>
      </c>
      <c r="M26" s="49">
        <v>14</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14</v>
      </c>
      <c r="J27" s="32">
        <f t="shared" si="0"/>
        <v>0</v>
      </c>
      <c r="K27" s="33" t="str">
        <f t="shared" si="1"/>
        <v>OK</v>
      </c>
      <c r="L27" s="49">
        <v>0</v>
      </c>
      <c r="M27" s="49">
        <v>14</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12</v>
      </c>
      <c r="J28" s="32">
        <f t="shared" si="0"/>
        <v>0</v>
      </c>
      <c r="K28" s="33" t="str">
        <f t="shared" si="1"/>
        <v>OK</v>
      </c>
      <c r="L28" s="49">
        <v>0</v>
      </c>
      <c r="M28" s="49">
        <v>12</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12</v>
      </c>
      <c r="J29" s="32">
        <f t="shared" si="0"/>
        <v>0</v>
      </c>
      <c r="K29" s="33" t="str">
        <f t="shared" si="1"/>
        <v>OK</v>
      </c>
      <c r="L29" s="49">
        <v>0</v>
      </c>
      <c r="M29" s="49">
        <v>12</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12</v>
      </c>
      <c r="J30" s="32">
        <f t="shared" si="0"/>
        <v>0</v>
      </c>
      <c r="K30" s="33" t="str">
        <f t="shared" si="1"/>
        <v>OK</v>
      </c>
      <c r="L30" s="49">
        <v>0</v>
      </c>
      <c r="M30" s="49">
        <v>12</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12</v>
      </c>
      <c r="J31" s="32">
        <f t="shared" si="0"/>
        <v>0</v>
      </c>
      <c r="K31" s="33" t="str">
        <f t="shared" si="1"/>
        <v>OK</v>
      </c>
      <c r="L31" s="49">
        <v>0</v>
      </c>
      <c r="M31" s="49">
        <v>12</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15</v>
      </c>
      <c r="J32" s="32">
        <f t="shared" si="0"/>
        <v>0</v>
      </c>
      <c r="K32" s="33" t="str">
        <f t="shared" si="1"/>
        <v>OK</v>
      </c>
      <c r="L32" s="49">
        <v>0</v>
      </c>
      <c r="M32" s="49">
        <v>15</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15</v>
      </c>
      <c r="J33" s="32">
        <f t="shared" si="0"/>
        <v>0</v>
      </c>
      <c r="K33" s="33" t="str">
        <f t="shared" si="1"/>
        <v>OK</v>
      </c>
      <c r="L33" s="49">
        <v>0</v>
      </c>
      <c r="M33" s="49">
        <v>15</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15</v>
      </c>
      <c r="J34" s="32">
        <f t="shared" si="0"/>
        <v>0</v>
      </c>
      <c r="K34" s="33" t="str">
        <f t="shared" si="1"/>
        <v>OK</v>
      </c>
      <c r="L34" s="49">
        <v>0</v>
      </c>
      <c r="M34" s="49">
        <v>15</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50</v>
      </c>
      <c r="J35" s="32">
        <f t="shared" si="0"/>
        <v>0</v>
      </c>
      <c r="K35" s="33" t="str">
        <f t="shared" si="1"/>
        <v>OK</v>
      </c>
      <c r="L35" s="49">
        <v>0</v>
      </c>
      <c r="M35" s="49">
        <v>50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50</v>
      </c>
      <c r="J36" s="32">
        <f t="shared" si="0"/>
        <v>0</v>
      </c>
      <c r="K36" s="33" t="str">
        <f t="shared" si="1"/>
        <v>OK</v>
      </c>
      <c r="L36" s="49">
        <v>0</v>
      </c>
      <c r="M36" s="49">
        <v>50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50</v>
      </c>
      <c r="J37" s="32">
        <f t="shared" si="0"/>
        <v>0</v>
      </c>
      <c r="K37" s="33" t="str">
        <f t="shared" si="1"/>
        <v>OK</v>
      </c>
      <c r="L37" s="49">
        <v>0</v>
      </c>
      <c r="M37" s="49">
        <v>50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c r="J39" s="32">
        <f t="shared" si="0"/>
        <v>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12</v>
      </c>
      <c r="J44" s="32">
        <f t="shared" si="0"/>
        <v>0</v>
      </c>
      <c r="K44" s="33" t="str">
        <f t="shared" si="1"/>
        <v>OK</v>
      </c>
      <c r="L44" s="49">
        <v>0</v>
      </c>
      <c r="M44" s="49">
        <v>12</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12</v>
      </c>
      <c r="J46" s="32">
        <f t="shared" si="0"/>
        <v>0</v>
      </c>
      <c r="K46" s="33" t="str">
        <f t="shared" si="1"/>
        <v>OK</v>
      </c>
      <c r="L46" s="49">
        <v>0</v>
      </c>
      <c r="M46" s="49">
        <v>12</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12</v>
      </c>
      <c r="J47" s="32">
        <f t="shared" si="0"/>
        <v>0</v>
      </c>
      <c r="K47" s="33" t="str">
        <f t="shared" si="1"/>
        <v>OK</v>
      </c>
      <c r="L47" s="49">
        <v>0</v>
      </c>
      <c r="M47" s="49">
        <v>12</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12</v>
      </c>
      <c r="J48" s="32">
        <f t="shared" si="0"/>
        <v>0</v>
      </c>
      <c r="K48" s="33" t="str">
        <f t="shared" si="1"/>
        <v>OK</v>
      </c>
      <c r="L48" s="49">
        <v>0</v>
      </c>
      <c r="M48" s="49">
        <v>12</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v>12</v>
      </c>
      <c r="J57" s="32">
        <f t="shared" si="0"/>
        <v>0</v>
      </c>
      <c r="K57" s="33" t="str">
        <f t="shared" si="1"/>
        <v>OK</v>
      </c>
      <c r="L57" s="49">
        <v>0</v>
      </c>
      <c r="M57" s="49">
        <v>12</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v>50</v>
      </c>
      <c r="J58" s="32">
        <f t="shared" si="0"/>
        <v>0</v>
      </c>
      <c r="K58" s="33" t="str">
        <f t="shared" si="1"/>
        <v>OK</v>
      </c>
      <c r="L58" s="49">
        <v>0</v>
      </c>
      <c r="M58" s="49">
        <v>50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200</v>
      </c>
      <c r="J71" s="32">
        <f t="shared" si="2"/>
        <v>0</v>
      </c>
      <c r="K71" s="33" t="str">
        <f t="shared" si="3"/>
        <v>OK</v>
      </c>
      <c r="L71" s="49">
        <v>0</v>
      </c>
      <c r="M71" s="49">
        <v>200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50</v>
      </c>
      <c r="J73" s="32">
        <f t="shared" si="2"/>
        <v>50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4</v>
      </c>
      <c r="J74" s="32">
        <f t="shared" si="2"/>
        <v>0</v>
      </c>
      <c r="K74" s="33" t="str">
        <f t="shared" si="3"/>
        <v>OK</v>
      </c>
      <c r="L74" s="49">
        <v>0</v>
      </c>
      <c r="M74" s="49">
        <v>4</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4</v>
      </c>
      <c r="J75" s="32">
        <f t="shared" si="2"/>
        <v>0</v>
      </c>
      <c r="K75" s="33" t="str">
        <f t="shared" si="3"/>
        <v>OK</v>
      </c>
      <c r="L75" s="49">
        <v>0</v>
      </c>
      <c r="M75" s="49">
        <v>4</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15</v>
      </c>
      <c r="J76" s="32">
        <f t="shared" si="2"/>
        <v>0</v>
      </c>
      <c r="K76" s="33" t="str">
        <f t="shared" si="3"/>
        <v>OK</v>
      </c>
      <c r="L76" s="49">
        <v>0</v>
      </c>
      <c r="M76" s="49">
        <v>15</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v>15</v>
      </c>
      <c r="J96" s="32">
        <f t="shared" si="2"/>
        <v>15</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L4 L5:W96">
    <cfRule type="cellIs" dxfId="65" priority="4" stopIfTrue="1" operator="greaterThan">
      <formula>0</formula>
    </cfRule>
    <cfRule type="cellIs" dxfId="64" priority="5" stopIfTrue="1" operator="greaterThan">
      <formula>0</formula>
    </cfRule>
    <cfRule type="cellIs" dxfId="63" priority="6" stopIfTrue="1" operator="greaterThan">
      <formula>0</formula>
    </cfRule>
  </conditionalFormatting>
  <conditionalFormatting sqref="M4:W4">
    <cfRule type="cellIs" dxfId="62" priority="1" stopIfTrue="1" operator="greaterThan">
      <formula>0</formula>
    </cfRule>
    <cfRule type="cellIs" dxfId="61" priority="2" stopIfTrue="1" operator="greaterThan">
      <formula>0</formula>
    </cfRule>
    <cfRule type="cellIs" dxfId="60" priority="3" stopIfTrue="1" operator="greaterThan">
      <formula>0</formula>
    </cfRule>
  </conditionalFormatting>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activeCell="L1" sqref="L1:L2"/>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167</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45" customHeight="1"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20</v>
      </c>
      <c r="J16" s="32">
        <f t="shared" si="0"/>
        <v>0</v>
      </c>
      <c r="K16" s="33" t="str">
        <f t="shared" si="1"/>
        <v>OK</v>
      </c>
      <c r="L16" s="49">
        <v>20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c r="J17" s="32">
        <f t="shared" si="0"/>
        <v>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7</v>
      </c>
      <c r="J18" s="32">
        <f t="shared" si="0"/>
        <v>0</v>
      </c>
      <c r="K18" s="33" t="str">
        <f t="shared" si="1"/>
        <v>OK</v>
      </c>
      <c r="L18" s="49">
        <v>7</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9</v>
      </c>
      <c r="J19" s="32">
        <f t="shared" si="0"/>
        <v>0</v>
      </c>
      <c r="K19" s="33" t="str">
        <f t="shared" si="1"/>
        <v>OK</v>
      </c>
      <c r="L19" s="49">
        <v>9</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7</v>
      </c>
      <c r="J20" s="32">
        <f t="shared" si="0"/>
        <v>0</v>
      </c>
      <c r="K20" s="33" t="str">
        <f t="shared" si="1"/>
        <v>OK</v>
      </c>
      <c r="L20" s="49">
        <v>7</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9</v>
      </c>
      <c r="J21" s="32">
        <f t="shared" si="0"/>
        <v>0</v>
      </c>
      <c r="K21" s="33" t="str">
        <f t="shared" si="1"/>
        <v>OK</v>
      </c>
      <c r="L21" s="49">
        <v>9</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16</v>
      </c>
      <c r="J22" s="32">
        <f t="shared" si="0"/>
        <v>0</v>
      </c>
      <c r="K22" s="33" t="str">
        <f t="shared" si="1"/>
        <v>OK</v>
      </c>
      <c r="L22" s="49">
        <v>16</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16</v>
      </c>
      <c r="J23" s="32">
        <f t="shared" si="0"/>
        <v>0</v>
      </c>
      <c r="K23" s="33" t="str">
        <f t="shared" si="1"/>
        <v>OK</v>
      </c>
      <c r="L23" s="49">
        <v>16</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16</v>
      </c>
      <c r="J24" s="32">
        <f t="shared" si="0"/>
        <v>0</v>
      </c>
      <c r="K24" s="33" t="str">
        <f t="shared" si="1"/>
        <v>OK</v>
      </c>
      <c r="L24" s="49">
        <v>16</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16</v>
      </c>
      <c r="J26" s="32">
        <f t="shared" si="0"/>
        <v>0</v>
      </c>
      <c r="K26" s="33" t="str">
        <f t="shared" si="1"/>
        <v>OK</v>
      </c>
      <c r="L26" s="49">
        <v>16</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16</v>
      </c>
      <c r="J27" s="32">
        <f t="shared" si="0"/>
        <v>0</v>
      </c>
      <c r="K27" s="33" t="str">
        <f t="shared" si="1"/>
        <v>OK</v>
      </c>
      <c r="L27" s="49">
        <v>16</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12</v>
      </c>
      <c r="J28" s="32">
        <f t="shared" si="0"/>
        <v>0</v>
      </c>
      <c r="K28" s="33" t="str">
        <f t="shared" si="1"/>
        <v>OK</v>
      </c>
      <c r="L28" s="49">
        <v>12</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12</v>
      </c>
      <c r="J29" s="32">
        <f t="shared" si="0"/>
        <v>0</v>
      </c>
      <c r="K29" s="33" t="str">
        <f t="shared" si="1"/>
        <v>OK</v>
      </c>
      <c r="L29" s="49">
        <v>12</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12</v>
      </c>
      <c r="J30" s="32">
        <f t="shared" si="0"/>
        <v>0</v>
      </c>
      <c r="K30" s="33" t="str">
        <f t="shared" si="1"/>
        <v>OK</v>
      </c>
      <c r="L30" s="49">
        <v>12</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12</v>
      </c>
      <c r="J31" s="32">
        <f t="shared" si="0"/>
        <v>0</v>
      </c>
      <c r="K31" s="33" t="str">
        <f t="shared" si="1"/>
        <v>OK</v>
      </c>
      <c r="L31" s="49">
        <v>12</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40</v>
      </c>
      <c r="J32" s="32">
        <f t="shared" si="0"/>
        <v>0</v>
      </c>
      <c r="K32" s="33" t="str">
        <f t="shared" si="1"/>
        <v>OK</v>
      </c>
      <c r="L32" s="49">
        <v>40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20</v>
      </c>
      <c r="J33" s="32">
        <f t="shared" si="0"/>
        <v>0</v>
      </c>
      <c r="K33" s="33" t="str">
        <f t="shared" si="1"/>
        <v>OK</v>
      </c>
      <c r="L33" s="49">
        <v>20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20</v>
      </c>
      <c r="J34" s="32">
        <f t="shared" si="0"/>
        <v>0</v>
      </c>
      <c r="K34" s="33" t="str">
        <f t="shared" si="1"/>
        <v>OK</v>
      </c>
      <c r="L34" s="49">
        <v>20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72</v>
      </c>
      <c r="J35" s="32">
        <f t="shared" si="0"/>
        <v>0</v>
      </c>
      <c r="K35" s="33" t="str">
        <f t="shared" si="1"/>
        <v>OK</v>
      </c>
      <c r="L35" s="49">
        <v>72</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48</v>
      </c>
      <c r="J36" s="32">
        <f t="shared" si="0"/>
        <v>0</v>
      </c>
      <c r="K36" s="33" t="str">
        <f t="shared" si="1"/>
        <v>OK</v>
      </c>
      <c r="L36" s="49">
        <v>48</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24</v>
      </c>
      <c r="J37" s="32">
        <f t="shared" si="0"/>
        <v>0</v>
      </c>
      <c r="K37" s="33" t="str">
        <f t="shared" si="1"/>
        <v>OK</v>
      </c>
      <c r="L37" s="49">
        <v>24</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72</v>
      </c>
      <c r="J39" s="32">
        <f t="shared" si="0"/>
        <v>0</v>
      </c>
      <c r="K39" s="33" t="str">
        <f t="shared" si="1"/>
        <v>OK</v>
      </c>
      <c r="L39" s="49">
        <v>72</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14</v>
      </c>
      <c r="J44" s="32">
        <f t="shared" si="0"/>
        <v>0</v>
      </c>
      <c r="K44" s="33" t="str">
        <f t="shared" si="1"/>
        <v>OK</v>
      </c>
      <c r="L44" s="49">
        <v>14</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14</v>
      </c>
      <c r="J46" s="32">
        <f t="shared" si="0"/>
        <v>0</v>
      </c>
      <c r="K46" s="33" t="str">
        <f t="shared" si="1"/>
        <v>OK</v>
      </c>
      <c r="L46" s="49">
        <v>14</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14</v>
      </c>
      <c r="J47" s="32">
        <f t="shared" si="0"/>
        <v>0</v>
      </c>
      <c r="K47" s="33" t="str">
        <f t="shared" si="1"/>
        <v>OK</v>
      </c>
      <c r="L47" s="49">
        <v>14</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14</v>
      </c>
      <c r="J48" s="32">
        <f t="shared" si="0"/>
        <v>0</v>
      </c>
      <c r="K48" s="33" t="str">
        <f t="shared" si="1"/>
        <v>OK</v>
      </c>
      <c r="L48" s="49">
        <v>14</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v>14</v>
      </c>
      <c r="J57" s="32">
        <f t="shared" si="0"/>
        <v>0</v>
      </c>
      <c r="K57" s="33" t="str">
        <f t="shared" si="1"/>
        <v>OK</v>
      </c>
      <c r="L57" s="49">
        <v>14</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75" customHeight="1"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75" customHeight="1"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60" customHeight="1" x14ac:dyDescent="0.25">
      <c r="A71" s="72"/>
      <c r="B71" s="72"/>
      <c r="C71" s="46">
        <v>68</v>
      </c>
      <c r="D71" s="53" t="s">
        <v>124</v>
      </c>
      <c r="E71" s="27" t="s">
        <v>9</v>
      </c>
      <c r="F71" s="27" t="s">
        <v>155</v>
      </c>
      <c r="G71" s="47" t="s">
        <v>159</v>
      </c>
      <c r="H71" s="61">
        <v>8</v>
      </c>
      <c r="I71" s="51">
        <v>200</v>
      </c>
      <c r="J71" s="32">
        <f t="shared" si="2"/>
        <v>0</v>
      </c>
      <c r="K71" s="33" t="str">
        <f t="shared" si="3"/>
        <v>OK</v>
      </c>
      <c r="L71" s="49">
        <v>200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v>200</v>
      </c>
      <c r="J72" s="32">
        <f t="shared" si="2"/>
        <v>0</v>
      </c>
      <c r="K72" s="33" t="str">
        <f t="shared" si="3"/>
        <v>OK</v>
      </c>
      <c r="L72" s="49">
        <v>200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2</v>
      </c>
      <c r="J74" s="32">
        <f t="shared" si="2"/>
        <v>2</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2</v>
      </c>
      <c r="J75" s="32">
        <f t="shared" si="2"/>
        <v>2</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45" customHeight="1"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45" customHeight="1"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45" customHeight="1"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45" customHeight="1"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4:A12"/>
    <mergeCell ref="B4:B12"/>
    <mergeCell ref="A13:A15"/>
    <mergeCell ref="B13:B15"/>
    <mergeCell ref="A16:A17"/>
    <mergeCell ref="B16:B17"/>
    <mergeCell ref="W1:W2"/>
    <mergeCell ref="A2:K2"/>
    <mergeCell ref="S1:S2"/>
    <mergeCell ref="L1:L2"/>
    <mergeCell ref="T1:T2"/>
    <mergeCell ref="U1:U2"/>
    <mergeCell ref="M1:M2"/>
    <mergeCell ref="N1:N2"/>
    <mergeCell ref="O1:O2"/>
    <mergeCell ref="P1:P2"/>
    <mergeCell ref="Q1:Q2"/>
    <mergeCell ref="R1:R2"/>
    <mergeCell ref="A1:C1"/>
    <mergeCell ref="V1:V2"/>
    <mergeCell ref="D1:H1"/>
    <mergeCell ref="I1:K1"/>
    <mergeCell ref="A78:A83"/>
    <mergeCell ref="B78:B83"/>
    <mergeCell ref="A84:A96"/>
    <mergeCell ref="B84:B96"/>
    <mergeCell ref="A18:A77"/>
    <mergeCell ref="B18:B77"/>
  </mergeCells>
  <conditionalFormatting sqref="M5:W96">
    <cfRule type="cellIs" dxfId="59" priority="7" stopIfTrue="1" operator="greaterThan">
      <formula>0</formula>
    </cfRule>
    <cfRule type="cellIs" dxfId="58" priority="8" stopIfTrue="1" operator="greaterThan">
      <formula>0</formula>
    </cfRule>
    <cfRule type="cellIs" dxfId="57" priority="9" stopIfTrue="1" operator="greaterThan">
      <formula>0</formula>
    </cfRule>
  </conditionalFormatting>
  <conditionalFormatting sqref="M4:W4">
    <cfRule type="cellIs" dxfId="56" priority="4" stopIfTrue="1" operator="greaterThan">
      <formula>0</formula>
    </cfRule>
    <cfRule type="cellIs" dxfId="55" priority="5" stopIfTrue="1" operator="greaterThan">
      <formula>0</formula>
    </cfRule>
    <cfRule type="cellIs" dxfId="54" priority="6" stopIfTrue="1" operator="greaterThan">
      <formula>0</formula>
    </cfRule>
  </conditionalFormatting>
  <conditionalFormatting sqref="L4:L96">
    <cfRule type="cellIs" dxfId="53" priority="1" stopIfTrue="1" operator="greaterThan">
      <formula>0</formula>
    </cfRule>
    <cfRule type="cellIs" dxfId="52" priority="2" stopIfTrue="1" operator="greaterThan">
      <formula>0</formula>
    </cfRule>
    <cfRule type="cellIs" dxfId="51" priority="3" stopIfTrue="1" operator="greaterThan">
      <formula>0</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topLeftCell="E90" zoomScale="80" zoomScaleNormal="80" workbookViewId="0">
      <selection activeCell="K97" sqref="K97"/>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1.5703125" style="25" bestFit="1" customWidth="1"/>
    <col min="13" max="13" width="11.5703125" style="25" customWidth="1"/>
    <col min="14" max="14" width="20.85546875" style="25" customWidth="1"/>
    <col min="15" max="17" width="19.42578125" style="25" bestFit="1" customWidth="1"/>
    <col min="18"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188</v>
      </c>
      <c r="M1" s="75" t="s">
        <v>189</v>
      </c>
      <c r="N1" s="75" t="s">
        <v>190</v>
      </c>
      <c r="O1" s="75" t="s">
        <v>191</v>
      </c>
      <c r="P1" s="75" t="s">
        <v>192</v>
      </c>
      <c r="Q1" s="75" t="s">
        <v>193</v>
      </c>
      <c r="R1" s="75" t="s">
        <v>41</v>
      </c>
      <c r="S1" s="75" t="s">
        <v>41</v>
      </c>
      <c r="T1" s="75" t="s">
        <v>41</v>
      </c>
      <c r="U1" s="75" t="s">
        <v>41</v>
      </c>
      <c r="V1" s="75" t="s">
        <v>41</v>
      </c>
      <c r="W1" s="75" t="s">
        <v>41</v>
      </c>
    </row>
    <row r="2" spans="1:23" ht="24.75" customHeight="1" x14ac:dyDescent="0.25">
      <c r="A2" s="76" t="s">
        <v>168</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42221</v>
      </c>
      <c r="M3" s="70">
        <v>42221</v>
      </c>
      <c r="N3" s="70">
        <v>42247</v>
      </c>
      <c r="O3" s="70">
        <v>42270</v>
      </c>
      <c r="P3" s="70">
        <v>42270</v>
      </c>
      <c r="Q3" s="70">
        <v>42291</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5</v>
      </c>
      <c r="J8" s="32">
        <f t="shared" si="0"/>
        <v>0</v>
      </c>
      <c r="K8" s="33" t="str">
        <f t="shared" si="1"/>
        <v>OK</v>
      </c>
      <c r="L8" s="49">
        <v>0</v>
      </c>
      <c r="M8" s="49">
        <v>0</v>
      </c>
      <c r="N8" s="49">
        <v>0</v>
      </c>
      <c r="O8" s="49">
        <v>5</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v>10</v>
      </c>
      <c r="J11" s="32">
        <f t="shared" si="0"/>
        <v>0</v>
      </c>
      <c r="K11" s="33" t="str">
        <f t="shared" si="1"/>
        <v>OK</v>
      </c>
      <c r="L11" s="49">
        <v>0</v>
      </c>
      <c r="M11" s="49">
        <v>0</v>
      </c>
      <c r="N11" s="49">
        <v>0</v>
      </c>
      <c r="O11" s="49">
        <v>10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10</v>
      </c>
      <c r="J12" s="32">
        <f t="shared" si="0"/>
        <v>0</v>
      </c>
      <c r="K12" s="33" t="str">
        <f t="shared" si="1"/>
        <v>OK</v>
      </c>
      <c r="L12" s="49">
        <v>0</v>
      </c>
      <c r="M12" s="49">
        <v>0</v>
      </c>
      <c r="N12" s="49">
        <v>10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2000</v>
      </c>
      <c r="J16" s="32">
        <f t="shared" si="0"/>
        <v>1000</v>
      </c>
      <c r="K16" s="33" t="str">
        <f t="shared" si="1"/>
        <v>OK</v>
      </c>
      <c r="L16" s="49">
        <v>0</v>
      </c>
      <c r="M16" s="49">
        <v>1000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750</v>
      </c>
      <c r="J17" s="32">
        <f t="shared" si="0"/>
        <v>300</v>
      </c>
      <c r="K17" s="33" t="str">
        <f t="shared" si="1"/>
        <v>OK</v>
      </c>
      <c r="L17" s="49">
        <v>0</v>
      </c>
      <c r="M17" s="49">
        <v>450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10</v>
      </c>
      <c r="J18" s="32">
        <f t="shared" si="0"/>
        <v>10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15</v>
      </c>
      <c r="J19" s="32">
        <f t="shared" si="0"/>
        <v>15</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10</v>
      </c>
      <c r="J20" s="32">
        <f t="shared" si="0"/>
        <v>10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15</v>
      </c>
      <c r="J21" s="32">
        <f t="shared" si="0"/>
        <v>15</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30</v>
      </c>
      <c r="J22" s="32">
        <f t="shared" si="0"/>
        <v>30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30</v>
      </c>
      <c r="J23" s="32">
        <f t="shared" si="0"/>
        <v>30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30</v>
      </c>
      <c r="J24" s="32">
        <f t="shared" si="0"/>
        <v>30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30</v>
      </c>
      <c r="J26" s="32">
        <f t="shared" si="0"/>
        <v>30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30</v>
      </c>
      <c r="J27" s="32">
        <f t="shared" si="0"/>
        <v>30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30</v>
      </c>
      <c r="J28" s="32">
        <f t="shared" si="0"/>
        <v>30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30</v>
      </c>
      <c r="J29" s="32">
        <f t="shared" si="0"/>
        <v>30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30</v>
      </c>
      <c r="J30" s="32">
        <f t="shared" si="0"/>
        <v>30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30</v>
      </c>
      <c r="J31" s="32">
        <f t="shared" si="0"/>
        <v>30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50</v>
      </c>
      <c r="J32" s="32">
        <f t="shared" si="0"/>
        <v>50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30</v>
      </c>
      <c r="J33" s="32">
        <f t="shared" si="0"/>
        <v>30</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30</v>
      </c>
      <c r="J34" s="32">
        <f t="shared" si="0"/>
        <v>30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150</v>
      </c>
      <c r="J35" s="32">
        <f t="shared" si="0"/>
        <v>150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100</v>
      </c>
      <c r="J36" s="32">
        <f t="shared" si="0"/>
        <v>100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50</v>
      </c>
      <c r="J37" s="32">
        <f t="shared" si="0"/>
        <v>50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150</v>
      </c>
      <c r="J39" s="32">
        <f t="shared" si="0"/>
        <v>150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35</v>
      </c>
      <c r="J44" s="32">
        <f t="shared" si="0"/>
        <v>35</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35</v>
      </c>
      <c r="J46" s="32">
        <f t="shared" si="0"/>
        <v>35</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35</v>
      </c>
      <c r="J47" s="32">
        <f t="shared" si="0"/>
        <v>35</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35</v>
      </c>
      <c r="J48" s="32">
        <f t="shared" si="0"/>
        <v>35</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v>35</v>
      </c>
      <c r="J57" s="32">
        <f t="shared" si="0"/>
        <v>35</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v>30</v>
      </c>
      <c r="J58" s="32">
        <f t="shared" si="0"/>
        <v>30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v>40</v>
      </c>
      <c r="J70" s="32">
        <f t="shared" si="2"/>
        <v>40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150</v>
      </c>
      <c r="J71" s="32">
        <f t="shared" si="2"/>
        <v>150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300</v>
      </c>
      <c r="J73" s="32">
        <f t="shared" si="2"/>
        <v>300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10</v>
      </c>
      <c r="J74" s="32">
        <f t="shared" si="2"/>
        <v>4</v>
      </c>
      <c r="K74" s="33" t="str">
        <f t="shared" si="3"/>
        <v>OK</v>
      </c>
      <c r="L74" s="49">
        <v>6</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10</v>
      </c>
      <c r="J76" s="32">
        <f t="shared" si="2"/>
        <v>10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v>100</v>
      </c>
      <c r="J78" s="32">
        <f t="shared" si="2"/>
        <v>0</v>
      </c>
      <c r="K78" s="33" t="str">
        <f t="shared" si="3"/>
        <v>OK</v>
      </c>
      <c r="L78" s="49">
        <v>0</v>
      </c>
      <c r="M78" s="49">
        <v>0</v>
      </c>
      <c r="N78" s="49">
        <v>0</v>
      </c>
      <c r="O78" s="49">
        <v>0</v>
      </c>
      <c r="P78" s="49">
        <v>40</v>
      </c>
      <c r="Q78" s="49">
        <v>60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v>50</v>
      </c>
      <c r="J79" s="32">
        <f t="shared" si="2"/>
        <v>30</v>
      </c>
      <c r="K79" s="33" t="str">
        <f t="shared" si="3"/>
        <v>OK</v>
      </c>
      <c r="L79" s="49">
        <v>0</v>
      </c>
      <c r="M79" s="49">
        <v>0</v>
      </c>
      <c r="N79" s="49">
        <v>0</v>
      </c>
      <c r="O79" s="49">
        <v>0</v>
      </c>
      <c r="P79" s="49">
        <v>10</v>
      </c>
      <c r="Q79" s="49">
        <v>10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v>60</v>
      </c>
      <c r="J80" s="32">
        <f t="shared" si="2"/>
        <v>10</v>
      </c>
      <c r="K80" s="33" t="str">
        <f t="shared" si="3"/>
        <v>OK</v>
      </c>
      <c r="L80" s="49">
        <v>0</v>
      </c>
      <c r="M80" s="49">
        <v>0</v>
      </c>
      <c r="N80" s="49">
        <v>0</v>
      </c>
      <c r="O80" s="49">
        <v>0</v>
      </c>
      <c r="P80" s="49">
        <v>30</v>
      </c>
      <c r="Q80" s="49">
        <v>20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v>100</v>
      </c>
      <c r="J82" s="32">
        <f t="shared" si="2"/>
        <v>0</v>
      </c>
      <c r="K82" s="33" t="str">
        <f t="shared" si="3"/>
        <v>OK</v>
      </c>
      <c r="L82" s="49">
        <v>0</v>
      </c>
      <c r="M82" s="49">
        <v>0</v>
      </c>
      <c r="N82" s="49">
        <v>0</v>
      </c>
      <c r="O82" s="49">
        <v>0</v>
      </c>
      <c r="P82" s="49">
        <v>20</v>
      </c>
      <c r="Q82" s="49">
        <v>80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A13:A15"/>
    <mergeCell ref="B13:B15"/>
    <mergeCell ref="A16:A17"/>
    <mergeCell ref="B16:B17"/>
    <mergeCell ref="A4:A12"/>
    <mergeCell ref="B4:B12"/>
    <mergeCell ref="W1:W2"/>
    <mergeCell ref="A2:K2"/>
    <mergeCell ref="N1:N2"/>
    <mergeCell ref="U1:U2"/>
    <mergeCell ref="V1:V2"/>
    <mergeCell ref="Q1:Q2"/>
    <mergeCell ref="R1:R2"/>
    <mergeCell ref="S1:S2"/>
    <mergeCell ref="T1:T2"/>
    <mergeCell ref="O1:O2"/>
    <mergeCell ref="P1:P2"/>
    <mergeCell ref="A1:C1"/>
    <mergeCell ref="L1:L2"/>
    <mergeCell ref="M1:M2"/>
    <mergeCell ref="D1:H1"/>
    <mergeCell ref="I1:K1"/>
    <mergeCell ref="A78:A83"/>
    <mergeCell ref="B78:B83"/>
    <mergeCell ref="A84:A96"/>
    <mergeCell ref="B84:B96"/>
    <mergeCell ref="A18:A77"/>
    <mergeCell ref="B18:B77"/>
  </mergeCells>
  <conditionalFormatting sqref="R5:W96">
    <cfRule type="cellIs" dxfId="50" priority="10" stopIfTrue="1" operator="greaterThan">
      <formula>0</formula>
    </cfRule>
    <cfRule type="cellIs" dxfId="49" priority="11" stopIfTrue="1" operator="greaterThan">
      <formula>0</formula>
    </cfRule>
    <cfRule type="cellIs" dxfId="48" priority="12" stopIfTrue="1" operator="greaterThan">
      <formula>0</formula>
    </cfRule>
  </conditionalFormatting>
  <conditionalFormatting sqref="R4:W4">
    <cfRule type="cellIs" dxfId="47" priority="7" stopIfTrue="1" operator="greaterThan">
      <formula>0</formula>
    </cfRule>
    <cfRule type="cellIs" dxfId="46" priority="8" stopIfTrue="1" operator="greaterThan">
      <formula>0</formula>
    </cfRule>
    <cfRule type="cellIs" dxfId="45" priority="9" stopIfTrue="1" operator="greaterThan">
      <formula>0</formula>
    </cfRule>
  </conditionalFormatting>
  <conditionalFormatting sqref="L4 L5:Q96">
    <cfRule type="cellIs" dxfId="44" priority="4" stopIfTrue="1" operator="greaterThan">
      <formula>0</formula>
    </cfRule>
    <cfRule type="cellIs" dxfId="43" priority="5" stopIfTrue="1" operator="greaterThan">
      <formula>0</formula>
    </cfRule>
    <cfRule type="cellIs" dxfId="42" priority="6" stopIfTrue="1" operator="greaterThan">
      <formula>0</formula>
    </cfRule>
  </conditionalFormatting>
  <conditionalFormatting sqref="M4:Q4">
    <cfRule type="cellIs" dxfId="41" priority="1" stopIfTrue="1" operator="greaterThan">
      <formula>0</formula>
    </cfRule>
    <cfRule type="cellIs" dxfId="40" priority="2" stopIfTrue="1" operator="greaterThan">
      <formula>0</formula>
    </cfRule>
    <cfRule type="cellIs" dxfId="39" priority="3" stopIfTrue="1" operator="greaterThan">
      <formula>0</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sqref="A1:XFD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169</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v>10</v>
      </c>
      <c r="J13" s="32">
        <f t="shared" si="0"/>
        <v>10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v>10</v>
      </c>
      <c r="J14" s="32">
        <f t="shared" si="0"/>
        <v>10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50</v>
      </c>
      <c r="J16" s="32">
        <f t="shared" si="0"/>
        <v>50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50</v>
      </c>
      <c r="J17" s="32">
        <f t="shared" si="0"/>
        <v>50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20</v>
      </c>
      <c r="J18" s="32">
        <f t="shared" si="0"/>
        <v>20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20</v>
      </c>
      <c r="J19" s="32">
        <f t="shared" si="0"/>
        <v>20</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20</v>
      </c>
      <c r="J20" s="32">
        <f t="shared" si="0"/>
        <v>20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20</v>
      </c>
      <c r="J21" s="32">
        <f t="shared" si="0"/>
        <v>20</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20</v>
      </c>
      <c r="J22" s="32">
        <f t="shared" si="0"/>
        <v>20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v>20</v>
      </c>
      <c r="J23" s="32">
        <f t="shared" si="0"/>
        <v>20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20</v>
      </c>
      <c r="J24" s="32">
        <f t="shared" si="0"/>
        <v>20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20</v>
      </c>
      <c r="J26" s="32">
        <f t="shared" si="0"/>
        <v>20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20</v>
      </c>
      <c r="J27" s="32">
        <f t="shared" si="0"/>
        <v>20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20</v>
      </c>
      <c r="J28" s="32">
        <f t="shared" si="0"/>
        <v>20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20</v>
      </c>
      <c r="J29" s="32">
        <f t="shared" si="0"/>
        <v>20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20</v>
      </c>
      <c r="J30" s="32">
        <f t="shared" si="0"/>
        <v>20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20</v>
      </c>
      <c r="J31" s="32">
        <f t="shared" si="0"/>
        <v>20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c r="J32" s="32">
        <f t="shared" si="0"/>
        <v>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c r="J33" s="32">
        <f t="shared" si="0"/>
        <v>0</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c r="J34" s="32">
        <f t="shared" si="0"/>
        <v>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20</v>
      </c>
      <c r="J35" s="32">
        <f t="shared" si="0"/>
        <v>20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20</v>
      </c>
      <c r="J36" s="32">
        <f t="shared" si="0"/>
        <v>20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20</v>
      </c>
      <c r="J37" s="32">
        <f t="shared" si="0"/>
        <v>20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20</v>
      </c>
      <c r="J39" s="32">
        <f t="shared" si="0"/>
        <v>20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20</v>
      </c>
      <c r="J44" s="32">
        <f t="shared" si="0"/>
        <v>20</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20</v>
      </c>
      <c r="J46" s="32">
        <f t="shared" si="0"/>
        <v>20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20</v>
      </c>
      <c r="J47" s="32">
        <f t="shared" si="0"/>
        <v>20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20</v>
      </c>
      <c r="J48" s="32">
        <f t="shared" si="0"/>
        <v>20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v>20</v>
      </c>
      <c r="J57" s="32">
        <f t="shared" si="0"/>
        <v>20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20</v>
      </c>
      <c r="J71" s="32">
        <f t="shared" si="2"/>
        <v>20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c r="J74" s="32">
        <f t="shared" si="2"/>
        <v>0</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v>5</v>
      </c>
      <c r="J75" s="32">
        <f t="shared" si="2"/>
        <v>5</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U1:U2"/>
    <mergeCell ref="V1:V2"/>
    <mergeCell ref="W1:W2"/>
    <mergeCell ref="Q1:Q2"/>
    <mergeCell ref="R1:R2"/>
    <mergeCell ref="S1:S2"/>
    <mergeCell ref="T1:T2"/>
    <mergeCell ref="A2:K2"/>
    <mergeCell ref="O1:O2"/>
    <mergeCell ref="P1:P2"/>
    <mergeCell ref="A1:C1"/>
    <mergeCell ref="D1:H1"/>
    <mergeCell ref="I1:K1"/>
    <mergeCell ref="L1:L2"/>
    <mergeCell ref="M1:M2"/>
    <mergeCell ref="N1:N2"/>
    <mergeCell ref="A4:A12"/>
    <mergeCell ref="B4:B12"/>
    <mergeCell ref="A13:A15"/>
    <mergeCell ref="B13:B15"/>
    <mergeCell ref="A16:A17"/>
    <mergeCell ref="B16:B17"/>
    <mergeCell ref="A78:A83"/>
    <mergeCell ref="B78:B83"/>
    <mergeCell ref="A84:A96"/>
    <mergeCell ref="B84:B96"/>
    <mergeCell ref="A18:A77"/>
    <mergeCell ref="B18:B77"/>
  </mergeCells>
  <conditionalFormatting sqref="L4 L5:W96">
    <cfRule type="cellIs" dxfId="38" priority="4" stopIfTrue="1" operator="greaterThan">
      <formula>0</formula>
    </cfRule>
    <cfRule type="cellIs" dxfId="37" priority="5" stopIfTrue="1" operator="greaterThan">
      <formula>0</formula>
    </cfRule>
    <cfRule type="cellIs" dxfId="36" priority="6" stopIfTrue="1" operator="greaterThan">
      <formula>0</formula>
    </cfRule>
  </conditionalFormatting>
  <conditionalFormatting sqref="M4:W4">
    <cfRule type="cellIs" dxfId="35" priority="1" stopIfTrue="1" operator="greaterThan">
      <formula>0</formula>
    </cfRule>
    <cfRule type="cellIs" dxfId="34" priority="2" stopIfTrue="1" operator="greaterThan">
      <formula>0</formula>
    </cfRule>
    <cfRule type="cellIs" dxfId="33" priority="3" stopIfTrue="1" operator="greaterThan">
      <formula>0</formula>
    </cfRule>
  </conditionalFormatting>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activeCell="L1" sqref="L1:N104857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194</v>
      </c>
      <c r="M1" s="75" t="s">
        <v>195</v>
      </c>
      <c r="N1" s="75" t="s">
        <v>196</v>
      </c>
      <c r="O1" s="75" t="s">
        <v>41</v>
      </c>
      <c r="P1" s="75" t="s">
        <v>41</v>
      </c>
      <c r="Q1" s="75" t="s">
        <v>41</v>
      </c>
      <c r="R1" s="75" t="s">
        <v>41</v>
      </c>
      <c r="S1" s="75" t="s">
        <v>41</v>
      </c>
      <c r="T1" s="75" t="s">
        <v>41</v>
      </c>
      <c r="U1" s="75" t="s">
        <v>41</v>
      </c>
      <c r="V1" s="75" t="s">
        <v>41</v>
      </c>
      <c r="W1" s="75" t="s">
        <v>41</v>
      </c>
    </row>
    <row r="2" spans="1:23" ht="24.75" customHeight="1" x14ac:dyDescent="0.25">
      <c r="A2" s="76" t="s">
        <v>170</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42227</v>
      </c>
      <c r="M3" s="70">
        <v>42244</v>
      </c>
      <c r="N3" s="70">
        <v>42338</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v>6</v>
      </c>
      <c r="J5" s="32">
        <f t="shared" ref="J5:J68" si="0">I5-(SUM(L5:W5))</f>
        <v>6</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v>5</v>
      </c>
      <c r="J7" s="32">
        <f t="shared" si="0"/>
        <v>5</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v>5</v>
      </c>
      <c r="J8" s="32">
        <f t="shared" si="0"/>
        <v>5</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v>4</v>
      </c>
      <c r="J9" s="32">
        <f t="shared" si="0"/>
        <v>4</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v>6</v>
      </c>
      <c r="J10" s="32">
        <f t="shared" si="0"/>
        <v>6</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v>4</v>
      </c>
      <c r="J11" s="32">
        <f t="shared" si="0"/>
        <v>4</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4</v>
      </c>
      <c r="J12" s="32">
        <f t="shared" si="0"/>
        <v>4</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300</v>
      </c>
      <c r="J16" s="32">
        <f t="shared" si="0"/>
        <v>0</v>
      </c>
      <c r="K16" s="33" t="str">
        <f t="shared" si="1"/>
        <v>OK</v>
      </c>
      <c r="L16" s="49">
        <v>0</v>
      </c>
      <c r="M16" s="49">
        <v>300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100</v>
      </c>
      <c r="J17" s="32">
        <f t="shared" si="0"/>
        <v>0</v>
      </c>
      <c r="K17" s="33" t="str">
        <f t="shared" si="1"/>
        <v>OK</v>
      </c>
      <c r="L17" s="49">
        <v>0</v>
      </c>
      <c r="M17" s="49">
        <v>100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7</v>
      </c>
      <c r="J18" s="32">
        <f t="shared" si="0"/>
        <v>0</v>
      </c>
      <c r="K18" s="33" t="str">
        <f t="shared" si="1"/>
        <v>OK</v>
      </c>
      <c r="L18" s="49">
        <v>0</v>
      </c>
      <c r="M18" s="49">
        <v>7</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8</v>
      </c>
      <c r="J19" s="32">
        <f t="shared" si="0"/>
        <v>0</v>
      </c>
      <c r="K19" s="33" t="str">
        <f t="shared" si="1"/>
        <v>OK</v>
      </c>
      <c r="L19" s="49">
        <v>0</v>
      </c>
      <c r="M19" s="49">
        <v>8</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7</v>
      </c>
      <c r="J20" s="32">
        <f t="shared" si="0"/>
        <v>0</v>
      </c>
      <c r="K20" s="33" t="str">
        <f t="shared" si="1"/>
        <v>OK</v>
      </c>
      <c r="L20" s="49">
        <v>0</v>
      </c>
      <c r="M20" s="49">
        <v>7</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8</v>
      </c>
      <c r="J21" s="32">
        <f t="shared" si="0"/>
        <v>0</v>
      </c>
      <c r="K21" s="33" t="str">
        <f t="shared" si="1"/>
        <v>OK</v>
      </c>
      <c r="L21" s="49">
        <v>0</v>
      </c>
      <c r="M21" s="49">
        <v>8</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v>15</v>
      </c>
      <c r="J22" s="32">
        <f t="shared" si="0"/>
        <v>0</v>
      </c>
      <c r="K22" s="33" t="str">
        <f t="shared" si="1"/>
        <v>OK</v>
      </c>
      <c r="L22" s="49">
        <v>0</v>
      </c>
      <c r="M22" s="49">
        <v>15</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v>15</v>
      </c>
      <c r="J24" s="32">
        <f t="shared" si="0"/>
        <v>0</v>
      </c>
      <c r="K24" s="33" t="str">
        <f t="shared" si="1"/>
        <v>OK</v>
      </c>
      <c r="L24" s="49">
        <v>0</v>
      </c>
      <c r="M24" s="49">
        <v>15</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v>15</v>
      </c>
      <c r="J26" s="32">
        <f t="shared" si="0"/>
        <v>0</v>
      </c>
      <c r="K26" s="33" t="str">
        <f t="shared" si="1"/>
        <v>OK</v>
      </c>
      <c r="L26" s="49">
        <v>0</v>
      </c>
      <c r="M26" s="49">
        <v>15</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v>15</v>
      </c>
      <c r="J27" s="32">
        <f t="shared" si="0"/>
        <v>0</v>
      </c>
      <c r="K27" s="33" t="str">
        <f t="shared" si="1"/>
        <v>OK</v>
      </c>
      <c r="L27" s="49">
        <v>0</v>
      </c>
      <c r="M27" s="49">
        <v>15</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v>15</v>
      </c>
      <c r="J28" s="32">
        <f t="shared" si="0"/>
        <v>0</v>
      </c>
      <c r="K28" s="33" t="str">
        <f t="shared" si="1"/>
        <v>OK</v>
      </c>
      <c r="L28" s="49">
        <v>0</v>
      </c>
      <c r="M28" s="49">
        <v>15</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v>15</v>
      </c>
      <c r="J29" s="32">
        <f t="shared" si="0"/>
        <v>0</v>
      </c>
      <c r="K29" s="33" t="str">
        <f t="shared" si="1"/>
        <v>OK</v>
      </c>
      <c r="L29" s="49">
        <v>0</v>
      </c>
      <c r="M29" s="49">
        <v>15</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v>15</v>
      </c>
      <c r="J30" s="32">
        <f t="shared" si="0"/>
        <v>0</v>
      </c>
      <c r="K30" s="33" t="str">
        <f t="shared" si="1"/>
        <v>OK</v>
      </c>
      <c r="L30" s="49">
        <v>0</v>
      </c>
      <c r="M30" s="49">
        <v>15</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v>15</v>
      </c>
      <c r="J31" s="32">
        <f t="shared" si="0"/>
        <v>0</v>
      </c>
      <c r="K31" s="33" t="str">
        <f t="shared" si="1"/>
        <v>OK</v>
      </c>
      <c r="L31" s="49">
        <v>0</v>
      </c>
      <c r="M31" s="49">
        <v>15</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30</v>
      </c>
      <c r="J32" s="32">
        <f t="shared" si="0"/>
        <v>10</v>
      </c>
      <c r="K32" s="33" t="str">
        <f t="shared" si="1"/>
        <v>OK</v>
      </c>
      <c r="L32" s="49">
        <v>0</v>
      </c>
      <c r="M32" s="49">
        <v>20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15</v>
      </c>
      <c r="J33" s="32">
        <f t="shared" si="0"/>
        <v>5</v>
      </c>
      <c r="K33" s="33" t="str">
        <f t="shared" si="1"/>
        <v>OK</v>
      </c>
      <c r="L33" s="49">
        <v>0</v>
      </c>
      <c r="M33" s="49">
        <v>10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15</v>
      </c>
      <c r="J34" s="32">
        <f t="shared" si="0"/>
        <v>3</v>
      </c>
      <c r="K34" s="33" t="str">
        <f t="shared" si="1"/>
        <v>OK</v>
      </c>
      <c r="L34" s="49">
        <v>0</v>
      </c>
      <c r="M34" s="49">
        <v>10</v>
      </c>
      <c r="N34" s="49">
        <v>2</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v>80</v>
      </c>
      <c r="J35" s="32">
        <f t="shared" si="0"/>
        <v>40</v>
      </c>
      <c r="K35" s="33" t="str">
        <f t="shared" si="1"/>
        <v>OK</v>
      </c>
      <c r="L35" s="49">
        <v>0</v>
      </c>
      <c r="M35" s="49">
        <v>40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v>50</v>
      </c>
      <c r="J36" s="32">
        <f t="shared" si="0"/>
        <v>10</v>
      </c>
      <c r="K36" s="33" t="str">
        <f t="shared" si="1"/>
        <v>OK</v>
      </c>
      <c r="L36" s="49">
        <v>0</v>
      </c>
      <c r="M36" s="49">
        <v>40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v>30</v>
      </c>
      <c r="J37" s="32">
        <f t="shared" si="0"/>
        <v>10</v>
      </c>
      <c r="K37" s="33" t="str">
        <f t="shared" si="1"/>
        <v>OK</v>
      </c>
      <c r="L37" s="49">
        <v>0</v>
      </c>
      <c r="M37" s="49">
        <v>20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v>80</v>
      </c>
      <c r="J39" s="32">
        <f t="shared" si="0"/>
        <v>0</v>
      </c>
      <c r="K39" s="33" t="str">
        <f t="shared" si="1"/>
        <v>OK</v>
      </c>
      <c r="L39" s="49">
        <v>0</v>
      </c>
      <c r="M39" s="49">
        <v>80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v>15</v>
      </c>
      <c r="J44" s="32">
        <f t="shared" si="0"/>
        <v>3</v>
      </c>
      <c r="K44" s="33" t="str">
        <f t="shared" si="1"/>
        <v>OK</v>
      </c>
      <c r="L44" s="49">
        <v>0</v>
      </c>
      <c r="M44" s="49">
        <v>12</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v>15</v>
      </c>
      <c r="J46" s="32">
        <f t="shared" si="0"/>
        <v>3</v>
      </c>
      <c r="K46" s="33" t="str">
        <f t="shared" si="1"/>
        <v>OK</v>
      </c>
      <c r="L46" s="49">
        <v>0</v>
      </c>
      <c r="M46" s="49">
        <v>12</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v>15</v>
      </c>
      <c r="J47" s="32">
        <f t="shared" si="0"/>
        <v>0</v>
      </c>
      <c r="K47" s="33" t="str">
        <f t="shared" si="1"/>
        <v>OK</v>
      </c>
      <c r="L47" s="49">
        <v>0</v>
      </c>
      <c r="M47" s="49">
        <v>15</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v>15</v>
      </c>
      <c r="J48" s="32">
        <f t="shared" si="0"/>
        <v>0</v>
      </c>
      <c r="K48" s="33" t="str">
        <f t="shared" si="1"/>
        <v>OK</v>
      </c>
      <c r="L48" s="49">
        <v>0</v>
      </c>
      <c r="M48" s="49">
        <v>15</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v>30</v>
      </c>
      <c r="J69" s="32">
        <f t="shared" ref="J69:J96" si="2">I69-(SUM(L69:W69))</f>
        <v>0</v>
      </c>
      <c r="K69" s="33" t="str">
        <f t="shared" ref="K69:K96" si="3">IF(J69&lt;0,"ATENÇÃO","OK")</f>
        <v>OK</v>
      </c>
      <c r="L69" s="49">
        <v>0</v>
      </c>
      <c r="M69" s="49">
        <v>30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v>20</v>
      </c>
      <c r="J71" s="32">
        <f t="shared" si="2"/>
        <v>0</v>
      </c>
      <c r="K71" s="33" t="str">
        <f t="shared" si="3"/>
        <v>OK</v>
      </c>
      <c r="L71" s="49">
        <v>0</v>
      </c>
      <c r="M71" s="49">
        <v>20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v>4</v>
      </c>
      <c r="J72" s="32">
        <f t="shared" si="2"/>
        <v>4</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75</v>
      </c>
      <c r="J73" s="32">
        <f t="shared" si="2"/>
        <v>61</v>
      </c>
      <c r="K73" s="33" t="str">
        <f t="shared" si="3"/>
        <v>OK</v>
      </c>
      <c r="L73" s="49">
        <v>0</v>
      </c>
      <c r="M73" s="49">
        <v>5</v>
      </c>
      <c r="N73" s="49">
        <v>9</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c r="J74" s="32">
        <f t="shared" si="2"/>
        <v>0</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v>3</v>
      </c>
      <c r="J76" s="32">
        <f t="shared" si="2"/>
        <v>0</v>
      </c>
      <c r="K76" s="33" t="str">
        <f t="shared" si="3"/>
        <v>OK</v>
      </c>
      <c r="L76" s="49">
        <v>0</v>
      </c>
      <c r="M76" s="49">
        <v>3</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v>3</v>
      </c>
      <c r="J77" s="32">
        <f t="shared" si="2"/>
        <v>0</v>
      </c>
      <c r="K77" s="33" t="str">
        <f t="shared" si="3"/>
        <v>OK</v>
      </c>
      <c r="L77" s="49">
        <v>0</v>
      </c>
      <c r="M77" s="49">
        <v>3</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v>20</v>
      </c>
      <c r="J84" s="32">
        <f t="shared" si="2"/>
        <v>0</v>
      </c>
      <c r="K84" s="33" t="str">
        <f t="shared" si="3"/>
        <v>OK</v>
      </c>
      <c r="L84" s="49">
        <v>20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v>20</v>
      </c>
      <c r="J85" s="32">
        <f t="shared" si="2"/>
        <v>0</v>
      </c>
      <c r="K85" s="33" t="str">
        <f t="shared" si="3"/>
        <v>OK</v>
      </c>
      <c r="L85" s="49">
        <v>20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v>10</v>
      </c>
      <c r="J86" s="32">
        <f t="shared" si="2"/>
        <v>0</v>
      </c>
      <c r="K86" s="33" t="str">
        <f t="shared" si="3"/>
        <v>OK</v>
      </c>
      <c r="L86" s="49">
        <v>10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v>20</v>
      </c>
      <c r="J87" s="32">
        <f t="shared" si="2"/>
        <v>0</v>
      </c>
      <c r="K87" s="33" t="str">
        <f t="shared" si="3"/>
        <v>OK</v>
      </c>
      <c r="L87" s="49">
        <v>20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v>6</v>
      </c>
      <c r="J88" s="32">
        <f t="shared" si="2"/>
        <v>0</v>
      </c>
      <c r="K88" s="33" t="str">
        <f t="shared" si="3"/>
        <v>OK</v>
      </c>
      <c r="L88" s="49">
        <v>6</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v>10</v>
      </c>
      <c r="J89" s="32">
        <f t="shared" si="2"/>
        <v>0</v>
      </c>
      <c r="K89" s="33" t="str">
        <f t="shared" si="3"/>
        <v>OK</v>
      </c>
      <c r="L89" s="49">
        <v>10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v>10</v>
      </c>
      <c r="J90" s="32">
        <f t="shared" si="2"/>
        <v>0</v>
      </c>
      <c r="K90" s="33" t="str">
        <f t="shared" si="3"/>
        <v>OK</v>
      </c>
      <c r="L90" s="49">
        <v>10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v>6</v>
      </c>
      <c r="J91" s="32">
        <f t="shared" si="2"/>
        <v>0</v>
      </c>
      <c r="K91" s="33" t="str">
        <f t="shared" si="3"/>
        <v>OK</v>
      </c>
      <c r="L91" s="49">
        <v>6</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v>6</v>
      </c>
      <c r="J92" s="32">
        <f t="shared" si="2"/>
        <v>0</v>
      </c>
      <c r="K92" s="33" t="str">
        <f t="shared" si="3"/>
        <v>OK</v>
      </c>
      <c r="L92" s="49">
        <v>6</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v>10</v>
      </c>
      <c r="J93" s="32">
        <f t="shared" si="2"/>
        <v>0</v>
      </c>
      <c r="K93" s="33" t="str">
        <f t="shared" si="3"/>
        <v>OK</v>
      </c>
      <c r="L93" s="49">
        <v>10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v>10</v>
      </c>
      <c r="J94" s="32">
        <f t="shared" si="2"/>
        <v>0</v>
      </c>
      <c r="K94" s="33" t="str">
        <f t="shared" si="3"/>
        <v>OK</v>
      </c>
      <c r="L94" s="49">
        <v>10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v>10</v>
      </c>
      <c r="J95" s="32">
        <f t="shared" si="2"/>
        <v>0</v>
      </c>
      <c r="K95" s="33" t="str">
        <f t="shared" si="3"/>
        <v>OK</v>
      </c>
      <c r="L95" s="49">
        <v>10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W1:W2"/>
    <mergeCell ref="V1:V2"/>
    <mergeCell ref="A4:A12"/>
    <mergeCell ref="B4:B12"/>
    <mergeCell ref="A13:A15"/>
    <mergeCell ref="B13:B15"/>
    <mergeCell ref="U1:U2"/>
    <mergeCell ref="N1:N2"/>
    <mergeCell ref="O1:O2"/>
    <mergeCell ref="P1:P2"/>
    <mergeCell ref="Q1:Q2"/>
    <mergeCell ref="R1:R2"/>
    <mergeCell ref="S1:S2"/>
    <mergeCell ref="T1:T2"/>
    <mergeCell ref="A16:A17"/>
    <mergeCell ref="B16:B17"/>
    <mergeCell ref="A1:C1"/>
    <mergeCell ref="L1:L2"/>
    <mergeCell ref="M1:M2"/>
    <mergeCell ref="D1:H1"/>
    <mergeCell ref="I1:K1"/>
    <mergeCell ref="A2:K2"/>
    <mergeCell ref="A78:A83"/>
    <mergeCell ref="B78:B83"/>
    <mergeCell ref="A84:A96"/>
    <mergeCell ref="B84:B96"/>
    <mergeCell ref="A18:A77"/>
    <mergeCell ref="B18:B77"/>
  </mergeCells>
  <conditionalFormatting sqref="O5:W96">
    <cfRule type="cellIs" dxfId="32" priority="10" stopIfTrue="1" operator="greaterThan">
      <formula>0</formula>
    </cfRule>
    <cfRule type="cellIs" dxfId="31" priority="11" stopIfTrue="1" operator="greaterThan">
      <formula>0</formula>
    </cfRule>
    <cfRule type="cellIs" dxfId="30" priority="12" stopIfTrue="1" operator="greaterThan">
      <formula>0</formula>
    </cfRule>
  </conditionalFormatting>
  <conditionalFormatting sqref="O4:W4">
    <cfRule type="cellIs" dxfId="29" priority="7" stopIfTrue="1" operator="greaterThan">
      <formula>0</formula>
    </cfRule>
    <cfRule type="cellIs" dxfId="28" priority="8" stopIfTrue="1" operator="greaterThan">
      <formula>0</formula>
    </cfRule>
    <cfRule type="cellIs" dxfId="27" priority="9" stopIfTrue="1" operator="greaterThan">
      <formula>0</formula>
    </cfRule>
  </conditionalFormatting>
  <conditionalFormatting sqref="L4 L5:N96">
    <cfRule type="cellIs" dxfId="26" priority="4" stopIfTrue="1" operator="greaterThan">
      <formula>0</formula>
    </cfRule>
    <cfRule type="cellIs" dxfId="25" priority="5" stopIfTrue="1" operator="greaterThan">
      <formula>0</formula>
    </cfRule>
    <cfRule type="cellIs" dxfId="24" priority="6" stopIfTrue="1" operator="greaterThan">
      <formula>0</formula>
    </cfRule>
  </conditionalFormatting>
  <conditionalFormatting sqref="M4:N4">
    <cfRule type="cellIs" dxfId="23" priority="1" stopIfTrue="1" operator="greaterThan">
      <formula>0</formula>
    </cfRule>
    <cfRule type="cellIs" dxfId="22" priority="2" stopIfTrue="1" operator="greaterThan">
      <formula>0</formula>
    </cfRule>
    <cfRule type="cellIs" dxfId="21" priority="3" stopIfTrue="1" operator="greaterThan">
      <formula>0</formula>
    </cfRule>
  </conditionalFormatting>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topLeftCell="E1" zoomScale="80" zoomScaleNormal="80" workbookViewId="0">
      <selection activeCell="J14" sqref="J14"/>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173</v>
      </c>
      <c r="M1" s="75" t="s">
        <v>174</v>
      </c>
      <c r="N1" s="75" t="s">
        <v>175</v>
      </c>
      <c r="O1" s="75" t="s">
        <v>176</v>
      </c>
      <c r="P1" s="75" t="s">
        <v>177</v>
      </c>
      <c r="Q1" s="75" t="s">
        <v>178</v>
      </c>
      <c r="R1" s="75" t="s">
        <v>41</v>
      </c>
      <c r="S1" s="75" t="s">
        <v>41</v>
      </c>
      <c r="T1" s="75" t="s">
        <v>41</v>
      </c>
      <c r="U1" s="75" t="s">
        <v>41</v>
      </c>
      <c r="V1" s="75" t="s">
        <v>41</v>
      </c>
      <c r="W1" s="75" t="s">
        <v>41</v>
      </c>
    </row>
    <row r="2" spans="1:23" ht="24.75" customHeight="1" x14ac:dyDescent="0.25">
      <c r="A2" s="76" t="s">
        <v>50</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70">
        <v>42233</v>
      </c>
      <c r="M3" s="70">
        <v>42255</v>
      </c>
      <c r="N3" s="19" t="s">
        <v>2</v>
      </c>
      <c r="O3" s="70">
        <v>42285</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v>5</v>
      </c>
      <c r="J10" s="32">
        <f t="shared" si="0"/>
        <v>5</v>
      </c>
      <c r="K10" s="33" t="str">
        <f t="shared" si="1"/>
        <v>OK</v>
      </c>
      <c r="L10" s="49">
        <v>0</v>
      </c>
      <c r="M10" s="49">
        <v>0</v>
      </c>
      <c r="N10" s="49">
        <v>0</v>
      </c>
      <c r="O10" s="49">
        <v>0</v>
      </c>
      <c r="P10" s="49">
        <v>0</v>
      </c>
      <c r="Q10" s="49">
        <v>0</v>
      </c>
      <c r="R10" s="49">
        <v>0</v>
      </c>
      <c r="S10" s="49">
        <v>0</v>
      </c>
      <c r="T10" s="49">
        <v>0</v>
      </c>
      <c r="U10" s="49">
        <v>0</v>
      </c>
      <c r="V10" s="49">
        <v>0</v>
      </c>
      <c r="W10" s="49">
        <v>0</v>
      </c>
    </row>
    <row r="11" spans="1:23" ht="45" customHeight="1" x14ac:dyDescent="0.25">
      <c r="A11" s="72"/>
      <c r="B11" s="72"/>
      <c r="C11" s="46">
        <v>8</v>
      </c>
      <c r="D11" s="63" t="s">
        <v>64</v>
      </c>
      <c r="E11" s="27" t="s">
        <v>9</v>
      </c>
      <c r="F11" s="27" t="s">
        <v>153</v>
      </c>
      <c r="G11" s="47" t="s">
        <v>157</v>
      </c>
      <c r="H11" s="61">
        <v>60</v>
      </c>
      <c r="I11" s="51">
        <v>2</v>
      </c>
      <c r="J11" s="32">
        <f t="shared" si="0"/>
        <v>2</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v>2</v>
      </c>
      <c r="J12" s="32">
        <f t="shared" si="0"/>
        <v>0</v>
      </c>
      <c r="K12" s="33" t="str">
        <f t="shared" si="1"/>
        <v>OK</v>
      </c>
      <c r="L12" s="49">
        <v>0</v>
      </c>
      <c r="M12" s="49">
        <v>0</v>
      </c>
      <c r="N12" s="49">
        <v>0</v>
      </c>
      <c r="O12" s="49">
        <v>2</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710</v>
      </c>
      <c r="J16" s="32">
        <f t="shared" si="0"/>
        <v>396</v>
      </c>
      <c r="K16" s="33" t="str">
        <f t="shared" si="1"/>
        <v>OK</v>
      </c>
      <c r="L16" s="49">
        <v>30</v>
      </c>
      <c r="M16" s="49">
        <v>164</v>
      </c>
      <c r="N16" s="49">
        <v>0</v>
      </c>
      <c r="O16" s="49">
        <v>0</v>
      </c>
      <c r="P16" s="49">
        <v>120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v>100</v>
      </c>
      <c r="J17" s="32">
        <f t="shared" si="0"/>
        <v>0</v>
      </c>
      <c r="K17" s="33" t="str">
        <f t="shared" si="1"/>
        <v>OK</v>
      </c>
      <c r="L17" s="49">
        <v>0</v>
      </c>
      <c r="M17" s="49">
        <v>0</v>
      </c>
      <c r="N17" s="49">
        <v>0</v>
      </c>
      <c r="O17" s="49">
        <v>0</v>
      </c>
      <c r="P17" s="49">
        <v>50</v>
      </c>
      <c r="Q17" s="49">
        <v>50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c r="J18" s="32">
        <f t="shared" si="0"/>
        <v>0</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c r="J19" s="32">
        <f t="shared" si="0"/>
        <v>0</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c r="J20" s="32">
        <f t="shared" si="0"/>
        <v>0</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c r="J21" s="32">
        <f t="shared" si="0"/>
        <v>0</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c r="J22" s="32">
        <f t="shared" si="0"/>
        <v>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c r="J24" s="32">
        <f t="shared" si="0"/>
        <v>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c r="J26" s="32">
        <f t="shared" si="0"/>
        <v>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c r="J27" s="32">
        <f t="shared" si="0"/>
        <v>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c r="J28" s="32">
        <f t="shared" si="0"/>
        <v>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c r="J29" s="32">
        <f t="shared" si="0"/>
        <v>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c r="J30" s="32">
        <f t="shared" si="0"/>
        <v>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c r="J32" s="32">
        <f t="shared" si="0"/>
        <v>0</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c r="J33" s="32">
        <f t="shared" si="0"/>
        <v>0</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c r="J34" s="32">
        <f t="shared" si="0"/>
        <v>0</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c r="J35" s="32">
        <f t="shared" si="0"/>
        <v>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c r="J36" s="32">
        <f t="shared" si="0"/>
        <v>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c r="J37" s="32">
        <f t="shared" si="0"/>
        <v>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c r="J39" s="32">
        <f t="shared" si="0"/>
        <v>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c r="J44" s="32">
        <f t="shared" si="0"/>
        <v>0</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c r="J46" s="32">
        <f t="shared" si="0"/>
        <v>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c r="J47" s="32">
        <f t="shared" si="0"/>
        <v>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75" customHeight="1"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75" customHeight="1"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v>80</v>
      </c>
      <c r="J68" s="32">
        <f t="shared" si="0"/>
        <v>0</v>
      </c>
      <c r="K68" s="33" t="str">
        <f t="shared" si="1"/>
        <v>OK</v>
      </c>
      <c r="L68" s="49">
        <v>0</v>
      </c>
      <c r="M68" s="49">
        <v>0</v>
      </c>
      <c r="N68" s="49">
        <v>0</v>
      </c>
      <c r="O68" s="49">
        <v>0</v>
      </c>
      <c r="P68" s="49">
        <v>0</v>
      </c>
      <c r="Q68" s="49">
        <v>80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60" customHeight="1" x14ac:dyDescent="0.25">
      <c r="A71" s="72"/>
      <c r="B71" s="72"/>
      <c r="C71" s="46">
        <v>68</v>
      </c>
      <c r="D71" s="53" t="s">
        <v>124</v>
      </c>
      <c r="E71" s="27" t="s">
        <v>9</v>
      </c>
      <c r="F71" s="27" t="s">
        <v>155</v>
      </c>
      <c r="G71" s="47" t="s">
        <v>159</v>
      </c>
      <c r="H71" s="61">
        <v>8</v>
      </c>
      <c r="I71" s="51"/>
      <c r="J71" s="32">
        <f t="shared" si="2"/>
        <v>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v>100</v>
      </c>
      <c r="J73" s="32">
        <f t="shared" si="2"/>
        <v>67</v>
      </c>
      <c r="K73" s="33" t="str">
        <f t="shared" si="3"/>
        <v>OK</v>
      </c>
      <c r="L73" s="49">
        <v>0</v>
      </c>
      <c r="M73" s="49">
        <v>0</v>
      </c>
      <c r="N73" s="49">
        <v>0</v>
      </c>
      <c r="O73" s="49">
        <v>0</v>
      </c>
      <c r="P73" s="49">
        <v>0</v>
      </c>
      <c r="Q73" s="49">
        <v>33</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4</v>
      </c>
      <c r="J74" s="32">
        <f t="shared" si="2"/>
        <v>0</v>
      </c>
      <c r="K74" s="33" t="str">
        <f t="shared" si="3"/>
        <v>OK</v>
      </c>
      <c r="L74" s="49">
        <v>0</v>
      </c>
      <c r="M74" s="49">
        <v>0</v>
      </c>
      <c r="N74" s="49">
        <v>0</v>
      </c>
      <c r="O74" s="49">
        <v>0</v>
      </c>
      <c r="P74" s="49">
        <v>4</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v>80</v>
      </c>
      <c r="J80" s="32">
        <f t="shared" si="2"/>
        <v>0</v>
      </c>
      <c r="K80" s="33" t="str">
        <f t="shared" si="3"/>
        <v>OK</v>
      </c>
      <c r="L80" s="49">
        <v>0</v>
      </c>
      <c r="M80" s="49">
        <v>0</v>
      </c>
      <c r="N80" s="49">
        <v>80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v>300</v>
      </c>
      <c r="J82" s="32">
        <f t="shared" si="2"/>
        <v>0</v>
      </c>
      <c r="K82" s="33" t="str">
        <f t="shared" si="3"/>
        <v>OK</v>
      </c>
      <c r="L82" s="49">
        <v>0</v>
      </c>
      <c r="M82" s="49">
        <v>0</v>
      </c>
      <c r="N82" s="49">
        <v>300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c r="J83" s="32">
        <f t="shared" si="2"/>
        <v>0</v>
      </c>
      <c r="K83" s="33" t="str">
        <f t="shared" si="3"/>
        <v>OK</v>
      </c>
      <c r="L83" s="49">
        <v>0</v>
      </c>
      <c r="M83" s="49">
        <v>0</v>
      </c>
      <c r="N83" s="49">
        <v>0</v>
      </c>
      <c r="O83" s="49">
        <v>0</v>
      </c>
      <c r="P83" s="49">
        <v>0</v>
      </c>
      <c r="Q83" s="49">
        <v>0</v>
      </c>
      <c r="R83" s="49">
        <v>0</v>
      </c>
      <c r="S83" s="49">
        <v>0</v>
      </c>
      <c r="T83" s="49">
        <v>0</v>
      </c>
      <c r="U83" s="49">
        <v>0</v>
      </c>
      <c r="V83" s="49">
        <v>0</v>
      </c>
      <c r="W83" s="49">
        <v>0</v>
      </c>
    </row>
    <row r="84" spans="1:23" ht="45" customHeight="1"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45" customHeight="1"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45" customHeight="1"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45" customHeight="1"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U1:U2"/>
    <mergeCell ref="V1:V2"/>
    <mergeCell ref="W1:W2"/>
    <mergeCell ref="Q1:Q2"/>
    <mergeCell ref="R1:R2"/>
    <mergeCell ref="S1:S2"/>
    <mergeCell ref="T1:T2"/>
    <mergeCell ref="A2:K2"/>
    <mergeCell ref="A4:A12"/>
    <mergeCell ref="B4:B12"/>
    <mergeCell ref="O1:O2"/>
    <mergeCell ref="P1:P2"/>
    <mergeCell ref="A1:C1"/>
    <mergeCell ref="D1:H1"/>
    <mergeCell ref="I1:K1"/>
    <mergeCell ref="L1:L2"/>
    <mergeCell ref="M1:M2"/>
    <mergeCell ref="N1:N2"/>
    <mergeCell ref="A78:A83"/>
    <mergeCell ref="B78:B83"/>
    <mergeCell ref="A84:A96"/>
    <mergeCell ref="B84:B96"/>
    <mergeCell ref="A13:A15"/>
    <mergeCell ref="B13:B15"/>
    <mergeCell ref="A16:A17"/>
    <mergeCell ref="B16:B17"/>
    <mergeCell ref="A18:A77"/>
    <mergeCell ref="B18:B77"/>
  </mergeCells>
  <conditionalFormatting sqref="W5:W96">
    <cfRule type="cellIs" dxfId="20" priority="7" stopIfTrue="1" operator="greaterThan">
      <formula>0</formula>
    </cfRule>
    <cfRule type="cellIs" dxfId="19" priority="8" stopIfTrue="1" operator="greaterThan">
      <formula>0</formula>
    </cfRule>
    <cfRule type="cellIs" dxfId="18" priority="9" stopIfTrue="1" operator="greaterThan">
      <formula>0</formula>
    </cfRule>
  </conditionalFormatting>
  <conditionalFormatting sqref="W4">
    <cfRule type="cellIs" dxfId="17" priority="4" stopIfTrue="1" operator="greaterThan">
      <formula>0</formula>
    </cfRule>
    <cfRule type="cellIs" dxfId="16" priority="5" stopIfTrue="1" operator="greaterThan">
      <formula>0</formula>
    </cfRule>
    <cfRule type="cellIs" dxfId="15" priority="6" stopIfTrue="1" operator="greaterThan">
      <formula>0</formula>
    </cfRule>
  </conditionalFormatting>
  <conditionalFormatting sqref="L4:V96">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6"/>
  <sheetViews>
    <sheetView zoomScale="80" zoomScaleNormal="80" workbookViewId="0">
      <selection activeCell="A4" sqref="A4:H96"/>
    </sheetView>
  </sheetViews>
  <sheetFormatPr defaultColWidth="9.7109375" defaultRowHeight="15" x14ac:dyDescent="0.25"/>
  <cols>
    <col min="1" max="1" width="17.28515625" style="1" customWidth="1"/>
    <col min="2" max="2" width="5.5703125" style="2" bestFit="1" customWidth="1"/>
    <col min="3" max="3" width="6" style="22" bestFit="1" customWidth="1"/>
    <col min="4" max="4" width="60.28515625" style="2" customWidth="1"/>
    <col min="5" max="6" width="12.42578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0.75" customHeight="1" x14ac:dyDescent="0.25">
      <c r="A1" s="76" t="s">
        <v>54</v>
      </c>
      <c r="B1" s="76"/>
      <c r="C1" s="76"/>
      <c r="D1" s="76" t="s">
        <v>55</v>
      </c>
      <c r="E1" s="76"/>
      <c r="F1" s="76"/>
      <c r="G1" s="76"/>
      <c r="H1" s="76"/>
      <c r="I1" s="76" t="s">
        <v>56</v>
      </c>
      <c r="J1" s="76"/>
      <c r="K1" s="76"/>
      <c r="L1" s="75" t="s">
        <v>41</v>
      </c>
      <c r="M1" s="75" t="s">
        <v>41</v>
      </c>
      <c r="N1" s="75" t="s">
        <v>41</v>
      </c>
      <c r="O1" s="75" t="s">
        <v>41</v>
      </c>
      <c r="P1" s="75" t="s">
        <v>41</v>
      </c>
      <c r="Q1" s="75" t="s">
        <v>41</v>
      </c>
      <c r="R1" s="75" t="s">
        <v>41</v>
      </c>
      <c r="S1" s="75" t="s">
        <v>41</v>
      </c>
      <c r="T1" s="75" t="s">
        <v>41</v>
      </c>
      <c r="U1" s="75" t="s">
        <v>41</v>
      </c>
      <c r="V1" s="75" t="s">
        <v>41</v>
      </c>
      <c r="W1" s="75" t="s">
        <v>41</v>
      </c>
    </row>
    <row r="2" spans="1:23" ht="24.75" customHeight="1" x14ac:dyDescent="0.25">
      <c r="A2" s="76" t="s">
        <v>33</v>
      </c>
      <c r="B2" s="76"/>
      <c r="C2" s="76"/>
      <c r="D2" s="76"/>
      <c r="E2" s="76"/>
      <c r="F2" s="76"/>
      <c r="G2" s="76"/>
      <c r="H2" s="76"/>
      <c r="I2" s="76"/>
      <c r="J2" s="76"/>
      <c r="K2" s="76"/>
      <c r="L2" s="75"/>
      <c r="M2" s="75"/>
      <c r="N2" s="75"/>
      <c r="O2" s="75"/>
      <c r="P2" s="75"/>
      <c r="Q2" s="75"/>
      <c r="R2" s="75"/>
      <c r="S2" s="75"/>
      <c r="T2" s="75"/>
      <c r="U2" s="75"/>
      <c r="V2" s="75"/>
      <c r="W2" s="75"/>
    </row>
    <row r="3" spans="1:23" s="21" customFormat="1" ht="45" x14ac:dyDescent="0.2">
      <c r="A3" s="28" t="s">
        <v>3</v>
      </c>
      <c r="B3" s="28" t="s">
        <v>1</v>
      </c>
      <c r="C3" s="17" t="s">
        <v>4</v>
      </c>
      <c r="D3" s="17" t="s">
        <v>6</v>
      </c>
      <c r="E3" s="17" t="s">
        <v>40</v>
      </c>
      <c r="F3" s="17" t="s">
        <v>49</v>
      </c>
      <c r="G3" s="17" t="s">
        <v>45</v>
      </c>
      <c r="H3" s="18" t="s">
        <v>5</v>
      </c>
      <c r="I3" s="29" t="s">
        <v>30</v>
      </c>
      <c r="J3" s="30" t="s">
        <v>0</v>
      </c>
      <c r="K3" s="28" t="s">
        <v>7</v>
      </c>
      <c r="L3" s="19" t="s">
        <v>2</v>
      </c>
      <c r="M3" s="19" t="s">
        <v>2</v>
      </c>
      <c r="N3" s="19" t="s">
        <v>2</v>
      </c>
      <c r="O3" s="19" t="s">
        <v>2</v>
      </c>
      <c r="P3" s="19" t="s">
        <v>2</v>
      </c>
      <c r="Q3" s="19" t="s">
        <v>2</v>
      </c>
      <c r="R3" s="19" t="s">
        <v>2</v>
      </c>
      <c r="S3" s="19" t="s">
        <v>2</v>
      </c>
      <c r="T3" s="19" t="s">
        <v>2</v>
      </c>
      <c r="U3" s="19" t="s">
        <v>2</v>
      </c>
      <c r="V3" s="19" t="s">
        <v>2</v>
      </c>
      <c r="W3" s="19" t="s">
        <v>2</v>
      </c>
    </row>
    <row r="4" spans="1:23" ht="60" x14ac:dyDescent="0.25">
      <c r="A4" s="74" t="s">
        <v>161</v>
      </c>
      <c r="B4" s="71">
        <v>1</v>
      </c>
      <c r="C4" s="52">
        <v>1</v>
      </c>
      <c r="D4" s="62" t="s">
        <v>57</v>
      </c>
      <c r="E4" s="47" t="s">
        <v>9</v>
      </c>
      <c r="F4" s="47" t="s">
        <v>153</v>
      </c>
      <c r="G4" s="47" t="s">
        <v>157</v>
      </c>
      <c r="H4" s="61">
        <v>25</v>
      </c>
      <c r="I4" s="50"/>
      <c r="J4" s="32">
        <f>I4-(SUM(L4:W4))</f>
        <v>0</v>
      </c>
      <c r="K4" s="33" t="str">
        <f>IF(J4&lt;0,"ATENÇÃO","OK")</f>
        <v>OK</v>
      </c>
      <c r="L4" s="49">
        <v>0</v>
      </c>
      <c r="M4" s="49">
        <v>0</v>
      </c>
      <c r="N4" s="49">
        <v>0</v>
      </c>
      <c r="O4" s="49">
        <v>0</v>
      </c>
      <c r="P4" s="49">
        <v>0</v>
      </c>
      <c r="Q4" s="49">
        <v>0</v>
      </c>
      <c r="R4" s="49">
        <v>0</v>
      </c>
      <c r="S4" s="49">
        <v>0</v>
      </c>
      <c r="T4" s="49">
        <v>0</v>
      </c>
      <c r="U4" s="49">
        <v>0</v>
      </c>
      <c r="V4" s="49">
        <v>0</v>
      </c>
      <c r="W4" s="49">
        <v>0</v>
      </c>
    </row>
    <row r="5" spans="1:23" ht="60" x14ac:dyDescent="0.25">
      <c r="A5" s="72"/>
      <c r="B5" s="72"/>
      <c r="C5" s="52">
        <v>2</v>
      </c>
      <c r="D5" s="62" t="s">
        <v>58</v>
      </c>
      <c r="E5" s="47" t="s">
        <v>9</v>
      </c>
      <c r="F5" s="47" t="s">
        <v>153</v>
      </c>
      <c r="G5" s="47" t="s">
        <v>157</v>
      </c>
      <c r="H5" s="61">
        <v>50</v>
      </c>
      <c r="I5" s="50"/>
      <c r="J5" s="32">
        <f t="shared" ref="J5:J68" si="0">I5-(SUM(L5:W5))</f>
        <v>0</v>
      </c>
      <c r="K5" s="33" t="str">
        <f t="shared" ref="K5:K68" si="1">IF(J5&lt;0,"ATENÇÃO","OK")</f>
        <v>OK</v>
      </c>
      <c r="L5" s="49">
        <v>0</v>
      </c>
      <c r="M5" s="49">
        <v>0</v>
      </c>
      <c r="N5" s="49">
        <v>0</v>
      </c>
      <c r="O5" s="49">
        <v>0</v>
      </c>
      <c r="P5" s="49">
        <v>0</v>
      </c>
      <c r="Q5" s="49">
        <v>0</v>
      </c>
      <c r="R5" s="49">
        <v>0</v>
      </c>
      <c r="S5" s="49">
        <v>0</v>
      </c>
      <c r="T5" s="49">
        <v>0</v>
      </c>
      <c r="U5" s="49">
        <v>0</v>
      </c>
      <c r="V5" s="49">
        <v>0</v>
      </c>
      <c r="W5" s="49">
        <v>0</v>
      </c>
    </row>
    <row r="6" spans="1:23" ht="60" x14ac:dyDescent="0.25">
      <c r="A6" s="72"/>
      <c r="B6" s="72"/>
      <c r="C6" s="46">
        <v>3</v>
      </c>
      <c r="D6" s="62" t="s">
        <v>59</v>
      </c>
      <c r="E6" s="27" t="s">
        <v>9</v>
      </c>
      <c r="F6" s="27" t="s">
        <v>153</v>
      </c>
      <c r="G6" s="47" t="s">
        <v>157</v>
      </c>
      <c r="H6" s="61">
        <v>50</v>
      </c>
      <c r="I6" s="51"/>
      <c r="J6" s="32">
        <f t="shared" si="0"/>
        <v>0</v>
      </c>
      <c r="K6" s="33" t="str">
        <f t="shared" si="1"/>
        <v>OK</v>
      </c>
      <c r="L6" s="49">
        <v>0</v>
      </c>
      <c r="M6" s="49">
        <v>0</v>
      </c>
      <c r="N6" s="49">
        <v>0</v>
      </c>
      <c r="O6" s="49">
        <v>0</v>
      </c>
      <c r="P6" s="49">
        <v>0</v>
      </c>
      <c r="Q6" s="49">
        <v>0</v>
      </c>
      <c r="R6" s="49">
        <v>0</v>
      </c>
      <c r="S6" s="49">
        <v>0</v>
      </c>
      <c r="T6" s="49">
        <v>0</v>
      </c>
      <c r="U6" s="49">
        <v>0</v>
      </c>
      <c r="V6" s="49">
        <v>0</v>
      </c>
      <c r="W6" s="49">
        <v>0</v>
      </c>
    </row>
    <row r="7" spans="1:23" ht="45" x14ac:dyDescent="0.25">
      <c r="A7" s="72"/>
      <c r="B7" s="72"/>
      <c r="C7" s="46">
        <v>4</v>
      </c>
      <c r="D7" s="63" t="s">
        <v>60</v>
      </c>
      <c r="E7" s="27" t="s">
        <v>9</v>
      </c>
      <c r="F7" s="27" t="s">
        <v>153</v>
      </c>
      <c r="G7" s="47" t="s">
        <v>157</v>
      </c>
      <c r="H7" s="61">
        <v>61</v>
      </c>
      <c r="I7" s="51"/>
      <c r="J7" s="32">
        <f t="shared" si="0"/>
        <v>0</v>
      </c>
      <c r="K7" s="33" t="str">
        <f t="shared" si="1"/>
        <v>OK</v>
      </c>
      <c r="L7" s="49">
        <v>0</v>
      </c>
      <c r="M7" s="49">
        <v>0</v>
      </c>
      <c r="N7" s="49">
        <v>0</v>
      </c>
      <c r="O7" s="49">
        <v>0</v>
      </c>
      <c r="P7" s="49">
        <v>0</v>
      </c>
      <c r="Q7" s="49">
        <v>0</v>
      </c>
      <c r="R7" s="49">
        <v>0</v>
      </c>
      <c r="S7" s="49">
        <v>0</v>
      </c>
      <c r="T7" s="49">
        <v>0</v>
      </c>
      <c r="U7" s="49">
        <v>0</v>
      </c>
      <c r="V7" s="49">
        <v>0</v>
      </c>
      <c r="W7" s="49">
        <v>0</v>
      </c>
    </row>
    <row r="8" spans="1:23" ht="45" x14ac:dyDescent="0.25">
      <c r="A8" s="72"/>
      <c r="B8" s="72"/>
      <c r="C8" s="46">
        <v>5</v>
      </c>
      <c r="D8" s="63" t="s">
        <v>61</v>
      </c>
      <c r="E8" s="27" t="s">
        <v>9</v>
      </c>
      <c r="F8" s="27" t="s">
        <v>153</v>
      </c>
      <c r="G8" s="47" t="s">
        <v>157</v>
      </c>
      <c r="H8" s="61">
        <v>89</v>
      </c>
      <c r="I8" s="51"/>
      <c r="J8" s="32">
        <f t="shared" si="0"/>
        <v>0</v>
      </c>
      <c r="K8" s="33" t="str">
        <f t="shared" si="1"/>
        <v>OK</v>
      </c>
      <c r="L8" s="49">
        <v>0</v>
      </c>
      <c r="M8" s="49">
        <v>0</v>
      </c>
      <c r="N8" s="49">
        <v>0</v>
      </c>
      <c r="O8" s="49">
        <v>0</v>
      </c>
      <c r="P8" s="49">
        <v>0</v>
      </c>
      <c r="Q8" s="49">
        <v>0</v>
      </c>
      <c r="R8" s="49">
        <v>0</v>
      </c>
      <c r="S8" s="49">
        <v>0</v>
      </c>
      <c r="T8" s="49">
        <v>0</v>
      </c>
      <c r="U8" s="49">
        <v>0</v>
      </c>
      <c r="V8" s="49">
        <v>0</v>
      </c>
      <c r="W8" s="49">
        <v>0</v>
      </c>
    </row>
    <row r="9" spans="1:23" ht="75" x14ac:dyDescent="0.25">
      <c r="A9" s="72"/>
      <c r="B9" s="72"/>
      <c r="C9" s="46">
        <v>6</v>
      </c>
      <c r="D9" s="63" t="s">
        <v>62</v>
      </c>
      <c r="E9" s="27" t="s">
        <v>9</v>
      </c>
      <c r="F9" s="27" t="s">
        <v>153</v>
      </c>
      <c r="G9" s="47" t="s">
        <v>157</v>
      </c>
      <c r="H9" s="61">
        <v>30</v>
      </c>
      <c r="I9" s="51"/>
      <c r="J9" s="32">
        <f t="shared" si="0"/>
        <v>0</v>
      </c>
      <c r="K9" s="33" t="str">
        <f t="shared" si="1"/>
        <v>OK</v>
      </c>
      <c r="L9" s="49">
        <v>0</v>
      </c>
      <c r="M9" s="49">
        <v>0</v>
      </c>
      <c r="N9" s="49">
        <v>0</v>
      </c>
      <c r="O9" s="49">
        <v>0</v>
      </c>
      <c r="P9" s="49">
        <v>0</v>
      </c>
      <c r="Q9" s="49">
        <v>0</v>
      </c>
      <c r="R9" s="49">
        <v>0</v>
      </c>
      <c r="S9" s="49">
        <v>0</v>
      </c>
      <c r="T9" s="49">
        <v>0</v>
      </c>
      <c r="U9" s="49">
        <v>0</v>
      </c>
      <c r="V9" s="49">
        <v>0</v>
      </c>
      <c r="W9" s="49">
        <v>0</v>
      </c>
    </row>
    <row r="10" spans="1:23" ht="75" x14ac:dyDescent="0.25">
      <c r="A10" s="72"/>
      <c r="B10" s="72"/>
      <c r="C10" s="46">
        <v>7</v>
      </c>
      <c r="D10" s="63" t="s">
        <v>63</v>
      </c>
      <c r="E10" s="27" t="s">
        <v>9</v>
      </c>
      <c r="F10" s="27" t="s">
        <v>153</v>
      </c>
      <c r="G10" s="47" t="s">
        <v>157</v>
      </c>
      <c r="H10" s="61">
        <v>20</v>
      </c>
      <c r="I10" s="51"/>
      <c r="J10" s="32">
        <f t="shared" si="0"/>
        <v>0</v>
      </c>
      <c r="K10" s="33" t="str">
        <f t="shared" si="1"/>
        <v>OK</v>
      </c>
      <c r="L10" s="49">
        <v>0</v>
      </c>
      <c r="M10" s="49">
        <v>0</v>
      </c>
      <c r="N10" s="49">
        <v>0</v>
      </c>
      <c r="O10" s="49">
        <v>0</v>
      </c>
      <c r="P10" s="49">
        <v>0</v>
      </c>
      <c r="Q10" s="49">
        <v>0</v>
      </c>
      <c r="R10" s="49">
        <v>0</v>
      </c>
      <c r="S10" s="49">
        <v>0</v>
      </c>
      <c r="T10" s="49">
        <v>0</v>
      </c>
      <c r="U10" s="49">
        <v>0</v>
      </c>
      <c r="V10" s="49">
        <v>0</v>
      </c>
      <c r="W10" s="49">
        <v>0</v>
      </c>
    </row>
    <row r="11" spans="1:23" ht="30" x14ac:dyDescent="0.25">
      <c r="A11" s="72"/>
      <c r="B11" s="72"/>
      <c r="C11" s="46">
        <v>8</v>
      </c>
      <c r="D11" s="63" t="s">
        <v>64</v>
      </c>
      <c r="E11" s="27" t="s">
        <v>9</v>
      </c>
      <c r="F11" s="27" t="s">
        <v>153</v>
      </c>
      <c r="G11" s="47" t="s">
        <v>157</v>
      </c>
      <c r="H11" s="61">
        <v>60</v>
      </c>
      <c r="I11" s="51"/>
      <c r="J11" s="32">
        <f t="shared" si="0"/>
        <v>0</v>
      </c>
      <c r="K11" s="33" t="str">
        <f t="shared" si="1"/>
        <v>OK</v>
      </c>
      <c r="L11" s="49">
        <v>0</v>
      </c>
      <c r="M11" s="49">
        <v>0</v>
      </c>
      <c r="N11" s="49">
        <v>0</v>
      </c>
      <c r="O11" s="49">
        <v>0</v>
      </c>
      <c r="P11" s="49">
        <v>0</v>
      </c>
      <c r="Q11" s="49">
        <v>0</v>
      </c>
      <c r="R11" s="49">
        <v>0</v>
      </c>
      <c r="S11" s="49">
        <v>0</v>
      </c>
      <c r="T11" s="49">
        <v>0</v>
      </c>
      <c r="U11" s="49">
        <v>0</v>
      </c>
      <c r="V11" s="49">
        <v>0</v>
      </c>
      <c r="W11" s="49">
        <v>0</v>
      </c>
    </row>
    <row r="12" spans="1:23" ht="45" x14ac:dyDescent="0.25">
      <c r="A12" s="73"/>
      <c r="B12" s="73"/>
      <c r="C12" s="46">
        <v>9</v>
      </c>
      <c r="D12" s="63" t="s">
        <v>65</v>
      </c>
      <c r="E12" s="27" t="s">
        <v>9</v>
      </c>
      <c r="F12" s="27" t="s">
        <v>153</v>
      </c>
      <c r="G12" s="47" t="s">
        <v>157</v>
      </c>
      <c r="H12" s="61">
        <v>97.5</v>
      </c>
      <c r="I12" s="51"/>
      <c r="J12" s="32">
        <f t="shared" si="0"/>
        <v>0</v>
      </c>
      <c r="K12" s="33" t="str">
        <f t="shared" si="1"/>
        <v>OK</v>
      </c>
      <c r="L12" s="49">
        <v>0</v>
      </c>
      <c r="M12" s="49">
        <v>0</v>
      </c>
      <c r="N12" s="49">
        <v>0</v>
      </c>
      <c r="O12" s="49">
        <v>0</v>
      </c>
      <c r="P12" s="49">
        <v>0</v>
      </c>
      <c r="Q12" s="49">
        <v>0</v>
      </c>
      <c r="R12" s="49">
        <v>0</v>
      </c>
      <c r="S12" s="49">
        <v>0</v>
      </c>
      <c r="T12" s="49">
        <v>0</v>
      </c>
      <c r="U12" s="49">
        <v>0</v>
      </c>
      <c r="V12" s="49">
        <v>0</v>
      </c>
      <c r="W12" s="49">
        <v>0</v>
      </c>
    </row>
    <row r="13" spans="1:23" ht="45" x14ac:dyDescent="0.25">
      <c r="A13" s="74" t="s">
        <v>162</v>
      </c>
      <c r="B13" s="71">
        <v>2</v>
      </c>
      <c r="C13" s="46">
        <v>10</v>
      </c>
      <c r="D13" s="53" t="s">
        <v>66</v>
      </c>
      <c r="E13" s="27" t="s">
        <v>9</v>
      </c>
      <c r="F13" s="27" t="s">
        <v>154</v>
      </c>
      <c r="G13" s="47" t="s">
        <v>158</v>
      </c>
      <c r="H13" s="61">
        <v>48</v>
      </c>
      <c r="I13" s="51"/>
      <c r="J13" s="32">
        <f t="shared" si="0"/>
        <v>0</v>
      </c>
      <c r="K13" s="33" t="str">
        <f t="shared" si="1"/>
        <v>OK</v>
      </c>
      <c r="L13" s="49">
        <v>0</v>
      </c>
      <c r="M13" s="49">
        <v>0</v>
      </c>
      <c r="N13" s="49">
        <v>0</v>
      </c>
      <c r="O13" s="49">
        <v>0</v>
      </c>
      <c r="P13" s="49">
        <v>0</v>
      </c>
      <c r="Q13" s="49">
        <v>0</v>
      </c>
      <c r="R13" s="49">
        <v>0</v>
      </c>
      <c r="S13" s="49">
        <v>0</v>
      </c>
      <c r="T13" s="49">
        <v>0</v>
      </c>
      <c r="U13" s="49">
        <v>0</v>
      </c>
      <c r="V13" s="49">
        <v>0</v>
      </c>
      <c r="W13" s="49">
        <v>0</v>
      </c>
    </row>
    <row r="14" spans="1:23" ht="45" x14ac:dyDescent="0.25">
      <c r="A14" s="72"/>
      <c r="B14" s="72"/>
      <c r="C14" s="46">
        <v>11</v>
      </c>
      <c r="D14" s="53" t="s">
        <v>67</v>
      </c>
      <c r="E14" s="27" t="s">
        <v>9</v>
      </c>
      <c r="F14" s="27" t="s">
        <v>154</v>
      </c>
      <c r="G14" s="47" t="s">
        <v>158</v>
      </c>
      <c r="H14" s="61">
        <v>50</v>
      </c>
      <c r="I14" s="51"/>
      <c r="J14" s="32">
        <f t="shared" si="0"/>
        <v>0</v>
      </c>
      <c r="K14" s="33" t="str">
        <f t="shared" si="1"/>
        <v>OK</v>
      </c>
      <c r="L14" s="49">
        <v>0</v>
      </c>
      <c r="M14" s="49">
        <v>0</v>
      </c>
      <c r="N14" s="49">
        <v>0</v>
      </c>
      <c r="O14" s="49">
        <v>0</v>
      </c>
      <c r="P14" s="49">
        <v>0</v>
      </c>
      <c r="Q14" s="49">
        <v>0</v>
      </c>
      <c r="R14" s="49">
        <v>0</v>
      </c>
      <c r="S14" s="49">
        <v>0</v>
      </c>
      <c r="T14" s="49">
        <v>0</v>
      </c>
      <c r="U14" s="49">
        <v>0</v>
      </c>
      <c r="V14" s="49">
        <v>0</v>
      </c>
      <c r="W14" s="49">
        <v>0</v>
      </c>
    </row>
    <row r="15" spans="1:23" ht="45" x14ac:dyDescent="0.25">
      <c r="A15" s="73"/>
      <c r="B15" s="73"/>
      <c r="C15" s="46">
        <v>12</v>
      </c>
      <c r="D15" s="53" t="s">
        <v>68</v>
      </c>
      <c r="E15" s="27"/>
      <c r="F15" s="27" t="s">
        <v>154</v>
      </c>
      <c r="G15" s="47" t="s">
        <v>158</v>
      </c>
      <c r="H15" s="61">
        <v>52.6</v>
      </c>
      <c r="I15" s="51"/>
      <c r="J15" s="32">
        <f t="shared" si="0"/>
        <v>0</v>
      </c>
      <c r="K15" s="33" t="str">
        <f t="shared" si="1"/>
        <v>OK</v>
      </c>
      <c r="L15" s="49">
        <v>0</v>
      </c>
      <c r="M15" s="49">
        <v>0</v>
      </c>
      <c r="N15" s="49">
        <v>0</v>
      </c>
      <c r="O15" s="49">
        <v>0</v>
      </c>
      <c r="P15" s="49">
        <v>0</v>
      </c>
      <c r="Q15" s="49">
        <v>0</v>
      </c>
      <c r="R15" s="49">
        <v>0</v>
      </c>
      <c r="S15" s="49">
        <v>0</v>
      </c>
      <c r="T15" s="49">
        <v>0</v>
      </c>
      <c r="U15" s="49">
        <v>0</v>
      </c>
      <c r="V15" s="49">
        <v>0</v>
      </c>
      <c r="W15" s="49">
        <v>0</v>
      </c>
    </row>
    <row r="16" spans="1:23" ht="75" x14ac:dyDescent="0.25">
      <c r="A16" s="74" t="s">
        <v>163</v>
      </c>
      <c r="B16" s="71">
        <v>3</v>
      </c>
      <c r="C16" s="46">
        <v>13</v>
      </c>
      <c r="D16" s="53" t="s">
        <v>69</v>
      </c>
      <c r="E16" s="27" t="s">
        <v>9</v>
      </c>
      <c r="F16" s="27" t="s">
        <v>155</v>
      </c>
      <c r="G16" s="47" t="s">
        <v>158</v>
      </c>
      <c r="H16" s="61">
        <v>9.1300000000000008</v>
      </c>
      <c r="I16" s="51">
        <v>10</v>
      </c>
      <c r="J16" s="32">
        <f t="shared" si="0"/>
        <v>10</v>
      </c>
      <c r="K16" s="33" t="str">
        <f t="shared" si="1"/>
        <v>OK</v>
      </c>
      <c r="L16" s="49">
        <v>0</v>
      </c>
      <c r="M16" s="49">
        <v>0</v>
      </c>
      <c r="N16" s="49">
        <v>0</v>
      </c>
      <c r="O16" s="49">
        <v>0</v>
      </c>
      <c r="P16" s="49">
        <v>0</v>
      </c>
      <c r="Q16" s="49">
        <v>0</v>
      </c>
      <c r="R16" s="49">
        <v>0</v>
      </c>
      <c r="S16" s="49">
        <v>0</v>
      </c>
      <c r="T16" s="49">
        <v>0</v>
      </c>
      <c r="U16" s="49">
        <v>0</v>
      </c>
      <c r="V16" s="49">
        <v>0</v>
      </c>
      <c r="W16" s="49">
        <v>0</v>
      </c>
    </row>
    <row r="17" spans="1:23" ht="45" x14ac:dyDescent="0.25">
      <c r="A17" s="73"/>
      <c r="B17" s="73"/>
      <c r="C17" s="46">
        <v>14</v>
      </c>
      <c r="D17" s="53" t="s">
        <v>70</v>
      </c>
      <c r="E17" s="27" t="s">
        <v>9</v>
      </c>
      <c r="F17" s="27" t="s">
        <v>155</v>
      </c>
      <c r="G17" s="47" t="s">
        <v>158</v>
      </c>
      <c r="H17" s="61">
        <v>17</v>
      </c>
      <c r="I17" s="51"/>
      <c r="J17" s="32">
        <f t="shared" si="0"/>
        <v>0</v>
      </c>
      <c r="K17" s="33" t="str">
        <f t="shared" si="1"/>
        <v>OK</v>
      </c>
      <c r="L17" s="49">
        <v>0</v>
      </c>
      <c r="M17" s="49">
        <v>0</v>
      </c>
      <c r="N17" s="49">
        <v>0</v>
      </c>
      <c r="O17" s="49">
        <v>0</v>
      </c>
      <c r="P17" s="49">
        <v>0</v>
      </c>
      <c r="Q17" s="49">
        <v>0</v>
      </c>
      <c r="R17" s="49">
        <v>0</v>
      </c>
      <c r="S17" s="49">
        <v>0</v>
      </c>
      <c r="T17" s="49">
        <v>0</v>
      </c>
      <c r="U17" s="49">
        <v>0</v>
      </c>
      <c r="V17" s="49">
        <v>0</v>
      </c>
      <c r="W17" s="49">
        <v>0</v>
      </c>
    </row>
    <row r="18" spans="1:23" ht="75" x14ac:dyDescent="0.25">
      <c r="A18" s="74" t="s">
        <v>163</v>
      </c>
      <c r="B18" s="71">
        <v>4</v>
      </c>
      <c r="C18" s="46">
        <v>15</v>
      </c>
      <c r="D18" s="53" t="s">
        <v>71</v>
      </c>
      <c r="E18" s="27" t="s">
        <v>9</v>
      </c>
      <c r="F18" s="27" t="s">
        <v>155</v>
      </c>
      <c r="G18" s="47" t="s">
        <v>159</v>
      </c>
      <c r="H18" s="61">
        <v>25</v>
      </c>
      <c r="I18" s="51">
        <v>4</v>
      </c>
      <c r="J18" s="32">
        <f t="shared" si="0"/>
        <v>4</v>
      </c>
      <c r="K18" s="33" t="str">
        <f t="shared" si="1"/>
        <v>OK</v>
      </c>
      <c r="L18" s="49">
        <v>0</v>
      </c>
      <c r="M18" s="49">
        <v>0</v>
      </c>
      <c r="N18" s="49">
        <v>0</v>
      </c>
      <c r="O18" s="49">
        <v>0</v>
      </c>
      <c r="P18" s="49">
        <v>0</v>
      </c>
      <c r="Q18" s="49">
        <v>0</v>
      </c>
      <c r="R18" s="49">
        <v>0</v>
      </c>
      <c r="S18" s="49">
        <v>0</v>
      </c>
      <c r="T18" s="49">
        <v>0</v>
      </c>
      <c r="U18" s="49">
        <v>0</v>
      </c>
      <c r="V18" s="49">
        <v>0</v>
      </c>
      <c r="W18" s="49">
        <v>0</v>
      </c>
    </row>
    <row r="19" spans="1:23" ht="75" x14ac:dyDescent="0.25">
      <c r="A19" s="72"/>
      <c r="B19" s="72"/>
      <c r="C19" s="46">
        <v>16</v>
      </c>
      <c r="D19" s="53" t="s">
        <v>72</v>
      </c>
      <c r="E19" s="27" t="s">
        <v>9</v>
      </c>
      <c r="F19" s="27" t="s">
        <v>155</v>
      </c>
      <c r="G19" s="47" t="s">
        <v>159</v>
      </c>
      <c r="H19" s="61">
        <v>32</v>
      </c>
      <c r="I19" s="51">
        <v>4</v>
      </c>
      <c r="J19" s="32">
        <f t="shared" si="0"/>
        <v>4</v>
      </c>
      <c r="K19" s="33" t="str">
        <f t="shared" si="1"/>
        <v>OK</v>
      </c>
      <c r="L19" s="49">
        <v>0</v>
      </c>
      <c r="M19" s="49">
        <v>0</v>
      </c>
      <c r="N19" s="49">
        <v>0</v>
      </c>
      <c r="O19" s="49">
        <v>0</v>
      </c>
      <c r="P19" s="49">
        <v>0</v>
      </c>
      <c r="Q19" s="49">
        <v>0</v>
      </c>
      <c r="R19" s="49">
        <v>0</v>
      </c>
      <c r="S19" s="49">
        <v>0</v>
      </c>
      <c r="T19" s="49">
        <v>0</v>
      </c>
      <c r="U19" s="49">
        <v>0</v>
      </c>
      <c r="V19" s="49">
        <v>0</v>
      </c>
      <c r="W19" s="49">
        <v>0</v>
      </c>
    </row>
    <row r="20" spans="1:23" ht="120" x14ac:dyDescent="0.25">
      <c r="A20" s="72"/>
      <c r="B20" s="72"/>
      <c r="C20" s="46">
        <v>17</v>
      </c>
      <c r="D20" s="53" t="s">
        <v>73</v>
      </c>
      <c r="E20" s="27" t="s">
        <v>9</v>
      </c>
      <c r="F20" s="27" t="s">
        <v>155</v>
      </c>
      <c r="G20" s="47" t="s">
        <v>159</v>
      </c>
      <c r="H20" s="61">
        <v>22</v>
      </c>
      <c r="I20" s="51">
        <v>4</v>
      </c>
      <c r="J20" s="32">
        <f t="shared" si="0"/>
        <v>4</v>
      </c>
      <c r="K20" s="33" t="str">
        <f t="shared" si="1"/>
        <v>OK</v>
      </c>
      <c r="L20" s="49">
        <v>0</v>
      </c>
      <c r="M20" s="49">
        <v>0</v>
      </c>
      <c r="N20" s="49">
        <v>0</v>
      </c>
      <c r="O20" s="49">
        <v>0</v>
      </c>
      <c r="P20" s="49">
        <v>0</v>
      </c>
      <c r="Q20" s="49">
        <v>0</v>
      </c>
      <c r="R20" s="49">
        <v>0</v>
      </c>
      <c r="S20" s="49">
        <v>0</v>
      </c>
      <c r="T20" s="49">
        <v>0</v>
      </c>
      <c r="U20" s="49">
        <v>0</v>
      </c>
      <c r="V20" s="49">
        <v>0</v>
      </c>
      <c r="W20" s="49">
        <v>0</v>
      </c>
    </row>
    <row r="21" spans="1:23" ht="105" x14ac:dyDescent="0.25">
      <c r="A21" s="72"/>
      <c r="B21" s="72"/>
      <c r="C21" s="46">
        <v>18</v>
      </c>
      <c r="D21" s="53" t="s">
        <v>74</v>
      </c>
      <c r="E21" s="27" t="s">
        <v>9</v>
      </c>
      <c r="F21" s="27" t="s">
        <v>155</v>
      </c>
      <c r="G21" s="47" t="s">
        <v>159</v>
      </c>
      <c r="H21" s="61">
        <v>22</v>
      </c>
      <c r="I21" s="51">
        <v>4</v>
      </c>
      <c r="J21" s="32">
        <f t="shared" si="0"/>
        <v>4</v>
      </c>
      <c r="K21" s="33" t="str">
        <f t="shared" si="1"/>
        <v>OK</v>
      </c>
      <c r="L21" s="49">
        <v>0</v>
      </c>
      <c r="M21" s="49">
        <v>0</v>
      </c>
      <c r="N21" s="49">
        <v>0</v>
      </c>
      <c r="O21" s="49">
        <v>0</v>
      </c>
      <c r="P21" s="49">
        <v>0</v>
      </c>
      <c r="Q21" s="49">
        <v>0</v>
      </c>
      <c r="R21" s="49">
        <v>0</v>
      </c>
      <c r="S21" s="49">
        <v>0</v>
      </c>
      <c r="T21" s="49">
        <v>0</v>
      </c>
      <c r="U21" s="49">
        <v>0</v>
      </c>
      <c r="V21" s="49">
        <v>0</v>
      </c>
      <c r="W21" s="49">
        <v>0</v>
      </c>
    </row>
    <row r="22" spans="1:23" ht="120" x14ac:dyDescent="0.25">
      <c r="A22" s="72"/>
      <c r="B22" s="72"/>
      <c r="C22" s="46">
        <v>19</v>
      </c>
      <c r="D22" s="53" t="s">
        <v>75</v>
      </c>
      <c r="E22" s="27" t="s">
        <v>9</v>
      </c>
      <c r="F22" s="27" t="s">
        <v>155</v>
      </c>
      <c r="G22" s="47" t="s">
        <v>159</v>
      </c>
      <c r="H22" s="61">
        <v>14</v>
      </c>
      <c r="I22" s="51"/>
      <c r="J22" s="32">
        <f t="shared" si="0"/>
        <v>0</v>
      </c>
      <c r="K22" s="33" t="str">
        <f t="shared" si="1"/>
        <v>OK</v>
      </c>
      <c r="L22" s="49">
        <v>0</v>
      </c>
      <c r="M22" s="49">
        <v>0</v>
      </c>
      <c r="N22" s="49">
        <v>0</v>
      </c>
      <c r="O22" s="49">
        <v>0</v>
      </c>
      <c r="P22" s="49">
        <v>0</v>
      </c>
      <c r="Q22" s="49">
        <v>0</v>
      </c>
      <c r="R22" s="49">
        <v>0</v>
      </c>
      <c r="S22" s="49">
        <v>0</v>
      </c>
      <c r="T22" s="49">
        <v>0</v>
      </c>
      <c r="U22" s="49">
        <v>0</v>
      </c>
      <c r="V22" s="49">
        <v>0</v>
      </c>
      <c r="W22" s="49">
        <v>0</v>
      </c>
    </row>
    <row r="23" spans="1:23" ht="120" x14ac:dyDescent="0.25">
      <c r="A23" s="72"/>
      <c r="B23" s="72"/>
      <c r="C23" s="46">
        <v>20</v>
      </c>
      <c r="D23" s="53" t="s">
        <v>76</v>
      </c>
      <c r="E23" s="27" t="s">
        <v>9</v>
      </c>
      <c r="F23" s="27" t="s">
        <v>155</v>
      </c>
      <c r="G23" s="47" t="s">
        <v>159</v>
      </c>
      <c r="H23" s="61">
        <v>14</v>
      </c>
      <c r="I23" s="51"/>
      <c r="J23" s="32">
        <f t="shared" si="0"/>
        <v>0</v>
      </c>
      <c r="K23" s="33" t="str">
        <f t="shared" si="1"/>
        <v>OK</v>
      </c>
      <c r="L23" s="49">
        <v>0</v>
      </c>
      <c r="M23" s="49">
        <v>0</v>
      </c>
      <c r="N23" s="49">
        <v>0</v>
      </c>
      <c r="O23" s="49">
        <v>0</v>
      </c>
      <c r="P23" s="49">
        <v>0</v>
      </c>
      <c r="Q23" s="49">
        <v>0</v>
      </c>
      <c r="R23" s="49">
        <v>0</v>
      </c>
      <c r="S23" s="49">
        <v>0</v>
      </c>
      <c r="T23" s="49">
        <v>0</v>
      </c>
      <c r="U23" s="49">
        <v>0</v>
      </c>
      <c r="V23" s="49">
        <v>0</v>
      </c>
      <c r="W23" s="49">
        <v>0</v>
      </c>
    </row>
    <row r="24" spans="1:23" ht="105" x14ac:dyDescent="0.25">
      <c r="A24" s="72"/>
      <c r="B24" s="72"/>
      <c r="C24" s="46">
        <v>21</v>
      </c>
      <c r="D24" s="53" t="s">
        <v>77</v>
      </c>
      <c r="E24" s="27" t="s">
        <v>9</v>
      </c>
      <c r="F24" s="27" t="s">
        <v>155</v>
      </c>
      <c r="G24" s="47" t="s">
        <v>159</v>
      </c>
      <c r="H24" s="61">
        <v>20</v>
      </c>
      <c r="I24" s="51"/>
      <c r="J24" s="32">
        <f t="shared" si="0"/>
        <v>0</v>
      </c>
      <c r="K24" s="33" t="str">
        <f t="shared" si="1"/>
        <v>OK</v>
      </c>
      <c r="L24" s="49">
        <v>0</v>
      </c>
      <c r="M24" s="49">
        <v>0</v>
      </c>
      <c r="N24" s="49">
        <v>0</v>
      </c>
      <c r="O24" s="49">
        <v>0</v>
      </c>
      <c r="P24" s="49">
        <v>0</v>
      </c>
      <c r="Q24" s="49">
        <v>0</v>
      </c>
      <c r="R24" s="49">
        <v>0</v>
      </c>
      <c r="S24" s="49">
        <v>0</v>
      </c>
      <c r="T24" s="49">
        <v>0</v>
      </c>
      <c r="U24" s="49">
        <v>0</v>
      </c>
      <c r="V24" s="49">
        <v>0</v>
      </c>
      <c r="W24" s="49">
        <v>0</v>
      </c>
    </row>
    <row r="25" spans="1:23" ht="75" x14ac:dyDescent="0.25">
      <c r="A25" s="72"/>
      <c r="B25" s="72"/>
      <c r="C25" s="46">
        <v>22</v>
      </c>
      <c r="D25" s="53" t="s">
        <v>78</v>
      </c>
      <c r="E25" s="27" t="s">
        <v>9</v>
      </c>
      <c r="F25" s="27" t="s">
        <v>155</v>
      </c>
      <c r="G25" s="47" t="s">
        <v>159</v>
      </c>
      <c r="H25" s="61">
        <v>18</v>
      </c>
      <c r="I25" s="51"/>
      <c r="J25" s="32">
        <f t="shared" si="0"/>
        <v>0</v>
      </c>
      <c r="K25" s="33" t="str">
        <f t="shared" si="1"/>
        <v>OK</v>
      </c>
      <c r="L25" s="49">
        <v>0</v>
      </c>
      <c r="M25" s="49">
        <v>0</v>
      </c>
      <c r="N25" s="49">
        <v>0</v>
      </c>
      <c r="O25" s="49">
        <v>0</v>
      </c>
      <c r="P25" s="49">
        <v>0</v>
      </c>
      <c r="Q25" s="49">
        <v>0</v>
      </c>
      <c r="R25" s="49">
        <v>0</v>
      </c>
      <c r="S25" s="49">
        <v>0</v>
      </c>
      <c r="T25" s="49">
        <v>0</v>
      </c>
      <c r="U25" s="49">
        <v>0</v>
      </c>
      <c r="V25" s="49">
        <v>0</v>
      </c>
      <c r="W25" s="49">
        <v>0</v>
      </c>
    </row>
    <row r="26" spans="1:23" ht="75" x14ac:dyDescent="0.25">
      <c r="A26" s="72"/>
      <c r="B26" s="72"/>
      <c r="C26" s="46">
        <v>23</v>
      </c>
      <c r="D26" s="53" t="s">
        <v>79</v>
      </c>
      <c r="E26" s="27" t="s">
        <v>9</v>
      </c>
      <c r="F26" s="27" t="s">
        <v>155</v>
      </c>
      <c r="G26" s="47" t="s">
        <v>159</v>
      </c>
      <c r="H26" s="61">
        <v>28</v>
      </c>
      <c r="I26" s="51"/>
      <c r="J26" s="32">
        <f t="shared" si="0"/>
        <v>0</v>
      </c>
      <c r="K26" s="33" t="str">
        <f t="shared" si="1"/>
        <v>OK</v>
      </c>
      <c r="L26" s="49">
        <v>0</v>
      </c>
      <c r="M26" s="49">
        <v>0</v>
      </c>
      <c r="N26" s="49">
        <v>0</v>
      </c>
      <c r="O26" s="49">
        <v>0</v>
      </c>
      <c r="P26" s="49">
        <v>0</v>
      </c>
      <c r="Q26" s="49">
        <v>0</v>
      </c>
      <c r="R26" s="49">
        <v>0</v>
      </c>
      <c r="S26" s="49">
        <v>0</v>
      </c>
      <c r="T26" s="49">
        <v>0</v>
      </c>
      <c r="U26" s="49">
        <v>0</v>
      </c>
      <c r="V26" s="49">
        <v>0</v>
      </c>
      <c r="W26" s="49">
        <v>0</v>
      </c>
    </row>
    <row r="27" spans="1:23" ht="75" x14ac:dyDescent="0.25">
      <c r="A27" s="72"/>
      <c r="B27" s="72"/>
      <c r="C27" s="46">
        <v>24</v>
      </c>
      <c r="D27" s="53" t="s">
        <v>80</v>
      </c>
      <c r="E27" s="27" t="s">
        <v>9</v>
      </c>
      <c r="F27" s="27" t="s">
        <v>155</v>
      </c>
      <c r="G27" s="47" t="s">
        <v>159</v>
      </c>
      <c r="H27" s="61">
        <v>28</v>
      </c>
      <c r="I27" s="51"/>
      <c r="J27" s="32">
        <f t="shared" si="0"/>
        <v>0</v>
      </c>
      <c r="K27" s="33" t="str">
        <f t="shared" si="1"/>
        <v>OK</v>
      </c>
      <c r="L27" s="49">
        <v>0</v>
      </c>
      <c r="M27" s="49">
        <v>0</v>
      </c>
      <c r="N27" s="49">
        <v>0</v>
      </c>
      <c r="O27" s="49">
        <v>0</v>
      </c>
      <c r="P27" s="49">
        <v>0</v>
      </c>
      <c r="Q27" s="49">
        <v>0</v>
      </c>
      <c r="R27" s="49">
        <v>0</v>
      </c>
      <c r="S27" s="49">
        <v>0</v>
      </c>
      <c r="T27" s="49">
        <v>0</v>
      </c>
      <c r="U27" s="49">
        <v>0</v>
      </c>
      <c r="V27" s="49">
        <v>0</v>
      </c>
      <c r="W27" s="49">
        <v>0</v>
      </c>
    </row>
    <row r="28" spans="1:23" ht="90" x14ac:dyDescent="0.25">
      <c r="A28" s="72"/>
      <c r="B28" s="72"/>
      <c r="C28" s="46">
        <v>25</v>
      </c>
      <c r="D28" s="53" t="s">
        <v>81</v>
      </c>
      <c r="E28" s="27" t="s">
        <v>9</v>
      </c>
      <c r="F28" s="27" t="s">
        <v>155</v>
      </c>
      <c r="G28" s="47" t="s">
        <v>159</v>
      </c>
      <c r="H28" s="61">
        <v>20</v>
      </c>
      <c r="I28" s="51"/>
      <c r="J28" s="32">
        <f t="shared" si="0"/>
        <v>0</v>
      </c>
      <c r="K28" s="33" t="str">
        <f t="shared" si="1"/>
        <v>OK</v>
      </c>
      <c r="L28" s="49">
        <v>0</v>
      </c>
      <c r="M28" s="49">
        <v>0</v>
      </c>
      <c r="N28" s="49">
        <v>0</v>
      </c>
      <c r="O28" s="49">
        <v>0</v>
      </c>
      <c r="P28" s="49">
        <v>0</v>
      </c>
      <c r="Q28" s="49">
        <v>0</v>
      </c>
      <c r="R28" s="49">
        <v>0</v>
      </c>
      <c r="S28" s="49">
        <v>0</v>
      </c>
      <c r="T28" s="49">
        <v>0</v>
      </c>
      <c r="U28" s="49">
        <v>0</v>
      </c>
      <c r="V28" s="49">
        <v>0</v>
      </c>
      <c r="W28" s="49">
        <v>0</v>
      </c>
    </row>
    <row r="29" spans="1:23" ht="90" x14ac:dyDescent="0.25">
      <c r="A29" s="72"/>
      <c r="B29" s="72"/>
      <c r="C29" s="46">
        <v>26</v>
      </c>
      <c r="D29" s="53" t="s">
        <v>82</v>
      </c>
      <c r="E29" s="27" t="s">
        <v>9</v>
      </c>
      <c r="F29" s="27" t="s">
        <v>155</v>
      </c>
      <c r="G29" s="47" t="s">
        <v>159</v>
      </c>
      <c r="H29" s="61">
        <v>20</v>
      </c>
      <c r="I29" s="51"/>
      <c r="J29" s="32">
        <f t="shared" si="0"/>
        <v>0</v>
      </c>
      <c r="K29" s="33" t="str">
        <f t="shared" si="1"/>
        <v>OK</v>
      </c>
      <c r="L29" s="49">
        <v>0</v>
      </c>
      <c r="M29" s="49">
        <v>0</v>
      </c>
      <c r="N29" s="49">
        <v>0</v>
      </c>
      <c r="O29" s="49">
        <v>0</v>
      </c>
      <c r="P29" s="49">
        <v>0</v>
      </c>
      <c r="Q29" s="49">
        <v>0</v>
      </c>
      <c r="R29" s="49">
        <v>0</v>
      </c>
      <c r="S29" s="49">
        <v>0</v>
      </c>
      <c r="T29" s="49">
        <v>0</v>
      </c>
      <c r="U29" s="49">
        <v>0</v>
      </c>
      <c r="V29" s="49">
        <v>0</v>
      </c>
      <c r="W29" s="49">
        <v>0</v>
      </c>
    </row>
    <row r="30" spans="1:23" ht="75" x14ac:dyDescent="0.25">
      <c r="A30" s="72"/>
      <c r="B30" s="72"/>
      <c r="C30" s="46">
        <v>27</v>
      </c>
      <c r="D30" s="53" t="s">
        <v>83</v>
      </c>
      <c r="E30" s="27" t="s">
        <v>9</v>
      </c>
      <c r="F30" s="27" t="s">
        <v>155</v>
      </c>
      <c r="G30" s="47" t="s">
        <v>159</v>
      </c>
      <c r="H30" s="61">
        <v>18</v>
      </c>
      <c r="I30" s="51"/>
      <c r="J30" s="32">
        <f t="shared" si="0"/>
        <v>0</v>
      </c>
      <c r="K30" s="33" t="str">
        <f t="shared" si="1"/>
        <v>OK</v>
      </c>
      <c r="L30" s="49">
        <v>0</v>
      </c>
      <c r="M30" s="49">
        <v>0</v>
      </c>
      <c r="N30" s="49">
        <v>0</v>
      </c>
      <c r="O30" s="49">
        <v>0</v>
      </c>
      <c r="P30" s="49">
        <v>0</v>
      </c>
      <c r="Q30" s="49">
        <v>0</v>
      </c>
      <c r="R30" s="49">
        <v>0</v>
      </c>
      <c r="S30" s="49">
        <v>0</v>
      </c>
      <c r="T30" s="49">
        <v>0</v>
      </c>
      <c r="U30" s="49">
        <v>0</v>
      </c>
      <c r="V30" s="49">
        <v>0</v>
      </c>
      <c r="W30" s="49">
        <v>0</v>
      </c>
    </row>
    <row r="31" spans="1:23" ht="75" x14ac:dyDescent="0.25">
      <c r="A31" s="72"/>
      <c r="B31" s="72"/>
      <c r="C31" s="46">
        <v>28</v>
      </c>
      <c r="D31" s="53" t="s">
        <v>84</v>
      </c>
      <c r="E31" s="27" t="s">
        <v>9</v>
      </c>
      <c r="F31" s="27" t="s">
        <v>155</v>
      </c>
      <c r="G31" s="47" t="s">
        <v>159</v>
      </c>
      <c r="H31" s="61">
        <v>20</v>
      </c>
      <c r="I31" s="51"/>
      <c r="J31" s="32">
        <f t="shared" si="0"/>
        <v>0</v>
      </c>
      <c r="K31" s="33" t="str">
        <f t="shared" si="1"/>
        <v>OK</v>
      </c>
      <c r="L31" s="49">
        <v>0</v>
      </c>
      <c r="M31" s="49">
        <v>0</v>
      </c>
      <c r="N31" s="49">
        <v>0</v>
      </c>
      <c r="O31" s="49">
        <v>0</v>
      </c>
      <c r="P31" s="49">
        <v>0</v>
      </c>
      <c r="Q31" s="49">
        <v>0</v>
      </c>
      <c r="R31" s="49">
        <v>0</v>
      </c>
      <c r="S31" s="49">
        <v>0</v>
      </c>
      <c r="T31" s="49">
        <v>0</v>
      </c>
      <c r="U31" s="49">
        <v>0</v>
      </c>
      <c r="V31" s="49">
        <v>0</v>
      </c>
      <c r="W31" s="49">
        <v>0</v>
      </c>
    </row>
    <row r="32" spans="1:23" ht="60" x14ac:dyDescent="0.25">
      <c r="A32" s="72"/>
      <c r="B32" s="72"/>
      <c r="C32" s="46">
        <v>29</v>
      </c>
      <c r="D32" s="53" t="s">
        <v>85</v>
      </c>
      <c r="E32" s="27" t="s">
        <v>9</v>
      </c>
      <c r="F32" s="27" t="s">
        <v>155</v>
      </c>
      <c r="G32" s="47" t="s">
        <v>159</v>
      </c>
      <c r="H32" s="61">
        <v>18</v>
      </c>
      <c r="I32" s="51">
        <v>4</v>
      </c>
      <c r="J32" s="32">
        <f t="shared" si="0"/>
        <v>4</v>
      </c>
      <c r="K32" s="33" t="str">
        <f t="shared" si="1"/>
        <v>OK</v>
      </c>
      <c r="L32" s="49">
        <v>0</v>
      </c>
      <c r="M32" s="49">
        <v>0</v>
      </c>
      <c r="N32" s="49">
        <v>0</v>
      </c>
      <c r="O32" s="49">
        <v>0</v>
      </c>
      <c r="P32" s="49">
        <v>0</v>
      </c>
      <c r="Q32" s="49">
        <v>0</v>
      </c>
      <c r="R32" s="49">
        <v>0</v>
      </c>
      <c r="S32" s="49">
        <v>0</v>
      </c>
      <c r="T32" s="49">
        <v>0</v>
      </c>
      <c r="U32" s="49">
        <v>0</v>
      </c>
      <c r="V32" s="49">
        <v>0</v>
      </c>
      <c r="W32" s="49">
        <v>0</v>
      </c>
    </row>
    <row r="33" spans="1:23" ht="60" x14ac:dyDescent="0.25">
      <c r="A33" s="72"/>
      <c r="B33" s="72"/>
      <c r="C33" s="46">
        <v>30</v>
      </c>
      <c r="D33" s="53" t="s">
        <v>86</v>
      </c>
      <c r="E33" s="27" t="s">
        <v>9</v>
      </c>
      <c r="F33" s="27" t="s">
        <v>155</v>
      </c>
      <c r="G33" s="47" t="s">
        <v>159</v>
      </c>
      <c r="H33" s="61">
        <v>18</v>
      </c>
      <c r="I33" s="51">
        <v>2</v>
      </c>
      <c r="J33" s="32">
        <f t="shared" si="0"/>
        <v>2</v>
      </c>
      <c r="K33" s="33" t="str">
        <f t="shared" si="1"/>
        <v>OK</v>
      </c>
      <c r="L33" s="49">
        <v>0</v>
      </c>
      <c r="M33" s="49">
        <v>0</v>
      </c>
      <c r="N33" s="49">
        <v>0</v>
      </c>
      <c r="O33" s="49">
        <v>0</v>
      </c>
      <c r="P33" s="49">
        <v>0</v>
      </c>
      <c r="Q33" s="49">
        <v>0</v>
      </c>
      <c r="R33" s="49">
        <v>0</v>
      </c>
      <c r="S33" s="49">
        <v>0</v>
      </c>
      <c r="T33" s="49">
        <v>0</v>
      </c>
      <c r="U33" s="49">
        <v>0</v>
      </c>
      <c r="V33" s="49">
        <v>0</v>
      </c>
      <c r="W33" s="49">
        <v>0</v>
      </c>
    </row>
    <row r="34" spans="1:23" ht="60" x14ac:dyDescent="0.25">
      <c r="A34" s="72"/>
      <c r="B34" s="72"/>
      <c r="C34" s="46">
        <v>31</v>
      </c>
      <c r="D34" s="53" t="s">
        <v>87</v>
      </c>
      <c r="E34" s="27" t="s">
        <v>9</v>
      </c>
      <c r="F34" s="27" t="s">
        <v>155</v>
      </c>
      <c r="G34" s="47" t="s">
        <v>159</v>
      </c>
      <c r="H34" s="61">
        <v>18</v>
      </c>
      <c r="I34" s="51">
        <v>2</v>
      </c>
      <c r="J34" s="32">
        <f t="shared" si="0"/>
        <v>2</v>
      </c>
      <c r="K34" s="33" t="str">
        <f t="shared" si="1"/>
        <v>OK</v>
      </c>
      <c r="L34" s="49">
        <v>0</v>
      </c>
      <c r="M34" s="49">
        <v>0</v>
      </c>
      <c r="N34" s="49">
        <v>0</v>
      </c>
      <c r="O34" s="49">
        <v>0</v>
      </c>
      <c r="P34" s="49">
        <v>0</v>
      </c>
      <c r="Q34" s="49">
        <v>0</v>
      </c>
      <c r="R34" s="49">
        <v>0</v>
      </c>
      <c r="S34" s="49">
        <v>0</v>
      </c>
      <c r="T34" s="49">
        <v>0</v>
      </c>
      <c r="U34" s="49">
        <v>0</v>
      </c>
      <c r="V34" s="49">
        <v>0</v>
      </c>
      <c r="W34" s="49">
        <v>0</v>
      </c>
    </row>
    <row r="35" spans="1:23" ht="60" x14ac:dyDescent="0.25">
      <c r="A35" s="72"/>
      <c r="B35" s="72"/>
      <c r="C35" s="46">
        <v>32</v>
      </c>
      <c r="D35" s="53" t="s">
        <v>88</v>
      </c>
      <c r="E35" s="27" t="s">
        <v>9</v>
      </c>
      <c r="F35" s="27" t="s">
        <v>155</v>
      </c>
      <c r="G35" s="47" t="s">
        <v>159</v>
      </c>
      <c r="H35" s="61">
        <v>15</v>
      </c>
      <c r="I35" s="51"/>
      <c r="J35" s="32">
        <f t="shared" si="0"/>
        <v>0</v>
      </c>
      <c r="K35" s="33" t="str">
        <f t="shared" si="1"/>
        <v>OK</v>
      </c>
      <c r="L35" s="49">
        <v>0</v>
      </c>
      <c r="M35" s="49">
        <v>0</v>
      </c>
      <c r="N35" s="49">
        <v>0</v>
      </c>
      <c r="O35" s="49">
        <v>0</v>
      </c>
      <c r="P35" s="49">
        <v>0</v>
      </c>
      <c r="Q35" s="49">
        <v>0</v>
      </c>
      <c r="R35" s="49">
        <v>0</v>
      </c>
      <c r="S35" s="49">
        <v>0</v>
      </c>
      <c r="T35" s="49">
        <v>0</v>
      </c>
      <c r="U35" s="49">
        <v>0</v>
      </c>
      <c r="V35" s="49">
        <v>0</v>
      </c>
      <c r="W35" s="49">
        <v>0</v>
      </c>
    </row>
    <row r="36" spans="1:23" ht="90" x14ac:dyDescent="0.25">
      <c r="A36" s="72"/>
      <c r="B36" s="72"/>
      <c r="C36" s="46">
        <v>33</v>
      </c>
      <c r="D36" s="53" t="s">
        <v>89</v>
      </c>
      <c r="E36" s="27" t="s">
        <v>9</v>
      </c>
      <c r="F36" s="27" t="s">
        <v>155</v>
      </c>
      <c r="G36" s="47" t="s">
        <v>159</v>
      </c>
      <c r="H36" s="61">
        <v>30</v>
      </c>
      <c r="I36" s="51"/>
      <c r="J36" s="32">
        <f t="shared" si="0"/>
        <v>0</v>
      </c>
      <c r="K36" s="33" t="str">
        <f t="shared" si="1"/>
        <v>OK</v>
      </c>
      <c r="L36" s="49">
        <v>0</v>
      </c>
      <c r="M36" s="49">
        <v>0</v>
      </c>
      <c r="N36" s="49">
        <v>0</v>
      </c>
      <c r="O36" s="49">
        <v>0</v>
      </c>
      <c r="P36" s="49">
        <v>0</v>
      </c>
      <c r="Q36" s="49">
        <v>0</v>
      </c>
      <c r="R36" s="49">
        <v>0</v>
      </c>
      <c r="S36" s="49">
        <v>0</v>
      </c>
      <c r="T36" s="49">
        <v>0</v>
      </c>
      <c r="U36" s="49">
        <v>0</v>
      </c>
      <c r="V36" s="49">
        <v>0</v>
      </c>
      <c r="W36" s="49">
        <v>0</v>
      </c>
    </row>
    <row r="37" spans="1:23" ht="90" x14ac:dyDescent="0.25">
      <c r="A37" s="72"/>
      <c r="B37" s="72"/>
      <c r="C37" s="46">
        <v>34</v>
      </c>
      <c r="D37" s="53" t="s">
        <v>90</v>
      </c>
      <c r="E37" s="27" t="s">
        <v>9</v>
      </c>
      <c r="F37" s="27" t="s">
        <v>155</v>
      </c>
      <c r="G37" s="47" t="s">
        <v>159</v>
      </c>
      <c r="H37" s="61">
        <v>30</v>
      </c>
      <c r="I37" s="51"/>
      <c r="J37" s="32">
        <f t="shared" si="0"/>
        <v>0</v>
      </c>
      <c r="K37" s="33" t="str">
        <f t="shared" si="1"/>
        <v>OK</v>
      </c>
      <c r="L37" s="49">
        <v>0</v>
      </c>
      <c r="M37" s="49">
        <v>0</v>
      </c>
      <c r="N37" s="49">
        <v>0</v>
      </c>
      <c r="O37" s="49">
        <v>0</v>
      </c>
      <c r="P37" s="49">
        <v>0</v>
      </c>
      <c r="Q37" s="49">
        <v>0</v>
      </c>
      <c r="R37" s="49">
        <v>0</v>
      </c>
      <c r="S37" s="49">
        <v>0</v>
      </c>
      <c r="T37" s="49">
        <v>0</v>
      </c>
      <c r="U37" s="49">
        <v>0</v>
      </c>
      <c r="V37" s="49">
        <v>0</v>
      </c>
      <c r="W37" s="49">
        <v>0</v>
      </c>
    </row>
    <row r="38" spans="1:23" ht="60" x14ac:dyDescent="0.25">
      <c r="A38" s="72"/>
      <c r="B38" s="72"/>
      <c r="C38" s="46">
        <v>35</v>
      </c>
      <c r="D38" s="53" t="s">
        <v>91</v>
      </c>
      <c r="E38" s="27"/>
      <c r="F38" s="27" t="s">
        <v>155</v>
      </c>
      <c r="G38" s="47" t="s">
        <v>159</v>
      </c>
      <c r="H38" s="61">
        <v>15</v>
      </c>
      <c r="I38" s="51"/>
      <c r="J38" s="32">
        <f t="shared" si="0"/>
        <v>0</v>
      </c>
      <c r="K38" s="33" t="str">
        <f t="shared" si="1"/>
        <v>OK</v>
      </c>
      <c r="L38" s="49">
        <v>0</v>
      </c>
      <c r="M38" s="49">
        <v>0</v>
      </c>
      <c r="N38" s="49">
        <v>0</v>
      </c>
      <c r="O38" s="49">
        <v>0</v>
      </c>
      <c r="P38" s="49">
        <v>0</v>
      </c>
      <c r="Q38" s="49">
        <v>0</v>
      </c>
      <c r="R38" s="49">
        <v>0</v>
      </c>
      <c r="S38" s="49">
        <v>0</v>
      </c>
      <c r="T38" s="49">
        <v>0</v>
      </c>
      <c r="U38" s="49">
        <v>0</v>
      </c>
      <c r="V38" s="49">
        <v>0</v>
      </c>
      <c r="W38" s="49">
        <v>0</v>
      </c>
    </row>
    <row r="39" spans="1:23" ht="30" x14ac:dyDescent="0.25">
      <c r="A39" s="72"/>
      <c r="B39" s="72"/>
      <c r="C39" s="46">
        <v>36</v>
      </c>
      <c r="D39" s="53" t="s">
        <v>92</v>
      </c>
      <c r="E39" s="27" t="s">
        <v>150</v>
      </c>
      <c r="F39" s="27" t="s">
        <v>155</v>
      </c>
      <c r="G39" s="47" t="s">
        <v>159</v>
      </c>
      <c r="H39" s="61">
        <v>7</v>
      </c>
      <c r="I39" s="51"/>
      <c r="J39" s="32">
        <f t="shared" si="0"/>
        <v>0</v>
      </c>
      <c r="K39" s="33" t="str">
        <f t="shared" si="1"/>
        <v>OK</v>
      </c>
      <c r="L39" s="49">
        <v>0</v>
      </c>
      <c r="M39" s="49">
        <v>0</v>
      </c>
      <c r="N39" s="49">
        <v>0</v>
      </c>
      <c r="O39" s="49">
        <v>0</v>
      </c>
      <c r="P39" s="49">
        <v>0</v>
      </c>
      <c r="Q39" s="49">
        <v>0</v>
      </c>
      <c r="R39" s="49">
        <v>0</v>
      </c>
      <c r="S39" s="49">
        <v>0</v>
      </c>
      <c r="T39" s="49">
        <v>0</v>
      </c>
      <c r="U39" s="49">
        <v>0</v>
      </c>
      <c r="V39" s="49">
        <v>0</v>
      </c>
      <c r="W39" s="49">
        <v>0</v>
      </c>
    </row>
    <row r="40" spans="1:23" ht="90" x14ac:dyDescent="0.25">
      <c r="A40" s="72"/>
      <c r="B40" s="72"/>
      <c r="C40" s="46">
        <v>37</v>
      </c>
      <c r="D40" s="53" t="s">
        <v>93</v>
      </c>
      <c r="E40" s="27" t="s">
        <v>9</v>
      </c>
      <c r="F40" s="27" t="s">
        <v>155</v>
      </c>
      <c r="G40" s="47" t="s">
        <v>159</v>
      </c>
      <c r="H40" s="61">
        <v>30</v>
      </c>
      <c r="I40" s="51"/>
      <c r="J40" s="32">
        <f t="shared" si="0"/>
        <v>0</v>
      </c>
      <c r="K40" s="33" t="str">
        <f t="shared" si="1"/>
        <v>OK</v>
      </c>
      <c r="L40" s="49">
        <v>0</v>
      </c>
      <c r="M40" s="49">
        <v>0</v>
      </c>
      <c r="N40" s="49">
        <v>0</v>
      </c>
      <c r="O40" s="49">
        <v>0</v>
      </c>
      <c r="P40" s="49">
        <v>0</v>
      </c>
      <c r="Q40" s="49">
        <v>0</v>
      </c>
      <c r="R40" s="49">
        <v>0</v>
      </c>
      <c r="S40" s="49">
        <v>0</v>
      </c>
      <c r="T40" s="49">
        <v>0</v>
      </c>
      <c r="U40" s="49">
        <v>0</v>
      </c>
      <c r="V40" s="49">
        <v>0</v>
      </c>
      <c r="W40" s="49">
        <v>0</v>
      </c>
    </row>
    <row r="41" spans="1:23" ht="60" x14ac:dyDescent="0.25">
      <c r="A41" s="72"/>
      <c r="B41" s="72"/>
      <c r="C41" s="46">
        <v>38</v>
      </c>
      <c r="D41" s="53" t="s">
        <v>94</v>
      </c>
      <c r="E41" s="27" t="s">
        <v>9</v>
      </c>
      <c r="F41" s="27" t="s">
        <v>155</v>
      </c>
      <c r="G41" s="47" t="s">
        <v>159</v>
      </c>
      <c r="H41" s="61">
        <v>15</v>
      </c>
      <c r="I41" s="51"/>
      <c r="J41" s="32">
        <f t="shared" si="0"/>
        <v>0</v>
      </c>
      <c r="K41" s="33" t="str">
        <f t="shared" si="1"/>
        <v>OK</v>
      </c>
      <c r="L41" s="49">
        <v>0</v>
      </c>
      <c r="M41" s="49">
        <v>0</v>
      </c>
      <c r="N41" s="49">
        <v>0</v>
      </c>
      <c r="O41" s="49">
        <v>0</v>
      </c>
      <c r="P41" s="49">
        <v>0</v>
      </c>
      <c r="Q41" s="49">
        <v>0</v>
      </c>
      <c r="R41" s="49">
        <v>0</v>
      </c>
      <c r="S41" s="49">
        <v>0</v>
      </c>
      <c r="T41" s="49">
        <v>0</v>
      </c>
      <c r="U41" s="49">
        <v>0</v>
      </c>
      <c r="V41" s="49">
        <v>0</v>
      </c>
      <c r="W41" s="49">
        <v>0</v>
      </c>
    </row>
    <row r="42" spans="1:23" ht="75" x14ac:dyDescent="0.25">
      <c r="A42" s="72"/>
      <c r="B42" s="72"/>
      <c r="C42" s="46">
        <v>39</v>
      </c>
      <c r="D42" s="53" t="s">
        <v>95</v>
      </c>
      <c r="E42" s="27" t="s">
        <v>9</v>
      </c>
      <c r="F42" s="27" t="s">
        <v>155</v>
      </c>
      <c r="G42" s="47" t="s">
        <v>159</v>
      </c>
      <c r="H42" s="61">
        <v>17</v>
      </c>
      <c r="I42" s="51"/>
      <c r="J42" s="32">
        <f t="shared" si="0"/>
        <v>0</v>
      </c>
      <c r="K42" s="33" t="str">
        <f t="shared" si="1"/>
        <v>OK</v>
      </c>
      <c r="L42" s="49">
        <v>0</v>
      </c>
      <c r="M42" s="49">
        <v>0</v>
      </c>
      <c r="N42" s="49">
        <v>0</v>
      </c>
      <c r="O42" s="49">
        <v>0</v>
      </c>
      <c r="P42" s="49">
        <v>0</v>
      </c>
      <c r="Q42" s="49">
        <v>0</v>
      </c>
      <c r="R42" s="49">
        <v>0</v>
      </c>
      <c r="S42" s="49">
        <v>0</v>
      </c>
      <c r="T42" s="49">
        <v>0</v>
      </c>
      <c r="U42" s="49">
        <v>0</v>
      </c>
      <c r="V42" s="49">
        <v>0</v>
      </c>
      <c r="W42" s="49">
        <v>0</v>
      </c>
    </row>
    <row r="43" spans="1:23" ht="105" x14ac:dyDescent="0.25">
      <c r="A43" s="72"/>
      <c r="B43" s="72"/>
      <c r="C43" s="46">
        <v>40</v>
      </c>
      <c r="D43" s="53" t="s">
        <v>96</v>
      </c>
      <c r="E43" s="27" t="s">
        <v>9</v>
      </c>
      <c r="F43" s="27" t="s">
        <v>155</v>
      </c>
      <c r="G43" s="47" t="s">
        <v>159</v>
      </c>
      <c r="H43" s="61">
        <v>15</v>
      </c>
      <c r="I43" s="51"/>
      <c r="J43" s="32">
        <f t="shared" si="0"/>
        <v>0</v>
      </c>
      <c r="K43" s="33" t="str">
        <f t="shared" si="1"/>
        <v>OK</v>
      </c>
      <c r="L43" s="49">
        <v>0</v>
      </c>
      <c r="M43" s="49">
        <v>0</v>
      </c>
      <c r="N43" s="49">
        <v>0</v>
      </c>
      <c r="O43" s="49">
        <v>0</v>
      </c>
      <c r="P43" s="49">
        <v>0</v>
      </c>
      <c r="Q43" s="49">
        <v>0</v>
      </c>
      <c r="R43" s="49">
        <v>0</v>
      </c>
      <c r="S43" s="49">
        <v>0</v>
      </c>
      <c r="T43" s="49">
        <v>0</v>
      </c>
      <c r="U43" s="49">
        <v>0</v>
      </c>
      <c r="V43" s="49">
        <v>0</v>
      </c>
      <c r="W43" s="49">
        <v>0</v>
      </c>
    </row>
    <row r="44" spans="1:23" ht="75" x14ac:dyDescent="0.25">
      <c r="A44" s="72"/>
      <c r="B44" s="72"/>
      <c r="C44" s="46">
        <v>41</v>
      </c>
      <c r="D44" s="53" t="s">
        <v>97</v>
      </c>
      <c r="E44" s="27" t="s">
        <v>9</v>
      </c>
      <c r="F44" s="27" t="s">
        <v>155</v>
      </c>
      <c r="G44" s="47" t="s">
        <v>159</v>
      </c>
      <c r="H44" s="61">
        <v>17</v>
      </c>
      <c r="I44" s="51"/>
      <c r="J44" s="32">
        <f t="shared" si="0"/>
        <v>0</v>
      </c>
      <c r="K44" s="33" t="str">
        <f t="shared" si="1"/>
        <v>OK</v>
      </c>
      <c r="L44" s="49">
        <v>0</v>
      </c>
      <c r="M44" s="49">
        <v>0</v>
      </c>
      <c r="N44" s="49">
        <v>0</v>
      </c>
      <c r="O44" s="49">
        <v>0</v>
      </c>
      <c r="P44" s="49">
        <v>0</v>
      </c>
      <c r="Q44" s="49">
        <v>0</v>
      </c>
      <c r="R44" s="49">
        <v>0</v>
      </c>
      <c r="S44" s="49">
        <v>0</v>
      </c>
      <c r="T44" s="49">
        <v>0</v>
      </c>
      <c r="U44" s="49">
        <v>0</v>
      </c>
      <c r="V44" s="49">
        <v>0</v>
      </c>
      <c r="W44" s="49">
        <v>0</v>
      </c>
    </row>
    <row r="45" spans="1:23" ht="75" x14ac:dyDescent="0.25">
      <c r="A45" s="72"/>
      <c r="B45" s="72"/>
      <c r="C45" s="46">
        <v>42</v>
      </c>
      <c r="D45" s="53" t="s">
        <v>98</v>
      </c>
      <c r="E45" s="27" t="s">
        <v>9</v>
      </c>
      <c r="F45" s="27" t="s">
        <v>155</v>
      </c>
      <c r="G45" s="47" t="s">
        <v>159</v>
      </c>
      <c r="H45" s="61">
        <v>30</v>
      </c>
      <c r="I45" s="51"/>
      <c r="J45" s="32">
        <f t="shared" si="0"/>
        <v>0</v>
      </c>
      <c r="K45" s="33" t="str">
        <f t="shared" si="1"/>
        <v>OK</v>
      </c>
      <c r="L45" s="49">
        <v>0</v>
      </c>
      <c r="M45" s="49">
        <v>0</v>
      </c>
      <c r="N45" s="49">
        <v>0</v>
      </c>
      <c r="O45" s="49">
        <v>0</v>
      </c>
      <c r="P45" s="49">
        <v>0</v>
      </c>
      <c r="Q45" s="49">
        <v>0</v>
      </c>
      <c r="R45" s="49">
        <v>0</v>
      </c>
      <c r="S45" s="49">
        <v>0</v>
      </c>
      <c r="T45" s="49">
        <v>0</v>
      </c>
      <c r="U45" s="49">
        <v>0</v>
      </c>
      <c r="V45" s="49">
        <v>0</v>
      </c>
      <c r="W45" s="49">
        <v>0</v>
      </c>
    </row>
    <row r="46" spans="1:23" ht="60" x14ac:dyDescent="0.25">
      <c r="A46" s="72"/>
      <c r="B46" s="72"/>
      <c r="C46" s="46">
        <v>43</v>
      </c>
      <c r="D46" s="53" t="s">
        <v>99</v>
      </c>
      <c r="E46" s="27" t="s">
        <v>9</v>
      </c>
      <c r="F46" s="27" t="s">
        <v>155</v>
      </c>
      <c r="G46" s="47" t="s">
        <v>159</v>
      </c>
      <c r="H46" s="61">
        <v>20</v>
      </c>
      <c r="I46" s="51"/>
      <c r="J46" s="32">
        <f t="shared" si="0"/>
        <v>0</v>
      </c>
      <c r="K46" s="33" t="str">
        <f t="shared" si="1"/>
        <v>OK</v>
      </c>
      <c r="L46" s="49">
        <v>0</v>
      </c>
      <c r="M46" s="49">
        <v>0</v>
      </c>
      <c r="N46" s="49">
        <v>0</v>
      </c>
      <c r="O46" s="49">
        <v>0</v>
      </c>
      <c r="P46" s="49">
        <v>0</v>
      </c>
      <c r="Q46" s="49">
        <v>0</v>
      </c>
      <c r="R46" s="49">
        <v>0</v>
      </c>
      <c r="S46" s="49">
        <v>0</v>
      </c>
      <c r="T46" s="49">
        <v>0</v>
      </c>
      <c r="U46" s="49">
        <v>0</v>
      </c>
      <c r="V46" s="49">
        <v>0</v>
      </c>
      <c r="W46" s="49">
        <v>0</v>
      </c>
    </row>
    <row r="47" spans="1:23" ht="75" x14ac:dyDescent="0.25">
      <c r="A47" s="72"/>
      <c r="B47" s="72"/>
      <c r="C47" s="46">
        <v>44</v>
      </c>
      <c r="D47" s="53" t="s">
        <v>100</v>
      </c>
      <c r="E47" s="27" t="s">
        <v>9</v>
      </c>
      <c r="F47" s="27" t="s">
        <v>155</v>
      </c>
      <c r="G47" s="47" t="s">
        <v>159</v>
      </c>
      <c r="H47" s="61">
        <v>33</v>
      </c>
      <c r="I47" s="51"/>
      <c r="J47" s="32">
        <f t="shared" si="0"/>
        <v>0</v>
      </c>
      <c r="K47" s="33" t="str">
        <f t="shared" si="1"/>
        <v>OK</v>
      </c>
      <c r="L47" s="49">
        <v>0</v>
      </c>
      <c r="M47" s="49">
        <v>0</v>
      </c>
      <c r="N47" s="49">
        <v>0</v>
      </c>
      <c r="O47" s="49">
        <v>0</v>
      </c>
      <c r="P47" s="49">
        <v>0</v>
      </c>
      <c r="Q47" s="49">
        <v>0</v>
      </c>
      <c r="R47" s="49">
        <v>0</v>
      </c>
      <c r="S47" s="49">
        <v>0</v>
      </c>
      <c r="T47" s="49">
        <v>0</v>
      </c>
      <c r="U47" s="49">
        <v>0</v>
      </c>
      <c r="V47" s="49">
        <v>0</v>
      </c>
      <c r="W47" s="49">
        <v>0</v>
      </c>
    </row>
    <row r="48" spans="1:23" ht="60" x14ac:dyDescent="0.25">
      <c r="A48" s="72"/>
      <c r="B48" s="72"/>
      <c r="C48" s="46">
        <v>45</v>
      </c>
      <c r="D48" s="53" t="s">
        <v>101</v>
      </c>
      <c r="E48" s="27" t="s">
        <v>9</v>
      </c>
      <c r="F48" s="27" t="s">
        <v>155</v>
      </c>
      <c r="G48" s="47" t="s">
        <v>159</v>
      </c>
      <c r="H48" s="61">
        <v>15</v>
      </c>
      <c r="I48" s="51"/>
      <c r="J48" s="32">
        <f t="shared" si="0"/>
        <v>0</v>
      </c>
      <c r="K48" s="33" t="str">
        <f t="shared" si="1"/>
        <v>OK</v>
      </c>
      <c r="L48" s="49">
        <v>0</v>
      </c>
      <c r="M48" s="49">
        <v>0</v>
      </c>
      <c r="N48" s="49">
        <v>0</v>
      </c>
      <c r="O48" s="49">
        <v>0</v>
      </c>
      <c r="P48" s="49">
        <v>0</v>
      </c>
      <c r="Q48" s="49">
        <v>0</v>
      </c>
      <c r="R48" s="49">
        <v>0</v>
      </c>
      <c r="S48" s="49">
        <v>0</v>
      </c>
      <c r="T48" s="49">
        <v>0</v>
      </c>
      <c r="U48" s="49">
        <v>0</v>
      </c>
      <c r="V48" s="49">
        <v>0</v>
      </c>
      <c r="W48" s="49">
        <v>0</v>
      </c>
    </row>
    <row r="49" spans="1:23" ht="30" x14ac:dyDescent="0.25">
      <c r="A49" s="72"/>
      <c r="B49" s="72"/>
      <c r="C49" s="46">
        <v>46</v>
      </c>
      <c r="D49" s="53" t="s">
        <v>102</v>
      </c>
      <c r="E49" s="27" t="s">
        <v>9</v>
      </c>
      <c r="F49" s="27" t="s">
        <v>155</v>
      </c>
      <c r="G49" s="47" t="s">
        <v>159</v>
      </c>
      <c r="H49" s="61">
        <v>27</v>
      </c>
      <c r="I49" s="51"/>
      <c r="J49" s="32">
        <f t="shared" si="0"/>
        <v>0</v>
      </c>
      <c r="K49" s="33" t="str">
        <f t="shared" si="1"/>
        <v>OK</v>
      </c>
      <c r="L49" s="49">
        <v>0</v>
      </c>
      <c r="M49" s="49">
        <v>0</v>
      </c>
      <c r="N49" s="49">
        <v>0</v>
      </c>
      <c r="O49" s="49">
        <v>0</v>
      </c>
      <c r="P49" s="49">
        <v>0</v>
      </c>
      <c r="Q49" s="49">
        <v>0</v>
      </c>
      <c r="R49" s="49">
        <v>0</v>
      </c>
      <c r="S49" s="49">
        <v>0</v>
      </c>
      <c r="T49" s="49">
        <v>0</v>
      </c>
      <c r="U49" s="49">
        <v>0</v>
      </c>
      <c r="V49" s="49">
        <v>0</v>
      </c>
      <c r="W49" s="49">
        <v>0</v>
      </c>
    </row>
    <row r="50" spans="1:23" ht="60" x14ac:dyDescent="0.25">
      <c r="A50" s="72"/>
      <c r="B50" s="72"/>
      <c r="C50" s="46">
        <v>47</v>
      </c>
      <c r="D50" s="53" t="s">
        <v>103</v>
      </c>
      <c r="E50" s="27" t="s">
        <v>9</v>
      </c>
      <c r="F50" s="27" t="s">
        <v>155</v>
      </c>
      <c r="G50" s="47" t="s">
        <v>159</v>
      </c>
      <c r="H50" s="61">
        <v>15</v>
      </c>
      <c r="I50" s="51"/>
      <c r="J50" s="32">
        <f t="shared" si="0"/>
        <v>0</v>
      </c>
      <c r="K50" s="33" t="str">
        <f t="shared" si="1"/>
        <v>OK</v>
      </c>
      <c r="L50" s="49">
        <v>0</v>
      </c>
      <c r="M50" s="49">
        <v>0</v>
      </c>
      <c r="N50" s="49">
        <v>0</v>
      </c>
      <c r="O50" s="49">
        <v>0</v>
      </c>
      <c r="P50" s="49">
        <v>0</v>
      </c>
      <c r="Q50" s="49">
        <v>0</v>
      </c>
      <c r="R50" s="49">
        <v>0</v>
      </c>
      <c r="S50" s="49">
        <v>0</v>
      </c>
      <c r="T50" s="49">
        <v>0</v>
      </c>
      <c r="U50" s="49">
        <v>0</v>
      </c>
      <c r="V50" s="49">
        <v>0</v>
      </c>
      <c r="W50" s="49">
        <v>0</v>
      </c>
    </row>
    <row r="51" spans="1:23" ht="45" x14ac:dyDescent="0.25">
      <c r="A51" s="72"/>
      <c r="B51" s="72"/>
      <c r="C51" s="46">
        <v>48</v>
      </c>
      <c r="D51" s="53" t="s">
        <v>104</v>
      </c>
      <c r="E51" s="27" t="s">
        <v>9</v>
      </c>
      <c r="F51" s="27" t="s">
        <v>155</v>
      </c>
      <c r="G51" s="47" t="s">
        <v>159</v>
      </c>
      <c r="H51" s="61">
        <v>22</v>
      </c>
      <c r="I51" s="51"/>
      <c r="J51" s="32">
        <f t="shared" si="0"/>
        <v>0</v>
      </c>
      <c r="K51" s="33" t="str">
        <f t="shared" si="1"/>
        <v>OK</v>
      </c>
      <c r="L51" s="49">
        <v>0</v>
      </c>
      <c r="M51" s="49">
        <v>0</v>
      </c>
      <c r="N51" s="49">
        <v>0</v>
      </c>
      <c r="O51" s="49">
        <v>0</v>
      </c>
      <c r="P51" s="49">
        <v>0</v>
      </c>
      <c r="Q51" s="49">
        <v>0</v>
      </c>
      <c r="R51" s="49">
        <v>0</v>
      </c>
      <c r="S51" s="49">
        <v>0</v>
      </c>
      <c r="T51" s="49">
        <v>0</v>
      </c>
      <c r="U51" s="49">
        <v>0</v>
      </c>
      <c r="V51" s="49">
        <v>0</v>
      </c>
      <c r="W51" s="49">
        <v>0</v>
      </c>
    </row>
    <row r="52" spans="1:23" ht="45" x14ac:dyDescent="0.25">
      <c r="A52" s="72"/>
      <c r="B52" s="72"/>
      <c r="C52" s="46">
        <v>49</v>
      </c>
      <c r="D52" s="53" t="s">
        <v>105</v>
      </c>
      <c r="E52" s="27" t="s">
        <v>9</v>
      </c>
      <c r="F52" s="27" t="s">
        <v>155</v>
      </c>
      <c r="G52" s="47" t="s">
        <v>159</v>
      </c>
      <c r="H52" s="61">
        <v>25</v>
      </c>
      <c r="I52" s="51"/>
      <c r="J52" s="32">
        <f t="shared" si="0"/>
        <v>0</v>
      </c>
      <c r="K52" s="33" t="str">
        <f t="shared" si="1"/>
        <v>OK</v>
      </c>
      <c r="L52" s="49">
        <v>0</v>
      </c>
      <c r="M52" s="49">
        <v>0</v>
      </c>
      <c r="N52" s="49">
        <v>0</v>
      </c>
      <c r="O52" s="49">
        <v>0</v>
      </c>
      <c r="P52" s="49">
        <v>0</v>
      </c>
      <c r="Q52" s="49">
        <v>0</v>
      </c>
      <c r="R52" s="49">
        <v>0</v>
      </c>
      <c r="S52" s="49">
        <v>0</v>
      </c>
      <c r="T52" s="49">
        <v>0</v>
      </c>
      <c r="U52" s="49">
        <v>0</v>
      </c>
      <c r="V52" s="49">
        <v>0</v>
      </c>
      <c r="W52" s="49">
        <v>0</v>
      </c>
    </row>
    <row r="53" spans="1:23" ht="60" x14ac:dyDescent="0.25">
      <c r="A53" s="72"/>
      <c r="B53" s="72"/>
      <c r="C53" s="46">
        <v>50</v>
      </c>
      <c r="D53" s="53" t="s">
        <v>106</v>
      </c>
      <c r="E53" s="27" t="s">
        <v>9</v>
      </c>
      <c r="F53" s="27" t="s">
        <v>155</v>
      </c>
      <c r="G53" s="47" t="s">
        <v>159</v>
      </c>
      <c r="H53" s="61">
        <v>15</v>
      </c>
      <c r="I53" s="51"/>
      <c r="J53" s="32">
        <f t="shared" si="0"/>
        <v>0</v>
      </c>
      <c r="K53" s="33" t="str">
        <f t="shared" si="1"/>
        <v>OK</v>
      </c>
      <c r="L53" s="49">
        <v>0</v>
      </c>
      <c r="M53" s="49">
        <v>0</v>
      </c>
      <c r="N53" s="49">
        <v>0</v>
      </c>
      <c r="O53" s="49">
        <v>0</v>
      </c>
      <c r="P53" s="49">
        <v>0</v>
      </c>
      <c r="Q53" s="49">
        <v>0</v>
      </c>
      <c r="R53" s="49">
        <v>0</v>
      </c>
      <c r="S53" s="49">
        <v>0</v>
      </c>
      <c r="T53" s="49">
        <v>0</v>
      </c>
      <c r="U53" s="49">
        <v>0</v>
      </c>
      <c r="V53" s="49">
        <v>0</v>
      </c>
      <c r="W53" s="49">
        <v>0</v>
      </c>
    </row>
    <row r="54" spans="1:23" ht="30" x14ac:dyDescent="0.25">
      <c r="A54" s="72"/>
      <c r="B54" s="72"/>
      <c r="C54" s="46">
        <v>51</v>
      </c>
      <c r="D54" s="53" t="s">
        <v>107</v>
      </c>
      <c r="E54" s="27" t="s">
        <v>9</v>
      </c>
      <c r="F54" s="27" t="s">
        <v>155</v>
      </c>
      <c r="G54" s="47" t="s">
        <v>159</v>
      </c>
      <c r="H54" s="61">
        <v>30</v>
      </c>
      <c r="I54" s="51"/>
      <c r="J54" s="32">
        <f t="shared" si="0"/>
        <v>0</v>
      </c>
      <c r="K54" s="33" t="str">
        <f t="shared" si="1"/>
        <v>OK</v>
      </c>
      <c r="L54" s="49">
        <v>0</v>
      </c>
      <c r="M54" s="49">
        <v>0</v>
      </c>
      <c r="N54" s="49">
        <v>0</v>
      </c>
      <c r="O54" s="49">
        <v>0</v>
      </c>
      <c r="P54" s="49">
        <v>0</v>
      </c>
      <c r="Q54" s="49">
        <v>0</v>
      </c>
      <c r="R54" s="49">
        <v>0</v>
      </c>
      <c r="S54" s="49">
        <v>0</v>
      </c>
      <c r="T54" s="49">
        <v>0</v>
      </c>
      <c r="U54" s="49">
        <v>0</v>
      </c>
      <c r="V54" s="49">
        <v>0</v>
      </c>
      <c r="W54" s="49">
        <v>0</v>
      </c>
    </row>
    <row r="55" spans="1:23" ht="30" x14ac:dyDescent="0.25">
      <c r="A55" s="72"/>
      <c r="B55" s="72"/>
      <c r="C55" s="46">
        <v>52</v>
      </c>
      <c r="D55" s="53" t="s">
        <v>108</v>
      </c>
      <c r="E55" s="27" t="s">
        <v>9</v>
      </c>
      <c r="F55" s="27" t="s">
        <v>155</v>
      </c>
      <c r="G55" s="47" t="s">
        <v>159</v>
      </c>
      <c r="H55" s="61">
        <v>30</v>
      </c>
      <c r="I55" s="51"/>
      <c r="J55" s="32">
        <f t="shared" si="0"/>
        <v>0</v>
      </c>
      <c r="K55" s="33" t="str">
        <f t="shared" si="1"/>
        <v>OK</v>
      </c>
      <c r="L55" s="49">
        <v>0</v>
      </c>
      <c r="M55" s="49">
        <v>0</v>
      </c>
      <c r="N55" s="49">
        <v>0</v>
      </c>
      <c r="O55" s="49">
        <v>0</v>
      </c>
      <c r="P55" s="49">
        <v>0</v>
      </c>
      <c r="Q55" s="49">
        <v>0</v>
      </c>
      <c r="R55" s="49">
        <v>0</v>
      </c>
      <c r="S55" s="49">
        <v>0</v>
      </c>
      <c r="T55" s="49">
        <v>0</v>
      </c>
      <c r="U55" s="49">
        <v>0</v>
      </c>
      <c r="V55" s="49">
        <v>0</v>
      </c>
      <c r="W55" s="49">
        <v>0</v>
      </c>
    </row>
    <row r="56" spans="1:23" ht="60" x14ac:dyDescent="0.25">
      <c r="A56" s="72"/>
      <c r="B56" s="72"/>
      <c r="C56" s="46">
        <v>53</v>
      </c>
      <c r="D56" s="53" t="s">
        <v>109</v>
      </c>
      <c r="E56" s="27" t="s">
        <v>9</v>
      </c>
      <c r="F56" s="27" t="s">
        <v>155</v>
      </c>
      <c r="G56" s="47" t="s">
        <v>159</v>
      </c>
      <c r="H56" s="61">
        <v>25</v>
      </c>
      <c r="I56" s="51"/>
      <c r="J56" s="32">
        <f t="shared" si="0"/>
        <v>0</v>
      </c>
      <c r="K56" s="33" t="str">
        <f t="shared" si="1"/>
        <v>OK</v>
      </c>
      <c r="L56" s="49">
        <v>0</v>
      </c>
      <c r="M56" s="49">
        <v>0</v>
      </c>
      <c r="N56" s="49">
        <v>0</v>
      </c>
      <c r="O56" s="49">
        <v>0</v>
      </c>
      <c r="P56" s="49">
        <v>0</v>
      </c>
      <c r="Q56" s="49">
        <v>0</v>
      </c>
      <c r="R56" s="49">
        <v>0</v>
      </c>
      <c r="S56" s="49">
        <v>0</v>
      </c>
      <c r="T56" s="49">
        <v>0</v>
      </c>
      <c r="U56" s="49">
        <v>0</v>
      </c>
      <c r="V56" s="49">
        <v>0</v>
      </c>
      <c r="W56" s="49">
        <v>0</v>
      </c>
    </row>
    <row r="57" spans="1:23" ht="45" x14ac:dyDescent="0.25">
      <c r="A57" s="72"/>
      <c r="B57" s="72"/>
      <c r="C57" s="46">
        <v>54</v>
      </c>
      <c r="D57" s="53" t="s">
        <v>110</v>
      </c>
      <c r="E57" s="27" t="s">
        <v>9</v>
      </c>
      <c r="F57" s="27" t="s">
        <v>155</v>
      </c>
      <c r="G57" s="47" t="s">
        <v>159</v>
      </c>
      <c r="H57" s="61">
        <v>15</v>
      </c>
      <c r="I57" s="51"/>
      <c r="J57" s="32">
        <f t="shared" si="0"/>
        <v>0</v>
      </c>
      <c r="K57" s="33" t="str">
        <f t="shared" si="1"/>
        <v>OK</v>
      </c>
      <c r="L57" s="49">
        <v>0</v>
      </c>
      <c r="M57" s="49">
        <v>0</v>
      </c>
      <c r="N57" s="49">
        <v>0</v>
      </c>
      <c r="O57" s="49">
        <v>0</v>
      </c>
      <c r="P57" s="49">
        <v>0</v>
      </c>
      <c r="Q57" s="49">
        <v>0</v>
      </c>
      <c r="R57" s="49">
        <v>0</v>
      </c>
      <c r="S57" s="49">
        <v>0</v>
      </c>
      <c r="T57" s="49">
        <v>0</v>
      </c>
      <c r="U57" s="49">
        <v>0</v>
      </c>
      <c r="V57" s="49">
        <v>0</v>
      </c>
      <c r="W57" s="49">
        <v>0</v>
      </c>
    </row>
    <row r="58" spans="1:23" ht="60" x14ac:dyDescent="0.25">
      <c r="A58" s="72"/>
      <c r="B58" s="72"/>
      <c r="C58" s="46">
        <v>55</v>
      </c>
      <c r="D58" s="53" t="s">
        <v>111</v>
      </c>
      <c r="E58" s="27" t="s">
        <v>9</v>
      </c>
      <c r="F58" s="27" t="s">
        <v>155</v>
      </c>
      <c r="G58" s="47" t="s">
        <v>159</v>
      </c>
      <c r="H58" s="61">
        <v>40</v>
      </c>
      <c r="I58" s="51"/>
      <c r="J58" s="32">
        <f t="shared" si="0"/>
        <v>0</v>
      </c>
      <c r="K58" s="33" t="str">
        <f t="shared" si="1"/>
        <v>OK</v>
      </c>
      <c r="L58" s="49">
        <v>0</v>
      </c>
      <c r="M58" s="49">
        <v>0</v>
      </c>
      <c r="N58" s="49">
        <v>0</v>
      </c>
      <c r="O58" s="49">
        <v>0</v>
      </c>
      <c r="P58" s="49">
        <v>0</v>
      </c>
      <c r="Q58" s="49">
        <v>0</v>
      </c>
      <c r="R58" s="49">
        <v>0</v>
      </c>
      <c r="S58" s="49">
        <v>0</v>
      </c>
      <c r="T58" s="49">
        <v>0</v>
      </c>
      <c r="U58" s="49">
        <v>0</v>
      </c>
      <c r="V58" s="49">
        <v>0</v>
      </c>
      <c r="W58" s="49">
        <v>0</v>
      </c>
    </row>
    <row r="59" spans="1:23" ht="60" x14ac:dyDescent="0.25">
      <c r="A59" s="72"/>
      <c r="B59" s="72"/>
      <c r="C59" s="46">
        <v>56</v>
      </c>
      <c r="D59" s="53" t="s">
        <v>112</v>
      </c>
      <c r="E59" s="27" t="s">
        <v>9</v>
      </c>
      <c r="F59" s="27" t="s">
        <v>155</v>
      </c>
      <c r="G59" s="47" t="s">
        <v>159</v>
      </c>
      <c r="H59" s="61">
        <v>30</v>
      </c>
      <c r="I59" s="51"/>
      <c r="J59" s="32">
        <f t="shared" si="0"/>
        <v>0</v>
      </c>
      <c r="K59" s="33" t="str">
        <f t="shared" si="1"/>
        <v>OK</v>
      </c>
      <c r="L59" s="49">
        <v>0</v>
      </c>
      <c r="M59" s="49">
        <v>0</v>
      </c>
      <c r="N59" s="49">
        <v>0</v>
      </c>
      <c r="O59" s="49">
        <v>0</v>
      </c>
      <c r="P59" s="49">
        <v>0</v>
      </c>
      <c r="Q59" s="49">
        <v>0</v>
      </c>
      <c r="R59" s="49">
        <v>0</v>
      </c>
      <c r="S59" s="49">
        <v>0</v>
      </c>
      <c r="T59" s="49">
        <v>0</v>
      </c>
      <c r="U59" s="49">
        <v>0</v>
      </c>
      <c r="V59" s="49">
        <v>0</v>
      </c>
      <c r="W59" s="49">
        <v>0</v>
      </c>
    </row>
    <row r="60" spans="1:23" ht="60" x14ac:dyDescent="0.25">
      <c r="A60" s="72"/>
      <c r="B60" s="72"/>
      <c r="C60" s="46">
        <v>57</v>
      </c>
      <c r="D60" s="53" t="s">
        <v>113</v>
      </c>
      <c r="E60" s="27" t="s">
        <v>9</v>
      </c>
      <c r="F60" s="27" t="s">
        <v>155</v>
      </c>
      <c r="G60" s="47" t="s">
        <v>159</v>
      </c>
      <c r="H60" s="61">
        <v>30</v>
      </c>
      <c r="I60" s="51"/>
      <c r="J60" s="32">
        <f t="shared" si="0"/>
        <v>0</v>
      </c>
      <c r="K60" s="33" t="str">
        <f t="shared" si="1"/>
        <v>OK</v>
      </c>
      <c r="L60" s="49">
        <v>0</v>
      </c>
      <c r="M60" s="49">
        <v>0</v>
      </c>
      <c r="N60" s="49">
        <v>0</v>
      </c>
      <c r="O60" s="49">
        <v>0</v>
      </c>
      <c r="P60" s="49">
        <v>0</v>
      </c>
      <c r="Q60" s="49">
        <v>0</v>
      </c>
      <c r="R60" s="49">
        <v>0</v>
      </c>
      <c r="S60" s="49">
        <v>0</v>
      </c>
      <c r="T60" s="49">
        <v>0</v>
      </c>
      <c r="U60" s="49">
        <v>0</v>
      </c>
      <c r="V60" s="49">
        <v>0</v>
      </c>
      <c r="W60" s="49">
        <v>0</v>
      </c>
    </row>
    <row r="61" spans="1:23" ht="60" x14ac:dyDescent="0.25">
      <c r="A61" s="72"/>
      <c r="B61" s="72"/>
      <c r="C61" s="46">
        <v>58</v>
      </c>
      <c r="D61" s="53" t="s">
        <v>114</v>
      </c>
      <c r="E61" s="27" t="s">
        <v>9</v>
      </c>
      <c r="F61" s="27" t="s">
        <v>155</v>
      </c>
      <c r="G61" s="47" t="s">
        <v>159</v>
      </c>
      <c r="H61" s="61">
        <v>30</v>
      </c>
      <c r="I61" s="51"/>
      <c r="J61" s="32">
        <f t="shared" si="0"/>
        <v>0</v>
      </c>
      <c r="K61" s="33" t="str">
        <f t="shared" si="1"/>
        <v>OK</v>
      </c>
      <c r="L61" s="49">
        <v>0</v>
      </c>
      <c r="M61" s="49">
        <v>0</v>
      </c>
      <c r="N61" s="49">
        <v>0</v>
      </c>
      <c r="O61" s="49">
        <v>0</v>
      </c>
      <c r="P61" s="49">
        <v>0</v>
      </c>
      <c r="Q61" s="49">
        <v>0</v>
      </c>
      <c r="R61" s="49">
        <v>0</v>
      </c>
      <c r="S61" s="49">
        <v>0</v>
      </c>
      <c r="T61" s="49">
        <v>0</v>
      </c>
      <c r="U61" s="49">
        <v>0</v>
      </c>
      <c r="V61" s="49">
        <v>0</v>
      </c>
      <c r="W61" s="49">
        <v>0</v>
      </c>
    </row>
    <row r="62" spans="1:23" ht="60" x14ac:dyDescent="0.25">
      <c r="A62" s="72"/>
      <c r="B62" s="72"/>
      <c r="C62" s="46">
        <v>59</v>
      </c>
      <c r="D62" s="53" t="s">
        <v>115</v>
      </c>
      <c r="E62" s="27" t="s">
        <v>9</v>
      </c>
      <c r="F62" s="27" t="s">
        <v>155</v>
      </c>
      <c r="G62" s="47" t="s">
        <v>159</v>
      </c>
      <c r="H62" s="61">
        <v>37</v>
      </c>
      <c r="I62" s="51"/>
      <c r="J62" s="32">
        <f t="shared" si="0"/>
        <v>0</v>
      </c>
      <c r="K62" s="33" t="str">
        <f t="shared" si="1"/>
        <v>OK</v>
      </c>
      <c r="L62" s="49">
        <v>0</v>
      </c>
      <c r="M62" s="49">
        <v>0</v>
      </c>
      <c r="N62" s="49">
        <v>0</v>
      </c>
      <c r="O62" s="49">
        <v>0</v>
      </c>
      <c r="P62" s="49">
        <v>0</v>
      </c>
      <c r="Q62" s="49">
        <v>0</v>
      </c>
      <c r="R62" s="49">
        <v>0</v>
      </c>
      <c r="S62" s="49">
        <v>0</v>
      </c>
      <c r="T62" s="49">
        <v>0</v>
      </c>
      <c r="U62" s="49">
        <v>0</v>
      </c>
      <c r="V62" s="49">
        <v>0</v>
      </c>
      <c r="W62" s="49">
        <v>0</v>
      </c>
    </row>
    <row r="63" spans="1:23" ht="60" x14ac:dyDescent="0.25">
      <c r="A63" s="72"/>
      <c r="B63" s="72"/>
      <c r="C63" s="46">
        <v>60</v>
      </c>
      <c r="D63" s="53" t="s">
        <v>116</v>
      </c>
      <c r="E63" s="27" t="s">
        <v>9</v>
      </c>
      <c r="F63" s="27" t="s">
        <v>155</v>
      </c>
      <c r="G63" s="47" t="s">
        <v>159</v>
      </c>
      <c r="H63" s="61">
        <v>40</v>
      </c>
      <c r="I63" s="51"/>
      <c r="J63" s="32">
        <f t="shared" si="0"/>
        <v>0</v>
      </c>
      <c r="K63" s="33" t="str">
        <f t="shared" si="1"/>
        <v>OK</v>
      </c>
      <c r="L63" s="49">
        <v>0</v>
      </c>
      <c r="M63" s="49">
        <v>0</v>
      </c>
      <c r="N63" s="49">
        <v>0</v>
      </c>
      <c r="O63" s="49">
        <v>0</v>
      </c>
      <c r="P63" s="49">
        <v>0</v>
      </c>
      <c r="Q63" s="49">
        <v>0</v>
      </c>
      <c r="R63" s="49">
        <v>0</v>
      </c>
      <c r="S63" s="49">
        <v>0</v>
      </c>
      <c r="T63" s="49">
        <v>0</v>
      </c>
      <c r="U63" s="49">
        <v>0</v>
      </c>
      <c r="V63" s="49">
        <v>0</v>
      </c>
      <c r="W63" s="49">
        <v>0</v>
      </c>
    </row>
    <row r="64" spans="1:23" ht="60" x14ac:dyDescent="0.25">
      <c r="A64" s="72"/>
      <c r="B64" s="72"/>
      <c r="C64" s="46">
        <v>61</v>
      </c>
      <c r="D64" s="53" t="s">
        <v>117</v>
      </c>
      <c r="E64" s="27" t="s">
        <v>9</v>
      </c>
      <c r="F64" s="27" t="s">
        <v>155</v>
      </c>
      <c r="G64" s="47" t="s">
        <v>159</v>
      </c>
      <c r="H64" s="61">
        <v>27</v>
      </c>
      <c r="I64" s="51"/>
      <c r="J64" s="32">
        <f t="shared" si="0"/>
        <v>0</v>
      </c>
      <c r="K64" s="33" t="str">
        <f t="shared" si="1"/>
        <v>OK</v>
      </c>
      <c r="L64" s="49">
        <v>0</v>
      </c>
      <c r="M64" s="49">
        <v>0</v>
      </c>
      <c r="N64" s="49">
        <v>0</v>
      </c>
      <c r="O64" s="49">
        <v>0</v>
      </c>
      <c r="P64" s="49">
        <v>0</v>
      </c>
      <c r="Q64" s="49">
        <v>0</v>
      </c>
      <c r="R64" s="49">
        <v>0</v>
      </c>
      <c r="S64" s="49">
        <v>0</v>
      </c>
      <c r="T64" s="49">
        <v>0</v>
      </c>
      <c r="U64" s="49">
        <v>0</v>
      </c>
      <c r="V64" s="49">
        <v>0</v>
      </c>
      <c r="W64" s="49">
        <v>0</v>
      </c>
    </row>
    <row r="65" spans="1:23" ht="60" x14ac:dyDescent="0.25">
      <c r="A65" s="72"/>
      <c r="B65" s="72"/>
      <c r="C65" s="46">
        <v>62</v>
      </c>
      <c r="D65" s="53" t="s">
        <v>118</v>
      </c>
      <c r="E65" s="27" t="s">
        <v>9</v>
      </c>
      <c r="F65" s="27" t="s">
        <v>155</v>
      </c>
      <c r="G65" s="47" t="s">
        <v>159</v>
      </c>
      <c r="H65" s="61">
        <v>27</v>
      </c>
      <c r="I65" s="51"/>
      <c r="J65" s="32">
        <f t="shared" si="0"/>
        <v>0</v>
      </c>
      <c r="K65" s="33" t="str">
        <f t="shared" si="1"/>
        <v>OK</v>
      </c>
      <c r="L65" s="49">
        <v>0</v>
      </c>
      <c r="M65" s="49">
        <v>0</v>
      </c>
      <c r="N65" s="49">
        <v>0</v>
      </c>
      <c r="O65" s="49">
        <v>0</v>
      </c>
      <c r="P65" s="49">
        <v>0</v>
      </c>
      <c r="Q65" s="49">
        <v>0</v>
      </c>
      <c r="R65" s="49">
        <v>0</v>
      </c>
      <c r="S65" s="49">
        <v>0</v>
      </c>
      <c r="T65" s="49">
        <v>0</v>
      </c>
      <c r="U65" s="49">
        <v>0</v>
      </c>
      <c r="V65" s="49">
        <v>0</v>
      </c>
      <c r="W65" s="49">
        <v>0</v>
      </c>
    </row>
    <row r="66" spans="1:23" ht="60" x14ac:dyDescent="0.25">
      <c r="A66" s="72"/>
      <c r="B66" s="72"/>
      <c r="C66" s="46">
        <v>63</v>
      </c>
      <c r="D66" s="53" t="s">
        <v>119</v>
      </c>
      <c r="E66" s="27" t="s">
        <v>9</v>
      </c>
      <c r="F66" s="27" t="s">
        <v>155</v>
      </c>
      <c r="G66" s="47" t="s">
        <v>159</v>
      </c>
      <c r="H66" s="61">
        <v>48</v>
      </c>
      <c r="I66" s="51"/>
      <c r="J66" s="32">
        <f t="shared" si="0"/>
        <v>0</v>
      </c>
      <c r="K66" s="33" t="str">
        <f t="shared" si="1"/>
        <v>OK</v>
      </c>
      <c r="L66" s="49">
        <v>0</v>
      </c>
      <c r="M66" s="49">
        <v>0</v>
      </c>
      <c r="N66" s="49">
        <v>0</v>
      </c>
      <c r="O66" s="49">
        <v>0</v>
      </c>
      <c r="P66" s="49">
        <v>0</v>
      </c>
      <c r="Q66" s="49">
        <v>0</v>
      </c>
      <c r="R66" s="49">
        <v>0</v>
      </c>
      <c r="S66" s="49">
        <v>0</v>
      </c>
      <c r="T66" s="49">
        <v>0</v>
      </c>
      <c r="U66" s="49">
        <v>0</v>
      </c>
      <c r="V66" s="49">
        <v>0</v>
      </c>
      <c r="W66" s="49">
        <v>0</v>
      </c>
    </row>
    <row r="67" spans="1:23" ht="45" x14ac:dyDescent="0.25">
      <c r="A67" s="72"/>
      <c r="B67" s="72"/>
      <c r="C67" s="46">
        <v>64</v>
      </c>
      <c r="D67" s="53" t="s">
        <v>120</v>
      </c>
      <c r="E67" s="27" t="s">
        <v>9</v>
      </c>
      <c r="F67" s="27" t="s">
        <v>155</v>
      </c>
      <c r="G67" s="47" t="s">
        <v>159</v>
      </c>
      <c r="H67" s="61">
        <v>30</v>
      </c>
      <c r="I67" s="51"/>
      <c r="J67" s="32">
        <f t="shared" si="0"/>
        <v>0</v>
      </c>
      <c r="K67" s="33" t="str">
        <f t="shared" si="1"/>
        <v>OK</v>
      </c>
      <c r="L67" s="49">
        <v>0</v>
      </c>
      <c r="M67" s="49">
        <v>0</v>
      </c>
      <c r="N67" s="49">
        <v>0</v>
      </c>
      <c r="O67" s="49">
        <v>0</v>
      </c>
      <c r="P67" s="49">
        <v>0</v>
      </c>
      <c r="Q67" s="49">
        <v>0</v>
      </c>
      <c r="R67" s="49">
        <v>0</v>
      </c>
      <c r="S67" s="49">
        <v>0</v>
      </c>
      <c r="T67" s="49">
        <v>0</v>
      </c>
      <c r="U67" s="49">
        <v>0</v>
      </c>
      <c r="V67" s="49">
        <v>0</v>
      </c>
      <c r="W67" s="49">
        <v>0</v>
      </c>
    </row>
    <row r="68" spans="1:23" ht="75" x14ac:dyDescent="0.25">
      <c r="A68" s="72"/>
      <c r="B68" s="72"/>
      <c r="C68" s="46">
        <v>65</v>
      </c>
      <c r="D68" s="53" t="s">
        <v>121</v>
      </c>
      <c r="E68" s="27" t="s">
        <v>9</v>
      </c>
      <c r="F68" s="27" t="s">
        <v>155</v>
      </c>
      <c r="G68" s="47" t="s">
        <v>159</v>
      </c>
      <c r="H68" s="61">
        <v>40</v>
      </c>
      <c r="I68" s="51"/>
      <c r="J68" s="32">
        <f t="shared" si="0"/>
        <v>0</v>
      </c>
      <c r="K68" s="33" t="str">
        <f t="shared" si="1"/>
        <v>OK</v>
      </c>
      <c r="L68" s="49">
        <v>0</v>
      </c>
      <c r="M68" s="49">
        <v>0</v>
      </c>
      <c r="N68" s="49">
        <v>0</v>
      </c>
      <c r="O68" s="49">
        <v>0</v>
      </c>
      <c r="P68" s="49">
        <v>0</v>
      </c>
      <c r="Q68" s="49">
        <v>0</v>
      </c>
      <c r="R68" s="49">
        <v>0</v>
      </c>
      <c r="S68" s="49">
        <v>0</v>
      </c>
      <c r="T68" s="49">
        <v>0</v>
      </c>
      <c r="U68" s="49">
        <v>0</v>
      </c>
      <c r="V68" s="49">
        <v>0</v>
      </c>
      <c r="W68" s="49">
        <v>0</v>
      </c>
    </row>
    <row r="69" spans="1:23" ht="180" x14ac:dyDescent="0.25">
      <c r="A69" s="72"/>
      <c r="B69" s="72"/>
      <c r="C69" s="46">
        <v>66</v>
      </c>
      <c r="D69" s="53" t="s">
        <v>122</v>
      </c>
      <c r="E69" s="27" t="s">
        <v>9</v>
      </c>
      <c r="F69" s="27" t="s">
        <v>155</v>
      </c>
      <c r="G69" s="47" t="s">
        <v>158</v>
      </c>
      <c r="H69" s="61">
        <v>27</v>
      </c>
      <c r="I69" s="51"/>
      <c r="J69" s="32">
        <f t="shared" ref="J69:J96" si="2">I69-(SUM(L69:W69))</f>
        <v>0</v>
      </c>
      <c r="K69" s="33" t="str">
        <f t="shared" ref="K69:K96" si="3">IF(J69&lt;0,"ATENÇÃO","OK")</f>
        <v>OK</v>
      </c>
      <c r="L69" s="49">
        <v>0</v>
      </c>
      <c r="M69" s="49">
        <v>0</v>
      </c>
      <c r="N69" s="49">
        <v>0</v>
      </c>
      <c r="O69" s="49">
        <v>0</v>
      </c>
      <c r="P69" s="49">
        <v>0</v>
      </c>
      <c r="Q69" s="49">
        <v>0</v>
      </c>
      <c r="R69" s="49">
        <v>0</v>
      </c>
      <c r="S69" s="49">
        <v>0</v>
      </c>
      <c r="T69" s="49">
        <v>0</v>
      </c>
      <c r="U69" s="49">
        <v>0</v>
      </c>
      <c r="V69" s="49">
        <v>0</v>
      </c>
      <c r="W69" s="49">
        <v>0</v>
      </c>
    </row>
    <row r="70" spans="1:23" ht="90" x14ac:dyDescent="0.25">
      <c r="A70" s="72"/>
      <c r="B70" s="72"/>
      <c r="C70" s="46">
        <v>67</v>
      </c>
      <c r="D70" s="53" t="s">
        <v>123</v>
      </c>
      <c r="E70" s="27" t="s">
        <v>9</v>
      </c>
      <c r="F70" s="27" t="s">
        <v>155</v>
      </c>
      <c r="G70" s="47" t="s">
        <v>158</v>
      </c>
      <c r="H70" s="61">
        <v>20</v>
      </c>
      <c r="I70" s="51"/>
      <c r="J70" s="32">
        <f t="shared" si="2"/>
        <v>0</v>
      </c>
      <c r="K70" s="33" t="str">
        <f t="shared" si="3"/>
        <v>OK</v>
      </c>
      <c r="L70" s="49">
        <v>0</v>
      </c>
      <c r="M70" s="49">
        <v>0</v>
      </c>
      <c r="N70" s="49">
        <v>0</v>
      </c>
      <c r="O70" s="49">
        <v>0</v>
      </c>
      <c r="P70" s="49">
        <v>0</v>
      </c>
      <c r="Q70" s="49">
        <v>0</v>
      </c>
      <c r="R70" s="49">
        <v>0</v>
      </c>
      <c r="S70" s="49">
        <v>0</v>
      </c>
      <c r="T70" s="49">
        <v>0</v>
      </c>
      <c r="U70" s="49">
        <v>0</v>
      </c>
      <c r="V70" s="49">
        <v>0</v>
      </c>
      <c r="W70" s="49">
        <v>0</v>
      </c>
    </row>
    <row r="71" spans="1:23" ht="45" x14ac:dyDescent="0.25">
      <c r="A71" s="72"/>
      <c r="B71" s="72"/>
      <c r="C71" s="46">
        <v>68</v>
      </c>
      <c r="D71" s="53" t="s">
        <v>124</v>
      </c>
      <c r="E71" s="27" t="s">
        <v>9</v>
      </c>
      <c r="F71" s="27" t="s">
        <v>155</v>
      </c>
      <c r="G71" s="47" t="s">
        <v>159</v>
      </c>
      <c r="H71" s="61">
        <v>8</v>
      </c>
      <c r="I71" s="51"/>
      <c r="J71" s="32">
        <f t="shared" si="2"/>
        <v>0</v>
      </c>
      <c r="K71" s="33" t="str">
        <f t="shared" si="3"/>
        <v>OK</v>
      </c>
      <c r="L71" s="49">
        <v>0</v>
      </c>
      <c r="M71" s="49">
        <v>0</v>
      </c>
      <c r="N71" s="49">
        <v>0</v>
      </c>
      <c r="O71" s="49">
        <v>0</v>
      </c>
      <c r="P71" s="49">
        <v>0</v>
      </c>
      <c r="Q71" s="49">
        <v>0</v>
      </c>
      <c r="R71" s="49">
        <v>0</v>
      </c>
      <c r="S71" s="49">
        <v>0</v>
      </c>
      <c r="T71" s="49">
        <v>0</v>
      </c>
      <c r="U71" s="49">
        <v>0</v>
      </c>
      <c r="V71" s="49">
        <v>0</v>
      </c>
      <c r="W71" s="49">
        <v>0</v>
      </c>
    </row>
    <row r="72" spans="1:23" ht="180" x14ac:dyDescent="0.25">
      <c r="A72" s="72"/>
      <c r="B72" s="72"/>
      <c r="C72" s="46">
        <v>69</v>
      </c>
      <c r="D72" s="53" t="s">
        <v>125</v>
      </c>
      <c r="E72" s="27" t="s">
        <v>9</v>
      </c>
      <c r="F72" s="27" t="s">
        <v>155</v>
      </c>
      <c r="G72" s="47" t="s">
        <v>159</v>
      </c>
      <c r="H72" s="61">
        <v>90</v>
      </c>
      <c r="I72" s="51"/>
      <c r="J72" s="32">
        <f t="shared" si="2"/>
        <v>0</v>
      </c>
      <c r="K72" s="33" t="str">
        <f t="shared" si="3"/>
        <v>OK</v>
      </c>
      <c r="L72" s="49">
        <v>0</v>
      </c>
      <c r="M72" s="49">
        <v>0</v>
      </c>
      <c r="N72" s="49">
        <v>0</v>
      </c>
      <c r="O72" s="49">
        <v>0</v>
      </c>
      <c r="P72" s="49">
        <v>0</v>
      </c>
      <c r="Q72" s="49">
        <v>0</v>
      </c>
      <c r="R72" s="49">
        <v>0</v>
      </c>
      <c r="S72" s="49">
        <v>0</v>
      </c>
      <c r="T72" s="49">
        <v>0</v>
      </c>
      <c r="U72" s="49">
        <v>0</v>
      </c>
      <c r="V72" s="49">
        <v>0</v>
      </c>
      <c r="W72" s="49">
        <v>0</v>
      </c>
    </row>
    <row r="73" spans="1:23" ht="180" x14ac:dyDescent="0.25">
      <c r="A73" s="72"/>
      <c r="B73" s="72"/>
      <c r="C73" s="46">
        <v>70</v>
      </c>
      <c r="D73" s="53" t="s">
        <v>126</v>
      </c>
      <c r="E73" s="27" t="s">
        <v>9</v>
      </c>
      <c r="F73" s="27" t="s">
        <v>155</v>
      </c>
      <c r="G73" s="47" t="s">
        <v>159</v>
      </c>
      <c r="H73" s="61">
        <v>118.95</v>
      </c>
      <c r="I73" s="51"/>
      <c r="J73" s="32">
        <f t="shared" si="2"/>
        <v>0</v>
      </c>
      <c r="K73" s="33" t="str">
        <f t="shared" si="3"/>
        <v>OK</v>
      </c>
      <c r="L73" s="49">
        <v>0</v>
      </c>
      <c r="M73" s="49">
        <v>0</v>
      </c>
      <c r="N73" s="49">
        <v>0</v>
      </c>
      <c r="O73" s="49">
        <v>0</v>
      </c>
      <c r="P73" s="49">
        <v>0</v>
      </c>
      <c r="Q73" s="49">
        <v>0</v>
      </c>
      <c r="R73" s="49">
        <v>0</v>
      </c>
      <c r="S73" s="49">
        <v>0</v>
      </c>
      <c r="T73" s="49">
        <v>0</v>
      </c>
      <c r="U73" s="49">
        <v>0</v>
      </c>
      <c r="V73" s="49">
        <v>0</v>
      </c>
      <c r="W73" s="49">
        <v>0</v>
      </c>
    </row>
    <row r="74" spans="1:23" ht="30" x14ac:dyDescent="0.25">
      <c r="A74" s="72"/>
      <c r="B74" s="72"/>
      <c r="C74" s="46">
        <v>71</v>
      </c>
      <c r="D74" s="53" t="s">
        <v>127</v>
      </c>
      <c r="E74" s="27" t="s">
        <v>9</v>
      </c>
      <c r="F74" s="27" t="s">
        <v>155</v>
      </c>
      <c r="G74" s="47" t="s">
        <v>160</v>
      </c>
      <c r="H74" s="61">
        <v>90</v>
      </c>
      <c r="I74" s="51">
        <v>1</v>
      </c>
      <c r="J74" s="32">
        <f t="shared" si="2"/>
        <v>1</v>
      </c>
      <c r="K74" s="33" t="str">
        <f t="shared" si="3"/>
        <v>OK</v>
      </c>
      <c r="L74" s="49">
        <v>0</v>
      </c>
      <c r="M74" s="49">
        <v>0</v>
      </c>
      <c r="N74" s="49">
        <v>0</v>
      </c>
      <c r="O74" s="49">
        <v>0</v>
      </c>
      <c r="P74" s="49">
        <v>0</v>
      </c>
      <c r="Q74" s="49">
        <v>0</v>
      </c>
      <c r="R74" s="49">
        <v>0</v>
      </c>
      <c r="S74" s="49">
        <v>0</v>
      </c>
      <c r="T74" s="49">
        <v>0</v>
      </c>
      <c r="U74" s="49">
        <v>0</v>
      </c>
      <c r="V74" s="49">
        <v>0</v>
      </c>
      <c r="W74" s="49">
        <v>0</v>
      </c>
    </row>
    <row r="75" spans="1:23" ht="30" x14ac:dyDescent="0.25">
      <c r="A75" s="72"/>
      <c r="B75" s="72"/>
      <c r="C75" s="46">
        <v>72</v>
      </c>
      <c r="D75" s="53" t="s">
        <v>128</v>
      </c>
      <c r="E75" s="27" t="s">
        <v>9</v>
      </c>
      <c r="F75" s="27" t="s">
        <v>155</v>
      </c>
      <c r="G75" s="47" t="s">
        <v>160</v>
      </c>
      <c r="H75" s="61">
        <v>110</v>
      </c>
      <c r="I75" s="51"/>
      <c r="J75" s="32">
        <f t="shared" si="2"/>
        <v>0</v>
      </c>
      <c r="K75" s="33" t="str">
        <f t="shared" si="3"/>
        <v>OK</v>
      </c>
      <c r="L75" s="49">
        <v>0</v>
      </c>
      <c r="M75" s="49">
        <v>0</v>
      </c>
      <c r="N75" s="49">
        <v>0</v>
      </c>
      <c r="O75" s="49">
        <v>0</v>
      </c>
      <c r="P75" s="49">
        <v>0</v>
      </c>
      <c r="Q75" s="49">
        <v>0</v>
      </c>
      <c r="R75" s="49">
        <v>0</v>
      </c>
      <c r="S75" s="49">
        <v>0</v>
      </c>
      <c r="T75" s="49">
        <v>0</v>
      </c>
      <c r="U75" s="49">
        <v>0</v>
      </c>
      <c r="V75" s="49">
        <v>0</v>
      </c>
      <c r="W75" s="49">
        <v>0</v>
      </c>
    </row>
    <row r="76" spans="1:23" ht="60" x14ac:dyDescent="0.25">
      <c r="A76" s="72"/>
      <c r="B76" s="72"/>
      <c r="C76" s="46">
        <v>73</v>
      </c>
      <c r="D76" s="53" t="s">
        <v>129</v>
      </c>
      <c r="E76" s="27" t="s">
        <v>9</v>
      </c>
      <c r="F76" s="27" t="s">
        <v>155</v>
      </c>
      <c r="G76" s="47" t="s">
        <v>158</v>
      </c>
      <c r="H76" s="61">
        <v>35</v>
      </c>
      <c r="I76" s="51"/>
      <c r="J76" s="32">
        <f t="shared" si="2"/>
        <v>0</v>
      </c>
      <c r="K76" s="33" t="str">
        <f t="shared" si="3"/>
        <v>OK</v>
      </c>
      <c r="L76" s="49">
        <v>0</v>
      </c>
      <c r="M76" s="49">
        <v>0</v>
      </c>
      <c r="N76" s="49">
        <v>0</v>
      </c>
      <c r="O76" s="49">
        <v>0</v>
      </c>
      <c r="P76" s="49">
        <v>0</v>
      </c>
      <c r="Q76" s="49">
        <v>0</v>
      </c>
      <c r="R76" s="49">
        <v>0</v>
      </c>
      <c r="S76" s="49">
        <v>0</v>
      </c>
      <c r="T76" s="49">
        <v>0</v>
      </c>
      <c r="U76" s="49">
        <v>0</v>
      </c>
      <c r="V76" s="49">
        <v>0</v>
      </c>
      <c r="W76" s="49">
        <v>0</v>
      </c>
    </row>
    <row r="77" spans="1:23" ht="60" x14ac:dyDescent="0.25">
      <c r="A77" s="73"/>
      <c r="B77" s="73"/>
      <c r="C77" s="46">
        <v>74</v>
      </c>
      <c r="D77" s="53" t="s">
        <v>130</v>
      </c>
      <c r="E77" s="27" t="s">
        <v>9</v>
      </c>
      <c r="F77" s="27" t="s">
        <v>155</v>
      </c>
      <c r="G77" s="47" t="s">
        <v>158</v>
      </c>
      <c r="H77" s="61">
        <v>80</v>
      </c>
      <c r="I77" s="51"/>
      <c r="J77" s="32">
        <f t="shared" si="2"/>
        <v>0</v>
      </c>
      <c r="K77" s="33" t="str">
        <f t="shared" si="3"/>
        <v>OK</v>
      </c>
      <c r="L77" s="49">
        <v>0</v>
      </c>
      <c r="M77" s="49">
        <v>0</v>
      </c>
      <c r="N77" s="49">
        <v>0</v>
      </c>
      <c r="O77" s="49">
        <v>0</v>
      </c>
      <c r="P77" s="49">
        <v>0</v>
      </c>
      <c r="Q77" s="49">
        <v>0</v>
      </c>
      <c r="R77" s="49">
        <v>0</v>
      </c>
      <c r="S77" s="49">
        <v>0</v>
      </c>
      <c r="T77" s="49">
        <v>0</v>
      </c>
      <c r="U77" s="49">
        <v>0</v>
      </c>
      <c r="V77" s="49">
        <v>0</v>
      </c>
      <c r="W77" s="49">
        <v>0</v>
      </c>
    </row>
    <row r="78" spans="1:23" x14ac:dyDescent="0.25">
      <c r="A78" s="74" t="s">
        <v>164</v>
      </c>
      <c r="B78" s="71">
        <v>5</v>
      </c>
      <c r="C78" s="46">
        <v>75</v>
      </c>
      <c r="D78" s="53" t="s">
        <v>131</v>
      </c>
      <c r="E78" s="27" t="s">
        <v>151</v>
      </c>
      <c r="F78" s="27" t="s">
        <v>156</v>
      </c>
      <c r="G78" s="47" t="s">
        <v>158</v>
      </c>
      <c r="H78" s="61">
        <v>2</v>
      </c>
      <c r="I78" s="51"/>
      <c r="J78" s="32">
        <f t="shared" si="2"/>
        <v>0</v>
      </c>
      <c r="K78" s="33" t="str">
        <f t="shared" si="3"/>
        <v>OK</v>
      </c>
      <c r="L78" s="49">
        <v>0</v>
      </c>
      <c r="M78" s="49">
        <v>0</v>
      </c>
      <c r="N78" s="49">
        <v>0</v>
      </c>
      <c r="O78" s="49">
        <v>0</v>
      </c>
      <c r="P78" s="49">
        <v>0</v>
      </c>
      <c r="Q78" s="49">
        <v>0</v>
      </c>
      <c r="R78" s="49">
        <v>0</v>
      </c>
      <c r="S78" s="49">
        <v>0</v>
      </c>
      <c r="T78" s="49">
        <v>0</v>
      </c>
      <c r="U78" s="49">
        <v>0</v>
      </c>
      <c r="V78" s="49">
        <v>0</v>
      </c>
      <c r="W78" s="49">
        <v>0</v>
      </c>
    </row>
    <row r="79" spans="1:23" x14ac:dyDescent="0.25">
      <c r="A79" s="72"/>
      <c r="B79" s="72"/>
      <c r="C79" s="46">
        <v>77</v>
      </c>
      <c r="D79" s="53" t="s">
        <v>132</v>
      </c>
      <c r="E79" s="27" t="s">
        <v>151</v>
      </c>
      <c r="F79" s="27" t="s">
        <v>156</v>
      </c>
      <c r="G79" s="47" t="s">
        <v>158</v>
      </c>
      <c r="H79" s="61">
        <v>8.9499999999999993</v>
      </c>
      <c r="I79" s="51"/>
      <c r="J79" s="32">
        <f t="shared" si="2"/>
        <v>0</v>
      </c>
      <c r="K79" s="33" t="str">
        <f t="shared" si="3"/>
        <v>OK</v>
      </c>
      <c r="L79" s="49">
        <v>0</v>
      </c>
      <c r="M79" s="49">
        <v>0</v>
      </c>
      <c r="N79" s="49">
        <v>0</v>
      </c>
      <c r="O79" s="49">
        <v>0</v>
      </c>
      <c r="P79" s="49">
        <v>0</v>
      </c>
      <c r="Q79" s="49">
        <v>0</v>
      </c>
      <c r="R79" s="49">
        <v>0</v>
      </c>
      <c r="S79" s="49">
        <v>0</v>
      </c>
      <c r="T79" s="49">
        <v>0</v>
      </c>
      <c r="U79" s="49">
        <v>0</v>
      </c>
      <c r="V79" s="49">
        <v>0</v>
      </c>
      <c r="W79" s="49">
        <v>0</v>
      </c>
    </row>
    <row r="80" spans="1:23" x14ac:dyDescent="0.25">
      <c r="A80" s="72"/>
      <c r="B80" s="72"/>
      <c r="C80" s="46">
        <v>78</v>
      </c>
      <c r="D80" s="53" t="s">
        <v>133</v>
      </c>
      <c r="E80" s="27" t="s">
        <v>151</v>
      </c>
      <c r="F80" s="27" t="s">
        <v>156</v>
      </c>
      <c r="G80" s="47" t="s">
        <v>158</v>
      </c>
      <c r="H80" s="61">
        <v>6.09</v>
      </c>
      <c r="I80" s="51"/>
      <c r="J80" s="32">
        <f t="shared" si="2"/>
        <v>0</v>
      </c>
      <c r="K80" s="33" t="str">
        <f t="shared" si="3"/>
        <v>OK</v>
      </c>
      <c r="L80" s="49">
        <v>0</v>
      </c>
      <c r="M80" s="49">
        <v>0</v>
      </c>
      <c r="N80" s="49">
        <v>0</v>
      </c>
      <c r="O80" s="49">
        <v>0</v>
      </c>
      <c r="P80" s="49">
        <v>0</v>
      </c>
      <c r="Q80" s="49">
        <v>0</v>
      </c>
      <c r="R80" s="49">
        <v>0</v>
      </c>
      <c r="S80" s="49">
        <v>0</v>
      </c>
      <c r="T80" s="49">
        <v>0</v>
      </c>
      <c r="U80" s="49">
        <v>0</v>
      </c>
      <c r="V80" s="49">
        <v>0</v>
      </c>
      <c r="W80" s="49">
        <v>0</v>
      </c>
    </row>
    <row r="81" spans="1:23" x14ac:dyDescent="0.25">
      <c r="A81" s="72"/>
      <c r="B81" s="72"/>
      <c r="C81" s="46">
        <v>79</v>
      </c>
      <c r="D81" s="53" t="s">
        <v>134</v>
      </c>
      <c r="E81" s="27" t="s">
        <v>151</v>
      </c>
      <c r="F81" s="27" t="s">
        <v>156</v>
      </c>
      <c r="G81" s="47" t="s">
        <v>158</v>
      </c>
      <c r="H81" s="61">
        <v>10.46</v>
      </c>
      <c r="I81" s="51"/>
      <c r="J81" s="32">
        <f t="shared" si="2"/>
        <v>0</v>
      </c>
      <c r="K81" s="33" t="str">
        <f t="shared" si="3"/>
        <v>OK</v>
      </c>
      <c r="L81" s="49">
        <v>0</v>
      </c>
      <c r="M81" s="49">
        <v>0</v>
      </c>
      <c r="N81" s="49">
        <v>0</v>
      </c>
      <c r="O81" s="49">
        <v>0</v>
      </c>
      <c r="P81" s="49">
        <v>0</v>
      </c>
      <c r="Q81" s="49">
        <v>0</v>
      </c>
      <c r="R81" s="49">
        <v>0</v>
      </c>
      <c r="S81" s="49">
        <v>0</v>
      </c>
      <c r="T81" s="49">
        <v>0</v>
      </c>
      <c r="U81" s="49">
        <v>0</v>
      </c>
      <c r="V81" s="49">
        <v>0</v>
      </c>
      <c r="W81" s="49">
        <v>0</v>
      </c>
    </row>
    <row r="82" spans="1:23" x14ac:dyDescent="0.25">
      <c r="A82" s="72"/>
      <c r="B82" s="72"/>
      <c r="C82" s="46">
        <v>80</v>
      </c>
      <c r="D82" s="53" t="s">
        <v>135</v>
      </c>
      <c r="E82" s="27" t="s">
        <v>151</v>
      </c>
      <c r="F82" s="27" t="s">
        <v>156</v>
      </c>
      <c r="G82" s="47" t="s">
        <v>158</v>
      </c>
      <c r="H82" s="61">
        <v>0.98</v>
      </c>
      <c r="I82" s="51"/>
      <c r="J82" s="32">
        <f t="shared" si="2"/>
        <v>0</v>
      </c>
      <c r="K82" s="33" t="str">
        <f t="shared" si="3"/>
        <v>OK</v>
      </c>
      <c r="L82" s="49">
        <v>0</v>
      </c>
      <c r="M82" s="49">
        <v>0</v>
      </c>
      <c r="N82" s="49">
        <v>0</v>
      </c>
      <c r="O82" s="49">
        <v>0</v>
      </c>
      <c r="P82" s="49">
        <v>0</v>
      </c>
      <c r="Q82" s="49">
        <v>0</v>
      </c>
      <c r="R82" s="49">
        <v>0</v>
      </c>
      <c r="S82" s="49">
        <v>0</v>
      </c>
      <c r="T82" s="49">
        <v>0</v>
      </c>
      <c r="U82" s="49">
        <v>0</v>
      </c>
      <c r="V82" s="49">
        <v>0</v>
      </c>
      <c r="W82" s="49">
        <v>0</v>
      </c>
    </row>
    <row r="83" spans="1:23" ht="30" x14ac:dyDescent="0.25">
      <c r="A83" s="73"/>
      <c r="B83" s="73"/>
      <c r="C83" s="46">
        <v>81</v>
      </c>
      <c r="D83" s="53" t="s">
        <v>136</v>
      </c>
      <c r="E83" s="27" t="s">
        <v>151</v>
      </c>
      <c r="F83" s="27" t="s">
        <v>156</v>
      </c>
      <c r="G83" s="47" t="s">
        <v>158</v>
      </c>
      <c r="H83" s="61">
        <v>15.3</v>
      </c>
      <c r="I83" s="51">
        <v>30</v>
      </c>
      <c r="J83" s="32">
        <f t="shared" si="2"/>
        <v>30</v>
      </c>
      <c r="K83" s="33" t="str">
        <f t="shared" si="3"/>
        <v>OK</v>
      </c>
      <c r="L83" s="49">
        <v>0</v>
      </c>
      <c r="M83" s="49">
        <v>0</v>
      </c>
      <c r="N83" s="49">
        <v>0</v>
      </c>
      <c r="O83" s="49">
        <v>0</v>
      </c>
      <c r="P83" s="49">
        <v>0</v>
      </c>
      <c r="Q83" s="49">
        <v>0</v>
      </c>
      <c r="R83" s="49">
        <v>0</v>
      </c>
      <c r="S83" s="49">
        <v>0</v>
      </c>
      <c r="T83" s="49">
        <v>0</v>
      </c>
      <c r="U83" s="49">
        <v>0</v>
      </c>
      <c r="V83" s="49">
        <v>0</v>
      </c>
      <c r="W83" s="49">
        <v>0</v>
      </c>
    </row>
    <row r="84" spans="1:23" ht="30" x14ac:dyDescent="0.25">
      <c r="A84" s="74" t="s">
        <v>162</v>
      </c>
      <c r="B84" s="71">
        <v>6</v>
      </c>
      <c r="C84" s="46">
        <v>82</v>
      </c>
      <c r="D84" s="53" t="s">
        <v>137</v>
      </c>
      <c r="E84" s="27" t="s">
        <v>152</v>
      </c>
      <c r="F84" s="27" t="s">
        <v>154</v>
      </c>
      <c r="G84" s="47" t="s">
        <v>158</v>
      </c>
      <c r="H84" s="61">
        <v>48</v>
      </c>
      <c r="I84" s="51"/>
      <c r="J84" s="32">
        <f t="shared" si="2"/>
        <v>0</v>
      </c>
      <c r="K84" s="33" t="str">
        <f t="shared" si="3"/>
        <v>OK</v>
      </c>
      <c r="L84" s="49">
        <v>0</v>
      </c>
      <c r="M84" s="49">
        <v>0</v>
      </c>
      <c r="N84" s="49">
        <v>0</v>
      </c>
      <c r="O84" s="49">
        <v>0</v>
      </c>
      <c r="P84" s="49">
        <v>0</v>
      </c>
      <c r="Q84" s="49">
        <v>0</v>
      </c>
      <c r="R84" s="49">
        <v>0</v>
      </c>
      <c r="S84" s="49">
        <v>0</v>
      </c>
      <c r="T84" s="49">
        <v>0</v>
      </c>
      <c r="U84" s="49">
        <v>0</v>
      </c>
      <c r="V84" s="49">
        <v>0</v>
      </c>
      <c r="W84" s="49">
        <v>0</v>
      </c>
    </row>
    <row r="85" spans="1:23" ht="30" x14ac:dyDescent="0.25">
      <c r="A85" s="72"/>
      <c r="B85" s="72"/>
      <c r="C85" s="46">
        <v>83</v>
      </c>
      <c r="D85" s="53" t="s">
        <v>138</v>
      </c>
      <c r="E85" s="27" t="s">
        <v>152</v>
      </c>
      <c r="F85" s="27" t="s">
        <v>154</v>
      </c>
      <c r="G85" s="47" t="s">
        <v>158</v>
      </c>
      <c r="H85" s="61">
        <v>28</v>
      </c>
      <c r="I85" s="51"/>
      <c r="J85" s="32">
        <f t="shared" si="2"/>
        <v>0</v>
      </c>
      <c r="K85" s="33" t="str">
        <f t="shared" si="3"/>
        <v>OK</v>
      </c>
      <c r="L85" s="49">
        <v>0</v>
      </c>
      <c r="M85" s="49">
        <v>0</v>
      </c>
      <c r="N85" s="49">
        <v>0</v>
      </c>
      <c r="O85" s="49">
        <v>0</v>
      </c>
      <c r="P85" s="49">
        <v>0</v>
      </c>
      <c r="Q85" s="49">
        <v>0</v>
      </c>
      <c r="R85" s="49">
        <v>0</v>
      </c>
      <c r="S85" s="49">
        <v>0</v>
      </c>
      <c r="T85" s="49">
        <v>0</v>
      </c>
      <c r="U85" s="49">
        <v>0</v>
      </c>
      <c r="V85" s="49">
        <v>0</v>
      </c>
      <c r="W85" s="49">
        <v>0</v>
      </c>
    </row>
    <row r="86" spans="1:23" ht="45" x14ac:dyDescent="0.25">
      <c r="A86" s="72"/>
      <c r="B86" s="72"/>
      <c r="C86" s="46">
        <v>84</v>
      </c>
      <c r="D86" s="53" t="s">
        <v>139</v>
      </c>
      <c r="E86" s="27" t="s">
        <v>152</v>
      </c>
      <c r="F86" s="27" t="s">
        <v>154</v>
      </c>
      <c r="G86" s="47" t="s">
        <v>158</v>
      </c>
      <c r="H86" s="61">
        <v>20</v>
      </c>
      <c r="I86" s="51"/>
      <c r="J86" s="32">
        <f t="shared" si="2"/>
        <v>0</v>
      </c>
      <c r="K86" s="33" t="str">
        <f t="shared" si="3"/>
        <v>OK</v>
      </c>
      <c r="L86" s="49">
        <v>0</v>
      </c>
      <c r="M86" s="49">
        <v>0</v>
      </c>
      <c r="N86" s="49">
        <v>0</v>
      </c>
      <c r="O86" s="49">
        <v>0</v>
      </c>
      <c r="P86" s="49">
        <v>0</v>
      </c>
      <c r="Q86" s="49">
        <v>0</v>
      </c>
      <c r="R86" s="49">
        <v>0</v>
      </c>
      <c r="S86" s="49">
        <v>0</v>
      </c>
      <c r="T86" s="49">
        <v>0</v>
      </c>
      <c r="U86" s="49">
        <v>0</v>
      </c>
      <c r="V86" s="49">
        <v>0</v>
      </c>
      <c r="W86" s="49">
        <v>0</v>
      </c>
    </row>
    <row r="87" spans="1:23" ht="30" x14ac:dyDescent="0.25">
      <c r="A87" s="72"/>
      <c r="B87" s="72"/>
      <c r="C87" s="46">
        <v>85</v>
      </c>
      <c r="D87" s="53" t="s">
        <v>140</v>
      </c>
      <c r="E87" s="27" t="s">
        <v>152</v>
      </c>
      <c r="F87" s="27" t="s">
        <v>154</v>
      </c>
      <c r="G87" s="47" t="s">
        <v>158</v>
      </c>
      <c r="H87" s="61">
        <v>12</v>
      </c>
      <c r="I87" s="51"/>
      <c r="J87" s="32">
        <f t="shared" si="2"/>
        <v>0</v>
      </c>
      <c r="K87" s="33" t="str">
        <f t="shared" si="3"/>
        <v>OK</v>
      </c>
      <c r="L87" s="49">
        <v>0</v>
      </c>
      <c r="M87" s="49">
        <v>0</v>
      </c>
      <c r="N87" s="49">
        <v>0</v>
      </c>
      <c r="O87" s="49">
        <v>0</v>
      </c>
      <c r="P87" s="49">
        <v>0</v>
      </c>
      <c r="Q87" s="49">
        <v>0</v>
      </c>
      <c r="R87" s="49">
        <v>0</v>
      </c>
      <c r="S87" s="49">
        <v>0</v>
      </c>
      <c r="T87" s="49">
        <v>0</v>
      </c>
      <c r="U87" s="49">
        <v>0</v>
      </c>
      <c r="V87" s="49">
        <v>0</v>
      </c>
      <c r="W87" s="49">
        <v>0</v>
      </c>
    </row>
    <row r="88" spans="1:23" ht="45" x14ac:dyDescent="0.25">
      <c r="A88" s="72"/>
      <c r="B88" s="72"/>
      <c r="C88" s="46">
        <v>86</v>
      </c>
      <c r="D88" s="53" t="s">
        <v>141</v>
      </c>
      <c r="E88" s="27" t="s">
        <v>152</v>
      </c>
      <c r="F88" s="27" t="s">
        <v>154</v>
      </c>
      <c r="G88" s="47" t="s">
        <v>158</v>
      </c>
      <c r="H88" s="61">
        <v>50</v>
      </c>
      <c r="I88" s="51"/>
      <c r="J88" s="32">
        <f t="shared" si="2"/>
        <v>0</v>
      </c>
      <c r="K88" s="33" t="str">
        <f t="shared" si="3"/>
        <v>OK</v>
      </c>
      <c r="L88" s="49">
        <v>0</v>
      </c>
      <c r="M88" s="49">
        <v>0</v>
      </c>
      <c r="N88" s="49">
        <v>0</v>
      </c>
      <c r="O88" s="49">
        <v>0</v>
      </c>
      <c r="P88" s="49">
        <v>0</v>
      </c>
      <c r="Q88" s="49">
        <v>0</v>
      </c>
      <c r="R88" s="49">
        <v>0</v>
      </c>
      <c r="S88" s="49">
        <v>0</v>
      </c>
      <c r="T88" s="49">
        <v>0</v>
      </c>
      <c r="U88" s="49">
        <v>0</v>
      </c>
      <c r="V88" s="49">
        <v>0</v>
      </c>
      <c r="W88" s="49">
        <v>0</v>
      </c>
    </row>
    <row r="89" spans="1:23" ht="30" x14ac:dyDescent="0.25">
      <c r="A89" s="72"/>
      <c r="B89" s="72"/>
      <c r="C89" s="46">
        <v>87</v>
      </c>
      <c r="D89" s="53" t="s">
        <v>142</v>
      </c>
      <c r="E89" s="27" t="s">
        <v>152</v>
      </c>
      <c r="F89" s="27" t="s">
        <v>154</v>
      </c>
      <c r="G89" s="47" t="s">
        <v>158</v>
      </c>
      <c r="H89" s="61">
        <v>38</v>
      </c>
      <c r="I89" s="51"/>
      <c r="J89" s="32">
        <f t="shared" si="2"/>
        <v>0</v>
      </c>
      <c r="K89" s="33" t="str">
        <f t="shared" si="3"/>
        <v>OK</v>
      </c>
      <c r="L89" s="49">
        <v>0</v>
      </c>
      <c r="M89" s="49">
        <v>0</v>
      </c>
      <c r="N89" s="49">
        <v>0</v>
      </c>
      <c r="O89" s="49">
        <v>0</v>
      </c>
      <c r="P89" s="49">
        <v>0</v>
      </c>
      <c r="Q89" s="49">
        <v>0</v>
      </c>
      <c r="R89" s="49">
        <v>0</v>
      </c>
      <c r="S89" s="49">
        <v>0</v>
      </c>
      <c r="T89" s="49">
        <v>0</v>
      </c>
      <c r="U89" s="49">
        <v>0</v>
      </c>
      <c r="V89" s="49">
        <v>0</v>
      </c>
      <c r="W89" s="49">
        <v>0</v>
      </c>
    </row>
    <row r="90" spans="1:23" ht="45" x14ac:dyDescent="0.25">
      <c r="A90" s="72"/>
      <c r="B90" s="72"/>
      <c r="C90" s="46">
        <v>88</v>
      </c>
      <c r="D90" s="53" t="s">
        <v>143</v>
      </c>
      <c r="E90" s="27" t="s">
        <v>152</v>
      </c>
      <c r="F90" s="27" t="s">
        <v>154</v>
      </c>
      <c r="G90" s="47" t="s">
        <v>158</v>
      </c>
      <c r="H90" s="61">
        <v>48</v>
      </c>
      <c r="I90" s="51"/>
      <c r="J90" s="32">
        <f t="shared" si="2"/>
        <v>0</v>
      </c>
      <c r="K90" s="33" t="str">
        <f t="shared" si="3"/>
        <v>OK</v>
      </c>
      <c r="L90" s="49">
        <v>0</v>
      </c>
      <c r="M90" s="49">
        <v>0</v>
      </c>
      <c r="N90" s="49">
        <v>0</v>
      </c>
      <c r="O90" s="49">
        <v>0</v>
      </c>
      <c r="P90" s="49">
        <v>0</v>
      </c>
      <c r="Q90" s="49">
        <v>0</v>
      </c>
      <c r="R90" s="49">
        <v>0</v>
      </c>
      <c r="S90" s="49">
        <v>0</v>
      </c>
      <c r="T90" s="49">
        <v>0</v>
      </c>
      <c r="U90" s="49">
        <v>0</v>
      </c>
      <c r="V90" s="49">
        <v>0</v>
      </c>
      <c r="W90" s="49">
        <v>0</v>
      </c>
    </row>
    <row r="91" spans="1:23" ht="30" x14ac:dyDescent="0.25">
      <c r="A91" s="72"/>
      <c r="B91" s="72"/>
      <c r="C91" s="46">
        <v>89</v>
      </c>
      <c r="D91" s="53" t="s">
        <v>144</v>
      </c>
      <c r="E91" s="27" t="s">
        <v>152</v>
      </c>
      <c r="F91" s="27" t="s">
        <v>154</v>
      </c>
      <c r="G91" s="47" t="s">
        <v>158</v>
      </c>
      <c r="H91" s="61">
        <v>58</v>
      </c>
      <c r="I91" s="51"/>
      <c r="J91" s="32">
        <f t="shared" si="2"/>
        <v>0</v>
      </c>
      <c r="K91" s="33" t="str">
        <f t="shared" si="3"/>
        <v>OK</v>
      </c>
      <c r="L91" s="49">
        <v>0</v>
      </c>
      <c r="M91" s="49">
        <v>0</v>
      </c>
      <c r="N91" s="49">
        <v>0</v>
      </c>
      <c r="O91" s="49">
        <v>0</v>
      </c>
      <c r="P91" s="49">
        <v>0</v>
      </c>
      <c r="Q91" s="49">
        <v>0</v>
      </c>
      <c r="R91" s="49">
        <v>0</v>
      </c>
      <c r="S91" s="49">
        <v>0</v>
      </c>
      <c r="T91" s="49">
        <v>0</v>
      </c>
      <c r="U91" s="49">
        <v>0</v>
      </c>
      <c r="V91" s="49">
        <v>0</v>
      </c>
      <c r="W91" s="49">
        <v>0</v>
      </c>
    </row>
    <row r="92" spans="1:23" ht="30" x14ac:dyDescent="0.25">
      <c r="A92" s="72"/>
      <c r="B92" s="72"/>
      <c r="C92" s="46">
        <v>90</v>
      </c>
      <c r="D92" s="53" t="s">
        <v>145</v>
      </c>
      <c r="E92" s="27" t="s">
        <v>152</v>
      </c>
      <c r="F92" s="27" t="s">
        <v>154</v>
      </c>
      <c r="G92" s="47" t="s">
        <v>158</v>
      </c>
      <c r="H92" s="61">
        <v>90</v>
      </c>
      <c r="I92" s="51"/>
      <c r="J92" s="32">
        <f t="shared" si="2"/>
        <v>0</v>
      </c>
      <c r="K92" s="33" t="str">
        <f t="shared" si="3"/>
        <v>OK</v>
      </c>
      <c r="L92" s="49">
        <v>0</v>
      </c>
      <c r="M92" s="49">
        <v>0</v>
      </c>
      <c r="N92" s="49">
        <v>0</v>
      </c>
      <c r="O92" s="49">
        <v>0</v>
      </c>
      <c r="P92" s="49">
        <v>0</v>
      </c>
      <c r="Q92" s="49">
        <v>0</v>
      </c>
      <c r="R92" s="49">
        <v>0</v>
      </c>
      <c r="S92" s="49">
        <v>0</v>
      </c>
      <c r="T92" s="49">
        <v>0</v>
      </c>
      <c r="U92" s="49">
        <v>0</v>
      </c>
      <c r="V92" s="49">
        <v>0</v>
      </c>
      <c r="W92" s="49">
        <v>0</v>
      </c>
    </row>
    <row r="93" spans="1:23" ht="30" x14ac:dyDescent="0.25">
      <c r="A93" s="72"/>
      <c r="B93" s="72"/>
      <c r="C93" s="46">
        <v>91</v>
      </c>
      <c r="D93" s="53" t="s">
        <v>146</v>
      </c>
      <c r="E93" s="27" t="s">
        <v>152</v>
      </c>
      <c r="F93" s="27" t="s">
        <v>154</v>
      </c>
      <c r="G93" s="47" t="s">
        <v>158</v>
      </c>
      <c r="H93" s="61">
        <v>85.7</v>
      </c>
      <c r="I93" s="51"/>
      <c r="J93" s="32">
        <f t="shared" si="2"/>
        <v>0</v>
      </c>
      <c r="K93" s="33" t="str">
        <f t="shared" si="3"/>
        <v>OK</v>
      </c>
      <c r="L93" s="49">
        <v>0</v>
      </c>
      <c r="M93" s="49">
        <v>0</v>
      </c>
      <c r="N93" s="49">
        <v>0</v>
      </c>
      <c r="O93" s="49">
        <v>0</v>
      </c>
      <c r="P93" s="49">
        <v>0</v>
      </c>
      <c r="Q93" s="49">
        <v>0</v>
      </c>
      <c r="R93" s="49">
        <v>0</v>
      </c>
      <c r="S93" s="49">
        <v>0</v>
      </c>
      <c r="T93" s="49">
        <v>0</v>
      </c>
      <c r="U93" s="49">
        <v>0</v>
      </c>
      <c r="V93" s="49">
        <v>0</v>
      </c>
      <c r="W93" s="49">
        <v>0</v>
      </c>
    </row>
    <row r="94" spans="1:23" ht="30" x14ac:dyDescent="0.25">
      <c r="A94" s="72"/>
      <c r="B94" s="72"/>
      <c r="C94" s="46">
        <v>92</v>
      </c>
      <c r="D94" s="53" t="s">
        <v>147</v>
      </c>
      <c r="E94" s="27" t="s">
        <v>152</v>
      </c>
      <c r="F94" s="27" t="s">
        <v>154</v>
      </c>
      <c r="G94" s="47" t="s">
        <v>158</v>
      </c>
      <c r="H94" s="61">
        <v>90</v>
      </c>
      <c r="I94" s="51"/>
      <c r="J94" s="32">
        <f t="shared" si="2"/>
        <v>0</v>
      </c>
      <c r="K94" s="33" t="str">
        <f t="shared" si="3"/>
        <v>OK</v>
      </c>
      <c r="L94" s="49">
        <v>0</v>
      </c>
      <c r="M94" s="49">
        <v>0</v>
      </c>
      <c r="N94" s="49">
        <v>0</v>
      </c>
      <c r="O94" s="49">
        <v>0</v>
      </c>
      <c r="P94" s="49">
        <v>0</v>
      </c>
      <c r="Q94" s="49">
        <v>0</v>
      </c>
      <c r="R94" s="49">
        <v>0</v>
      </c>
      <c r="S94" s="49">
        <v>0</v>
      </c>
      <c r="T94" s="49">
        <v>0</v>
      </c>
      <c r="U94" s="49">
        <v>0</v>
      </c>
      <c r="V94" s="49">
        <v>0</v>
      </c>
      <c r="W94" s="49">
        <v>0</v>
      </c>
    </row>
    <row r="95" spans="1:23" ht="30" x14ac:dyDescent="0.25">
      <c r="A95" s="72"/>
      <c r="B95" s="72"/>
      <c r="C95" s="46">
        <v>93</v>
      </c>
      <c r="D95" s="53" t="s">
        <v>148</v>
      </c>
      <c r="E95" s="27" t="s">
        <v>152</v>
      </c>
      <c r="F95" s="27" t="s">
        <v>154</v>
      </c>
      <c r="G95" s="47" t="s">
        <v>158</v>
      </c>
      <c r="H95" s="61">
        <v>90</v>
      </c>
      <c r="I95" s="51"/>
      <c r="J95" s="32">
        <f t="shared" si="2"/>
        <v>0</v>
      </c>
      <c r="K95" s="33" t="str">
        <f t="shared" si="3"/>
        <v>OK</v>
      </c>
      <c r="L95" s="49">
        <v>0</v>
      </c>
      <c r="M95" s="49">
        <v>0</v>
      </c>
      <c r="N95" s="49">
        <v>0</v>
      </c>
      <c r="O95" s="49">
        <v>0</v>
      </c>
      <c r="P95" s="49">
        <v>0</v>
      </c>
      <c r="Q95" s="49">
        <v>0</v>
      </c>
      <c r="R95" s="49">
        <v>0</v>
      </c>
      <c r="S95" s="49">
        <v>0</v>
      </c>
      <c r="T95" s="49">
        <v>0</v>
      </c>
      <c r="U95" s="49">
        <v>0</v>
      </c>
      <c r="V95" s="49">
        <v>0</v>
      </c>
      <c r="W95" s="49">
        <v>0</v>
      </c>
    </row>
    <row r="96" spans="1:23" ht="165" x14ac:dyDescent="0.25">
      <c r="A96" s="73"/>
      <c r="B96" s="73"/>
      <c r="C96" s="46">
        <v>94</v>
      </c>
      <c r="D96" s="53" t="s">
        <v>149</v>
      </c>
      <c r="E96" s="27" t="s">
        <v>152</v>
      </c>
      <c r="F96" s="27" t="s">
        <v>154</v>
      </c>
      <c r="G96" s="47" t="s">
        <v>158</v>
      </c>
      <c r="H96" s="61">
        <v>78</v>
      </c>
      <c r="I96" s="51"/>
      <c r="J96" s="32">
        <f t="shared" si="2"/>
        <v>0</v>
      </c>
      <c r="K96" s="33" t="str">
        <f t="shared" si="3"/>
        <v>OK</v>
      </c>
      <c r="L96" s="49">
        <v>0</v>
      </c>
      <c r="M96" s="49">
        <v>0</v>
      </c>
      <c r="N96" s="49">
        <v>0</v>
      </c>
      <c r="O96" s="49">
        <v>0</v>
      </c>
      <c r="P96" s="49">
        <v>0</v>
      </c>
      <c r="Q96" s="49">
        <v>0</v>
      </c>
      <c r="R96" s="49">
        <v>0</v>
      </c>
      <c r="S96" s="49">
        <v>0</v>
      </c>
      <c r="T96" s="49">
        <v>0</v>
      </c>
      <c r="U96" s="49">
        <v>0</v>
      </c>
      <c r="V96" s="49">
        <v>0</v>
      </c>
      <c r="W96" s="49">
        <v>0</v>
      </c>
    </row>
  </sheetData>
  <mergeCells count="28">
    <mergeCell ref="U1:U2"/>
    <mergeCell ref="V1:V2"/>
    <mergeCell ref="W1:W2"/>
    <mergeCell ref="Q1:Q2"/>
    <mergeCell ref="R1:R2"/>
    <mergeCell ref="S1:S2"/>
    <mergeCell ref="T1:T2"/>
    <mergeCell ref="A2:K2"/>
    <mergeCell ref="A4:A12"/>
    <mergeCell ref="B4:B12"/>
    <mergeCell ref="O1:O2"/>
    <mergeCell ref="P1:P2"/>
    <mergeCell ref="A1:C1"/>
    <mergeCell ref="D1:H1"/>
    <mergeCell ref="I1:K1"/>
    <mergeCell ref="L1:L2"/>
    <mergeCell ref="M1:M2"/>
    <mergeCell ref="N1:N2"/>
    <mergeCell ref="A78:A83"/>
    <mergeCell ref="B78:B83"/>
    <mergeCell ref="A84:A96"/>
    <mergeCell ref="B84:B96"/>
    <mergeCell ref="A13:A15"/>
    <mergeCell ref="B13:B15"/>
    <mergeCell ref="A16:A17"/>
    <mergeCell ref="B16:B17"/>
    <mergeCell ref="A18:A77"/>
    <mergeCell ref="B18:B77"/>
  </mergeCells>
  <conditionalFormatting sqref="L4 L5:W96">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M4:W4">
    <cfRule type="cellIs" dxfId="8" priority="1" stopIfTrue="1" operator="greaterThan">
      <formula>0</formula>
    </cfRule>
    <cfRule type="cellIs" dxfId="7" priority="2" stopIfTrue="1" operator="greaterThan">
      <formula>0</formula>
    </cfRule>
    <cfRule type="cellIs" dxfId="6" priority="3" stopIfTrue="1" operator="greaterThan">
      <formula>0</formula>
    </cfRule>
  </conditionalFormatting>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
  <sheetViews>
    <sheetView topLeftCell="A7" zoomScale="70" zoomScaleNormal="70" workbookViewId="0">
      <selection activeCell="D106" sqref="D106"/>
    </sheetView>
  </sheetViews>
  <sheetFormatPr defaultColWidth="9.7109375" defaultRowHeight="15" x14ac:dyDescent="0.25"/>
  <cols>
    <col min="1" max="1" width="16.85546875" style="1" customWidth="1"/>
    <col min="2" max="2" width="6.85546875" style="2" customWidth="1"/>
    <col min="3" max="3" width="7.140625" style="22" customWidth="1"/>
    <col min="4" max="4" width="54.7109375" style="2" customWidth="1"/>
    <col min="5" max="5" width="12.28515625" style="2" customWidth="1"/>
    <col min="6" max="6" width="14.85546875" style="2" customWidth="1"/>
    <col min="7" max="7" width="12.5703125" style="2" customWidth="1"/>
    <col min="8" max="8" width="12.7109375" style="21" bestFit="1" customWidth="1"/>
    <col min="9" max="9" width="15" style="23" customWidth="1"/>
    <col min="10" max="10" width="13.28515625" style="3" customWidth="1"/>
    <col min="11" max="11" width="15" style="24" bestFit="1" customWidth="1"/>
    <col min="12" max="12" width="16.5703125" style="20" bestFit="1" customWidth="1"/>
    <col min="13" max="13" width="18.85546875" style="20" bestFit="1" customWidth="1"/>
    <col min="14" max="14" width="12.140625" style="20" customWidth="1"/>
    <col min="15" max="15" width="14.28515625" style="20" customWidth="1"/>
    <col min="16" max="16" width="11.28515625" style="20" customWidth="1"/>
    <col min="17" max="16384" width="9.7109375" style="20"/>
  </cols>
  <sheetData>
    <row r="1" spans="1:16" ht="30.75" customHeight="1" x14ac:dyDescent="0.25">
      <c r="A1" s="76" t="s">
        <v>54</v>
      </c>
      <c r="B1" s="76"/>
      <c r="C1" s="76"/>
      <c r="D1" s="76" t="s">
        <v>55</v>
      </c>
      <c r="E1" s="76"/>
      <c r="F1" s="76"/>
      <c r="G1" s="76"/>
      <c r="H1" s="76"/>
      <c r="I1" s="77" t="s">
        <v>56</v>
      </c>
      <c r="J1" s="77"/>
      <c r="K1" s="77"/>
      <c r="L1" s="77"/>
      <c r="M1" s="77"/>
      <c r="N1" s="64"/>
      <c r="O1" s="64"/>
      <c r="P1" s="64"/>
    </row>
    <row r="2" spans="1:16" ht="24.75" customHeight="1" x14ac:dyDescent="0.25">
      <c r="A2" s="76" t="s">
        <v>44</v>
      </c>
      <c r="B2" s="76"/>
      <c r="C2" s="76"/>
      <c r="D2" s="76"/>
      <c r="E2" s="76"/>
      <c r="F2" s="76"/>
      <c r="G2" s="76"/>
      <c r="H2" s="76"/>
      <c r="I2" s="76"/>
      <c r="J2" s="76"/>
      <c r="K2" s="76"/>
      <c r="L2" s="76"/>
      <c r="M2" s="76"/>
      <c r="N2" s="64"/>
      <c r="O2" s="64"/>
      <c r="P2" s="64"/>
    </row>
    <row r="3" spans="1:16" s="21" customFormat="1" ht="45" x14ac:dyDescent="0.2">
      <c r="A3" s="28" t="s">
        <v>3</v>
      </c>
      <c r="B3" s="28" t="s">
        <v>1</v>
      </c>
      <c r="C3" s="17" t="s">
        <v>4</v>
      </c>
      <c r="D3" s="17" t="s">
        <v>6</v>
      </c>
      <c r="E3" s="17" t="s">
        <v>40</v>
      </c>
      <c r="F3" s="17" t="s">
        <v>49</v>
      </c>
      <c r="G3" s="17" t="s">
        <v>28</v>
      </c>
      <c r="H3" s="18" t="s">
        <v>5</v>
      </c>
      <c r="I3" s="29" t="s">
        <v>30</v>
      </c>
      <c r="J3" s="30" t="s">
        <v>42</v>
      </c>
      <c r="K3" s="28" t="s">
        <v>29</v>
      </c>
      <c r="L3" s="31" t="s">
        <v>34</v>
      </c>
      <c r="M3" s="31" t="s">
        <v>35</v>
      </c>
      <c r="N3" s="78" t="s">
        <v>171</v>
      </c>
      <c r="O3" s="79"/>
      <c r="P3" s="80"/>
    </row>
    <row r="4" spans="1:16" ht="75" x14ac:dyDescent="0.25">
      <c r="A4" s="74" t="s">
        <v>161</v>
      </c>
      <c r="B4" s="71">
        <v>1</v>
      </c>
      <c r="C4" s="52">
        <v>1</v>
      </c>
      <c r="D4" s="62" t="s">
        <v>57</v>
      </c>
      <c r="E4" s="47" t="s">
        <v>9</v>
      </c>
      <c r="F4" s="47" t="s">
        <v>153</v>
      </c>
      <c r="G4" s="47" t="s">
        <v>157</v>
      </c>
      <c r="H4" s="61">
        <v>25</v>
      </c>
      <c r="I4" s="50">
        <f>REITORIA_PROEX!I4+REITORIA_COVEST!I4+ESAG!I4+CEART!I4+FAED!I4+CEAD!I4+CEFID!I4+CAV!I4+CCT!I4+CEPLAN!I4+CEO!I4+CEAVI!I4+CERES!I4</f>
        <v>50</v>
      </c>
      <c r="J4" s="32">
        <f>(REITORIA_PROEX!I4-REITORIA_PROEX!J4)+(REITORIA_COVEST!I4-REITORIA_COVEST!J4)+(ESAG!I4-ESAG!J4)+(CEART!I4-CEART!J4)+(FAED!I4-FAED!J4)+(CEAD!I4-CEAD!J4)+(CEFID!I4-CEFID!J4)+(CAV!I4-CAV!J4)+(CCT!I4-CCT!J4)+(CEPLAN!I4-CEPLAN!J4)+(CEO!I4-CEO!J4)+(CEAVI!I4-CEAVI!J4)+(CERES!I4-CERES!J4)</f>
        <v>0</v>
      </c>
      <c r="K4" s="48">
        <f>I4-J4</f>
        <v>50</v>
      </c>
      <c r="L4" s="44">
        <f>H4*I4</f>
        <v>1250</v>
      </c>
      <c r="M4" s="45">
        <f>H4*J4</f>
        <v>0</v>
      </c>
      <c r="N4" s="65"/>
      <c r="O4" s="66"/>
      <c r="P4" s="68"/>
    </row>
    <row r="5" spans="1:16" ht="60" x14ac:dyDescent="0.25">
      <c r="A5" s="72"/>
      <c r="B5" s="72"/>
      <c r="C5" s="52">
        <v>2</v>
      </c>
      <c r="D5" s="62" t="s">
        <v>58</v>
      </c>
      <c r="E5" s="47" t="s">
        <v>9</v>
      </c>
      <c r="F5" s="47" t="s">
        <v>153</v>
      </c>
      <c r="G5" s="47" t="s">
        <v>157</v>
      </c>
      <c r="H5" s="61">
        <v>50</v>
      </c>
      <c r="I5" s="50">
        <f>REITORIA_PROEX!I5+REITORIA_COVEST!I5+ESAG!I5+CEART!I5+FAED!I5+CEAD!I5+CEFID!I5+CAV!I5+CCT!I5+CEPLAN!I5+CEO!I5+CEAVI!I5+CERES!I5</f>
        <v>56</v>
      </c>
      <c r="J5" s="32">
        <f>(REITORIA_PROEX!I5-REITORIA_PROEX!J5)+(REITORIA_COVEST!I5-REITORIA_COVEST!J5)+(ESAG!I5-ESAG!J5)+(CEART!I5-CEART!J5)+(FAED!I5-FAED!J5)+(CEAD!I5-CEAD!J5)+(CEFID!I5-CEFID!J5)+(CAV!I5-CAV!J5)+(CCT!I5-CCT!J5)+(CEPLAN!I5-CEPLAN!J5)+(CEO!I5-CEO!J5)+(CEAVI!I5-CEAVI!J5)+(CERES!I5-CERES!J5)</f>
        <v>0</v>
      </c>
      <c r="K5" s="48">
        <f t="shared" ref="K5:K68" si="0">I5-J5</f>
        <v>56</v>
      </c>
      <c r="L5" s="44">
        <f t="shared" ref="L5:L68" si="1">H5*I5</f>
        <v>2800</v>
      </c>
      <c r="M5" s="45">
        <f t="shared" ref="M5:M68" si="2">H5*J5</f>
        <v>0</v>
      </c>
      <c r="N5" s="65"/>
      <c r="O5" s="66"/>
      <c r="P5" s="68"/>
    </row>
    <row r="6" spans="1:16" ht="60" x14ac:dyDescent="0.25">
      <c r="A6" s="72"/>
      <c r="B6" s="72"/>
      <c r="C6" s="46">
        <v>3</v>
      </c>
      <c r="D6" s="62" t="s">
        <v>59</v>
      </c>
      <c r="E6" s="27" t="s">
        <v>9</v>
      </c>
      <c r="F6" s="27" t="s">
        <v>153</v>
      </c>
      <c r="G6" s="47" t="s">
        <v>157</v>
      </c>
      <c r="H6" s="61">
        <v>50</v>
      </c>
      <c r="I6" s="50">
        <f>REITORIA_PROEX!I6+REITORIA_COVEST!I6+ESAG!I6+CEART!I6+FAED!I6+CEAD!I6+CEFID!I6+CAV!I6+CCT!I6+CEPLAN!I6+CEO!I6+CEAVI!I6+CERES!I6</f>
        <v>50</v>
      </c>
      <c r="J6" s="32">
        <f>(REITORIA_PROEX!I6-REITORIA_PROEX!J6)+(REITORIA_COVEST!I6-REITORIA_COVEST!J6)+(ESAG!I6-ESAG!J6)+(CEART!I6-CEART!J6)+(FAED!I6-FAED!J6)+(CEAD!I6-CEAD!J6)+(CEFID!I6-CEFID!J6)+(CAV!I6-CAV!J6)+(CCT!I6-CCT!J6)+(CEPLAN!I6-CEPLAN!J6)+(CEO!I6-CEO!J6)+(CEAVI!I6-CEAVI!J6)+(CERES!I6-CERES!J6)</f>
        <v>0</v>
      </c>
      <c r="K6" s="48">
        <f t="shared" si="0"/>
        <v>50</v>
      </c>
      <c r="L6" s="44">
        <f t="shared" si="1"/>
        <v>2500</v>
      </c>
      <c r="M6" s="45">
        <f t="shared" si="2"/>
        <v>0</v>
      </c>
      <c r="N6" s="65"/>
      <c r="O6" s="66"/>
      <c r="P6" s="68"/>
    </row>
    <row r="7" spans="1:16" ht="45" x14ac:dyDescent="0.25">
      <c r="A7" s="72"/>
      <c r="B7" s="72"/>
      <c r="C7" s="46">
        <v>4</v>
      </c>
      <c r="D7" s="63" t="s">
        <v>60</v>
      </c>
      <c r="E7" s="27" t="s">
        <v>9</v>
      </c>
      <c r="F7" s="27" t="s">
        <v>153</v>
      </c>
      <c r="G7" s="47" t="s">
        <v>157</v>
      </c>
      <c r="H7" s="61">
        <v>61</v>
      </c>
      <c r="I7" s="50">
        <f>REITORIA_PROEX!I7+REITORIA_COVEST!I7+ESAG!I7+CEART!I7+FAED!I7+CEAD!I7+CEFID!I7+CAV!I7+CCT!I7+CEPLAN!I7+CEO!I7+CEAVI!I7+CERES!I7</f>
        <v>21</v>
      </c>
      <c r="J7" s="32">
        <f>(REITORIA_PROEX!I7-REITORIA_PROEX!J7)+(REITORIA_COVEST!I7-REITORIA_COVEST!J7)+(ESAG!I7-ESAG!J7)+(CEART!I7-CEART!J7)+(FAED!I7-FAED!J7)+(CEAD!I7-CEAD!J7)+(CEFID!I7-CEFID!J7)+(CAV!I7-CAV!J7)+(CCT!I7-CCT!J7)+(CEPLAN!I7-CEPLAN!J7)+(CEO!I7-CEO!J7)+(CEAVI!I7-CEAVI!J7)+(CERES!I7-CERES!J7)</f>
        <v>0</v>
      </c>
      <c r="K7" s="48">
        <f t="shared" si="0"/>
        <v>21</v>
      </c>
      <c r="L7" s="44">
        <f t="shared" si="1"/>
        <v>1281</v>
      </c>
      <c r="M7" s="45">
        <f t="shared" si="2"/>
        <v>0</v>
      </c>
      <c r="N7" s="65"/>
      <c r="O7" s="66"/>
      <c r="P7" s="68"/>
    </row>
    <row r="8" spans="1:16" ht="45" x14ac:dyDescent="0.25">
      <c r="A8" s="72"/>
      <c r="B8" s="72"/>
      <c r="C8" s="46">
        <v>5</v>
      </c>
      <c r="D8" s="63" t="s">
        <v>61</v>
      </c>
      <c r="E8" s="27" t="s">
        <v>9</v>
      </c>
      <c r="F8" s="27" t="s">
        <v>153</v>
      </c>
      <c r="G8" s="47" t="s">
        <v>157</v>
      </c>
      <c r="H8" s="61">
        <v>89</v>
      </c>
      <c r="I8" s="50">
        <f>REITORIA_PROEX!I8+REITORIA_COVEST!I8+ESAG!I8+CEART!I8+FAED!I8+CEAD!I8+CEFID!I8+CAV!I8+CCT!I8+CEPLAN!I8+CEO!I8+CEAVI!I8+CERES!I8</f>
        <v>26</v>
      </c>
      <c r="J8" s="32">
        <f>(REITORIA_PROEX!I8-REITORIA_PROEX!J8)+(REITORIA_COVEST!I8-REITORIA_COVEST!J8)+(ESAG!I8-ESAG!J8)+(CEART!I8-CEART!J8)+(FAED!I8-FAED!J8)+(CEAD!I8-CEAD!J8)+(CEFID!I8-CEFID!J8)+(CAV!I8-CAV!J8)+(CCT!I8-CCT!J8)+(CEPLAN!I8-CEPLAN!J8)+(CEO!I8-CEO!J8)+(CEAVI!I8-CEAVI!J8)+(CERES!I8-CERES!J8)</f>
        <v>5</v>
      </c>
      <c r="K8" s="48">
        <f t="shared" si="0"/>
        <v>21</v>
      </c>
      <c r="L8" s="44">
        <f t="shared" si="1"/>
        <v>2314</v>
      </c>
      <c r="M8" s="45">
        <f t="shared" si="2"/>
        <v>445</v>
      </c>
      <c r="N8" s="65"/>
      <c r="O8" s="66"/>
      <c r="P8" s="68"/>
    </row>
    <row r="9" spans="1:16" ht="75" x14ac:dyDescent="0.25">
      <c r="A9" s="72"/>
      <c r="B9" s="72"/>
      <c r="C9" s="46">
        <v>6</v>
      </c>
      <c r="D9" s="63" t="s">
        <v>62</v>
      </c>
      <c r="E9" s="27" t="s">
        <v>9</v>
      </c>
      <c r="F9" s="27" t="s">
        <v>153</v>
      </c>
      <c r="G9" s="47" t="s">
        <v>157</v>
      </c>
      <c r="H9" s="61">
        <v>30</v>
      </c>
      <c r="I9" s="50">
        <f>REITORIA_PROEX!I9+REITORIA_COVEST!I9+ESAG!I9+CEART!I9+FAED!I9+CEAD!I9+CEFID!I9+CAV!I9+CCT!I9+CEPLAN!I9+CEO!I9+CEAVI!I9+CERES!I9</f>
        <v>54</v>
      </c>
      <c r="J9" s="32">
        <f>(REITORIA_PROEX!I9-REITORIA_PROEX!J9)+(REITORIA_COVEST!I9-REITORIA_COVEST!J9)+(ESAG!I9-ESAG!J9)+(CEART!I9-CEART!J9)+(FAED!I9-FAED!J9)+(CEAD!I9-CEAD!J9)+(CEFID!I9-CEFID!J9)+(CAV!I9-CAV!J9)+(CCT!I9-CCT!J9)+(CEPLAN!I9-CEPLAN!J9)+(CEO!I9-CEO!J9)+(CEAVI!I9-CEAVI!J9)+(CERES!I9-CERES!J9)</f>
        <v>0</v>
      </c>
      <c r="K9" s="48">
        <f t="shared" si="0"/>
        <v>54</v>
      </c>
      <c r="L9" s="44">
        <f t="shared" si="1"/>
        <v>1620</v>
      </c>
      <c r="M9" s="45">
        <f t="shared" si="2"/>
        <v>0</v>
      </c>
      <c r="N9" s="65"/>
      <c r="O9" s="66"/>
      <c r="P9" s="68"/>
    </row>
    <row r="10" spans="1:16" ht="75" x14ac:dyDescent="0.25">
      <c r="A10" s="72"/>
      <c r="B10" s="72"/>
      <c r="C10" s="46">
        <v>7</v>
      </c>
      <c r="D10" s="63" t="s">
        <v>63</v>
      </c>
      <c r="E10" s="27" t="s">
        <v>9</v>
      </c>
      <c r="F10" s="27" t="s">
        <v>153</v>
      </c>
      <c r="G10" s="47" t="s">
        <v>157</v>
      </c>
      <c r="H10" s="61">
        <v>20</v>
      </c>
      <c r="I10" s="50">
        <f>REITORIA_PROEX!I10+REITORIA_COVEST!I10+ESAG!I10+CEART!I10+FAED!I10+CEAD!I10+CEFID!I10+CAV!I10+CCT!I10+CEPLAN!I10+CEO!I10+CEAVI!I10+CERES!I10</f>
        <v>61</v>
      </c>
      <c r="J10" s="32">
        <f>(REITORIA_PROEX!I10-REITORIA_PROEX!J10)+(REITORIA_COVEST!I10-REITORIA_COVEST!J10)+(ESAG!I10-ESAG!J10)+(CEART!I10-CEART!J10)+(FAED!I10-FAED!J10)+(CEAD!I10-CEAD!J10)+(CEFID!I10-CEFID!J10)+(CAV!I10-CAV!J10)+(CCT!I10-CCT!J10)+(CEPLAN!I10-CEPLAN!J10)+(CEO!I10-CEO!J10)+(CEAVI!I10-CEAVI!J10)+(CERES!I10-CERES!J10)</f>
        <v>0</v>
      </c>
      <c r="K10" s="48">
        <f t="shared" si="0"/>
        <v>61</v>
      </c>
      <c r="L10" s="44">
        <f t="shared" si="1"/>
        <v>1220</v>
      </c>
      <c r="M10" s="45">
        <f t="shared" si="2"/>
        <v>0</v>
      </c>
      <c r="N10" s="65"/>
      <c r="O10" s="66"/>
      <c r="P10" s="68"/>
    </row>
    <row r="11" spans="1:16" ht="45" x14ac:dyDescent="0.25">
      <c r="A11" s="72"/>
      <c r="B11" s="72"/>
      <c r="C11" s="46">
        <v>8</v>
      </c>
      <c r="D11" s="63" t="s">
        <v>64</v>
      </c>
      <c r="E11" s="27" t="s">
        <v>9</v>
      </c>
      <c r="F11" s="27" t="s">
        <v>153</v>
      </c>
      <c r="G11" s="47" t="s">
        <v>157</v>
      </c>
      <c r="H11" s="61">
        <v>60</v>
      </c>
      <c r="I11" s="50">
        <f>REITORIA_PROEX!I11+REITORIA_COVEST!I11+ESAG!I11+CEART!I11+FAED!I11+CEAD!I11+CEFID!I11+CAV!I11+CCT!I11+CEPLAN!I11+CEO!I11+CEAVI!I11+CERES!I11</f>
        <v>21</v>
      </c>
      <c r="J11" s="32">
        <f>(REITORIA_PROEX!I11-REITORIA_PROEX!J11)+(REITORIA_COVEST!I11-REITORIA_COVEST!J11)+(ESAG!I11-ESAG!J11)+(CEART!I11-CEART!J11)+(FAED!I11-FAED!J11)+(CEAD!I11-CEAD!J11)+(CEFID!I11-CEFID!J11)+(CAV!I11-CAV!J11)+(CCT!I11-CCT!J11)+(CEPLAN!I11-CEPLAN!J11)+(CEO!I11-CEO!J11)+(CEAVI!I11-CEAVI!J11)+(CERES!I11-CERES!J11)</f>
        <v>10</v>
      </c>
      <c r="K11" s="48">
        <f t="shared" si="0"/>
        <v>11</v>
      </c>
      <c r="L11" s="44">
        <f t="shared" si="1"/>
        <v>1260</v>
      </c>
      <c r="M11" s="45">
        <f t="shared" si="2"/>
        <v>600</v>
      </c>
      <c r="N11" s="65"/>
      <c r="O11" s="66"/>
      <c r="P11" s="68"/>
    </row>
    <row r="12" spans="1:16" ht="45" x14ac:dyDescent="0.25">
      <c r="A12" s="73"/>
      <c r="B12" s="73"/>
      <c r="C12" s="46">
        <v>9</v>
      </c>
      <c r="D12" s="63" t="s">
        <v>65</v>
      </c>
      <c r="E12" s="27" t="s">
        <v>9</v>
      </c>
      <c r="F12" s="27" t="s">
        <v>153</v>
      </c>
      <c r="G12" s="47" t="s">
        <v>157</v>
      </c>
      <c r="H12" s="61">
        <v>97.5</v>
      </c>
      <c r="I12" s="50">
        <f>REITORIA_PROEX!I12+REITORIA_COVEST!I12+ESAG!I12+CEART!I12+FAED!I12+CEAD!I12+CEFID!I12+CAV!I12+CCT!I12+CEPLAN!I12+CEO!I12+CEAVI!I12+CERES!I12</f>
        <v>22</v>
      </c>
      <c r="J12" s="32">
        <f>(REITORIA_PROEX!I12-REITORIA_PROEX!J12)+(REITORIA_COVEST!I12-REITORIA_COVEST!J12)+(ESAG!I12-ESAG!J12)+(CEART!I12-CEART!J12)+(FAED!I12-FAED!J12)+(CEAD!I12-CEAD!J12)+(CEFID!I12-CEFID!J12)+(CAV!I12-CAV!J12)+(CCT!I12-CCT!J12)+(CEPLAN!I12-CEPLAN!J12)+(CEO!I12-CEO!J12)+(CEAVI!I12-CEAVI!J12)+(CERES!I12-CERES!J12)</f>
        <v>14</v>
      </c>
      <c r="K12" s="48">
        <f t="shared" si="0"/>
        <v>8</v>
      </c>
      <c r="L12" s="44">
        <f t="shared" si="1"/>
        <v>2145</v>
      </c>
      <c r="M12" s="45">
        <f t="shared" si="2"/>
        <v>1365</v>
      </c>
      <c r="N12" s="65"/>
      <c r="O12" s="66"/>
      <c r="P12" s="68"/>
    </row>
    <row r="13" spans="1:16" ht="60" x14ac:dyDescent="0.25">
      <c r="A13" s="74" t="s">
        <v>162</v>
      </c>
      <c r="B13" s="71">
        <v>2</v>
      </c>
      <c r="C13" s="46">
        <v>10</v>
      </c>
      <c r="D13" s="53" t="s">
        <v>66</v>
      </c>
      <c r="E13" s="27" t="s">
        <v>9</v>
      </c>
      <c r="F13" s="27" t="s">
        <v>154</v>
      </c>
      <c r="G13" s="47" t="s">
        <v>158</v>
      </c>
      <c r="H13" s="61">
        <v>48</v>
      </c>
      <c r="I13" s="50">
        <f>REITORIA_PROEX!I13+REITORIA_COVEST!I13+ESAG!I13+CEART!I13+FAED!I13+CEAD!I13+CEFID!I13+CAV!I13+CCT!I13+CEPLAN!I13+CEO!I13+CEAVI!I13+CERES!I13</f>
        <v>38</v>
      </c>
      <c r="J13" s="32">
        <f>(REITORIA_PROEX!I13-REITORIA_PROEX!J13)+(REITORIA_COVEST!I13-REITORIA_COVEST!J13)+(ESAG!I13-ESAG!J13)+(CEART!I13-CEART!J13)+(FAED!I13-FAED!J13)+(CEAD!I13-CEAD!J13)+(CEFID!I13-CEFID!J13)+(CAV!I13-CAV!J13)+(CCT!I13-CCT!J13)+(CEPLAN!I13-CEPLAN!J13)+(CEO!I13-CEO!J13)+(CEAVI!I13-CEAVI!J13)+(CERES!I13-CERES!J13)</f>
        <v>0</v>
      </c>
      <c r="K13" s="48">
        <f t="shared" si="0"/>
        <v>38</v>
      </c>
      <c r="L13" s="44">
        <f t="shared" si="1"/>
        <v>1824</v>
      </c>
      <c r="M13" s="45">
        <f t="shared" si="2"/>
        <v>0</v>
      </c>
      <c r="N13" s="65"/>
      <c r="O13" s="66"/>
      <c r="P13" s="68"/>
    </row>
    <row r="14" spans="1:16" ht="60" x14ac:dyDescent="0.25">
      <c r="A14" s="72"/>
      <c r="B14" s="72"/>
      <c r="C14" s="46">
        <v>11</v>
      </c>
      <c r="D14" s="53" t="s">
        <v>67</v>
      </c>
      <c r="E14" s="27" t="s">
        <v>9</v>
      </c>
      <c r="F14" s="27" t="s">
        <v>154</v>
      </c>
      <c r="G14" s="47" t="s">
        <v>158</v>
      </c>
      <c r="H14" s="61">
        <v>50</v>
      </c>
      <c r="I14" s="50">
        <f>REITORIA_PROEX!I14+REITORIA_COVEST!I14+ESAG!I14+CEART!I14+FAED!I14+CEAD!I14+CEFID!I14+CAV!I14+CCT!I14+CEPLAN!I14+CEO!I14+CEAVI!I14+CERES!I14</f>
        <v>32</v>
      </c>
      <c r="J14" s="32">
        <f>(REITORIA_PROEX!I14-REITORIA_PROEX!J14)+(REITORIA_COVEST!I14-REITORIA_COVEST!J14)+(ESAG!I14-ESAG!J14)+(CEART!I14-CEART!J14)+(FAED!I14-FAED!J14)+(CEAD!I14-CEAD!J14)+(CEFID!I14-CEFID!J14)+(CAV!I14-CAV!J14)+(CCT!I14-CCT!J14)+(CEPLAN!I14-CEPLAN!J14)+(CEO!I14-CEO!J14)+(CEAVI!I14-CEAVI!J14)+(CERES!I14-CERES!J14)</f>
        <v>0</v>
      </c>
      <c r="K14" s="48">
        <f t="shared" si="0"/>
        <v>32</v>
      </c>
      <c r="L14" s="44">
        <f t="shared" si="1"/>
        <v>1600</v>
      </c>
      <c r="M14" s="45">
        <f t="shared" si="2"/>
        <v>0</v>
      </c>
      <c r="N14" s="65"/>
      <c r="O14" s="66"/>
      <c r="P14" s="68"/>
    </row>
    <row r="15" spans="1:16" ht="60" x14ac:dyDescent="0.25">
      <c r="A15" s="73"/>
      <c r="B15" s="73"/>
      <c r="C15" s="46">
        <v>12</v>
      </c>
      <c r="D15" s="53" t="s">
        <v>68</v>
      </c>
      <c r="E15" s="27"/>
      <c r="F15" s="27" t="s">
        <v>154</v>
      </c>
      <c r="G15" s="47" t="s">
        <v>158</v>
      </c>
      <c r="H15" s="61">
        <v>52.6</v>
      </c>
      <c r="I15" s="50">
        <f>REITORIA_PROEX!I15+REITORIA_COVEST!I15+ESAG!I15+CEART!I15+FAED!I15+CEAD!I15+CEFID!I15+CAV!I15+CCT!I15+CEPLAN!I15+CEO!I15+CEAVI!I15+CERES!I15</f>
        <v>10</v>
      </c>
      <c r="J15" s="32">
        <f>(REITORIA_PROEX!I15-REITORIA_PROEX!J15)+(REITORIA_COVEST!I15-REITORIA_COVEST!J15)+(ESAG!I15-ESAG!J15)+(CEART!I15-CEART!J15)+(FAED!I15-FAED!J15)+(CEAD!I15-CEAD!J15)+(CEFID!I15-CEFID!J15)+(CAV!I15-CAV!J15)+(CCT!I15-CCT!J15)+(CEPLAN!I15-CEPLAN!J15)+(CEO!I15-CEO!J15)+(CEAVI!I15-CEAVI!J15)+(CERES!I15-CERES!J15)</f>
        <v>0</v>
      </c>
      <c r="K15" s="48">
        <f t="shared" si="0"/>
        <v>10</v>
      </c>
      <c r="L15" s="44">
        <f t="shared" si="1"/>
        <v>526</v>
      </c>
      <c r="M15" s="45">
        <f t="shared" si="2"/>
        <v>0</v>
      </c>
      <c r="N15" s="65"/>
      <c r="O15" s="66"/>
      <c r="P15" s="68"/>
    </row>
    <row r="16" spans="1:16" ht="75" x14ac:dyDescent="0.25">
      <c r="A16" s="74" t="s">
        <v>163</v>
      </c>
      <c r="B16" s="71">
        <v>3</v>
      </c>
      <c r="C16" s="46">
        <v>13</v>
      </c>
      <c r="D16" s="53" t="s">
        <v>69</v>
      </c>
      <c r="E16" s="27" t="s">
        <v>9</v>
      </c>
      <c r="F16" s="27" t="s">
        <v>155</v>
      </c>
      <c r="G16" s="47" t="s">
        <v>158</v>
      </c>
      <c r="H16" s="61">
        <v>9.1300000000000008</v>
      </c>
      <c r="I16" s="50">
        <f>REITORIA_PROEX!I16+REITORIA_COVEST!I16+ESAG!I16+CEART!I16+FAED!I16+CEAD!I16+CEFID!I16+CAV!I16+CCT!I16+CEPLAN!I16+CEO!I16+CEAVI!I16+CERES!I16</f>
        <v>6390</v>
      </c>
      <c r="J16" s="32">
        <f>(REITORIA_PROEX!I16-REITORIA_PROEX!J16)+(REITORIA_COVEST!I16-REITORIA_COVEST!J16)+(ESAG!I16-ESAG!J16)+(CEART!I16-CEART!J16)+(FAED!I16-FAED!J16)+(CEAD!I16-CEAD!J16)+(CEFID!I16-CEFID!J16)+(CAV!I16-CAV!J16)+(CCT!I16-CCT!J16)+(CEPLAN!I16-CEPLAN!J16)+(CEO!I16-CEO!J16)+(CEAVI!I16-CEAVI!J16)+(CERES!I16-CERES!J16)</f>
        <v>3584</v>
      </c>
      <c r="K16" s="48">
        <f t="shared" si="0"/>
        <v>2806</v>
      </c>
      <c r="L16" s="44">
        <f t="shared" si="1"/>
        <v>58340.700000000004</v>
      </c>
      <c r="M16" s="45">
        <f t="shared" si="2"/>
        <v>32721.920000000002</v>
      </c>
      <c r="N16" s="65">
        <v>500</v>
      </c>
      <c r="O16" s="66">
        <f>H16*N16</f>
        <v>4565</v>
      </c>
      <c r="P16" s="68">
        <f>N16/5890</f>
        <v>8.4889643463497449E-2</v>
      </c>
    </row>
    <row r="17" spans="1:16" ht="60" x14ac:dyDescent="0.25">
      <c r="A17" s="73"/>
      <c r="B17" s="73"/>
      <c r="C17" s="46">
        <v>14</v>
      </c>
      <c r="D17" s="53" t="s">
        <v>70</v>
      </c>
      <c r="E17" s="27" t="s">
        <v>9</v>
      </c>
      <c r="F17" s="27" t="s">
        <v>155</v>
      </c>
      <c r="G17" s="47" t="s">
        <v>158</v>
      </c>
      <c r="H17" s="61">
        <v>17</v>
      </c>
      <c r="I17" s="50">
        <f>REITORIA_PROEX!I17+REITORIA_COVEST!I17+ESAG!I17+CEART!I17+FAED!I17+CEAD!I17+CEFID!I17+CAV!I17+CCT!I17+CEPLAN!I17+CEO!I17+CEAVI!I17+CERES!I17</f>
        <v>1572</v>
      </c>
      <c r="J17" s="32">
        <f>(REITORIA_PROEX!I17-REITORIA_PROEX!J17)+(REITORIA_COVEST!I17-REITORIA_COVEST!J17)+(ESAG!I17-ESAG!J17)+(CEART!I17-CEART!J17)+(FAED!I17-FAED!J17)+(CEAD!I17-CEAD!J17)+(CEFID!I17-CEFID!J17)+(CAV!I17-CAV!J17)+(CCT!I17-CCT!J17)+(CEPLAN!I17-CEPLAN!J17)+(CEO!I17-CEO!J17)+(CEAVI!I17-CEAVI!J17)+(CERES!I17-CERES!J17)</f>
        <v>700</v>
      </c>
      <c r="K17" s="48">
        <f t="shared" si="0"/>
        <v>872</v>
      </c>
      <c r="L17" s="44">
        <f t="shared" si="1"/>
        <v>26724</v>
      </c>
      <c r="M17" s="45">
        <f t="shared" si="2"/>
        <v>11900</v>
      </c>
      <c r="N17" s="65"/>
      <c r="O17" s="66"/>
      <c r="P17" s="68"/>
    </row>
    <row r="18" spans="1:16" ht="75" x14ac:dyDescent="0.25">
      <c r="A18" s="74" t="s">
        <v>163</v>
      </c>
      <c r="B18" s="71">
        <v>4</v>
      </c>
      <c r="C18" s="46">
        <v>15</v>
      </c>
      <c r="D18" s="53" t="s">
        <v>71</v>
      </c>
      <c r="E18" s="27" t="s">
        <v>9</v>
      </c>
      <c r="F18" s="27" t="s">
        <v>155</v>
      </c>
      <c r="G18" s="47" t="s">
        <v>159</v>
      </c>
      <c r="H18" s="61">
        <v>25</v>
      </c>
      <c r="I18" s="50">
        <f>REITORIA_PROEX!I18+REITORIA_COVEST!I18+ESAG!I18+CEART!I18+FAED!I18+CEAD!I18+CEFID!I18+CAV!I18+CCT!I18+CEPLAN!I18+CEO!I18+CEAVI!I18+CERES!I18</f>
        <v>73</v>
      </c>
      <c r="J18" s="32">
        <f>(REITORIA_PROEX!I18-REITORIA_PROEX!J18)+(REITORIA_COVEST!I18-REITORIA_COVEST!J18)+(ESAG!I18-ESAG!J18)+(CEART!I18-CEART!J18)+(FAED!I18-FAED!J18)+(CEAD!I18-CEAD!J18)+(CEFID!I18-CEFID!J18)+(CAV!I18-CAV!J18)+(CCT!I18-CCT!J18)+(CEPLAN!I18-CEPLAN!J18)+(CEO!I18-CEO!J18)+(CEAVI!I18-CEAVI!J18)+(CERES!I18-CERES!J18)</f>
        <v>17</v>
      </c>
      <c r="K18" s="48">
        <f t="shared" si="0"/>
        <v>56</v>
      </c>
      <c r="L18" s="44">
        <f t="shared" si="1"/>
        <v>1825</v>
      </c>
      <c r="M18" s="45">
        <f t="shared" si="2"/>
        <v>425</v>
      </c>
      <c r="N18" s="65"/>
      <c r="O18" s="66"/>
      <c r="P18" s="68"/>
    </row>
    <row r="19" spans="1:16" ht="75" x14ac:dyDescent="0.25">
      <c r="A19" s="72"/>
      <c r="B19" s="72"/>
      <c r="C19" s="46">
        <v>16</v>
      </c>
      <c r="D19" s="53" t="s">
        <v>72</v>
      </c>
      <c r="E19" s="27" t="s">
        <v>9</v>
      </c>
      <c r="F19" s="27" t="s">
        <v>155</v>
      </c>
      <c r="G19" s="47" t="s">
        <v>159</v>
      </c>
      <c r="H19" s="61">
        <v>32</v>
      </c>
      <c r="I19" s="50">
        <f>REITORIA_PROEX!I19+REITORIA_COVEST!I19+ESAG!I19+CEART!I19+FAED!I19+CEAD!I19+CEFID!I19+CAV!I19+CCT!I19+CEPLAN!I19+CEO!I19+CEAVI!I19+CERES!I19</f>
        <v>83</v>
      </c>
      <c r="J19" s="32">
        <f>(REITORIA_PROEX!I19-REITORIA_PROEX!J19)+(REITORIA_COVEST!I19-REITORIA_COVEST!J19)+(ESAG!I19-ESAG!J19)+(CEART!I19-CEART!J19)+(FAED!I19-FAED!J19)+(CEAD!I19-CEAD!J19)+(CEFID!I19-CEFID!J19)+(CAV!I19-CAV!J19)+(CCT!I19-CCT!J19)+(CEPLAN!I19-CEPLAN!J19)+(CEO!I19-CEO!J19)+(CEAVI!I19-CEAVI!J19)+(CERES!I19-CERES!J19)</f>
        <v>21</v>
      </c>
      <c r="K19" s="48">
        <f t="shared" si="0"/>
        <v>62</v>
      </c>
      <c r="L19" s="44">
        <f t="shared" si="1"/>
        <v>2656</v>
      </c>
      <c r="M19" s="45">
        <f t="shared" si="2"/>
        <v>672</v>
      </c>
      <c r="N19" s="65"/>
      <c r="O19" s="66"/>
      <c r="P19" s="67"/>
    </row>
    <row r="20" spans="1:16" ht="135" x14ac:dyDescent="0.25">
      <c r="A20" s="72"/>
      <c r="B20" s="72"/>
      <c r="C20" s="46">
        <v>17</v>
      </c>
      <c r="D20" s="53" t="s">
        <v>73</v>
      </c>
      <c r="E20" s="27" t="s">
        <v>9</v>
      </c>
      <c r="F20" s="27" t="s">
        <v>155</v>
      </c>
      <c r="G20" s="47" t="s">
        <v>159</v>
      </c>
      <c r="H20" s="61">
        <v>22</v>
      </c>
      <c r="I20" s="50">
        <f>REITORIA_PROEX!I20+REITORIA_COVEST!I20+ESAG!I20+CEART!I20+FAED!I20+CEAD!I20+CEFID!I20+CAV!I20+CCT!I20+CEPLAN!I20+CEO!I20+CEAVI!I20+CERES!I20</f>
        <v>73</v>
      </c>
      <c r="J20" s="32">
        <f>(REITORIA_PROEX!I20-REITORIA_PROEX!J20)+(REITORIA_COVEST!I20-REITORIA_COVEST!J20)+(ESAG!I20-ESAG!J20)+(CEART!I20-CEART!J20)+(FAED!I20-FAED!J20)+(CEAD!I20-CEAD!J20)+(CEFID!I20-CEFID!J20)+(CAV!I20-CAV!J20)+(CCT!I20-CCT!J20)+(CEPLAN!I20-CEPLAN!J20)+(CEO!I20-CEO!J20)+(CEAVI!I20-CEAVI!J20)+(CERES!I20-CERES!J20)</f>
        <v>17</v>
      </c>
      <c r="K20" s="48">
        <f t="shared" si="0"/>
        <v>56</v>
      </c>
      <c r="L20" s="44">
        <f t="shared" si="1"/>
        <v>1606</v>
      </c>
      <c r="M20" s="45">
        <f t="shared" si="2"/>
        <v>374</v>
      </c>
      <c r="N20" s="65"/>
      <c r="O20" s="66"/>
      <c r="P20" s="67"/>
    </row>
    <row r="21" spans="1:16" ht="120" x14ac:dyDescent="0.25">
      <c r="A21" s="72"/>
      <c r="B21" s="72"/>
      <c r="C21" s="46">
        <v>18</v>
      </c>
      <c r="D21" s="53" t="s">
        <v>74</v>
      </c>
      <c r="E21" s="27" t="s">
        <v>9</v>
      </c>
      <c r="F21" s="27" t="s">
        <v>155</v>
      </c>
      <c r="G21" s="47" t="s">
        <v>159</v>
      </c>
      <c r="H21" s="61">
        <v>22</v>
      </c>
      <c r="I21" s="50">
        <f>REITORIA_PROEX!I21+REITORIA_COVEST!I21+ESAG!I21+CEART!I21+FAED!I21+CEAD!I21+CEFID!I21+CAV!I21+CCT!I21+CEPLAN!I21+CEO!I21+CEAVI!I21+CERES!I21</f>
        <v>83</v>
      </c>
      <c r="J21" s="32">
        <f>(REITORIA_PROEX!I21-REITORIA_PROEX!J21)+(REITORIA_COVEST!I21-REITORIA_COVEST!J21)+(ESAG!I21-ESAG!J21)+(CEART!I21-CEART!J21)+(FAED!I21-FAED!J21)+(CEAD!I21-CEAD!J21)+(CEFID!I21-CEFID!J21)+(CAV!I21-CAV!J21)+(CCT!I21-CCT!J21)+(CEPLAN!I21-CEPLAN!J21)+(CEO!I21-CEO!J21)+(CEAVI!I21-CEAVI!J21)+(CERES!I21-CERES!J21)</f>
        <v>21</v>
      </c>
      <c r="K21" s="48">
        <f t="shared" si="0"/>
        <v>62</v>
      </c>
      <c r="L21" s="44">
        <f t="shared" si="1"/>
        <v>1826</v>
      </c>
      <c r="M21" s="45">
        <f t="shared" si="2"/>
        <v>462</v>
      </c>
      <c r="N21" s="65"/>
      <c r="O21" s="66"/>
      <c r="P21" s="67"/>
    </row>
    <row r="22" spans="1:16" ht="135" x14ac:dyDescent="0.25">
      <c r="A22" s="72"/>
      <c r="B22" s="72"/>
      <c r="C22" s="46">
        <v>19</v>
      </c>
      <c r="D22" s="53" t="s">
        <v>75</v>
      </c>
      <c r="E22" s="27" t="s">
        <v>9</v>
      </c>
      <c r="F22" s="27" t="s">
        <v>155</v>
      </c>
      <c r="G22" s="47" t="s">
        <v>159</v>
      </c>
      <c r="H22" s="61">
        <v>14</v>
      </c>
      <c r="I22" s="50">
        <f>REITORIA_PROEX!I22+REITORIA_COVEST!I22+ESAG!I22+CEART!I22+FAED!I22+CEAD!I22+CEFID!I22+CAV!I22+CCT!I22+CEPLAN!I22+CEO!I22+CEAVI!I22+CERES!I22</f>
        <v>166</v>
      </c>
      <c r="J22" s="32">
        <f>(REITORIA_PROEX!I22-REITORIA_PROEX!J22)+(REITORIA_COVEST!I22-REITORIA_COVEST!J22)+(ESAG!I22-ESAG!J22)+(CEART!I22-CEART!J22)+(FAED!I22-FAED!J22)+(CEAD!I22-CEAD!J22)+(CEFID!I22-CEFID!J22)+(CAV!I22-CAV!J22)+(CCT!I22-CCT!J22)+(CEPLAN!I22-CEPLAN!J22)+(CEO!I22-CEO!J22)+(CEAVI!I22-CEAVI!J22)+(CERES!I22-CERES!J22)</f>
        <v>91</v>
      </c>
      <c r="K22" s="48">
        <f t="shared" si="0"/>
        <v>75</v>
      </c>
      <c r="L22" s="44">
        <f t="shared" si="1"/>
        <v>2324</v>
      </c>
      <c r="M22" s="45">
        <f t="shared" si="2"/>
        <v>1274</v>
      </c>
      <c r="N22" s="65"/>
      <c r="O22" s="66"/>
      <c r="P22" s="67"/>
    </row>
    <row r="23" spans="1:16" ht="135" x14ac:dyDescent="0.25">
      <c r="A23" s="72"/>
      <c r="B23" s="72"/>
      <c r="C23" s="46">
        <v>20</v>
      </c>
      <c r="D23" s="53" t="s">
        <v>76</v>
      </c>
      <c r="E23" s="27" t="s">
        <v>9</v>
      </c>
      <c r="F23" s="27" t="s">
        <v>155</v>
      </c>
      <c r="G23" s="47" t="s">
        <v>159</v>
      </c>
      <c r="H23" s="61">
        <v>14</v>
      </c>
      <c r="I23" s="50">
        <f>REITORIA_PROEX!I23+REITORIA_COVEST!I23+ESAG!I23+CEART!I23+FAED!I23+CEAD!I23+CEFID!I23+CAV!I23+CCT!I23+CEPLAN!I23+CEO!I23+CEAVI!I23+CERES!I23</f>
        <v>119</v>
      </c>
      <c r="J23" s="32">
        <f>(REITORIA_PROEX!I23-REITORIA_PROEX!J23)+(REITORIA_COVEST!I23-REITORIA_COVEST!J23)+(ESAG!I23-ESAG!J23)+(CEART!I23-CEART!J23)+(FAED!I23-FAED!J23)+(CEAD!I23-CEAD!J23)+(CEFID!I23-CEFID!J23)+(CAV!I23-CAV!J23)+(CCT!I23-CCT!J23)+(CEPLAN!I23-CEPLAN!J23)+(CEO!I23-CEO!J23)+(CEAVI!I23-CEAVI!J23)+(CERES!I23-CERES!J23)</f>
        <v>44</v>
      </c>
      <c r="K23" s="48">
        <f t="shared" si="0"/>
        <v>75</v>
      </c>
      <c r="L23" s="44">
        <f t="shared" si="1"/>
        <v>1666</v>
      </c>
      <c r="M23" s="45">
        <f t="shared" si="2"/>
        <v>616</v>
      </c>
      <c r="N23" s="65"/>
      <c r="O23" s="66"/>
      <c r="P23" s="67"/>
    </row>
    <row r="24" spans="1:16" ht="105" x14ac:dyDescent="0.25">
      <c r="A24" s="72"/>
      <c r="B24" s="72"/>
      <c r="C24" s="46">
        <v>21</v>
      </c>
      <c r="D24" s="53" t="s">
        <v>77</v>
      </c>
      <c r="E24" s="27" t="s">
        <v>9</v>
      </c>
      <c r="F24" s="27" t="s">
        <v>155</v>
      </c>
      <c r="G24" s="47" t="s">
        <v>159</v>
      </c>
      <c r="H24" s="61">
        <v>20</v>
      </c>
      <c r="I24" s="50">
        <f>REITORIA_PROEX!I24+REITORIA_COVEST!I24+ESAG!I24+CEART!I24+FAED!I24+CEAD!I24+CEFID!I24+CAV!I24+CCT!I24+CEPLAN!I24+CEO!I24+CEAVI!I24+CERES!I24</f>
        <v>167</v>
      </c>
      <c r="J24" s="32">
        <f>(REITORIA_PROEX!I24-REITORIA_PROEX!J24)+(REITORIA_COVEST!I24-REITORIA_COVEST!J24)+(ESAG!I24-ESAG!J24)+(CEART!I24-CEART!J24)+(FAED!I24-FAED!J24)+(CEAD!I24-CEAD!J24)+(CEFID!I24-CEFID!J24)+(CAV!I24-CAV!J24)+(CCT!I24-CCT!J24)+(CEPLAN!I24-CEPLAN!J24)+(CEO!I24-CEO!J24)+(CEAVI!I24-CEAVI!J24)+(CERES!I24-CERES!J24)</f>
        <v>91</v>
      </c>
      <c r="K24" s="48">
        <f t="shared" si="0"/>
        <v>76</v>
      </c>
      <c r="L24" s="44">
        <f t="shared" si="1"/>
        <v>3340</v>
      </c>
      <c r="M24" s="45">
        <f t="shared" si="2"/>
        <v>1820</v>
      </c>
      <c r="N24" s="65"/>
      <c r="O24" s="66"/>
      <c r="P24" s="67"/>
    </row>
    <row r="25" spans="1:16" ht="90" x14ac:dyDescent="0.25">
      <c r="A25" s="72"/>
      <c r="B25" s="72"/>
      <c r="C25" s="46">
        <v>22</v>
      </c>
      <c r="D25" s="53" t="s">
        <v>78</v>
      </c>
      <c r="E25" s="27" t="s">
        <v>9</v>
      </c>
      <c r="F25" s="27" t="s">
        <v>155</v>
      </c>
      <c r="G25" s="47" t="s">
        <v>159</v>
      </c>
      <c r="H25" s="61">
        <v>18</v>
      </c>
      <c r="I25" s="50">
        <f>REITORIA_PROEX!I25+REITORIA_COVEST!I25+ESAG!I25+CEART!I25+FAED!I25+CEAD!I25+CEFID!I25+CAV!I25+CCT!I25+CEPLAN!I25+CEO!I25+CEAVI!I25+CERES!I25</f>
        <v>32</v>
      </c>
      <c r="J25" s="32">
        <f>(REITORIA_PROEX!I25-REITORIA_PROEX!J25)+(REITORIA_COVEST!I25-REITORIA_COVEST!J25)+(ESAG!I25-ESAG!J25)+(CEART!I25-CEART!J25)+(FAED!I25-FAED!J25)+(CEAD!I25-CEAD!J25)+(CEFID!I25-CEFID!J25)+(CAV!I25-CAV!J25)+(CCT!I25-CCT!J25)+(CEPLAN!I25-CEPLAN!J25)+(CEO!I25-CEO!J25)+(CEAVI!I25-CEAVI!J25)+(CERES!I25-CERES!J25)</f>
        <v>32</v>
      </c>
      <c r="K25" s="48">
        <f t="shared" si="0"/>
        <v>0</v>
      </c>
      <c r="L25" s="44">
        <f t="shared" si="1"/>
        <v>576</v>
      </c>
      <c r="M25" s="45">
        <f t="shared" si="2"/>
        <v>576</v>
      </c>
      <c r="N25" s="65"/>
      <c r="O25" s="66"/>
      <c r="P25" s="67"/>
    </row>
    <row r="26" spans="1:16" ht="90" x14ac:dyDescent="0.25">
      <c r="A26" s="72"/>
      <c r="B26" s="72"/>
      <c r="C26" s="46">
        <v>23</v>
      </c>
      <c r="D26" s="53" t="s">
        <v>79</v>
      </c>
      <c r="E26" s="27" t="s">
        <v>9</v>
      </c>
      <c r="F26" s="27" t="s">
        <v>155</v>
      </c>
      <c r="G26" s="47" t="s">
        <v>159</v>
      </c>
      <c r="H26" s="61">
        <v>28</v>
      </c>
      <c r="I26" s="50">
        <f>REITORIA_PROEX!I26+REITORIA_COVEST!I26+ESAG!I26+CEART!I26+FAED!I26+CEAD!I26+CEFID!I26+CAV!I26+CCT!I26+CEPLAN!I26+CEO!I26+CEAVI!I26+CERES!I26</f>
        <v>176</v>
      </c>
      <c r="J26" s="32">
        <f>(REITORIA_PROEX!I26-REITORIA_PROEX!J26)+(REITORIA_COVEST!I26-REITORIA_COVEST!J26)+(ESAG!I26-ESAG!J26)+(CEART!I26-CEART!J26)+(FAED!I26-FAED!J26)+(CEAD!I26-CEAD!J26)+(CEFID!I26-CEFID!J26)+(CAV!I26-CAV!J26)+(CCT!I26-CCT!J26)+(CEPLAN!I26-CEPLAN!J26)+(CEO!I26-CEO!J26)+(CEAVI!I26-CEAVI!J26)+(CERES!I26-CERES!J26)</f>
        <v>91</v>
      </c>
      <c r="K26" s="48">
        <f t="shared" si="0"/>
        <v>85</v>
      </c>
      <c r="L26" s="44">
        <f t="shared" si="1"/>
        <v>4928</v>
      </c>
      <c r="M26" s="45">
        <f t="shared" si="2"/>
        <v>2548</v>
      </c>
      <c r="N26" s="65"/>
      <c r="O26" s="66"/>
      <c r="P26" s="67"/>
    </row>
    <row r="27" spans="1:16" ht="90" x14ac:dyDescent="0.25">
      <c r="A27" s="72"/>
      <c r="B27" s="72"/>
      <c r="C27" s="46">
        <v>24</v>
      </c>
      <c r="D27" s="53" t="s">
        <v>80</v>
      </c>
      <c r="E27" s="27" t="s">
        <v>9</v>
      </c>
      <c r="F27" s="27" t="s">
        <v>155</v>
      </c>
      <c r="G27" s="47" t="s">
        <v>159</v>
      </c>
      <c r="H27" s="61">
        <v>28</v>
      </c>
      <c r="I27" s="50">
        <f>REITORIA_PROEX!I27+REITORIA_COVEST!I27+ESAG!I27+CEART!I27+FAED!I27+CEAD!I27+CEFID!I27+CAV!I27+CCT!I27+CEPLAN!I27+CEO!I27+CEAVI!I27+CERES!I27</f>
        <v>166</v>
      </c>
      <c r="J27" s="32">
        <f>(REITORIA_PROEX!I27-REITORIA_PROEX!J27)+(REITORIA_COVEST!I27-REITORIA_COVEST!J27)+(ESAG!I27-ESAG!J27)+(CEART!I27-CEART!J27)+(FAED!I27-FAED!J27)+(CEAD!I27-CEAD!J27)+(CEFID!I27-CEFID!J27)+(CAV!I27-CAV!J27)+(CCT!I27-CCT!J27)+(CEPLAN!I27-CEPLAN!J27)+(CEO!I27-CEO!J27)+(CEAVI!I27-CEAVI!J27)+(CERES!I27-CERES!J27)</f>
        <v>59</v>
      </c>
      <c r="K27" s="48">
        <f t="shared" si="0"/>
        <v>107</v>
      </c>
      <c r="L27" s="44">
        <f t="shared" si="1"/>
        <v>4648</v>
      </c>
      <c r="M27" s="45">
        <f t="shared" si="2"/>
        <v>1652</v>
      </c>
      <c r="N27" s="65"/>
      <c r="O27" s="66"/>
      <c r="P27" s="67"/>
    </row>
    <row r="28" spans="1:16" ht="105" x14ac:dyDescent="0.25">
      <c r="A28" s="72"/>
      <c r="B28" s="72"/>
      <c r="C28" s="46">
        <v>25</v>
      </c>
      <c r="D28" s="53" t="s">
        <v>81</v>
      </c>
      <c r="E28" s="27" t="s">
        <v>9</v>
      </c>
      <c r="F28" s="27" t="s">
        <v>155</v>
      </c>
      <c r="G28" s="47" t="s">
        <v>159</v>
      </c>
      <c r="H28" s="61">
        <v>20</v>
      </c>
      <c r="I28" s="50">
        <f>REITORIA_PROEX!I28+REITORIA_COVEST!I28+ESAG!I28+CEART!I28+FAED!I28+CEAD!I28+CEFID!I28+CAV!I28+CCT!I28+CEPLAN!I28+CEO!I28+CEAVI!I28+CERES!I28</f>
        <v>171</v>
      </c>
      <c r="J28" s="32">
        <f>(REITORIA_PROEX!I28-REITORIA_PROEX!J28)+(REITORIA_COVEST!I28-REITORIA_COVEST!J28)+(ESAG!I28-ESAG!J28)+(CEART!I28-CEART!J28)+(FAED!I28-FAED!J28)+(CEAD!I28-CEAD!J28)+(CEFID!I28-CEFID!J28)+(CAV!I28-CAV!J28)+(CCT!I28-CCT!J28)+(CEPLAN!I28-CEPLAN!J28)+(CEO!I28-CEO!J28)+(CEAVI!I28-CEAVI!J28)+(CERES!I28-CERES!J28)</f>
        <v>77</v>
      </c>
      <c r="K28" s="48">
        <f t="shared" si="0"/>
        <v>94</v>
      </c>
      <c r="L28" s="44">
        <f t="shared" si="1"/>
        <v>3420</v>
      </c>
      <c r="M28" s="45">
        <f t="shared" si="2"/>
        <v>1540</v>
      </c>
      <c r="N28" s="65"/>
      <c r="O28" s="66"/>
      <c r="P28" s="67"/>
    </row>
    <row r="29" spans="1:16" ht="105" x14ac:dyDescent="0.25">
      <c r="A29" s="72"/>
      <c r="B29" s="72"/>
      <c r="C29" s="46">
        <v>26</v>
      </c>
      <c r="D29" s="53" t="s">
        <v>82</v>
      </c>
      <c r="E29" s="27" t="s">
        <v>9</v>
      </c>
      <c r="F29" s="27" t="s">
        <v>155</v>
      </c>
      <c r="G29" s="47" t="s">
        <v>159</v>
      </c>
      <c r="H29" s="61">
        <v>20</v>
      </c>
      <c r="I29" s="50">
        <f>REITORIA_PROEX!I29+REITORIA_COVEST!I29+ESAG!I29+CEART!I29+FAED!I29+CEAD!I29+CEFID!I29+CAV!I29+CCT!I29+CEPLAN!I29+CEO!I29+CEAVI!I29+CERES!I29</f>
        <v>155</v>
      </c>
      <c r="J29" s="32">
        <f>(REITORIA_PROEX!I29-REITORIA_PROEX!J29)+(REITORIA_COVEST!I29-REITORIA_COVEST!J29)+(ESAG!I29-ESAG!J29)+(CEART!I29-CEART!J29)+(FAED!I29-FAED!J29)+(CEAD!I29-CEAD!J29)+(CEFID!I29-CEFID!J29)+(CAV!I29-CAV!J29)+(CCT!I29-CCT!J29)+(CEPLAN!I29-CEPLAN!J29)+(CEO!I29-CEO!J29)+(CEAVI!I29-CEAVI!J29)+(CERES!I29-CERES!J29)</f>
        <v>77</v>
      </c>
      <c r="K29" s="48">
        <f t="shared" si="0"/>
        <v>78</v>
      </c>
      <c r="L29" s="44">
        <f t="shared" si="1"/>
        <v>3100</v>
      </c>
      <c r="M29" s="45">
        <f t="shared" si="2"/>
        <v>1540</v>
      </c>
      <c r="N29" s="65"/>
      <c r="O29" s="66"/>
      <c r="P29" s="67"/>
    </row>
    <row r="30" spans="1:16" ht="90" x14ac:dyDescent="0.25">
      <c r="A30" s="72"/>
      <c r="B30" s="72"/>
      <c r="C30" s="46">
        <v>27</v>
      </c>
      <c r="D30" s="53" t="s">
        <v>83</v>
      </c>
      <c r="E30" s="27" t="s">
        <v>9</v>
      </c>
      <c r="F30" s="27" t="s">
        <v>155</v>
      </c>
      <c r="G30" s="47" t="s">
        <v>159</v>
      </c>
      <c r="H30" s="61">
        <v>18</v>
      </c>
      <c r="I30" s="50">
        <f>REITORIA_PROEX!I30+REITORIA_COVEST!I30+ESAG!I30+CEART!I30+FAED!I30+CEAD!I30+CEFID!I30+CAV!I30+CCT!I30+CEPLAN!I30+CEO!I30+CEAVI!I30+CERES!I30</f>
        <v>195</v>
      </c>
      <c r="J30" s="32">
        <f>(REITORIA_PROEX!I30-REITORIA_PROEX!J30)+(REITORIA_COVEST!I30-REITORIA_COVEST!J30)+(ESAG!I30-ESAG!J30)+(CEART!I30-CEART!J30)+(FAED!I30-FAED!J30)+(CEAD!I30-CEAD!J30)+(CEFID!I30-CEFID!J30)+(CAV!I30-CAV!J30)+(CCT!I30-CCT!J30)+(CEPLAN!I30-CEPLAN!J30)+(CEO!I30-CEO!J30)+(CEAVI!I30-CEAVI!J30)+(CERES!I30-CERES!J30)</f>
        <v>91</v>
      </c>
      <c r="K30" s="48">
        <f t="shared" si="0"/>
        <v>104</v>
      </c>
      <c r="L30" s="44">
        <f t="shared" si="1"/>
        <v>3510</v>
      </c>
      <c r="M30" s="45">
        <f t="shared" si="2"/>
        <v>1638</v>
      </c>
      <c r="N30" s="65"/>
      <c r="O30" s="66"/>
      <c r="P30" s="67"/>
    </row>
    <row r="31" spans="1:16" ht="75" x14ac:dyDescent="0.25">
      <c r="A31" s="72"/>
      <c r="B31" s="72"/>
      <c r="C31" s="46">
        <v>28</v>
      </c>
      <c r="D31" s="53" t="s">
        <v>84</v>
      </c>
      <c r="E31" s="27" t="s">
        <v>9</v>
      </c>
      <c r="F31" s="27" t="s">
        <v>155</v>
      </c>
      <c r="G31" s="47" t="s">
        <v>159</v>
      </c>
      <c r="H31" s="61">
        <v>20</v>
      </c>
      <c r="I31" s="50">
        <f>REITORIA_PROEX!I31+REITORIA_COVEST!I31+ESAG!I31+CEART!I31+FAED!I31+CEAD!I31+CEFID!I31+CAV!I31+CCT!I31+CEPLAN!I31+CEO!I31+CEAVI!I31+CERES!I31</f>
        <v>123</v>
      </c>
      <c r="J31" s="32">
        <f>(REITORIA_PROEX!I31-REITORIA_PROEX!J31)+(REITORIA_COVEST!I31-REITORIA_COVEST!J31)+(ESAG!I31-ESAG!J31)+(CEART!I31-CEART!J31)+(FAED!I31-FAED!J31)+(CEAD!I31-CEAD!J31)+(CEFID!I31-CEFID!J31)+(CAV!I31-CAV!J31)+(CCT!I31-CCT!J31)+(CEPLAN!I31-CEPLAN!J31)+(CEO!I31-CEO!J31)+(CEAVI!I31-CEAVI!J31)+(CERES!I31-CERES!J31)</f>
        <v>63</v>
      </c>
      <c r="K31" s="48">
        <f t="shared" si="0"/>
        <v>60</v>
      </c>
      <c r="L31" s="44">
        <f t="shared" si="1"/>
        <v>2460</v>
      </c>
      <c r="M31" s="45">
        <f t="shared" si="2"/>
        <v>1260</v>
      </c>
      <c r="N31" s="65"/>
      <c r="O31" s="66"/>
      <c r="P31" s="67"/>
    </row>
    <row r="32" spans="1:16" ht="60" x14ac:dyDescent="0.25">
      <c r="A32" s="72"/>
      <c r="B32" s="72"/>
      <c r="C32" s="46">
        <v>29</v>
      </c>
      <c r="D32" s="53" t="s">
        <v>85</v>
      </c>
      <c r="E32" s="27" t="s">
        <v>9</v>
      </c>
      <c r="F32" s="27" t="s">
        <v>155</v>
      </c>
      <c r="G32" s="47" t="s">
        <v>159</v>
      </c>
      <c r="H32" s="61">
        <v>18</v>
      </c>
      <c r="I32" s="50">
        <f>REITORIA_PROEX!I32+REITORIA_COVEST!I32+ESAG!I32+CEART!I32+FAED!I32+CEAD!I32+CEFID!I32+CAV!I32+CCT!I32+CEPLAN!I32+CEO!I32+CEAVI!I32+CERES!I32</f>
        <v>263</v>
      </c>
      <c r="J32" s="32">
        <f>(REITORIA_PROEX!I32-REITORIA_PROEX!J32)+(REITORIA_COVEST!I32-REITORIA_COVEST!J32)+(ESAG!I32-ESAG!J32)+(CEART!I32-CEART!J32)+(FAED!I32-FAED!J32)+(CEAD!I32-CEAD!J32)+(CEFID!I32-CEFID!J32)+(CAV!I32-CAV!J32)+(CCT!I32-CCT!J32)+(CEPLAN!I32-CEPLAN!J32)+(CEO!I32-CEO!J32)+(CEAVI!I32-CEAVI!J32)+(CERES!I32-CERES!J32)</f>
        <v>139</v>
      </c>
      <c r="K32" s="48">
        <f t="shared" si="0"/>
        <v>124</v>
      </c>
      <c r="L32" s="44">
        <f t="shared" si="1"/>
        <v>4734</v>
      </c>
      <c r="M32" s="45">
        <f t="shared" si="2"/>
        <v>2502</v>
      </c>
      <c r="N32" s="65"/>
      <c r="O32" s="66"/>
      <c r="P32" s="67"/>
    </row>
    <row r="33" spans="1:16" ht="60" x14ac:dyDescent="0.25">
      <c r="A33" s="72"/>
      <c r="B33" s="72"/>
      <c r="C33" s="46">
        <v>30</v>
      </c>
      <c r="D33" s="53" t="s">
        <v>86</v>
      </c>
      <c r="E33" s="27" t="s">
        <v>9</v>
      </c>
      <c r="F33" s="27" t="s">
        <v>155</v>
      </c>
      <c r="G33" s="47" t="s">
        <v>159</v>
      </c>
      <c r="H33" s="61">
        <v>18</v>
      </c>
      <c r="I33" s="50">
        <f>REITORIA_PROEX!I33+REITORIA_COVEST!I33+ESAG!I33+CEART!I33+FAED!I33+CEAD!I33+CEFID!I33+CAV!I33+CCT!I33+CEPLAN!I33+CEO!I33+CEAVI!I33+CERES!I33</f>
        <v>152</v>
      </c>
      <c r="J33" s="32">
        <f>(REITORIA_PROEX!I33-REITORIA_PROEX!J33)+(REITORIA_COVEST!I33-REITORIA_COVEST!J33)+(ESAG!I33-ESAG!J33)+(CEART!I33-CEART!J33)+(FAED!I33-FAED!J33)+(CEAD!I33-CEAD!J33)+(CEFID!I33-CEFID!J33)+(CAV!I33-CAV!J33)+(CCT!I33-CCT!J33)+(CEPLAN!I33-CEPLAN!J33)+(CEO!I33-CEO!J33)+(CEAVI!I33-CEAVI!J33)+(CERES!I33-CERES!J33)</f>
        <v>77</v>
      </c>
      <c r="K33" s="48">
        <f t="shared" si="0"/>
        <v>75</v>
      </c>
      <c r="L33" s="44">
        <f t="shared" si="1"/>
        <v>2736</v>
      </c>
      <c r="M33" s="45">
        <f t="shared" si="2"/>
        <v>1386</v>
      </c>
      <c r="N33" s="65"/>
      <c r="O33" s="66"/>
      <c r="P33" s="67"/>
    </row>
    <row r="34" spans="1:16" ht="60" x14ac:dyDescent="0.25">
      <c r="A34" s="72"/>
      <c r="B34" s="72"/>
      <c r="C34" s="46">
        <v>31</v>
      </c>
      <c r="D34" s="53" t="s">
        <v>87</v>
      </c>
      <c r="E34" s="27" t="s">
        <v>9</v>
      </c>
      <c r="F34" s="27" t="s">
        <v>155</v>
      </c>
      <c r="G34" s="47" t="s">
        <v>159</v>
      </c>
      <c r="H34" s="61">
        <v>18</v>
      </c>
      <c r="I34" s="50">
        <f>REITORIA_PROEX!I34+REITORIA_COVEST!I34+ESAG!I34+CEART!I34+FAED!I34+CEAD!I34+CEFID!I34+CAV!I34+CCT!I34+CEPLAN!I34+CEO!I34+CEAVI!I34+CERES!I34</f>
        <v>237</v>
      </c>
      <c r="J34" s="32">
        <f>(REITORIA_PROEX!I34-REITORIA_PROEX!J34)+(REITORIA_COVEST!I34-REITORIA_COVEST!J34)+(ESAG!I34-ESAG!J34)+(CEART!I34-CEART!J34)+(FAED!I34-FAED!J34)+(CEAD!I34-CEAD!J34)+(CEFID!I34-CEFID!J34)+(CAV!I34-CAV!J34)+(CCT!I34-CCT!J34)+(CEPLAN!I34-CEPLAN!J34)+(CEO!I34-CEO!J34)+(CEAVI!I34-CEAVI!J34)+(CERES!I34-CERES!J34)</f>
        <v>79</v>
      </c>
      <c r="K34" s="48">
        <f t="shared" si="0"/>
        <v>158</v>
      </c>
      <c r="L34" s="44">
        <f t="shared" si="1"/>
        <v>4266</v>
      </c>
      <c r="M34" s="45">
        <f t="shared" si="2"/>
        <v>1422</v>
      </c>
      <c r="N34" s="65"/>
      <c r="O34" s="66"/>
      <c r="P34" s="67"/>
    </row>
    <row r="35" spans="1:16" ht="60" x14ac:dyDescent="0.25">
      <c r="A35" s="72"/>
      <c r="B35" s="72"/>
      <c r="C35" s="46">
        <v>32</v>
      </c>
      <c r="D35" s="53" t="s">
        <v>88</v>
      </c>
      <c r="E35" s="27" t="s">
        <v>9</v>
      </c>
      <c r="F35" s="27" t="s">
        <v>155</v>
      </c>
      <c r="G35" s="47" t="s">
        <v>159</v>
      </c>
      <c r="H35" s="61">
        <v>15</v>
      </c>
      <c r="I35" s="50">
        <f>REITORIA_PROEX!I35+REITORIA_COVEST!I35+ESAG!I35+CEART!I35+FAED!I35+CEAD!I35+CEFID!I35+CAV!I35+CCT!I35+CEPLAN!I35+CEO!I35+CEAVI!I35+CERES!I35</f>
        <v>773</v>
      </c>
      <c r="J35" s="32">
        <f>(REITORIA_PROEX!I35-REITORIA_PROEX!J35)+(REITORIA_COVEST!I35-REITORIA_COVEST!J35)+(ESAG!I35-ESAG!J35)+(CEART!I35-CEART!J35)+(FAED!I35-FAED!J35)+(CEAD!I35-CEAD!J35)+(CEFID!I35-CEFID!J35)+(CAV!I35-CAV!J35)+(CCT!I35-CCT!J35)+(CEPLAN!I35-CEPLAN!J35)+(CEO!I35-CEO!J35)+(CEAVI!I35-CEAVI!J35)+(CERES!I35-CERES!J35)</f>
        <v>302</v>
      </c>
      <c r="K35" s="48">
        <f t="shared" si="0"/>
        <v>471</v>
      </c>
      <c r="L35" s="44">
        <f t="shared" si="1"/>
        <v>11595</v>
      </c>
      <c r="M35" s="45">
        <f t="shared" si="2"/>
        <v>4530</v>
      </c>
      <c r="N35" s="65"/>
      <c r="O35" s="66"/>
      <c r="P35" s="67"/>
    </row>
    <row r="36" spans="1:16" ht="90" x14ac:dyDescent="0.25">
      <c r="A36" s="72"/>
      <c r="B36" s="72"/>
      <c r="C36" s="46">
        <v>33</v>
      </c>
      <c r="D36" s="53" t="s">
        <v>89</v>
      </c>
      <c r="E36" s="27" t="s">
        <v>9</v>
      </c>
      <c r="F36" s="27" t="s">
        <v>155</v>
      </c>
      <c r="G36" s="47" t="s">
        <v>159</v>
      </c>
      <c r="H36" s="61">
        <v>30</v>
      </c>
      <c r="I36" s="50">
        <f>REITORIA_PROEX!I36+REITORIA_COVEST!I36+ESAG!I36+CEART!I36+FAED!I36+CEAD!I36+CEFID!I36+CAV!I36+CCT!I36+CEPLAN!I36+CEO!I36+CEAVI!I36+CERES!I36</f>
        <v>596</v>
      </c>
      <c r="J36" s="32">
        <f>(REITORIA_PROEX!I36-REITORIA_PROEX!J36)+(REITORIA_COVEST!I36-REITORIA_COVEST!J36)+(ESAG!I36-ESAG!J36)+(CEART!I36-CEART!J36)+(FAED!I36-FAED!J36)+(CEAD!I36-CEAD!J36)+(CEFID!I36-CEFID!J36)+(CAV!I36-CAV!J36)+(CCT!I36-CCT!J36)+(CEPLAN!I36-CEPLAN!J36)+(CEO!I36-CEO!J36)+(CEAVI!I36-CEAVI!J36)+(CERES!I36-CERES!J36)</f>
        <v>220</v>
      </c>
      <c r="K36" s="48">
        <f t="shared" si="0"/>
        <v>376</v>
      </c>
      <c r="L36" s="44">
        <f t="shared" si="1"/>
        <v>17880</v>
      </c>
      <c r="M36" s="45">
        <f t="shared" si="2"/>
        <v>6600</v>
      </c>
      <c r="N36" s="65"/>
      <c r="O36" s="66"/>
      <c r="P36" s="67"/>
    </row>
    <row r="37" spans="1:16" ht="90" x14ac:dyDescent="0.25">
      <c r="A37" s="72"/>
      <c r="B37" s="72"/>
      <c r="C37" s="46">
        <v>34</v>
      </c>
      <c r="D37" s="53" t="s">
        <v>90</v>
      </c>
      <c r="E37" s="27" t="s">
        <v>9</v>
      </c>
      <c r="F37" s="27" t="s">
        <v>155</v>
      </c>
      <c r="G37" s="47" t="s">
        <v>159</v>
      </c>
      <c r="H37" s="61">
        <v>30</v>
      </c>
      <c r="I37" s="50">
        <f>REITORIA_PROEX!I37+REITORIA_COVEST!I37+ESAG!I37+CEART!I37+FAED!I37+CEAD!I37+CEFID!I37+CAV!I37+CCT!I37+CEPLAN!I37+CEO!I37+CEAVI!I37+CERES!I37</f>
        <v>358</v>
      </c>
      <c r="J37" s="32">
        <f>(REITORIA_PROEX!I37-REITORIA_PROEX!J37)+(REITORIA_COVEST!I37-REITORIA_COVEST!J37)+(ESAG!I37-ESAG!J37)+(CEART!I37-CEART!J37)+(FAED!I37-FAED!J37)+(CEAD!I37-CEAD!J37)+(CEFID!I37-CEFID!J37)+(CAV!I37-CAV!J37)+(CCT!I37-CCT!J37)+(CEPLAN!I37-CEPLAN!J37)+(CEO!I37-CEO!J37)+(CEAVI!I37-CEAVI!J37)+(CERES!I37-CERES!J37)</f>
        <v>158</v>
      </c>
      <c r="K37" s="48">
        <f t="shared" si="0"/>
        <v>200</v>
      </c>
      <c r="L37" s="44">
        <f t="shared" si="1"/>
        <v>10740</v>
      </c>
      <c r="M37" s="45">
        <f t="shared" si="2"/>
        <v>4740</v>
      </c>
      <c r="N37" s="65"/>
      <c r="O37" s="66"/>
      <c r="P37" s="67"/>
    </row>
    <row r="38" spans="1:16" ht="60" x14ac:dyDescent="0.25">
      <c r="A38" s="72"/>
      <c r="B38" s="72"/>
      <c r="C38" s="46">
        <v>35</v>
      </c>
      <c r="D38" s="53" t="s">
        <v>91</v>
      </c>
      <c r="E38" s="27"/>
      <c r="F38" s="27" t="s">
        <v>155</v>
      </c>
      <c r="G38" s="47" t="s">
        <v>159</v>
      </c>
      <c r="H38" s="61">
        <v>15</v>
      </c>
      <c r="I38" s="50">
        <f>REITORIA_PROEX!I38+REITORIA_COVEST!I38+ESAG!I38+CEART!I38+FAED!I38+CEAD!I38+CEFID!I38+CAV!I38+CCT!I38+CEPLAN!I38+CEO!I38+CEAVI!I38+CERES!I38</f>
        <v>40</v>
      </c>
      <c r="J38" s="32">
        <f>(REITORIA_PROEX!I38-REITORIA_PROEX!J38)+(REITORIA_COVEST!I38-REITORIA_COVEST!J38)+(ESAG!I38-ESAG!J38)+(CEART!I38-CEART!J38)+(FAED!I38-FAED!J38)+(CEAD!I38-CEAD!J38)+(CEFID!I38-CEFID!J38)+(CAV!I38-CAV!J38)+(CCT!I38-CCT!J38)+(CEPLAN!I38-CEPLAN!J38)+(CEO!I38-CEO!J38)+(CEAVI!I38-CEAVI!J38)+(CERES!I38-CERES!J38)</f>
        <v>40</v>
      </c>
      <c r="K38" s="48">
        <f t="shared" si="0"/>
        <v>0</v>
      </c>
      <c r="L38" s="44">
        <f t="shared" si="1"/>
        <v>600</v>
      </c>
      <c r="M38" s="45">
        <f t="shared" si="2"/>
        <v>600</v>
      </c>
      <c r="N38" s="65"/>
      <c r="O38" s="66"/>
      <c r="P38" s="67"/>
    </row>
    <row r="39" spans="1:16" ht="30" x14ac:dyDescent="0.25">
      <c r="A39" s="72"/>
      <c r="B39" s="72"/>
      <c r="C39" s="46">
        <v>36</v>
      </c>
      <c r="D39" s="53" t="s">
        <v>92</v>
      </c>
      <c r="E39" s="27" t="s">
        <v>150</v>
      </c>
      <c r="F39" s="27" t="s">
        <v>155</v>
      </c>
      <c r="G39" s="47" t="s">
        <v>159</v>
      </c>
      <c r="H39" s="61">
        <v>7</v>
      </c>
      <c r="I39" s="50">
        <f>REITORIA_PROEX!I39+REITORIA_COVEST!I39+ESAG!I39+CEART!I39+FAED!I39+CEAD!I39+CEFID!I39+CAV!I39+CCT!I39+CEPLAN!I39+CEO!I39+CEAVI!I39+CERES!I39</f>
        <v>576</v>
      </c>
      <c r="J39" s="32">
        <f>(REITORIA_PROEX!I39-REITORIA_PROEX!J39)+(REITORIA_COVEST!I39-REITORIA_COVEST!J39)+(ESAG!I39-ESAG!J39)+(CEART!I39-CEART!J39)+(FAED!I39-FAED!J39)+(CEAD!I39-CEAD!J39)+(CEFID!I39-CEFID!J39)+(CAV!I39-CAV!J39)+(CCT!I39-CCT!J39)+(CEPLAN!I39-CEPLAN!J39)+(CEO!I39-CEO!J39)+(CEAVI!I39-CEAVI!J39)+(CERES!I39-CERES!J39)</f>
        <v>272</v>
      </c>
      <c r="K39" s="48">
        <f t="shared" si="0"/>
        <v>304</v>
      </c>
      <c r="L39" s="44">
        <f t="shared" si="1"/>
        <v>4032</v>
      </c>
      <c r="M39" s="45">
        <f t="shared" si="2"/>
        <v>1904</v>
      </c>
      <c r="N39" s="65"/>
      <c r="O39" s="66"/>
      <c r="P39" s="67"/>
    </row>
    <row r="40" spans="1:16" ht="90" x14ac:dyDescent="0.25">
      <c r="A40" s="72"/>
      <c r="B40" s="72"/>
      <c r="C40" s="46">
        <v>37</v>
      </c>
      <c r="D40" s="53" t="s">
        <v>93</v>
      </c>
      <c r="E40" s="27" t="s">
        <v>9</v>
      </c>
      <c r="F40" s="27" t="s">
        <v>155</v>
      </c>
      <c r="G40" s="47" t="s">
        <v>159</v>
      </c>
      <c r="H40" s="61">
        <v>30</v>
      </c>
      <c r="I40" s="50">
        <f>REITORIA_PROEX!I40+REITORIA_COVEST!I40+ESAG!I40+CEART!I40+FAED!I40+CEAD!I40+CEFID!I40+CAV!I40+CCT!I40+CEPLAN!I40+CEO!I40+CEAVI!I40+CERES!I40</f>
        <v>24</v>
      </c>
      <c r="J40" s="32">
        <f>(REITORIA_PROEX!I40-REITORIA_PROEX!J40)+(REITORIA_COVEST!I40-REITORIA_COVEST!J40)+(ESAG!I40-ESAG!J40)+(CEART!I40-CEART!J40)+(FAED!I40-FAED!J40)+(CEAD!I40-CEAD!J40)+(CEFID!I40-CEFID!J40)+(CAV!I40-CAV!J40)+(CCT!I40-CCT!J40)+(CEPLAN!I40-CEPLAN!J40)+(CEO!I40-CEO!J40)+(CEAVI!I40-CEAVI!J40)+(CERES!I40-CERES!J40)</f>
        <v>24</v>
      </c>
      <c r="K40" s="48">
        <f t="shared" si="0"/>
        <v>0</v>
      </c>
      <c r="L40" s="44">
        <f t="shared" si="1"/>
        <v>720</v>
      </c>
      <c r="M40" s="45">
        <f t="shared" si="2"/>
        <v>720</v>
      </c>
      <c r="N40" s="65"/>
      <c r="O40" s="66"/>
      <c r="P40" s="67"/>
    </row>
    <row r="41" spans="1:16" ht="60" x14ac:dyDescent="0.25">
      <c r="A41" s="72"/>
      <c r="B41" s="72"/>
      <c r="C41" s="46">
        <v>38</v>
      </c>
      <c r="D41" s="53" t="s">
        <v>94</v>
      </c>
      <c r="E41" s="27" t="s">
        <v>9</v>
      </c>
      <c r="F41" s="27" t="s">
        <v>155</v>
      </c>
      <c r="G41" s="47" t="s">
        <v>159</v>
      </c>
      <c r="H41" s="61">
        <v>15</v>
      </c>
      <c r="I41" s="50">
        <f>REITORIA_PROEX!I41+REITORIA_COVEST!I41+ESAG!I41+CEART!I41+FAED!I41+CEAD!I41+CEFID!I41+CAV!I41+CCT!I41+CEPLAN!I41+CEO!I41+CEAVI!I41+CERES!I41</f>
        <v>24</v>
      </c>
      <c r="J41" s="32">
        <f>(REITORIA_PROEX!I41-REITORIA_PROEX!J41)+(REITORIA_COVEST!I41-REITORIA_COVEST!J41)+(ESAG!I41-ESAG!J41)+(CEART!I41-CEART!J41)+(FAED!I41-FAED!J41)+(CEAD!I41-CEAD!J41)+(CEFID!I41-CEFID!J41)+(CAV!I41-CAV!J41)+(CCT!I41-CCT!J41)+(CEPLAN!I41-CEPLAN!J41)+(CEO!I41-CEO!J41)+(CEAVI!I41-CEAVI!J41)+(CERES!I41-CERES!J41)</f>
        <v>24</v>
      </c>
      <c r="K41" s="48">
        <f t="shared" si="0"/>
        <v>0</v>
      </c>
      <c r="L41" s="44">
        <f t="shared" si="1"/>
        <v>360</v>
      </c>
      <c r="M41" s="45">
        <f t="shared" si="2"/>
        <v>360</v>
      </c>
      <c r="N41" s="65"/>
      <c r="O41" s="66"/>
      <c r="P41" s="67"/>
    </row>
    <row r="42" spans="1:16" ht="75" x14ac:dyDescent="0.25">
      <c r="A42" s="72"/>
      <c r="B42" s="72"/>
      <c r="C42" s="46">
        <v>39</v>
      </c>
      <c r="D42" s="53" t="s">
        <v>95</v>
      </c>
      <c r="E42" s="27" t="s">
        <v>9</v>
      </c>
      <c r="F42" s="27" t="s">
        <v>155</v>
      </c>
      <c r="G42" s="47" t="s">
        <v>159</v>
      </c>
      <c r="H42" s="61">
        <v>17</v>
      </c>
      <c r="I42" s="50">
        <f>REITORIA_PROEX!I42+REITORIA_COVEST!I42+ESAG!I42+CEART!I42+FAED!I42+CEAD!I42+CEFID!I42+CAV!I42+CCT!I42+CEPLAN!I42+CEO!I42+CEAVI!I42+CERES!I42</f>
        <v>24</v>
      </c>
      <c r="J42" s="32">
        <f>(REITORIA_PROEX!I42-REITORIA_PROEX!J42)+(REITORIA_COVEST!I42-REITORIA_COVEST!J42)+(ESAG!I42-ESAG!J42)+(CEART!I42-CEART!J42)+(FAED!I42-FAED!J42)+(CEAD!I42-CEAD!J42)+(CEFID!I42-CEFID!J42)+(CAV!I42-CAV!J42)+(CCT!I42-CCT!J42)+(CEPLAN!I42-CEPLAN!J42)+(CEO!I42-CEO!J42)+(CEAVI!I42-CEAVI!J42)+(CERES!I42-CERES!J42)</f>
        <v>24</v>
      </c>
      <c r="K42" s="48">
        <f t="shared" si="0"/>
        <v>0</v>
      </c>
      <c r="L42" s="44">
        <f t="shared" si="1"/>
        <v>408</v>
      </c>
      <c r="M42" s="45">
        <f t="shared" si="2"/>
        <v>408</v>
      </c>
      <c r="N42" s="65"/>
      <c r="O42" s="66"/>
      <c r="P42" s="67"/>
    </row>
    <row r="43" spans="1:16" ht="120" x14ac:dyDescent="0.25">
      <c r="A43" s="72"/>
      <c r="B43" s="72"/>
      <c r="C43" s="46">
        <v>40</v>
      </c>
      <c r="D43" s="53" t="s">
        <v>96</v>
      </c>
      <c r="E43" s="27" t="s">
        <v>9</v>
      </c>
      <c r="F43" s="27" t="s">
        <v>155</v>
      </c>
      <c r="G43" s="47" t="s">
        <v>159</v>
      </c>
      <c r="H43" s="61">
        <v>15</v>
      </c>
      <c r="I43" s="50">
        <f>REITORIA_PROEX!I43+REITORIA_COVEST!I43+ESAG!I43+CEART!I43+FAED!I43+CEAD!I43+CEFID!I43+CAV!I43+CCT!I43+CEPLAN!I43+CEO!I43+CEAVI!I43+CERES!I43</f>
        <v>24</v>
      </c>
      <c r="J43" s="32">
        <f>(REITORIA_PROEX!I43-REITORIA_PROEX!J43)+(REITORIA_COVEST!I43-REITORIA_COVEST!J43)+(ESAG!I43-ESAG!J43)+(CEART!I43-CEART!J43)+(FAED!I43-FAED!J43)+(CEAD!I43-CEAD!J43)+(CEFID!I43-CEFID!J43)+(CAV!I43-CAV!J43)+(CCT!I43-CCT!J43)+(CEPLAN!I43-CEPLAN!J43)+(CEO!I43-CEO!J43)+(CEAVI!I43-CEAVI!J43)+(CERES!I43-CERES!J43)</f>
        <v>24</v>
      </c>
      <c r="K43" s="48">
        <f t="shared" si="0"/>
        <v>0</v>
      </c>
      <c r="L43" s="44">
        <f t="shared" si="1"/>
        <v>360</v>
      </c>
      <c r="M43" s="45">
        <f t="shared" si="2"/>
        <v>360</v>
      </c>
      <c r="N43" s="65"/>
      <c r="O43" s="66"/>
      <c r="P43" s="67"/>
    </row>
    <row r="44" spans="1:16" ht="90" x14ac:dyDescent="0.25">
      <c r="A44" s="72"/>
      <c r="B44" s="72"/>
      <c r="C44" s="46">
        <v>41</v>
      </c>
      <c r="D44" s="53" t="s">
        <v>97</v>
      </c>
      <c r="E44" s="27" t="s">
        <v>9</v>
      </c>
      <c r="F44" s="27" t="s">
        <v>155</v>
      </c>
      <c r="G44" s="47" t="s">
        <v>159</v>
      </c>
      <c r="H44" s="61">
        <v>17</v>
      </c>
      <c r="I44" s="50">
        <f>REITORIA_PROEX!I44+REITORIA_COVEST!I44+ESAG!I44+CEART!I44+FAED!I44+CEAD!I44+CEFID!I44+CAV!I44+CCT!I44+CEPLAN!I44+CEO!I44+CEAVI!I44+CERES!I44</f>
        <v>202</v>
      </c>
      <c r="J44" s="32">
        <f>(REITORIA_PROEX!I44-REITORIA_PROEX!J44)+(REITORIA_COVEST!I44-REITORIA_COVEST!J44)+(ESAG!I44-ESAG!J44)+(CEART!I44-CEART!J44)+(FAED!I44-FAED!J44)+(CEAD!I44-CEAD!J44)+(CEFID!I44-CEFID!J44)+(CAV!I44-CAV!J44)+(CCT!I44-CCT!J44)+(CEPLAN!I44-CEPLAN!J44)+(CEO!I44-CEO!J44)+(CEAVI!I44-CEAVI!J44)+(CERES!I44-CERES!J44)</f>
        <v>78</v>
      </c>
      <c r="K44" s="48">
        <f t="shared" si="0"/>
        <v>124</v>
      </c>
      <c r="L44" s="44">
        <f t="shared" si="1"/>
        <v>3434</v>
      </c>
      <c r="M44" s="45">
        <f t="shared" si="2"/>
        <v>1326</v>
      </c>
      <c r="N44" s="65"/>
      <c r="O44" s="66"/>
      <c r="P44" s="67"/>
    </row>
    <row r="45" spans="1:16" ht="90" x14ac:dyDescent="0.25">
      <c r="A45" s="72"/>
      <c r="B45" s="72"/>
      <c r="C45" s="46">
        <v>42</v>
      </c>
      <c r="D45" s="53" t="s">
        <v>98</v>
      </c>
      <c r="E45" s="27" t="s">
        <v>9</v>
      </c>
      <c r="F45" s="27" t="s">
        <v>155</v>
      </c>
      <c r="G45" s="47" t="s">
        <v>159</v>
      </c>
      <c r="H45" s="61">
        <v>30</v>
      </c>
      <c r="I45" s="50">
        <f>REITORIA_PROEX!I45+REITORIA_COVEST!I45+ESAG!I45+CEART!I45+FAED!I45+CEAD!I45+CEFID!I45+CAV!I45+CCT!I45+CEPLAN!I45+CEO!I45+CEAVI!I45+CERES!I45</f>
        <v>24</v>
      </c>
      <c r="J45" s="32">
        <f>(REITORIA_PROEX!I45-REITORIA_PROEX!J45)+(REITORIA_COVEST!I45-REITORIA_COVEST!J45)+(ESAG!I45-ESAG!J45)+(CEART!I45-CEART!J45)+(FAED!I45-FAED!J45)+(CEAD!I45-CEAD!J45)+(CEFID!I45-CEFID!J45)+(CAV!I45-CAV!J45)+(CCT!I45-CCT!J45)+(CEPLAN!I45-CEPLAN!J45)+(CEO!I45-CEO!J45)+(CEAVI!I45-CEAVI!J45)+(CERES!I45-CERES!J45)</f>
        <v>0</v>
      </c>
      <c r="K45" s="48">
        <f t="shared" si="0"/>
        <v>24</v>
      </c>
      <c r="L45" s="44">
        <f t="shared" si="1"/>
        <v>720</v>
      </c>
      <c r="M45" s="45">
        <f t="shared" si="2"/>
        <v>0</v>
      </c>
      <c r="N45" s="65"/>
      <c r="O45" s="66"/>
      <c r="P45" s="67"/>
    </row>
    <row r="46" spans="1:16" ht="60" x14ac:dyDescent="0.25">
      <c r="A46" s="72"/>
      <c r="B46" s="72"/>
      <c r="C46" s="46">
        <v>43</v>
      </c>
      <c r="D46" s="53" t="s">
        <v>99</v>
      </c>
      <c r="E46" s="27" t="s">
        <v>9</v>
      </c>
      <c r="F46" s="27" t="s">
        <v>155</v>
      </c>
      <c r="G46" s="47" t="s">
        <v>159</v>
      </c>
      <c r="H46" s="61">
        <v>20</v>
      </c>
      <c r="I46" s="50">
        <f>REITORIA_PROEX!I46+REITORIA_COVEST!I46+ESAG!I46+CEART!I46+FAED!I46+CEAD!I46+CEFID!I46+CAV!I46+CCT!I46+CEPLAN!I46+CEO!I46+CEAVI!I46+CERES!I46</f>
        <v>140</v>
      </c>
      <c r="J46" s="32">
        <f>(REITORIA_PROEX!I46-REITORIA_PROEX!J46)+(REITORIA_COVEST!I46-REITORIA_COVEST!J46)+(ESAG!I46-ESAG!J46)+(CEART!I46-CEART!J46)+(FAED!I46-FAED!J46)+(CEAD!I46-CEAD!J46)+(CEFID!I46-CEFID!J46)+(CAV!I46-CAV!J46)+(CCT!I46-CCT!J46)+(CEPLAN!I46-CEPLAN!J46)+(CEO!I46-CEO!J46)+(CEAVI!I46-CEAVI!J46)+(CERES!I46-CERES!J46)</f>
        <v>62</v>
      </c>
      <c r="K46" s="48">
        <f t="shared" si="0"/>
        <v>78</v>
      </c>
      <c r="L46" s="44">
        <f t="shared" si="1"/>
        <v>2800</v>
      </c>
      <c r="M46" s="45">
        <f t="shared" si="2"/>
        <v>1240</v>
      </c>
      <c r="N46" s="65"/>
      <c r="O46" s="66"/>
      <c r="P46" s="67"/>
    </row>
    <row r="47" spans="1:16" ht="75" x14ac:dyDescent="0.25">
      <c r="A47" s="72"/>
      <c r="B47" s="72"/>
      <c r="C47" s="46">
        <v>44</v>
      </c>
      <c r="D47" s="53" t="s">
        <v>100</v>
      </c>
      <c r="E47" s="27" t="s">
        <v>9</v>
      </c>
      <c r="F47" s="27" t="s">
        <v>155</v>
      </c>
      <c r="G47" s="47" t="s">
        <v>159</v>
      </c>
      <c r="H47" s="61">
        <v>33</v>
      </c>
      <c r="I47" s="50">
        <f>REITORIA_PROEX!I47+REITORIA_COVEST!I47+ESAG!I47+CEART!I47+FAED!I47+CEAD!I47+CEFID!I47+CAV!I47+CCT!I47+CEPLAN!I47+CEO!I47+CEAVI!I47+CERES!I47</f>
        <v>170</v>
      </c>
      <c r="J47" s="32">
        <f>(REITORIA_PROEX!I47-REITORIA_PROEX!J47)+(REITORIA_COVEST!I47-REITORIA_COVEST!J47)+(ESAG!I47-ESAG!J47)+(CEART!I47-CEART!J47)+(FAED!I47-FAED!J47)+(CEAD!I47-CEAD!J47)+(CEFID!I47-CEFID!J47)+(CAV!I47-CAV!J47)+(CCT!I47-CCT!J47)+(CEPLAN!I47-CEPLAN!J47)+(CEO!I47-CEO!J47)+(CEAVI!I47-CEAVI!J47)+(CERES!I47-CERES!J47)</f>
        <v>81</v>
      </c>
      <c r="K47" s="48">
        <f t="shared" si="0"/>
        <v>89</v>
      </c>
      <c r="L47" s="44">
        <f t="shared" si="1"/>
        <v>5610</v>
      </c>
      <c r="M47" s="45">
        <f t="shared" si="2"/>
        <v>2673</v>
      </c>
      <c r="N47" s="65"/>
      <c r="O47" s="66"/>
      <c r="P47" s="67"/>
    </row>
    <row r="48" spans="1:16" ht="60" x14ac:dyDescent="0.25">
      <c r="A48" s="72"/>
      <c r="B48" s="72"/>
      <c r="C48" s="46">
        <v>45</v>
      </c>
      <c r="D48" s="53" t="s">
        <v>101</v>
      </c>
      <c r="E48" s="27" t="s">
        <v>9</v>
      </c>
      <c r="F48" s="27" t="s">
        <v>155</v>
      </c>
      <c r="G48" s="47" t="s">
        <v>159</v>
      </c>
      <c r="H48" s="61">
        <v>15</v>
      </c>
      <c r="I48" s="50">
        <f>REITORIA_PROEX!I48+REITORIA_COVEST!I48+ESAG!I48+CEART!I48+FAED!I48+CEAD!I48+CEFID!I48+CAV!I48+CCT!I48+CEPLAN!I48+CEO!I48+CEAVI!I48+CERES!I48</f>
        <v>130</v>
      </c>
      <c r="J48" s="32">
        <f>(REITORIA_PROEX!I48-REITORIA_PROEX!J48)+(REITORIA_COVEST!I48-REITORIA_COVEST!J48)+(ESAG!I48-ESAG!J48)+(CEART!I48-CEART!J48)+(FAED!I48-FAED!J48)+(CEAD!I48-CEAD!J48)+(CEFID!I48-CEFID!J48)+(CAV!I48-CAV!J48)+(CCT!I48-CCT!J48)+(CEPLAN!I48-CEPLAN!J48)+(CEO!I48-CEO!J48)+(CEAVI!I48-CEAVI!J48)+(CERES!I48-CERES!J48)</f>
        <v>65</v>
      </c>
      <c r="K48" s="48">
        <f t="shared" si="0"/>
        <v>65</v>
      </c>
      <c r="L48" s="44">
        <f t="shared" si="1"/>
        <v>1950</v>
      </c>
      <c r="M48" s="45">
        <f t="shared" si="2"/>
        <v>975</v>
      </c>
      <c r="N48" s="65"/>
      <c r="O48" s="66"/>
      <c r="P48" s="67"/>
    </row>
    <row r="49" spans="1:16" ht="45" x14ac:dyDescent="0.25">
      <c r="A49" s="72"/>
      <c r="B49" s="72"/>
      <c r="C49" s="46">
        <v>46</v>
      </c>
      <c r="D49" s="53" t="s">
        <v>102</v>
      </c>
      <c r="E49" s="27" t="s">
        <v>9</v>
      </c>
      <c r="F49" s="27" t="s">
        <v>155</v>
      </c>
      <c r="G49" s="47" t="s">
        <v>159</v>
      </c>
      <c r="H49" s="61">
        <v>27</v>
      </c>
      <c r="I49" s="50">
        <f>REITORIA_PROEX!I49+REITORIA_COVEST!I49+ESAG!I49+CEART!I49+FAED!I49+CEAD!I49+CEFID!I49+CAV!I49+CCT!I49+CEPLAN!I49+CEO!I49+CEAVI!I49+CERES!I49</f>
        <v>8</v>
      </c>
      <c r="J49" s="32">
        <f>(REITORIA_PROEX!I49-REITORIA_PROEX!J49)+(REITORIA_COVEST!I49-REITORIA_COVEST!J49)+(ESAG!I49-ESAG!J49)+(CEART!I49-CEART!J49)+(FAED!I49-FAED!J49)+(CEAD!I49-CEAD!J49)+(CEFID!I49-CEFID!J49)+(CAV!I49-CAV!J49)+(CCT!I49-CCT!J49)+(CEPLAN!I49-CEPLAN!J49)+(CEO!I49-CEO!J49)+(CEAVI!I49-CEAVI!J49)+(CERES!I49-CERES!J49)</f>
        <v>4</v>
      </c>
      <c r="K49" s="48">
        <f t="shared" si="0"/>
        <v>4</v>
      </c>
      <c r="L49" s="44">
        <f t="shared" si="1"/>
        <v>216</v>
      </c>
      <c r="M49" s="45">
        <f t="shared" si="2"/>
        <v>108</v>
      </c>
      <c r="N49" s="65"/>
      <c r="O49" s="66"/>
      <c r="P49" s="67"/>
    </row>
    <row r="50" spans="1:16" ht="60" x14ac:dyDescent="0.25">
      <c r="A50" s="72"/>
      <c r="B50" s="72"/>
      <c r="C50" s="46">
        <v>47</v>
      </c>
      <c r="D50" s="53" t="s">
        <v>103</v>
      </c>
      <c r="E50" s="27" t="s">
        <v>9</v>
      </c>
      <c r="F50" s="27" t="s">
        <v>155</v>
      </c>
      <c r="G50" s="47" t="s">
        <v>159</v>
      </c>
      <c r="H50" s="61">
        <v>15</v>
      </c>
      <c r="I50" s="50">
        <f>REITORIA_PROEX!I50+REITORIA_COVEST!I50+ESAG!I50+CEART!I50+FAED!I50+CEAD!I50+CEFID!I50+CAV!I50+CCT!I50+CEPLAN!I50+CEO!I50+CEAVI!I50+CERES!I50</f>
        <v>8</v>
      </c>
      <c r="J50" s="32">
        <f>(REITORIA_PROEX!I50-REITORIA_PROEX!J50)+(REITORIA_COVEST!I50-REITORIA_COVEST!J50)+(ESAG!I50-ESAG!J50)+(CEART!I50-CEART!J50)+(FAED!I50-FAED!J50)+(CEAD!I50-CEAD!J50)+(CEFID!I50-CEFID!J50)+(CAV!I50-CAV!J50)+(CCT!I50-CCT!J50)+(CEPLAN!I50-CEPLAN!J50)+(CEO!I50-CEO!J50)+(CEAVI!I50-CEAVI!J50)+(CERES!I50-CERES!J50)</f>
        <v>4</v>
      </c>
      <c r="K50" s="48">
        <f t="shared" si="0"/>
        <v>4</v>
      </c>
      <c r="L50" s="44">
        <f t="shared" si="1"/>
        <v>120</v>
      </c>
      <c r="M50" s="45">
        <f t="shared" si="2"/>
        <v>60</v>
      </c>
      <c r="N50" s="65"/>
      <c r="O50" s="66"/>
      <c r="P50" s="67"/>
    </row>
    <row r="51" spans="1:16" ht="45" x14ac:dyDescent="0.25">
      <c r="A51" s="72"/>
      <c r="B51" s="72"/>
      <c r="C51" s="46">
        <v>48</v>
      </c>
      <c r="D51" s="53" t="s">
        <v>104</v>
      </c>
      <c r="E51" s="27" t="s">
        <v>9</v>
      </c>
      <c r="F51" s="27" t="s">
        <v>155</v>
      </c>
      <c r="G51" s="47" t="s">
        <v>159</v>
      </c>
      <c r="H51" s="61">
        <v>22</v>
      </c>
      <c r="I51" s="50">
        <f>REITORIA_PROEX!I51+REITORIA_COVEST!I51+ESAG!I51+CEART!I51+FAED!I51+CEAD!I51+CEFID!I51+CAV!I51+CCT!I51+CEPLAN!I51+CEO!I51+CEAVI!I51+CERES!I51</f>
        <v>8</v>
      </c>
      <c r="J51" s="32">
        <f>(REITORIA_PROEX!I51-REITORIA_PROEX!J51)+(REITORIA_COVEST!I51-REITORIA_COVEST!J51)+(ESAG!I51-ESAG!J51)+(CEART!I51-CEART!J51)+(FAED!I51-FAED!J51)+(CEAD!I51-CEAD!J51)+(CEFID!I51-CEFID!J51)+(CAV!I51-CAV!J51)+(CCT!I51-CCT!J51)+(CEPLAN!I51-CEPLAN!J51)+(CEO!I51-CEO!J51)+(CEAVI!I51-CEAVI!J51)+(CERES!I51-CERES!J51)</f>
        <v>4</v>
      </c>
      <c r="K51" s="48">
        <f t="shared" si="0"/>
        <v>4</v>
      </c>
      <c r="L51" s="44">
        <f t="shared" si="1"/>
        <v>176</v>
      </c>
      <c r="M51" s="45">
        <f t="shared" si="2"/>
        <v>88</v>
      </c>
      <c r="N51" s="65"/>
      <c r="O51" s="66"/>
      <c r="P51" s="67"/>
    </row>
    <row r="52" spans="1:16" ht="45" x14ac:dyDescent="0.25">
      <c r="A52" s="72"/>
      <c r="B52" s="72"/>
      <c r="C52" s="46">
        <v>49</v>
      </c>
      <c r="D52" s="53" t="s">
        <v>105</v>
      </c>
      <c r="E52" s="27" t="s">
        <v>9</v>
      </c>
      <c r="F52" s="27" t="s">
        <v>155</v>
      </c>
      <c r="G52" s="47" t="s">
        <v>159</v>
      </c>
      <c r="H52" s="61">
        <v>25</v>
      </c>
      <c r="I52" s="50">
        <f>REITORIA_PROEX!I52+REITORIA_COVEST!I52+ESAG!I52+CEART!I52+FAED!I52+CEAD!I52+CEFID!I52+CAV!I52+CCT!I52+CEPLAN!I52+CEO!I52+CEAVI!I52+CERES!I52</f>
        <v>8</v>
      </c>
      <c r="J52" s="32">
        <f>(REITORIA_PROEX!I52-REITORIA_PROEX!J52)+(REITORIA_COVEST!I52-REITORIA_COVEST!J52)+(ESAG!I52-ESAG!J52)+(CEART!I52-CEART!J52)+(FAED!I52-FAED!J52)+(CEAD!I52-CEAD!J52)+(CEFID!I52-CEFID!J52)+(CAV!I52-CAV!J52)+(CCT!I52-CCT!J52)+(CEPLAN!I52-CEPLAN!J52)+(CEO!I52-CEO!J52)+(CEAVI!I52-CEAVI!J52)+(CERES!I52-CERES!J52)</f>
        <v>4</v>
      </c>
      <c r="K52" s="48">
        <f t="shared" si="0"/>
        <v>4</v>
      </c>
      <c r="L52" s="44">
        <f t="shared" si="1"/>
        <v>200</v>
      </c>
      <c r="M52" s="45">
        <f t="shared" si="2"/>
        <v>100</v>
      </c>
      <c r="N52" s="65"/>
      <c r="O52" s="66"/>
      <c r="P52" s="67"/>
    </row>
    <row r="53" spans="1:16" ht="75" x14ac:dyDescent="0.25">
      <c r="A53" s="72"/>
      <c r="B53" s="72"/>
      <c r="C53" s="46">
        <v>50</v>
      </c>
      <c r="D53" s="53" t="s">
        <v>106</v>
      </c>
      <c r="E53" s="27" t="s">
        <v>9</v>
      </c>
      <c r="F53" s="27" t="s">
        <v>155</v>
      </c>
      <c r="G53" s="47" t="s">
        <v>159</v>
      </c>
      <c r="H53" s="61">
        <v>15</v>
      </c>
      <c r="I53" s="50">
        <f>REITORIA_PROEX!I53+REITORIA_COVEST!I53+ESAG!I53+CEART!I53+FAED!I53+CEAD!I53+CEFID!I53+CAV!I53+CCT!I53+CEPLAN!I53+CEO!I53+CEAVI!I53+CERES!I53</f>
        <v>8</v>
      </c>
      <c r="J53" s="32">
        <f>(REITORIA_PROEX!I53-REITORIA_PROEX!J53)+(REITORIA_COVEST!I53-REITORIA_COVEST!J53)+(ESAG!I53-ESAG!J53)+(CEART!I53-CEART!J53)+(FAED!I53-FAED!J53)+(CEAD!I53-CEAD!J53)+(CEFID!I53-CEFID!J53)+(CAV!I53-CAV!J53)+(CCT!I53-CCT!J53)+(CEPLAN!I53-CEPLAN!J53)+(CEO!I53-CEO!J53)+(CEAVI!I53-CEAVI!J53)+(CERES!I53-CERES!J53)</f>
        <v>4</v>
      </c>
      <c r="K53" s="48">
        <f t="shared" si="0"/>
        <v>4</v>
      </c>
      <c r="L53" s="44">
        <f t="shared" si="1"/>
        <v>120</v>
      </c>
      <c r="M53" s="45">
        <f t="shared" si="2"/>
        <v>60</v>
      </c>
      <c r="N53" s="65"/>
      <c r="O53" s="66"/>
      <c r="P53" s="67"/>
    </row>
    <row r="54" spans="1:16" ht="45" x14ac:dyDescent="0.25">
      <c r="A54" s="72"/>
      <c r="B54" s="72"/>
      <c r="C54" s="46">
        <v>51</v>
      </c>
      <c r="D54" s="53" t="s">
        <v>107</v>
      </c>
      <c r="E54" s="27" t="s">
        <v>9</v>
      </c>
      <c r="F54" s="27" t="s">
        <v>155</v>
      </c>
      <c r="G54" s="47" t="s">
        <v>159</v>
      </c>
      <c r="H54" s="61">
        <v>30</v>
      </c>
      <c r="I54" s="50">
        <f>REITORIA_PROEX!I54+REITORIA_COVEST!I54+ESAG!I54+CEART!I54+FAED!I54+CEAD!I54+CEFID!I54+CAV!I54+CCT!I54+CEPLAN!I54+CEO!I54+CEAVI!I54+CERES!I54</f>
        <v>8</v>
      </c>
      <c r="J54" s="32">
        <f>(REITORIA_PROEX!I54-REITORIA_PROEX!J54)+(REITORIA_COVEST!I54-REITORIA_COVEST!J54)+(ESAG!I54-ESAG!J54)+(CEART!I54-CEART!J54)+(FAED!I54-FAED!J54)+(CEAD!I54-CEAD!J54)+(CEFID!I54-CEFID!J54)+(CAV!I54-CAV!J54)+(CCT!I54-CCT!J54)+(CEPLAN!I54-CEPLAN!J54)+(CEO!I54-CEO!J54)+(CEAVI!I54-CEAVI!J54)+(CERES!I54-CERES!J54)</f>
        <v>4</v>
      </c>
      <c r="K54" s="48">
        <f t="shared" si="0"/>
        <v>4</v>
      </c>
      <c r="L54" s="44">
        <f t="shared" si="1"/>
        <v>240</v>
      </c>
      <c r="M54" s="45">
        <f t="shared" si="2"/>
        <v>120</v>
      </c>
      <c r="N54" s="65"/>
      <c r="O54" s="66"/>
      <c r="P54" s="67"/>
    </row>
    <row r="55" spans="1:16" ht="30" x14ac:dyDescent="0.25">
      <c r="A55" s="72"/>
      <c r="B55" s="72"/>
      <c r="C55" s="46">
        <v>52</v>
      </c>
      <c r="D55" s="53" t="s">
        <v>108</v>
      </c>
      <c r="E55" s="27" t="s">
        <v>9</v>
      </c>
      <c r="F55" s="27" t="s">
        <v>155</v>
      </c>
      <c r="G55" s="47" t="s">
        <v>159</v>
      </c>
      <c r="H55" s="61">
        <v>30</v>
      </c>
      <c r="I55" s="50">
        <f>REITORIA_PROEX!I55+REITORIA_COVEST!I55+ESAG!I55+CEART!I55+FAED!I55+CEAD!I55+CEFID!I55+CAV!I55+CCT!I55+CEPLAN!I55+CEO!I55+CEAVI!I55+CERES!I55</f>
        <v>8</v>
      </c>
      <c r="J55" s="32">
        <f>(REITORIA_PROEX!I55-REITORIA_PROEX!J55)+(REITORIA_COVEST!I55-REITORIA_COVEST!J55)+(ESAG!I55-ESAG!J55)+(CEART!I55-CEART!J55)+(FAED!I55-FAED!J55)+(CEAD!I55-CEAD!J55)+(CEFID!I55-CEFID!J55)+(CAV!I55-CAV!J55)+(CCT!I55-CCT!J55)+(CEPLAN!I55-CEPLAN!J55)+(CEO!I55-CEO!J55)+(CEAVI!I55-CEAVI!J55)+(CERES!I55-CERES!J55)</f>
        <v>4</v>
      </c>
      <c r="K55" s="48">
        <f t="shared" si="0"/>
        <v>4</v>
      </c>
      <c r="L55" s="44">
        <f t="shared" si="1"/>
        <v>240</v>
      </c>
      <c r="M55" s="45">
        <f t="shared" si="2"/>
        <v>120</v>
      </c>
      <c r="N55" s="65"/>
      <c r="O55" s="66"/>
      <c r="P55" s="67"/>
    </row>
    <row r="56" spans="1:16" ht="60" x14ac:dyDescent="0.25">
      <c r="A56" s="72"/>
      <c r="B56" s="72"/>
      <c r="C56" s="46">
        <v>53</v>
      </c>
      <c r="D56" s="53" t="s">
        <v>109</v>
      </c>
      <c r="E56" s="27" t="s">
        <v>9</v>
      </c>
      <c r="F56" s="27" t="s">
        <v>155</v>
      </c>
      <c r="G56" s="47" t="s">
        <v>159</v>
      </c>
      <c r="H56" s="61">
        <v>25</v>
      </c>
      <c r="I56" s="50">
        <f>REITORIA_PROEX!I56+REITORIA_COVEST!I56+ESAG!I56+CEART!I56+FAED!I56+CEAD!I56+CEFID!I56+CAV!I56+CCT!I56+CEPLAN!I56+CEO!I56+CEAVI!I56+CERES!I56</f>
        <v>8</v>
      </c>
      <c r="J56" s="32">
        <f>(REITORIA_PROEX!I56-REITORIA_PROEX!J56)+(REITORIA_COVEST!I56-REITORIA_COVEST!J56)+(ESAG!I56-ESAG!J56)+(CEART!I56-CEART!J56)+(FAED!I56-FAED!J56)+(CEAD!I56-CEAD!J56)+(CEFID!I56-CEFID!J56)+(CAV!I56-CAV!J56)+(CCT!I56-CCT!J56)+(CEPLAN!I56-CEPLAN!J56)+(CEO!I56-CEO!J56)+(CEAVI!I56-CEAVI!J56)+(CERES!I56-CERES!J56)</f>
        <v>4</v>
      </c>
      <c r="K56" s="48">
        <f t="shared" si="0"/>
        <v>4</v>
      </c>
      <c r="L56" s="44">
        <f t="shared" si="1"/>
        <v>200</v>
      </c>
      <c r="M56" s="45">
        <f t="shared" si="2"/>
        <v>100</v>
      </c>
      <c r="N56" s="65"/>
      <c r="O56" s="66"/>
      <c r="P56" s="67"/>
    </row>
    <row r="57" spans="1:16" ht="45" x14ac:dyDescent="0.25">
      <c r="A57" s="72"/>
      <c r="B57" s="72"/>
      <c r="C57" s="46">
        <v>54</v>
      </c>
      <c r="D57" s="53" t="s">
        <v>110</v>
      </c>
      <c r="E57" s="27" t="s">
        <v>9</v>
      </c>
      <c r="F57" s="27" t="s">
        <v>155</v>
      </c>
      <c r="G57" s="47" t="s">
        <v>159</v>
      </c>
      <c r="H57" s="61">
        <v>15</v>
      </c>
      <c r="I57" s="50">
        <f>REITORIA_PROEX!I57+REITORIA_COVEST!I57+ESAG!I57+CEART!I57+FAED!I57+CEAD!I57+CEFID!I57+CAV!I57+CCT!I57+CEPLAN!I57+CEO!I57+CEAVI!I57+CERES!I57</f>
        <v>426</v>
      </c>
      <c r="J57" s="32">
        <f>(REITORIA_PROEX!I57-REITORIA_PROEX!J57)+(REITORIA_COVEST!I57-REITORIA_COVEST!J57)+(ESAG!I57-ESAG!J57)+(CEART!I57-CEART!J57)+(FAED!I57-FAED!J57)+(CEAD!I57-CEAD!J57)+(CEFID!I57-CEFID!J57)+(CAV!I57-CAV!J57)+(CCT!I57-CCT!J57)+(CEPLAN!I57-CEPLAN!J57)+(CEO!I57-CEO!J57)+(CEAVI!I57-CEAVI!J57)+(CERES!I57-CERES!J57)</f>
        <v>26</v>
      </c>
      <c r="K57" s="48">
        <f t="shared" si="0"/>
        <v>400</v>
      </c>
      <c r="L57" s="44">
        <f t="shared" si="1"/>
        <v>6390</v>
      </c>
      <c r="M57" s="45">
        <f t="shared" si="2"/>
        <v>390</v>
      </c>
      <c r="N57" s="65"/>
      <c r="O57" s="66"/>
      <c r="P57" s="67"/>
    </row>
    <row r="58" spans="1:16" ht="75" x14ac:dyDescent="0.25">
      <c r="A58" s="72"/>
      <c r="B58" s="72"/>
      <c r="C58" s="46">
        <v>55</v>
      </c>
      <c r="D58" s="53" t="s">
        <v>111</v>
      </c>
      <c r="E58" s="27" t="s">
        <v>9</v>
      </c>
      <c r="F58" s="27" t="s">
        <v>155</v>
      </c>
      <c r="G58" s="47" t="s">
        <v>159</v>
      </c>
      <c r="H58" s="61">
        <v>40</v>
      </c>
      <c r="I58" s="50">
        <f>REITORIA_PROEX!I58+REITORIA_COVEST!I58+ESAG!I58+CEART!I58+FAED!I58+CEAD!I58+CEFID!I58+CAV!I58+CCT!I58+CEPLAN!I58+CEO!I58+CEAVI!I58+CERES!I58</f>
        <v>80</v>
      </c>
      <c r="J58" s="32">
        <f>(REITORIA_PROEX!I58-REITORIA_PROEX!J58)+(REITORIA_COVEST!I58-REITORIA_COVEST!J58)+(ESAG!I58-ESAG!J58)+(CEART!I58-CEART!J58)+(FAED!I58-FAED!J58)+(CEAD!I58-CEAD!J58)+(CEFID!I58-CEFID!J58)+(CAV!I58-CAV!J58)+(CCT!I58-CCT!J58)+(CEPLAN!I58-CEPLAN!J58)+(CEO!I58-CEO!J58)+(CEAVI!I58-CEAVI!J58)+(CERES!I58-CERES!J58)</f>
        <v>50</v>
      </c>
      <c r="K58" s="48">
        <f t="shared" si="0"/>
        <v>30</v>
      </c>
      <c r="L58" s="44">
        <f t="shared" si="1"/>
        <v>3200</v>
      </c>
      <c r="M58" s="45">
        <f t="shared" si="2"/>
        <v>2000</v>
      </c>
      <c r="N58" s="65"/>
      <c r="O58" s="66"/>
      <c r="P58" s="67"/>
    </row>
    <row r="59" spans="1:16" ht="75" x14ac:dyDescent="0.25">
      <c r="A59" s="72"/>
      <c r="B59" s="72"/>
      <c r="C59" s="46">
        <v>56</v>
      </c>
      <c r="D59" s="53" t="s">
        <v>112</v>
      </c>
      <c r="E59" s="27" t="s">
        <v>9</v>
      </c>
      <c r="F59" s="27" t="s">
        <v>155</v>
      </c>
      <c r="G59" s="47" t="s">
        <v>159</v>
      </c>
      <c r="H59" s="61">
        <v>30</v>
      </c>
      <c r="I59" s="50">
        <f>REITORIA_PROEX!I59+REITORIA_COVEST!I59+ESAG!I59+CEART!I59+FAED!I59+CEAD!I59+CEFID!I59+CAV!I59+CCT!I59+CEPLAN!I59+CEO!I59+CEAVI!I59+CERES!I59</f>
        <v>8</v>
      </c>
      <c r="J59" s="32">
        <f>(REITORIA_PROEX!I59-REITORIA_PROEX!J59)+(REITORIA_COVEST!I59-REITORIA_COVEST!J59)+(ESAG!I59-ESAG!J59)+(CEART!I59-CEART!J59)+(FAED!I59-FAED!J59)+(CEAD!I59-CEAD!J59)+(CEFID!I59-CEFID!J59)+(CAV!I59-CAV!J59)+(CCT!I59-CCT!J59)+(CEPLAN!I59-CEPLAN!J59)+(CEO!I59-CEO!J59)+(CEAVI!I59-CEAVI!J59)+(CERES!I59-CERES!J59)</f>
        <v>4</v>
      </c>
      <c r="K59" s="48">
        <f t="shared" si="0"/>
        <v>4</v>
      </c>
      <c r="L59" s="44">
        <f t="shared" si="1"/>
        <v>240</v>
      </c>
      <c r="M59" s="45">
        <f t="shared" si="2"/>
        <v>120</v>
      </c>
      <c r="N59" s="65"/>
      <c r="O59" s="66"/>
      <c r="P59" s="67"/>
    </row>
    <row r="60" spans="1:16" ht="75" x14ac:dyDescent="0.25">
      <c r="A60" s="72"/>
      <c r="B60" s="72"/>
      <c r="C60" s="46">
        <v>57</v>
      </c>
      <c r="D60" s="53" t="s">
        <v>113</v>
      </c>
      <c r="E60" s="27" t="s">
        <v>9</v>
      </c>
      <c r="F60" s="27" t="s">
        <v>155</v>
      </c>
      <c r="G60" s="47" t="s">
        <v>159</v>
      </c>
      <c r="H60" s="61">
        <v>30</v>
      </c>
      <c r="I60" s="50">
        <f>REITORIA_PROEX!I60+REITORIA_COVEST!I60+ESAG!I60+CEART!I60+FAED!I60+CEAD!I60+CEFID!I60+CAV!I60+CCT!I60+CEPLAN!I60+CEO!I60+CEAVI!I60+CERES!I60</f>
        <v>8</v>
      </c>
      <c r="J60" s="32">
        <f>(REITORIA_PROEX!I60-REITORIA_PROEX!J60)+(REITORIA_COVEST!I60-REITORIA_COVEST!J60)+(ESAG!I60-ESAG!J60)+(CEART!I60-CEART!J60)+(FAED!I60-FAED!J60)+(CEAD!I60-CEAD!J60)+(CEFID!I60-CEFID!J60)+(CAV!I60-CAV!J60)+(CCT!I60-CCT!J60)+(CEPLAN!I60-CEPLAN!J60)+(CEO!I60-CEO!J60)+(CEAVI!I60-CEAVI!J60)+(CERES!I60-CERES!J60)</f>
        <v>4</v>
      </c>
      <c r="K60" s="48">
        <f t="shared" si="0"/>
        <v>4</v>
      </c>
      <c r="L60" s="44">
        <f t="shared" si="1"/>
        <v>240</v>
      </c>
      <c r="M60" s="45">
        <f t="shared" si="2"/>
        <v>120</v>
      </c>
      <c r="N60" s="65"/>
      <c r="O60" s="66"/>
      <c r="P60" s="67"/>
    </row>
    <row r="61" spans="1:16" ht="75" x14ac:dyDescent="0.25">
      <c r="A61" s="72"/>
      <c r="B61" s="72"/>
      <c r="C61" s="46">
        <v>58</v>
      </c>
      <c r="D61" s="53" t="s">
        <v>114</v>
      </c>
      <c r="E61" s="27" t="s">
        <v>9</v>
      </c>
      <c r="F61" s="27" t="s">
        <v>155</v>
      </c>
      <c r="G61" s="47" t="s">
        <v>159</v>
      </c>
      <c r="H61" s="61">
        <v>30</v>
      </c>
      <c r="I61" s="50">
        <f>REITORIA_PROEX!I61+REITORIA_COVEST!I61+ESAG!I61+CEART!I61+FAED!I61+CEAD!I61+CEFID!I61+CAV!I61+CCT!I61+CEPLAN!I61+CEO!I61+CEAVI!I61+CERES!I61</f>
        <v>8</v>
      </c>
      <c r="J61" s="32">
        <f>(REITORIA_PROEX!I61-REITORIA_PROEX!J61)+(REITORIA_COVEST!I61-REITORIA_COVEST!J61)+(ESAG!I61-ESAG!J61)+(CEART!I61-CEART!J61)+(FAED!I61-FAED!J61)+(CEAD!I61-CEAD!J61)+(CEFID!I61-CEFID!J61)+(CAV!I61-CAV!J61)+(CCT!I61-CCT!J61)+(CEPLAN!I61-CEPLAN!J61)+(CEO!I61-CEO!J61)+(CEAVI!I61-CEAVI!J61)+(CERES!I61-CERES!J61)</f>
        <v>4</v>
      </c>
      <c r="K61" s="48">
        <f t="shared" si="0"/>
        <v>4</v>
      </c>
      <c r="L61" s="44">
        <f t="shared" si="1"/>
        <v>240</v>
      </c>
      <c r="M61" s="45">
        <f t="shared" si="2"/>
        <v>120</v>
      </c>
      <c r="N61" s="65"/>
      <c r="O61" s="66"/>
      <c r="P61" s="67"/>
    </row>
    <row r="62" spans="1:16" ht="75" x14ac:dyDescent="0.25">
      <c r="A62" s="72"/>
      <c r="B62" s="72"/>
      <c r="C62" s="46">
        <v>59</v>
      </c>
      <c r="D62" s="53" t="s">
        <v>115</v>
      </c>
      <c r="E62" s="27" t="s">
        <v>9</v>
      </c>
      <c r="F62" s="27" t="s">
        <v>155</v>
      </c>
      <c r="G62" s="47" t="s">
        <v>159</v>
      </c>
      <c r="H62" s="61">
        <v>37</v>
      </c>
      <c r="I62" s="50">
        <f>REITORIA_PROEX!I62+REITORIA_COVEST!I62+ESAG!I62+CEART!I62+FAED!I62+CEAD!I62+CEFID!I62+CAV!I62+CCT!I62+CEPLAN!I62+CEO!I62+CEAVI!I62+CERES!I62</f>
        <v>8</v>
      </c>
      <c r="J62" s="32">
        <f>(REITORIA_PROEX!I62-REITORIA_PROEX!J62)+(REITORIA_COVEST!I62-REITORIA_COVEST!J62)+(ESAG!I62-ESAG!J62)+(CEART!I62-CEART!J62)+(FAED!I62-FAED!J62)+(CEAD!I62-CEAD!J62)+(CEFID!I62-CEFID!J62)+(CAV!I62-CAV!J62)+(CCT!I62-CCT!J62)+(CEPLAN!I62-CEPLAN!J62)+(CEO!I62-CEO!J62)+(CEAVI!I62-CEAVI!J62)+(CERES!I62-CERES!J62)</f>
        <v>4</v>
      </c>
      <c r="K62" s="48">
        <f t="shared" si="0"/>
        <v>4</v>
      </c>
      <c r="L62" s="44">
        <f t="shared" si="1"/>
        <v>296</v>
      </c>
      <c r="M62" s="45">
        <f t="shared" si="2"/>
        <v>148</v>
      </c>
      <c r="N62" s="65"/>
      <c r="O62" s="66"/>
      <c r="P62" s="67"/>
    </row>
    <row r="63" spans="1:16" ht="60" x14ac:dyDescent="0.25">
      <c r="A63" s="72"/>
      <c r="B63" s="72"/>
      <c r="C63" s="46">
        <v>60</v>
      </c>
      <c r="D63" s="53" t="s">
        <v>116</v>
      </c>
      <c r="E63" s="27" t="s">
        <v>9</v>
      </c>
      <c r="F63" s="27" t="s">
        <v>155</v>
      </c>
      <c r="G63" s="47" t="s">
        <v>159</v>
      </c>
      <c r="H63" s="61">
        <v>40</v>
      </c>
      <c r="I63" s="50">
        <f>REITORIA_PROEX!I63+REITORIA_COVEST!I63+ESAG!I63+CEART!I63+FAED!I63+CEAD!I63+CEFID!I63+CAV!I63+CCT!I63+CEPLAN!I63+CEO!I63+CEAVI!I63+CERES!I63</f>
        <v>30</v>
      </c>
      <c r="J63" s="32">
        <f>(REITORIA_PROEX!I63-REITORIA_PROEX!J63)+(REITORIA_COVEST!I63-REITORIA_COVEST!J63)+(ESAG!I63-ESAG!J63)+(CEART!I63-CEART!J63)+(FAED!I63-FAED!J63)+(CEAD!I63-CEAD!J63)+(CEFID!I63-CEFID!J63)+(CAV!I63-CAV!J63)+(CCT!I63-CCT!J63)+(CEPLAN!I63-CEPLAN!J63)+(CEO!I63-CEO!J63)+(CEAVI!I63-CEAVI!J63)+(CERES!I63-CERES!J63)</f>
        <v>20</v>
      </c>
      <c r="K63" s="48">
        <f t="shared" si="0"/>
        <v>10</v>
      </c>
      <c r="L63" s="44">
        <f t="shared" si="1"/>
        <v>1200</v>
      </c>
      <c r="M63" s="45">
        <f t="shared" si="2"/>
        <v>800</v>
      </c>
      <c r="N63" s="65"/>
      <c r="O63" s="66"/>
      <c r="P63" s="67"/>
    </row>
    <row r="64" spans="1:16" ht="60" x14ac:dyDescent="0.25">
      <c r="A64" s="72"/>
      <c r="B64" s="72"/>
      <c r="C64" s="46">
        <v>61</v>
      </c>
      <c r="D64" s="53" t="s">
        <v>117</v>
      </c>
      <c r="E64" s="27" t="s">
        <v>9</v>
      </c>
      <c r="F64" s="27" t="s">
        <v>155</v>
      </c>
      <c r="G64" s="47" t="s">
        <v>159</v>
      </c>
      <c r="H64" s="61">
        <v>27</v>
      </c>
      <c r="I64" s="50">
        <f>REITORIA_PROEX!I64+REITORIA_COVEST!I64+ESAG!I64+CEART!I64+FAED!I64+CEAD!I64+CEFID!I64+CAV!I64+CCT!I64+CEPLAN!I64+CEO!I64+CEAVI!I64+CERES!I64</f>
        <v>12</v>
      </c>
      <c r="J64" s="32">
        <f>(REITORIA_PROEX!I64-REITORIA_PROEX!J64)+(REITORIA_COVEST!I64-REITORIA_COVEST!J64)+(ESAG!I64-ESAG!J64)+(CEART!I64-CEART!J64)+(FAED!I64-FAED!J64)+(CEAD!I64-CEAD!J64)+(CEFID!I64-CEFID!J64)+(CAV!I64-CAV!J64)+(CCT!I64-CCT!J64)+(CEPLAN!I64-CEPLAN!J64)+(CEO!I64-CEO!J64)+(CEAVI!I64-CEAVI!J64)+(CERES!I64-CERES!J64)</f>
        <v>4</v>
      </c>
      <c r="K64" s="48">
        <f t="shared" si="0"/>
        <v>8</v>
      </c>
      <c r="L64" s="44">
        <f t="shared" si="1"/>
        <v>324</v>
      </c>
      <c r="M64" s="45">
        <f t="shared" si="2"/>
        <v>108</v>
      </c>
      <c r="N64" s="65"/>
      <c r="O64" s="66"/>
      <c r="P64" s="67"/>
    </row>
    <row r="65" spans="1:16" ht="60" x14ac:dyDescent="0.25">
      <c r="A65" s="72"/>
      <c r="B65" s="72"/>
      <c r="C65" s="46">
        <v>62</v>
      </c>
      <c r="D65" s="53" t="s">
        <v>118</v>
      </c>
      <c r="E65" s="27" t="s">
        <v>9</v>
      </c>
      <c r="F65" s="27" t="s">
        <v>155</v>
      </c>
      <c r="G65" s="47" t="s">
        <v>159</v>
      </c>
      <c r="H65" s="61">
        <v>27</v>
      </c>
      <c r="I65" s="50">
        <f>REITORIA_PROEX!I65+REITORIA_COVEST!I65+ESAG!I65+CEART!I65+FAED!I65+CEAD!I65+CEFID!I65+CAV!I65+CCT!I65+CEPLAN!I65+CEO!I65+CEAVI!I65+CERES!I65</f>
        <v>12</v>
      </c>
      <c r="J65" s="32">
        <f>(REITORIA_PROEX!I65-REITORIA_PROEX!J65)+(REITORIA_COVEST!I65-REITORIA_COVEST!J65)+(ESAG!I65-ESAG!J65)+(CEART!I65-CEART!J65)+(FAED!I65-FAED!J65)+(CEAD!I65-CEAD!J65)+(CEFID!I65-CEFID!J65)+(CAV!I65-CAV!J65)+(CCT!I65-CCT!J65)+(CEPLAN!I65-CEPLAN!J65)+(CEO!I65-CEO!J65)+(CEAVI!I65-CEAVI!J65)+(CERES!I65-CERES!J65)</f>
        <v>4</v>
      </c>
      <c r="K65" s="48">
        <f t="shared" si="0"/>
        <v>8</v>
      </c>
      <c r="L65" s="44">
        <f t="shared" si="1"/>
        <v>324</v>
      </c>
      <c r="M65" s="45">
        <f t="shared" si="2"/>
        <v>108</v>
      </c>
      <c r="N65" s="65"/>
      <c r="O65" s="66"/>
      <c r="P65" s="67"/>
    </row>
    <row r="66" spans="1:16" ht="60" x14ac:dyDescent="0.25">
      <c r="A66" s="72"/>
      <c r="B66" s="72"/>
      <c r="C66" s="46">
        <v>63</v>
      </c>
      <c r="D66" s="53" t="s">
        <v>119</v>
      </c>
      <c r="E66" s="27" t="s">
        <v>9</v>
      </c>
      <c r="F66" s="27" t="s">
        <v>155</v>
      </c>
      <c r="G66" s="47" t="s">
        <v>159</v>
      </c>
      <c r="H66" s="61">
        <v>48</v>
      </c>
      <c r="I66" s="50">
        <f>REITORIA_PROEX!I66+REITORIA_COVEST!I66+ESAG!I66+CEART!I66+FAED!I66+CEAD!I66+CEFID!I66+CAV!I66+CCT!I66+CEPLAN!I66+CEO!I66+CEAVI!I66+CERES!I66</f>
        <v>15</v>
      </c>
      <c r="J66" s="32">
        <f>(REITORIA_PROEX!I66-REITORIA_PROEX!J66)+(REITORIA_COVEST!I66-REITORIA_COVEST!J66)+(ESAG!I66-ESAG!J66)+(CEART!I66-CEART!J66)+(FAED!I66-FAED!J66)+(CEAD!I66-CEAD!J66)+(CEFID!I66-CEFID!J66)+(CAV!I66-CAV!J66)+(CCT!I66-CCT!J66)+(CEPLAN!I66-CEPLAN!J66)+(CEO!I66-CEO!J66)+(CEAVI!I66-CEAVI!J66)+(CERES!I66-CERES!J66)</f>
        <v>0</v>
      </c>
      <c r="K66" s="48">
        <f t="shared" si="0"/>
        <v>15</v>
      </c>
      <c r="L66" s="44">
        <f t="shared" si="1"/>
        <v>720</v>
      </c>
      <c r="M66" s="45">
        <f t="shared" si="2"/>
        <v>0</v>
      </c>
      <c r="N66" s="65"/>
      <c r="O66" s="66"/>
      <c r="P66" s="67"/>
    </row>
    <row r="67" spans="1:16" ht="45" x14ac:dyDescent="0.25">
      <c r="A67" s="72"/>
      <c r="B67" s="72"/>
      <c r="C67" s="46">
        <v>64</v>
      </c>
      <c r="D67" s="53" t="s">
        <v>120</v>
      </c>
      <c r="E67" s="27" t="s">
        <v>9</v>
      </c>
      <c r="F67" s="27" t="s">
        <v>155</v>
      </c>
      <c r="G67" s="47" t="s">
        <v>159</v>
      </c>
      <c r="H67" s="61">
        <v>30</v>
      </c>
      <c r="I67" s="50">
        <f>REITORIA_PROEX!I67+REITORIA_COVEST!I67+ESAG!I67+CEART!I67+FAED!I67+CEAD!I67+CEFID!I67+CAV!I67+CCT!I67+CEPLAN!I67+CEO!I67+CEAVI!I67+CERES!I67</f>
        <v>15</v>
      </c>
      <c r="J67" s="32">
        <f>(REITORIA_PROEX!I67-REITORIA_PROEX!J67)+(REITORIA_COVEST!I67-REITORIA_COVEST!J67)+(ESAG!I67-ESAG!J67)+(CEART!I67-CEART!J67)+(FAED!I67-FAED!J67)+(CEAD!I67-CEAD!J67)+(CEFID!I67-CEFID!J67)+(CAV!I67-CAV!J67)+(CCT!I67-CCT!J67)+(CEPLAN!I67-CEPLAN!J67)+(CEO!I67-CEO!J67)+(CEAVI!I67-CEAVI!J67)+(CERES!I67-CERES!J67)</f>
        <v>0</v>
      </c>
      <c r="K67" s="48">
        <f t="shared" si="0"/>
        <v>15</v>
      </c>
      <c r="L67" s="44">
        <f t="shared" si="1"/>
        <v>450</v>
      </c>
      <c r="M67" s="45">
        <f t="shared" si="2"/>
        <v>0</v>
      </c>
      <c r="N67" s="65"/>
      <c r="O67" s="66"/>
      <c r="P67" s="67"/>
    </row>
    <row r="68" spans="1:16" ht="90" x14ac:dyDescent="0.25">
      <c r="A68" s="72"/>
      <c r="B68" s="72"/>
      <c r="C68" s="46">
        <v>65</v>
      </c>
      <c r="D68" s="53" t="s">
        <v>121</v>
      </c>
      <c r="E68" s="27" t="s">
        <v>9</v>
      </c>
      <c r="F68" s="27" t="s">
        <v>155</v>
      </c>
      <c r="G68" s="47" t="s">
        <v>159</v>
      </c>
      <c r="H68" s="61">
        <v>40</v>
      </c>
      <c r="I68" s="50">
        <f>REITORIA_PROEX!I68+REITORIA_COVEST!I68+ESAG!I68+CEART!I68+FAED!I68+CEAD!I68+CEFID!I68+CAV!I68+CCT!I68+CEPLAN!I68+CEO!I68+CEAVI!I68+CERES!I68</f>
        <v>80</v>
      </c>
      <c r="J68" s="32">
        <f>(REITORIA_PROEX!I68-REITORIA_PROEX!J68)+(REITORIA_COVEST!I68-REITORIA_COVEST!J68)+(ESAG!I68-ESAG!J68)+(CEART!I68-CEART!J68)+(FAED!I68-FAED!J68)+(CEAD!I68-CEAD!J68)+(CEFID!I68-CEFID!J68)+(CAV!I68-CAV!J68)+(CCT!I68-CCT!J68)+(CEPLAN!I68-CEPLAN!J68)+(CEO!I68-CEO!J68)+(CEAVI!I68-CEAVI!J68)+(CERES!I68-CERES!J68)</f>
        <v>80</v>
      </c>
      <c r="K68" s="48">
        <f t="shared" si="0"/>
        <v>0</v>
      </c>
      <c r="L68" s="44">
        <f t="shared" si="1"/>
        <v>3200</v>
      </c>
      <c r="M68" s="45">
        <f t="shared" si="2"/>
        <v>3200</v>
      </c>
      <c r="N68" s="65"/>
      <c r="O68" s="66"/>
      <c r="P68" s="67"/>
    </row>
    <row r="69" spans="1:16" ht="195" x14ac:dyDescent="0.25">
      <c r="A69" s="72"/>
      <c r="B69" s="72"/>
      <c r="C69" s="46">
        <v>66</v>
      </c>
      <c r="D69" s="53" t="s">
        <v>122</v>
      </c>
      <c r="E69" s="27" t="s">
        <v>9</v>
      </c>
      <c r="F69" s="27" t="s">
        <v>155</v>
      </c>
      <c r="G69" s="47" t="s">
        <v>158</v>
      </c>
      <c r="H69" s="61">
        <v>27</v>
      </c>
      <c r="I69" s="50">
        <f>REITORIA_PROEX!I69+REITORIA_COVEST!I69+ESAG!I69+CEART!I69+FAED!I69+CEAD!I69+CEFID!I69+CAV!I69+CCT!I69+CEPLAN!I69+CEO!I69+CEAVI!I69+CERES!I69</f>
        <v>1030</v>
      </c>
      <c r="J69" s="32">
        <f>(REITORIA_PROEX!I69-REITORIA_PROEX!J69)+(REITORIA_COVEST!I69-REITORIA_COVEST!J69)+(ESAG!I69-ESAG!J69)+(CEART!I69-CEART!J69)+(FAED!I69-FAED!J69)+(CEAD!I69-CEAD!J69)+(CEFID!I69-CEFID!J69)+(CAV!I69-CAV!J69)+(CCT!I69-CCT!J69)+(CEPLAN!I69-CEPLAN!J69)+(CEO!I69-CEO!J69)+(CEAVI!I69-CEAVI!J69)+(CERES!I69-CERES!J69)</f>
        <v>530</v>
      </c>
      <c r="K69" s="48">
        <f t="shared" ref="K69:K96" si="3">I69-J69</f>
        <v>500</v>
      </c>
      <c r="L69" s="44">
        <f t="shared" ref="L69:L96" si="4">H69*I69</f>
        <v>27810</v>
      </c>
      <c r="M69" s="45">
        <f t="shared" ref="M69:M96" si="5">H69*J69</f>
        <v>14310</v>
      </c>
      <c r="N69" s="65"/>
      <c r="O69" s="66"/>
      <c r="P69" s="67"/>
    </row>
    <row r="70" spans="1:16" ht="105" x14ac:dyDescent="0.25">
      <c r="A70" s="72"/>
      <c r="B70" s="72"/>
      <c r="C70" s="46">
        <v>67</v>
      </c>
      <c r="D70" s="53" t="s">
        <v>123</v>
      </c>
      <c r="E70" s="27" t="s">
        <v>9</v>
      </c>
      <c r="F70" s="27" t="s">
        <v>155</v>
      </c>
      <c r="G70" s="47" t="s">
        <v>158</v>
      </c>
      <c r="H70" s="61">
        <v>20</v>
      </c>
      <c r="I70" s="50">
        <f>REITORIA_PROEX!I70+REITORIA_COVEST!I70+ESAG!I70+CEART!I70+FAED!I70+CEAD!I70+CEFID!I70+CAV!I70+CCT!I70+CEPLAN!I70+CEO!I70+CEAVI!I70+CERES!I70</f>
        <v>1040</v>
      </c>
      <c r="J70" s="32">
        <f>(REITORIA_PROEX!I70-REITORIA_PROEX!J70)+(REITORIA_COVEST!I70-REITORIA_COVEST!J70)+(ESAG!I70-ESAG!J70)+(CEART!I70-CEART!J70)+(FAED!I70-FAED!J70)+(CEAD!I70-CEAD!J70)+(CEFID!I70-CEFID!J70)+(CAV!I70-CAV!J70)+(CCT!I70-CCT!J70)+(CEPLAN!I70-CEPLAN!J70)+(CEO!I70-CEO!J70)+(CEAVI!I70-CEAVI!J70)+(CERES!I70-CERES!J70)</f>
        <v>0</v>
      </c>
      <c r="K70" s="48">
        <f t="shared" si="3"/>
        <v>1040</v>
      </c>
      <c r="L70" s="44">
        <f t="shared" si="4"/>
        <v>20800</v>
      </c>
      <c r="M70" s="45">
        <f t="shared" si="5"/>
        <v>0</v>
      </c>
      <c r="N70" s="65"/>
      <c r="O70" s="66"/>
      <c r="P70" s="67"/>
    </row>
    <row r="71" spans="1:16" ht="60" x14ac:dyDescent="0.25">
      <c r="A71" s="72"/>
      <c r="B71" s="72"/>
      <c r="C71" s="46">
        <v>68</v>
      </c>
      <c r="D71" s="53" t="s">
        <v>124</v>
      </c>
      <c r="E71" s="27" t="s">
        <v>9</v>
      </c>
      <c r="F71" s="27" t="s">
        <v>155</v>
      </c>
      <c r="G71" s="47" t="s">
        <v>159</v>
      </c>
      <c r="H71" s="61">
        <v>8</v>
      </c>
      <c r="I71" s="50">
        <f>REITORIA_PROEX!I71+REITORIA_COVEST!I71+ESAG!I71+CEART!I71+FAED!I71+CEAD!I71+CEFID!I71+CAV!I71+CCT!I71+CEPLAN!I71+CEO!I71+CEAVI!I71+CERES!I71</f>
        <v>856</v>
      </c>
      <c r="J71" s="32">
        <f>(REITORIA_PROEX!I71-REITORIA_PROEX!J71)+(REITORIA_COVEST!I71-REITORIA_COVEST!J71)+(ESAG!I71-ESAG!J71)+(CEART!I71-CEART!J71)+(FAED!I71-FAED!J71)+(CEAD!I71-CEAD!J71)+(CEFID!I71-CEFID!J71)+(CAV!I71-CAV!J71)+(CCT!I71-CCT!J71)+(CEPLAN!I71-CEPLAN!J71)+(CEO!I71-CEO!J71)+(CEAVI!I71-CEAVI!J71)+(CERES!I71-CERES!J71)</f>
        <v>420</v>
      </c>
      <c r="K71" s="48">
        <f t="shared" si="3"/>
        <v>436</v>
      </c>
      <c r="L71" s="44">
        <f t="shared" si="4"/>
        <v>6848</v>
      </c>
      <c r="M71" s="45">
        <f t="shared" si="5"/>
        <v>3360</v>
      </c>
      <c r="N71" s="65"/>
      <c r="O71" s="66"/>
      <c r="P71" s="67"/>
    </row>
    <row r="72" spans="1:16" ht="195" x14ac:dyDescent="0.25">
      <c r="A72" s="72"/>
      <c r="B72" s="72"/>
      <c r="C72" s="46">
        <v>69</v>
      </c>
      <c r="D72" s="53" t="s">
        <v>125</v>
      </c>
      <c r="E72" s="27" t="s">
        <v>9</v>
      </c>
      <c r="F72" s="27" t="s">
        <v>155</v>
      </c>
      <c r="G72" s="47" t="s">
        <v>159</v>
      </c>
      <c r="H72" s="61">
        <v>90</v>
      </c>
      <c r="I72" s="50">
        <f>REITORIA_PROEX!I72+REITORIA_COVEST!I72+ESAG!I72+CEART!I72+FAED!I72+CEAD!I72+CEFID!I72+CAV!I72+CCT!I72+CEPLAN!I72+CEO!I72+CEAVI!I72+CERES!I72</f>
        <v>544</v>
      </c>
      <c r="J72" s="32">
        <f>(REITORIA_PROEX!I72-REITORIA_PROEX!J72)+(REITORIA_COVEST!I72-REITORIA_COVEST!J72)+(ESAG!I72-ESAG!J72)+(CEART!I72-CEART!J72)+(FAED!I72-FAED!J72)+(CEAD!I72-CEAD!J72)+(CEFID!I72-CEFID!J72)+(CAV!I72-CAV!J72)+(CCT!I72-CCT!J72)+(CEPLAN!I72-CEPLAN!J72)+(CEO!I72-CEO!J72)+(CEAVI!I72-CEAVI!J72)+(CERES!I72-CERES!J72)</f>
        <v>400</v>
      </c>
      <c r="K72" s="48">
        <f t="shared" si="3"/>
        <v>144</v>
      </c>
      <c r="L72" s="44">
        <f t="shared" si="4"/>
        <v>48960</v>
      </c>
      <c r="M72" s="45">
        <f t="shared" si="5"/>
        <v>36000</v>
      </c>
      <c r="N72" s="65"/>
      <c r="O72" s="66"/>
      <c r="P72" s="67"/>
    </row>
    <row r="73" spans="1:16" ht="195" x14ac:dyDescent="0.25">
      <c r="A73" s="72"/>
      <c r="B73" s="72"/>
      <c r="C73" s="46">
        <v>70</v>
      </c>
      <c r="D73" s="53" t="s">
        <v>126</v>
      </c>
      <c r="E73" s="27" t="s">
        <v>9</v>
      </c>
      <c r="F73" s="27" t="s">
        <v>155</v>
      </c>
      <c r="G73" s="47" t="s">
        <v>159</v>
      </c>
      <c r="H73" s="61">
        <v>118.95</v>
      </c>
      <c r="I73" s="50">
        <f>REITORIA_PROEX!I73+REITORIA_COVEST!I73+ESAG!I73+CEART!I73+FAED!I73+CEAD!I73+CEFID!I73+CAV!I73+CCT!I73+CEPLAN!I73+CEO!I73+CEAVI!I73+CERES!I73</f>
        <v>920</v>
      </c>
      <c r="J73" s="32">
        <f>(REITORIA_PROEX!I73-REITORIA_PROEX!J73)+(REITORIA_COVEST!I73-REITORIA_COVEST!J73)+(ESAG!I73-ESAG!J73)+(CEART!I73-CEART!J73)+(FAED!I73-FAED!J73)+(CEAD!I73-CEAD!J73)+(CEFID!I73-CEFID!J73)+(CAV!I73-CAV!J73)+(CCT!I73-CCT!J73)+(CEPLAN!I73-CEPLAN!J73)+(CEO!I73-CEO!J73)+(CEAVI!I73-CEAVI!J73)+(CERES!I73-CERES!J73)</f>
        <v>47</v>
      </c>
      <c r="K73" s="48">
        <f t="shared" si="3"/>
        <v>873</v>
      </c>
      <c r="L73" s="44">
        <f t="shared" si="4"/>
        <v>109434</v>
      </c>
      <c r="M73" s="45">
        <f t="shared" si="5"/>
        <v>5590.6500000000005</v>
      </c>
      <c r="N73" s="65"/>
      <c r="O73" s="66"/>
      <c r="P73" s="67"/>
    </row>
    <row r="74" spans="1:16" ht="30" x14ac:dyDescent="0.25">
      <c r="A74" s="72"/>
      <c r="B74" s="72"/>
      <c r="C74" s="46">
        <v>71</v>
      </c>
      <c r="D74" s="53" t="s">
        <v>127</v>
      </c>
      <c r="E74" s="27" t="s">
        <v>9</v>
      </c>
      <c r="F74" s="27" t="s">
        <v>155</v>
      </c>
      <c r="G74" s="47" t="s">
        <v>160</v>
      </c>
      <c r="H74" s="61">
        <v>90</v>
      </c>
      <c r="I74" s="50">
        <f>REITORIA_PROEX!I74+REITORIA_COVEST!I74+ESAG!I74+CEART!I74+FAED!I74+CEAD!I74+CEFID!I74+CAV!I74+CCT!I74+CEPLAN!I74+CEO!I74+CEAVI!I74+CERES!I74</f>
        <v>41</v>
      </c>
      <c r="J74" s="32">
        <f>(REITORIA_PROEX!I74-REITORIA_PROEX!J74)+(REITORIA_COVEST!I74-REITORIA_COVEST!J74)+(ESAG!I74-ESAG!J74)+(CEART!I74-CEART!J74)+(FAED!I74-FAED!J74)+(CEAD!I74-CEAD!J74)+(CEFID!I74-CEFID!J74)+(CAV!I74-CAV!J74)+(CCT!I74-CCT!J74)+(CEPLAN!I74-CEPLAN!J74)+(CEO!I74-CEO!J74)+(CEAVI!I74-CEAVI!J74)+(CERES!I74-CERES!J74)</f>
        <v>15</v>
      </c>
      <c r="K74" s="48">
        <f t="shared" si="3"/>
        <v>26</v>
      </c>
      <c r="L74" s="44">
        <f t="shared" si="4"/>
        <v>3690</v>
      </c>
      <c r="M74" s="45">
        <f t="shared" si="5"/>
        <v>1350</v>
      </c>
      <c r="N74" s="65"/>
      <c r="O74" s="66"/>
      <c r="P74" s="67"/>
    </row>
    <row r="75" spans="1:16" ht="30" x14ac:dyDescent="0.25">
      <c r="A75" s="72"/>
      <c r="B75" s="72"/>
      <c r="C75" s="46">
        <v>72</v>
      </c>
      <c r="D75" s="53" t="s">
        <v>128</v>
      </c>
      <c r="E75" s="27" t="s">
        <v>9</v>
      </c>
      <c r="F75" s="27" t="s">
        <v>155</v>
      </c>
      <c r="G75" s="47" t="s">
        <v>160</v>
      </c>
      <c r="H75" s="61">
        <v>110</v>
      </c>
      <c r="I75" s="50">
        <f>REITORIA_PROEX!I75+REITORIA_COVEST!I75+ESAG!I75+CEART!I75+FAED!I75+CEAD!I75+CEFID!I75+CAV!I75+CCT!I75+CEPLAN!I75+CEO!I75+CEAVI!I75+CERES!I75</f>
        <v>34</v>
      </c>
      <c r="J75" s="32">
        <f>(REITORIA_PROEX!I75-REITORIA_PROEX!J75)+(REITORIA_COVEST!I75-REITORIA_COVEST!J75)+(ESAG!I75-ESAG!J75)+(CEART!I75-CEART!J75)+(FAED!I75-FAED!J75)+(CEAD!I75-CEAD!J75)+(CEFID!I75-CEFID!J75)+(CAV!I75-CAV!J75)+(CCT!I75-CCT!J75)+(CEPLAN!I75-CEPLAN!J75)+(CEO!I75-CEO!J75)+(CEAVI!I75-CEAVI!J75)+(CERES!I75-CERES!J75)</f>
        <v>5</v>
      </c>
      <c r="K75" s="48">
        <f t="shared" si="3"/>
        <v>29</v>
      </c>
      <c r="L75" s="44">
        <f t="shared" si="4"/>
        <v>3740</v>
      </c>
      <c r="M75" s="45">
        <f t="shared" si="5"/>
        <v>550</v>
      </c>
      <c r="N75" s="65"/>
      <c r="O75" s="66"/>
      <c r="P75" s="67"/>
    </row>
    <row r="76" spans="1:16" ht="60" x14ac:dyDescent="0.25">
      <c r="A76" s="72"/>
      <c r="B76" s="72"/>
      <c r="C76" s="46">
        <v>73</v>
      </c>
      <c r="D76" s="53" t="s">
        <v>129</v>
      </c>
      <c r="E76" s="27" t="s">
        <v>9</v>
      </c>
      <c r="F76" s="27" t="s">
        <v>155</v>
      </c>
      <c r="G76" s="47" t="s">
        <v>158</v>
      </c>
      <c r="H76" s="61">
        <v>35</v>
      </c>
      <c r="I76" s="50">
        <f>REITORIA_PROEX!I76+REITORIA_COVEST!I76+ESAG!I76+CEART!I76+FAED!I76+CEAD!I76+CEFID!I76+CAV!I76+CCT!I76+CEPLAN!I76+CEO!I76+CEAVI!I76+CERES!I76</f>
        <v>48</v>
      </c>
      <c r="J76" s="32">
        <f>(REITORIA_PROEX!I76-REITORIA_PROEX!J76)+(REITORIA_COVEST!I76-REITORIA_COVEST!J76)+(ESAG!I76-ESAG!J76)+(CEART!I76-CEART!J76)+(FAED!I76-FAED!J76)+(CEAD!I76-CEAD!J76)+(CEFID!I76-CEFID!J76)+(CAV!I76-CAV!J76)+(CCT!I76-CCT!J76)+(CEPLAN!I76-CEPLAN!J76)+(CEO!I76-CEO!J76)+(CEAVI!I76-CEAVI!J76)+(CERES!I76-CERES!J76)</f>
        <v>28</v>
      </c>
      <c r="K76" s="48">
        <f t="shared" si="3"/>
        <v>20</v>
      </c>
      <c r="L76" s="44">
        <f t="shared" si="4"/>
        <v>1680</v>
      </c>
      <c r="M76" s="45">
        <f t="shared" si="5"/>
        <v>980</v>
      </c>
      <c r="N76" s="65"/>
      <c r="O76" s="66"/>
      <c r="P76" s="67"/>
    </row>
    <row r="77" spans="1:16" ht="60" x14ac:dyDescent="0.25">
      <c r="A77" s="73"/>
      <c r="B77" s="73"/>
      <c r="C77" s="46">
        <v>74</v>
      </c>
      <c r="D77" s="53" t="s">
        <v>130</v>
      </c>
      <c r="E77" s="27" t="s">
        <v>9</v>
      </c>
      <c r="F77" s="27" t="s">
        <v>155</v>
      </c>
      <c r="G77" s="47" t="s">
        <v>158</v>
      </c>
      <c r="H77" s="61">
        <v>80</v>
      </c>
      <c r="I77" s="50">
        <f>REITORIA_PROEX!I77+REITORIA_COVEST!I77+ESAG!I77+CEART!I77+FAED!I77+CEAD!I77+CEFID!I77+CAV!I77+CCT!I77+CEPLAN!I77+CEO!I77+CEAVI!I77+CERES!I77</f>
        <v>109</v>
      </c>
      <c r="J77" s="32">
        <f>(REITORIA_PROEX!I77-REITORIA_PROEX!J77)+(REITORIA_COVEST!I77-REITORIA_COVEST!J77)+(ESAG!I77-ESAG!J77)+(CEART!I77-CEART!J77)+(FAED!I77-FAED!J77)+(CEAD!I77-CEAD!J77)+(CEFID!I77-CEFID!J77)+(CAV!I77-CAV!J77)+(CCT!I77-CCT!J77)+(CEPLAN!I77-CEPLAN!J77)+(CEO!I77-CEO!J77)+(CEAVI!I77-CEAVI!J77)+(CERES!I77-CERES!J77)</f>
        <v>3</v>
      </c>
      <c r="K77" s="48">
        <f t="shared" si="3"/>
        <v>106</v>
      </c>
      <c r="L77" s="44">
        <f t="shared" si="4"/>
        <v>8720</v>
      </c>
      <c r="M77" s="45">
        <f t="shared" si="5"/>
        <v>240</v>
      </c>
      <c r="N77" s="65"/>
      <c r="O77" s="66"/>
      <c r="P77" s="67"/>
    </row>
    <row r="78" spans="1:16" x14ac:dyDescent="0.25">
      <c r="A78" s="74" t="s">
        <v>164</v>
      </c>
      <c r="B78" s="71">
        <v>5</v>
      </c>
      <c r="C78" s="46">
        <v>75</v>
      </c>
      <c r="D78" s="53" t="s">
        <v>131</v>
      </c>
      <c r="E78" s="27" t="s">
        <v>151</v>
      </c>
      <c r="F78" s="27" t="s">
        <v>156</v>
      </c>
      <c r="G78" s="47" t="s">
        <v>158</v>
      </c>
      <c r="H78" s="61">
        <v>2</v>
      </c>
      <c r="I78" s="50">
        <f>REITORIA_PROEX!I78+REITORIA_COVEST!I78+ESAG!I78+CEART!I78+FAED!I78+CEAD!I78+CEFID!I78+CAV!I78+CCT!I78+CEPLAN!I78+CEO!I78+CEAVI!I78+CERES!I78</f>
        <v>100</v>
      </c>
      <c r="J78" s="32">
        <f>(REITORIA_PROEX!I78-REITORIA_PROEX!J78)+(REITORIA_COVEST!I78-REITORIA_COVEST!J78)+(ESAG!I78-ESAG!J78)+(CEART!I78-CEART!J78)+(FAED!I78-FAED!J78)+(CEAD!I78-CEAD!J78)+(CEFID!I78-CEFID!J78)+(CAV!I78-CAV!J78)+(CCT!I78-CCT!J78)+(CEPLAN!I78-CEPLAN!J78)+(CEO!I78-CEO!J78)+(CEAVI!I78-CEAVI!J78)+(CERES!I78-CERES!J78)</f>
        <v>100</v>
      </c>
      <c r="K78" s="48">
        <f t="shared" si="3"/>
        <v>0</v>
      </c>
      <c r="L78" s="44">
        <f t="shared" si="4"/>
        <v>200</v>
      </c>
      <c r="M78" s="45">
        <f t="shared" si="5"/>
        <v>200</v>
      </c>
      <c r="N78" s="65"/>
      <c r="O78" s="66"/>
      <c r="P78" s="67"/>
    </row>
    <row r="79" spans="1:16" ht="30" x14ac:dyDescent="0.25">
      <c r="A79" s="72"/>
      <c r="B79" s="72"/>
      <c r="C79" s="46">
        <v>77</v>
      </c>
      <c r="D79" s="53" t="s">
        <v>132</v>
      </c>
      <c r="E79" s="27" t="s">
        <v>151</v>
      </c>
      <c r="F79" s="27" t="s">
        <v>156</v>
      </c>
      <c r="G79" s="47" t="s">
        <v>158</v>
      </c>
      <c r="H79" s="61">
        <v>8.9499999999999993</v>
      </c>
      <c r="I79" s="50">
        <f>REITORIA_PROEX!I79+REITORIA_COVEST!I79+ESAG!I79+CEART!I79+FAED!I79+CEAD!I79+CEFID!I79+CAV!I79+CCT!I79+CEPLAN!I79+CEO!I79+CEAVI!I79+CERES!I79</f>
        <v>50</v>
      </c>
      <c r="J79" s="32">
        <f>(REITORIA_PROEX!I79-REITORIA_PROEX!J79)+(REITORIA_COVEST!I79-REITORIA_COVEST!J79)+(ESAG!I79-ESAG!J79)+(CEART!I79-CEART!J79)+(FAED!I79-FAED!J79)+(CEAD!I79-CEAD!J79)+(CEFID!I79-CEFID!J79)+(CAV!I79-CAV!J79)+(CCT!I79-CCT!J79)+(CEPLAN!I79-CEPLAN!J79)+(CEO!I79-CEO!J79)+(CEAVI!I79-CEAVI!J79)+(CERES!I79-CERES!J79)</f>
        <v>20</v>
      </c>
      <c r="K79" s="48">
        <f t="shared" si="3"/>
        <v>30</v>
      </c>
      <c r="L79" s="44">
        <f t="shared" si="4"/>
        <v>447.49999999999994</v>
      </c>
      <c r="M79" s="45">
        <f t="shared" si="5"/>
        <v>179</v>
      </c>
      <c r="N79" s="65"/>
      <c r="O79" s="66"/>
      <c r="P79" s="67"/>
    </row>
    <row r="80" spans="1:16" x14ac:dyDescent="0.25">
      <c r="A80" s="72"/>
      <c r="B80" s="72"/>
      <c r="C80" s="46">
        <v>78</v>
      </c>
      <c r="D80" s="53" t="s">
        <v>133</v>
      </c>
      <c r="E80" s="27" t="s">
        <v>151</v>
      </c>
      <c r="F80" s="27" t="s">
        <v>156</v>
      </c>
      <c r="G80" s="47" t="s">
        <v>158</v>
      </c>
      <c r="H80" s="61">
        <v>6.09</v>
      </c>
      <c r="I80" s="50">
        <f>REITORIA_PROEX!I80+REITORIA_COVEST!I80+ESAG!I80+CEART!I80+FAED!I80+CEAD!I80+CEFID!I80+CAV!I80+CCT!I80+CEPLAN!I80+CEO!I80+CEAVI!I80+CERES!I80</f>
        <v>140</v>
      </c>
      <c r="J80" s="32">
        <f>(REITORIA_PROEX!I80-REITORIA_PROEX!J80)+(REITORIA_COVEST!I80-REITORIA_COVEST!J80)+(ESAG!I80-ESAG!J80)+(CEART!I80-CEART!J80)+(FAED!I80-FAED!J80)+(CEAD!I80-CEAD!J80)+(CEFID!I80-CEFID!J80)+(CAV!I80-CAV!J80)+(CCT!I80-CCT!J80)+(CEPLAN!I80-CEPLAN!J80)+(CEO!I80-CEO!J80)+(CEAVI!I80-CEAVI!J80)+(CERES!I80-CERES!J80)</f>
        <v>130</v>
      </c>
      <c r="K80" s="48">
        <f t="shared" si="3"/>
        <v>10</v>
      </c>
      <c r="L80" s="44">
        <f t="shared" si="4"/>
        <v>852.6</v>
      </c>
      <c r="M80" s="45">
        <f t="shared" si="5"/>
        <v>791.69999999999993</v>
      </c>
      <c r="N80" s="65"/>
      <c r="O80" s="66"/>
      <c r="P80" s="67"/>
    </row>
    <row r="81" spans="1:16" x14ac:dyDescent="0.25">
      <c r="A81" s="72"/>
      <c r="B81" s="72"/>
      <c r="C81" s="46">
        <v>79</v>
      </c>
      <c r="D81" s="53" t="s">
        <v>134</v>
      </c>
      <c r="E81" s="27" t="s">
        <v>151</v>
      </c>
      <c r="F81" s="27" t="s">
        <v>156</v>
      </c>
      <c r="G81" s="47" t="s">
        <v>158</v>
      </c>
      <c r="H81" s="61">
        <v>10.46</v>
      </c>
      <c r="I81" s="50">
        <f>REITORIA_PROEX!I81+REITORIA_COVEST!I81+ESAG!I81+CEART!I81+FAED!I81+CEAD!I81+CEFID!I81+CAV!I81+CCT!I81+CEPLAN!I81+CEO!I81+CEAVI!I81+CERES!I81</f>
        <v>22</v>
      </c>
      <c r="J81" s="32">
        <f>(REITORIA_PROEX!I81-REITORIA_PROEX!J81)+(REITORIA_COVEST!I81-REITORIA_COVEST!J81)+(ESAG!I81-ESAG!J81)+(CEART!I81-CEART!J81)+(FAED!I81-FAED!J81)+(CEAD!I81-CEAD!J81)+(CEFID!I81-CEFID!J81)+(CAV!I81-CAV!J81)+(CCT!I81-CCT!J81)+(CEPLAN!I81-CEPLAN!J81)+(CEO!I81-CEO!J81)+(CEAVI!I81-CEAVI!J81)+(CERES!I81-CERES!J81)</f>
        <v>0</v>
      </c>
      <c r="K81" s="48">
        <f t="shared" si="3"/>
        <v>22</v>
      </c>
      <c r="L81" s="44">
        <f t="shared" si="4"/>
        <v>230.12</v>
      </c>
      <c r="M81" s="45">
        <f t="shared" si="5"/>
        <v>0</v>
      </c>
      <c r="N81" s="65"/>
      <c r="O81" s="66"/>
      <c r="P81" s="67"/>
    </row>
    <row r="82" spans="1:16" x14ac:dyDescent="0.25">
      <c r="A82" s="72"/>
      <c r="B82" s="72"/>
      <c r="C82" s="46">
        <v>80</v>
      </c>
      <c r="D82" s="53" t="s">
        <v>135</v>
      </c>
      <c r="E82" s="27" t="s">
        <v>151</v>
      </c>
      <c r="F82" s="27" t="s">
        <v>156</v>
      </c>
      <c r="G82" s="47" t="s">
        <v>158</v>
      </c>
      <c r="H82" s="61">
        <v>0.98</v>
      </c>
      <c r="I82" s="50">
        <f>REITORIA_PROEX!I82+REITORIA_COVEST!I82+ESAG!I82+CEART!I82+FAED!I82+CEAD!I82+CEFID!I82+CAV!I82+CCT!I82+CEPLAN!I82+CEO!I82+CEAVI!I82+CERES!I82</f>
        <v>465</v>
      </c>
      <c r="J82" s="32">
        <f>(REITORIA_PROEX!I82-REITORIA_PROEX!J82)+(REITORIA_COVEST!I82-REITORIA_COVEST!J82)+(ESAG!I82-ESAG!J82)+(CEART!I82-CEART!J82)+(FAED!I82-FAED!J82)+(CEAD!I82-CEAD!J82)+(CEFID!I82-CEFID!J82)+(CAV!I82-CAV!J82)+(CCT!I82-CCT!J82)+(CEPLAN!I82-CEPLAN!J82)+(CEO!I82-CEO!J82)+(CEAVI!I82-CEAVI!J82)+(CERES!I82-CERES!J82)</f>
        <v>400</v>
      </c>
      <c r="K82" s="48">
        <f t="shared" si="3"/>
        <v>65</v>
      </c>
      <c r="L82" s="44">
        <f t="shared" si="4"/>
        <v>455.7</v>
      </c>
      <c r="M82" s="45">
        <f t="shared" si="5"/>
        <v>392</v>
      </c>
      <c r="N82" s="65"/>
      <c r="O82" s="66"/>
      <c r="P82" s="67"/>
    </row>
    <row r="83" spans="1:16" ht="30" x14ac:dyDescent="0.25">
      <c r="A83" s="73"/>
      <c r="B83" s="73"/>
      <c r="C83" s="46">
        <v>81</v>
      </c>
      <c r="D83" s="53" t="s">
        <v>136</v>
      </c>
      <c r="E83" s="27" t="s">
        <v>151</v>
      </c>
      <c r="F83" s="27" t="s">
        <v>156</v>
      </c>
      <c r="G83" s="47" t="s">
        <v>158</v>
      </c>
      <c r="H83" s="61">
        <v>15.3</v>
      </c>
      <c r="I83" s="50">
        <f>REITORIA_PROEX!I83+REITORIA_COVEST!I83+ESAG!I83+CEART!I83+FAED!I83+CEAD!I83+CEFID!I83+CAV!I83+CCT!I83+CEPLAN!I83+CEO!I83+CEAVI!I83+CERES!I83</f>
        <v>30</v>
      </c>
      <c r="J83" s="32">
        <f>(REITORIA_PROEX!I83-REITORIA_PROEX!J83)+(REITORIA_COVEST!I83-REITORIA_COVEST!J83)+(ESAG!I83-ESAG!J83)+(CEART!I83-CEART!J83)+(FAED!I83-FAED!J83)+(CEAD!I83-CEAD!J83)+(CEFID!I83-CEFID!J83)+(CAV!I83-CAV!J83)+(CCT!I83-CCT!J83)+(CEPLAN!I83-CEPLAN!J83)+(CEO!I83-CEO!J83)+(CEAVI!I83-CEAVI!J83)+(CERES!I83-CERES!J83)</f>
        <v>0</v>
      </c>
      <c r="K83" s="48">
        <f t="shared" si="3"/>
        <v>30</v>
      </c>
      <c r="L83" s="44">
        <f t="shared" si="4"/>
        <v>459</v>
      </c>
      <c r="M83" s="45">
        <f t="shared" si="5"/>
        <v>0</v>
      </c>
      <c r="N83" s="65"/>
      <c r="O83" s="66"/>
      <c r="P83" s="67"/>
    </row>
    <row r="84" spans="1:16" ht="45" x14ac:dyDescent="0.25">
      <c r="A84" s="74" t="s">
        <v>162</v>
      </c>
      <c r="B84" s="71">
        <v>6</v>
      </c>
      <c r="C84" s="46">
        <v>82</v>
      </c>
      <c r="D84" s="53" t="s">
        <v>137</v>
      </c>
      <c r="E84" s="27" t="s">
        <v>152</v>
      </c>
      <c r="F84" s="27" t="s">
        <v>154</v>
      </c>
      <c r="G84" s="47" t="s">
        <v>158</v>
      </c>
      <c r="H84" s="61">
        <v>48</v>
      </c>
      <c r="I84" s="50">
        <f>REITORIA_PROEX!I84+REITORIA_COVEST!I84+ESAG!I84+CEART!I84+FAED!I84+CEAD!I84+CEFID!I84+CAV!I84+CCT!I84+CEPLAN!I84+CEO!I84+CEAVI!I84+CERES!I84</f>
        <v>20</v>
      </c>
      <c r="J84" s="32">
        <f>(REITORIA_PROEX!I84-REITORIA_PROEX!J84)+(REITORIA_COVEST!I84-REITORIA_COVEST!J84)+(ESAG!I84-ESAG!J84)+(CEART!I84-CEART!J84)+(FAED!I84-FAED!J84)+(CEAD!I84-CEAD!J84)+(CEFID!I84-CEFID!J84)+(CAV!I84-CAV!J84)+(CCT!I84-CCT!J84)+(CEPLAN!I84-CEPLAN!J84)+(CEO!I84-CEO!J84)+(CEAVI!I84-CEAVI!J84)+(CERES!I84-CERES!J84)</f>
        <v>20</v>
      </c>
      <c r="K84" s="48">
        <f t="shared" si="3"/>
        <v>0</v>
      </c>
      <c r="L84" s="44">
        <f t="shared" si="4"/>
        <v>960</v>
      </c>
      <c r="M84" s="45">
        <f t="shared" si="5"/>
        <v>960</v>
      </c>
      <c r="N84" s="65"/>
      <c r="O84" s="66"/>
      <c r="P84" s="67"/>
    </row>
    <row r="85" spans="1:16" ht="45" x14ac:dyDescent="0.25">
      <c r="A85" s="72"/>
      <c r="B85" s="72"/>
      <c r="C85" s="46">
        <v>83</v>
      </c>
      <c r="D85" s="53" t="s">
        <v>138</v>
      </c>
      <c r="E85" s="27" t="s">
        <v>152</v>
      </c>
      <c r="F85" s="27" t="s">
        <v>154</v>
      </c>
      <c r="G85" s="47" t="s">
        <v>158</v>
      </c>
      <c r="H85" s="61">
        <v>28</v>
      </c>
      <c r="I85" s="50">
        <f>REITORIA_PROEX!I85+REITORIA_COVEST!I85+ESAG!I85+CEART!I85+FAED!I85+CEAD!I85+CEFID!I85+CAV!I85+CCT!I85+CEPLAN!I85+CEO!I85+CEAVI!I85+CERES!I85</f>
        <v>20</v>
      </c>
      <c r="J85" s="32">
        <f>(REITORIA_PROEX!I85-REITORIA_PROEX!J85)+(REITORIA_COVEST!I85-REITORIA_COVEST!J85)+(ESAG!I85-ESAG!J85)+(CEART!I85-CEART!J85)+(FAED!I85-FAED!J85)+(CEAD!I85-CEAD!J85)+(CEFID!I85-CEFID!J85)+(CAV!I85-CAV!J85)+(CCT!I85-CCT!J85)+(CEPLAN!I85-CEPLAN!J85)+(CEO!I85-CEO!J85)+(CEAVI!I85-CEAVI!J85)+(CERES!I85-CERES!J85)</f>
        <v>20</v>
      </c>
      <c r="K85" s="48">
        <f t="shared" si="3"/>
        <v>0</v>
      </c>
      <c r="L85" s="44">
        <f t="shared" si="4"/>
        <v>560</v>
      </c>
      <c r="M85" s="45">
        <f t="shared" si="5"/>
        <v>560</v>
      </c>
      <c r="N85" s="65"/>
      <c r="O85" s="66"/>
      <c r="P85" s="67"/>
    </row>
    <row r="86" spans="1:16" ht="45" x14ac:dyDescent="0.25">
      <c r="A86" s="72"/>
      <c r="B86" s="72"/>
      <c r="C86" s="46">
        <v>84</v>
      </c>
      <c r="D86" s="53" t="s">
        <v>139</v>
      </c>
      <c r="E86" s="27" t="s">
        <v>152</v>
      </c>
      <c r="F86" s="27" t="s">
        <v>154</v>
      </c>
      <c r="G86" s="47" t="s">
        <v>158</v>
      </c>
      <c r="H86" s="61">
        <v>20</v>
      </c>
      <c r="I86" s="50">
        <f>REITORIA_PROEX!I86+REITORIA_COVEST!I86+ESAG!I86+CEART!I86+FAED!I86+CEAD!I86+CEFID!I86+CAV!I86+CCT!I86+CEPLAN!I86+CEO!I86+CEAVI!I86+CERES!I86</f>
        <v>10</v>
      </c>
      <c r="J86" s="32">
        <f>(REITORIA_PROEX!I86-REITORIA_PROEX!J86)+(REITORIA_COVEST!I86-REITORIA_COVEST!J86)+(ESAG!I86-ESAG!J86)+(CEART!I86-CEART!J86)+(FAED!I86-FAED!J86)+(CEAD!I86-CEAD!J86)+(CEFID!I86-CEFID!J86)+(CAV!I86-CAV!J86)+(CCT!I86-CCT!J86)+(CEPLAN!I86-CEPLAN!J86)+(CEO!I86-CEO!J86)+(CEAVI!I86-CEAVI!J86)+(CERES!I86-CERES!J86)</f>
        <v>10</v>
      </c>
      <c r="K86" s="48">
        <f t="shared" si="3"/>
        <v>0</v>
      </c>
      <c r="L86" s="44">
        <f t="shared" si="4"/>
        <v>200</v>
      </c>
      <c r="M86" s="45">
        <f t="shared" si="5"/>
        <v>200</v>
      </c>
      <c r="N86" s="65"/>
      <c r="O86" s="66"/>
      <c r="P86" s="67"/>
    </row>
    <row r="87" spans="1:16" ht="45" x14ac:dyDescent="0.25">
      <c r="A87" s="72"/>
      <c r="B87" s="72"/>
      <c r="C87" s="46">
        <v>85</v>
      </c>
      <c r="D87" s="53" t="s">
        <v>140</v>
      </c>
      <c r="E87" s="27" t="s">
        <v>152</v>
      </c>
      <c r="F87" s="27" t="s">
        <v>154</v>
      </c>
      <c r="G87" s="47" t="s">
        <v>158</v>
      </c>
      <c r="H87" s="61">
        <v>12</v>
      </c>
      <c r="I87" s="50">
        <f>REITORIA_PROEX!I87+REITORIA_COVEST!I87+ESAG!I87+CEART!I87+FAED!I87+CEAD!I87+CEFID!I87+CAV!I87+CCT!I87+CEPLAN!I87+CEO!I87+CEAVI!I87+CERES!I87</f>
        <v>20</v>
      </c>
      <c r="J87" s="32">
        <f>(REITORIA_PROEX!I87-REITORIA_PROEX!J87)+(REITORIA_COVEST!I87-REITORIA_COVEST!J87)+(ESAG!I87-ESAG!J87)+(CEART!I87-CEART!J87)+(FAED!I87-FAED!J87)+(CEAD!I87-CEAD!J87)+(CEFID!I87-CEFID!J87)+(CAV!I87-CAV!J87)+(CCT!I87-CCT!J87)+(CEPLAN!I87-CEPLAN!J87)+(CEO!I87-CEO!J87)+(CEAVI!I87-CEAVI!J87)+(CERES!I87-CERES!J87)</f>
        <v>20</v>
      </c>
      <c r="K87" s="48">
        <f t="shared" si="3"/>
        <v>0</v>
      </c>
      <c r="L87" s="44">
        <f t="shared" si="4"/>
        <v>240</v>
      </c>
      <c r="M87" s="45">
        <f t="shared" si="5"/>
        <v>240</v>
      </c>
      <c r="N87" s="65"/>
      <c r="O87" s="66"/>
      <c r="P87" s="67"/>
    </row>
    <row r="88" spans="1:16" ht="45" x14ac:dyDescent="0.25">
      <c r="A88" s="72"/>
      <c r="B88" s="72"/>
      <c r="C88" s="46">
        <v>86</v>
      </c>
      <c r="D88" s="53" t="s">
        <v>141</v>
      </c>
      <c r="E88" s="27" t="s">
        <v>152</v>
      </c>
      <c r="F88" s="27" t="s">
        <v>154</v>
      </c>
      <c r="G88" s="47" t="s">
        <v>158</v>
      </c>
      <c r="H88" s="61">
        <v>50</v>
      </c>
      <c r="I88" s="50">
        <f>REITORIA_PROEX!I88+REITORIA_COVEST!I88+ESAG!I88+CEART!I88+FAED!I88+CEAD!I88+CEFID!I88+CAV!I88+CCT!I88+CEPLAN!I88+CEO!I88+CEAVI!I88+CERES!I88</f>
        <v>6</v>
      </c>
      <c r="J88" s="32">
        <f>(REITORIA_PROEX!I88-REITORIA_PROEX!J88)+(REITORIA_COVEST!I88-REITORIA_COVEST!J88)+(ESAG!I88-ESAG!J88)+(CEART!I88-CEART!J88)+(FAED!I88-FAED!J88)+(CEAD!I88-CEAD!J88)+(CEFID!I88-CEFID!J88)+(CAV!I88-CAV!J88)+(CCT!I88-CCT!J88)+(CEPLAN!I88-CEPLAN!J88)+(CEO!I88-CEO!J88)+(CEAVI!I88-CEAVI!J88)+(CERES!I88-CERES!J88)</f>
        <v>6</v>
      </c>
      <c r="K88" s="48">
        <f t="shared" si="3"/>
        <v>0</v>
      </c>
      <c r="L88" s="44">
        <f t="shared" si="4"/>
        <v>300</v>
      </c>
      <c r="M88" s="45">
        <f t="shared" si="5"/>
        <v>300</v>
      </c>
      <c r="N88" s="65"/>
      <c r="O88" s="66"/>
      <c r="P88" s="67"/>
    </row>
    <row r="89" spans="1:16" ht="45" x14ac:dyDescent="0.25">
      <c r="A89" s="72"/>
      <c r="B89" s="72"/>
      <c r="C89" s="46">
        <v>87</v>
      </c>
      <c r="D89" s="53" t="s">
        <v>142</v>
      </c>
      <c r="E89" s="27" t="s">
        <v>152</v>
      </c>
      <c r="F89" s="27" t="s">
        <v>154</v>
      </c>
      <c r="G89" s="47" t="s">
        <v>158</v>
      </c>
      <c r="H89" s="61">
        <v>38</v>
      </c>
      <c r="I89" s="50">
        <f>REITORIA_PROEX!I89+REITORIA_COVEST!I89+ESAG!I89+CEART!I89+FAED!I89+CEAD!I89+CEFID!I89+CAV!I89+CCT!I89+CEPLAN!I89+CEO!I89+CEAVI!I89+CERES!I89</f>
        <v>10</v>
      </c>
      <c r="J89" s="32">
        <f>(REITORIA_PROEX!I89-REITORIA_PROEX!J89)+(REITORIA_COVEST!I89-REITORIA_COVEST!J89)+(ESAG!I89-ESAG!J89)+(CEART!I89-CEART!J89)+(FAED!I89-FAED!J89)+(CEAD!I89-CEAD!J89)+(CEFID!I89-CEFID!J89)+(CAV!I89-CAV!J89)+(CCT!I89-CCT!J89)+(CEPLAN!I89-CEPLAN!J89)+(CEO!I89-CEO!J89)+(CEAVI!I89-CEAVI!J89)+(CERES!I89-CERES!J89)</f>
        <v>10</v>
      </c>
      <c r="K89" s="48">
        <f t="shared" si="3"/>
        <v>0</v>
      </c>
      <c r="L89" s="44">
        <f t="shared" si="4"/>
        <v>380</v>
      </c>
      <c r="M89" s="45">
        <f t="shared" si="5"/>
        <v>380</v>
      </c>
      <c r="N89" s="65"/>
      <c r="O89" s="66"/>
      <c r="P89" s="67"/>
    </row>
    <row r="90" spans="1:16" ht="45" x14ac:dyDescent="0.25">
      <c r="A90" s="72"/>
      <c r="B90" s="72"/>
      <c r="C90" s="46">
        <v>88</v>
      </c>
      <c r="D90" s="53" t="s">
        <v>143</v>
      </c>
      <c r="E90" s="27" t="s">
        <v>152</v>
      </c>
      <c r="F90" s="27" t="s">
        <v>154</v>
      </c>
      <c r="G90" s="47" t="s">
        <v>158</v>
      </c>
      <c r="H90" s="61">
        <v>48</v>
      </c>
      <c r="I90" s="50">
        <f>REITORIA_PROEX!I90+REITORIA_COVEST!I90+ESAG!I90+CEART!I90+FAED!I90+CEAD!I90+CEFID!I90+CAV!I90+CCT!I90+CEPLAN!I90+CEO!I90+CEAVI!I90+CERES!I90</f>
        <v>10</v>
      </c>
      <c r="J90" s="32">
        <f>(REITORIA_PROEX!I90-REITORIA_PROEX!J90)+(REITORIA_COVEST!I90-REITORIA_COVEST!J90)+(ESAG!I90-ESAG!J90)+(CEART!I90-CEART!J90)+(FAED!I90-FAED!J90)+(CEAD!I90-CEAD!J90)+(CEFID!I90-CEFID!J90)+(CAV!I90-CAV!J90)+(CCT!I90-CCT!J90)+(CEPLAN!I90-CEPLAN!J90)+(CEO!I90-CEO!J90)+(CEAVI!I90-CEAVI!J90)+(CERES!I90-CERES!J90)</f>
        <v>10</v>
      </c>
      <c r="K90" s="48">
        <f t="shared" si="3"/>
        <v>0</v>
      </c>
      <c r="L90" s="44">
        <f t="shared" si="4"/>
        <v>480</v>
      </c>
      <c r="M90" s="45">
        <f t="shared" si="5"/>
        <v>480</v>
      </c>
      <c r="N90" s="65"/>
      <c r="O90" s="66"/>
      <c r="P90" s="67"/>
    </row>
    <row r="91" spans="1:16" ht="30" x14ac:dyDescent="0.25">
      <c r="A91" s="72"/>
      <c r="B91" s="72"/>
      <c r="C91" s="46">
        <v>89</v>
      </c>
      <c r="D91" s="53" t="s">
        <v>144</v>
      </c>
      <c r="E91" s="27" t="s">
        <v>152</v>
      </c>
      <c r="F91" s="27" t="s">
        <v>154</v>
      </c>
      <c r="G91" s="47" t="s">
        <v>158</v>
      </c>
      <c r="H91" s="61">
        <v>58</v>
      </c>
      <c r="I91" s="50">
        <f>REITORIA_PROEX!I91+REITORIA_COVEST!I91+ESAG!I91+CEART!I91+FAED!I91+CEAD!I91+CEFID!I91+CAV!I91+CCT!I91+CEPLAN!I91+CEO!I91+CEAVI!I91+CERES!I91</f>
        <v>6</v>
      </c>
      <c r="J91" s="32">
        <f>(REITORIA_PROEX!I91-REITORIA_PROEX!J91)+(REITORIA_COVEST!I91-REITORIA_COVEST!J91)+(ESAG!I91-ESAG!J91)+(CEART!I91-CEART!J91)+(FAED!I91-FAED!J91)+(CEAD!I91-CEAD!J91)+(CEFID!I91-CEFID!J91)+(CAV!I91-CAV!J91)+(CCT!I91-CCT!J91)+(CEPLAN!I91-CEPLAN!J91)+(CEO!I91-CEO!J91)+(CEAVI!I91-CEAVI!J91)+(CERES!I91-CERES!J91)</f>
        <v>6</v>
      </c>
      <c r="K91" s="48">
        <f t="shared" si="3"/>
        <v>0</v>
      </c>
      <c r="L91" s="44">
        <f t="shared" si="4"/>
        <v>348</v>
      </c>
      <c r="M91" s="45">
        <f t="shared" si="5"/>
        <v>348</v>
      </c>
      <c r="N91" s="65"/>
      <c r="O91" s="66"/>
      <c r="P91" s="67"/>
    </row>
    <row r="92" spans="1:16" ht="30" x14ac:dyDescent="0.25">
      <c r="A92" s="72"/>
      <c r="B92" s="72"/>
      <c r="C92" s="46">
        <v>90</v>
      </c>
      <c r="D92" s="53" t="s">
        <v>145</v>
      </c>
      <c r="E92" s="27" t="s">
        <v>152</v>
      </c>
      <c r="F92" s="27" t="s">
        <v>154</v>
      </c>
      <c r="G92" s="47" t="s">
        <v>158</v>
      </c>
      <c r="H92" s="61">
        <v>90</v>
      </c>
      <c r="I92" s="50">
        <f>REITORIA_PROEX!I92+REITORIA_COVEST!I92+ESAG!I92+CEART!I92+FAED!I92+CEAD!I92+CEFID!I92+CAV!I92+CCT!I92+CEPLAN!I92+CEO!I92+CEAVI!I92+CERES!I92</f>
        <v>6</v>
      </c>
      <c r="J92" s="32">
        <f>(REITORIA_PROEX!I92-REITORIA_PROEX!J92)+(REITORIA_COVEST!I92-REITORIA_COVEST!J92)+(ESAG!I92-ESAG!J92)+(CEART!I92-CEART!J92)+(FAED!I92-FAED!J92)+(CEAD!I92-CEAD!J92)+(CEFID!I92-CEFID!J92)+(CAV!I92-CAV!J92)+(CCT!I92-CCT!J92)+(CEPLAN!I92-CEPLAN!J92)+(CEO!I92-CEO!J92)+(CEAVI!I92-CEAVI!J92)+(CERES!I92-CERES!J92)</f>
        <v>6</v>
      </c>
      <c r="K92" s="48">
        <f t="shared" si="3"/>
        <v>0</v>
      </c>
      <c r="L92" s="44">
        <f t="shared" si="4"/>
        <v>540</v>
      </c>
      <c r="M92" s="45">
        <f t="shared" si="5"/>
        <v>540</v>
      </c>
      <c r="N92" s="65"/>
      <c r="O92" s="66"/>
      <c r="P92" s="67"/>
    </row>
    <row r="93" spans="1:16" ht="45" x14ac:dyDescent="0.25">
      <c r="A93" s="72"/>
      <c r="B93" s="72"/>
      <c r="C93" s="46">
        <v>91</v>
      </c>
      <c r="D93" s="53" t="s">
        <v>146</v>
      </c>
      <c r="E93" s="27" t="s">
        <v>152</v>
      </c>
      <c r="F93" s="27" t="s">
        <v>154</v>
      </c>
      <c r="G93" s="47" t="s">
        <v>158</v>
      </c>
      <c r="H93" s="61">
        <v>85.7</v>
      </c>
      <c r="I93" s="50">
        <f>REITORIA_PROEX!I93+REITORIA_COVEST!I93+ESAG!I93+CEART!I93+FAED!I93+CEAD!I93+CEFID!I93+CAV!I93+CCT!I93+CEPLAN!I93+CEO!I93+CEAVI!I93+CERES!I93</f>
        <v>10</v>
      </c>
      <c r="J93" s="32">
        <f>(REITORIA_PROEX!I93-REITORIA_PROEX!J93)+(REITORIA_COVEST!I93-REITORIA_COVEST!J93)+(ESAG!I93-ESAG!J93)+(CEART!I93-CEART!J93)+(FAED!I93-FAED!J93)+(CEAD!I93-CEAD!J93)+(CEFID!I93-CEFID!J93)+(CAV!I93-CAV!J93)+(CCT!I93-CCT!J93)+(CEPLAN!I93-CEPLAN!J93)+(CEO!I93-CEO!J93)+(CEAVI!I93-CEAVI!J93)+(CERES!I93-CERES!J93)</f>
        <v>10</v>
      </c>
      <c r="K93" s="48">
        <f t="shared" si="3"/>
        <v>0</v>
      </c>
      <c r="L93" s="44">
        <f t="shared" si="4"/>
        <v>857</v>
      </c>
      <c r="M93" s="45">
        <f t="shared" si="5"/>
        <v>857</v>
      </c>
      <c r="N93" s="65"/>
      <c r="O93" s="66"/>
      <c r="P93" s="67"/>
    </row>
    <row r="94" spans="1:16" ht="45" x14ac:dyDescent="0.25">
      <c r="A94" s="72"/>
      <c r="B94" s="72"/>
      <c r="C94" s="46">
        <v>92</v>
      </c>
      <c r="D94" s="53" t="s">
        <v>147</v>
      </c>
      <c r="E94" s="27" t="s">
        <v>152</v>
      </c>
      <c r="F94" s="27" t="s">
        <v>154</v>
      </c>
      <c r="G94" s="47" t="s">
        <v>158</v>
      </c>
      <c r="H94" s="61">
        <v>90</v>
      </c>
      <c r="I94" s="50">
        <f>REITORIA_PROEX!I94+REITORIA_COVEST!I94+ESAG!I94+CEART!I94+FAED!I94+CEAD!I94+CEFID!I94+CAV!I94+CCT!I94+CEPLAN!I94+CEO!I94+CEAVI!I94+CERES!I94</f>
        <v>10</v>
      </c>
      <c r="J94" s="32">
        <f>(REITORIA_PROEX!I94-REITORIA_PROEX!J94)+(REITORIA_COVEST!I94-REITORIA_COVEST!J94)+(ESAG!I94-ESAG!J94)+(CEART!I94-CEART!J94)+(FAED!I94-FAED!J94)+(CEAD!I94-CEAD!J94)+(CEFID!I94-CEFID!J94)+(CAV!I94-CAV!J94)+(CCT!I94-CCT!J94)+(CEPLAN!I94-CEPLAN!J94)+(CEO!I94-CEO!J94)+(CEAVI!I94-CEAVI!J94)+(CERES!I94-CERES!J94)</f>
        <v>10</v>
      </c>
      <c r="K94" s="48">
        <f t="shared" si="3"/>
        <v>0</v>
      </c>
      <c r="L94" s="44">
        <f t="shared" si="4"/>
        <v>900</v>
      </c>
      <c r="M94" s="45">
        <f t="shared" si="5"/>
        <v>900</v>
      </c>
      <c r="N94" s="65"/>
      <c r="O94" s="66"/>
      <c r="P94" s="67"/>
    </row>
    <row r="95" spans="1:16" ht="45" x14ac:dyDescent="0.25">
      <c r="A95" s="72"/>
      <c r="B95" s="72"/>
      <c r="C95" s="46">
        <v>93</v>
      </c>
      <c r="D95" s="53" t="s">
        <v>148</v>
      </c>
      <c r="E95" s="27" t="s">
        <v>152</v>
      </c>
      <c r="F95" s="27" t="s">
        <v>154</v>
      </c>
      <c r="G95" s="47" t="s">
        <v>158</v>
      </c>
      <c r="H95" s="61">
        <v>90</v>
      </c>
      <c r="I95" s="50">
        <f>REITORIA_PROEX!I95+REITORIA_COVEST!I95+ESAG!I95+CEART!I95+FAED!I95+CEAD!I95+CEFID!I95+CAV!I95+CCT!I95+CEPLAN!I95+CEO!I95+CEAVI!I95+CERES!I95</f>
        <v>10</v>
      </c>
      <c r="J95" s="32">
        <f>(REITORIA_PROEX!I95-REITORIA_PROEX!J95)+(REITORIA_COVEST!I95-REITORIA_COVEST!J95)+(ESAG!I95-ESAG!J95)+(CEART!I95-CEART!J95)+(FAED!I95-FAED!J95)+(CEAD!I95-CEAD!J95)+(CEFID!I95-CEFID!J95)+(CAV!I95-CAV!J95)+(CCT!I95-CCT!J95)+(CEPLAN!I95-CEPLAN!J95)+(CEO!I95-CEO!J95)+(CEAVI!I95-CEAVI!J95)+(CERES!I95-CERES!J95)</f>
        <v>10</v>
      </c>
      <c r="K95" s="48">
        <f t="shared" si="3"/>
        <v>0</v>
      </c>
      <c r="L95" s="44">
        <f t="shared" si="4"/>
        <v>900</v>
      </c>
      <c r="M95" s="45">
        <f t="shared" si="5"/>
        <v>900</v>
      </c>
      <c r="N95" s="65"/>
      <c r="O95" s="66"/>
      <c r="P95" s="67"/>
    </row>
    <row r="96" spans="1:16" ht="204" customHeight="1" x14ac:dyDescent="0.25">
      <c r="A96" s="73"/>
      <c r="B96" s="73"/>
      <c r="C96" s="46">
        <v>94</v>
      </c>
      <c r="D96" s="53" t="s">
        <v>149</v>
      </c>
      <c r="E96" s="27" t="s">
        <v>152</v>
      </c>
      <c r="F96" s="27" t="s">
        <v>154</v>
      </c>
      <c r="G96" s="47" t="s">
        <v>158</v>
      </c>
      <c r="H96" s="61">
        <v>78</v>
      </c>
      <c r="I96" s="50">
        <f>REITORIA_PROEX!I96+REITORIA_COVEST!I96+ESAG!I96+CEART!I96+FAED!I96+CEAD!I96+CEFID!I96+CAV!I96+CCT!I96+CEPLAN!I96+CEO!I96+CEAVI!I96+CERES!I96</f>
        <v>15</v>
      </c>
      <c r="J96" s="32">
        <f>(REITORIA_PROEX!I96-REITORIA_PROEX!J96)+(REITORIA_COVEST!I96-REITORIA_COVEST!J96)+(ESAG!I96-ESAG!J96)+(CEART!I96-CEART!J96)+(FAED!I96-FAED!J96)+(CEAD!I96-CEAD!J96)+(CEFID!I96-CEFID!J96)+(CAV!I96-CAV!J96)+(CCT!I96-CCT!J96)+(CEPLAN!I96-CEPLAN!J96)+(CEO!I96-CEO!J96)+(CEAVI!I96-CEAVI!J96)+(CERES!I96-CERES!J96)</f>
        <v>0</v>
      </c>
      <c r="K96" s="48">
        <f t="shared" si="3"/>
        <v>15</v>
      </c>
      <c r="L96" s="44">
        <f t="shared" si="4"/>
        <v>1170</v>
      </c>
      <c r="M96" s="45">
        <f t="shared" si="5"/>
        <v>0</v>
      </c>
      <c r="N96" s="65"/>
      <c r="O96" s="66"/>
      <c r="P96" s="67"/>
    </row>
    <row r="97" spans="1:16" x14ac:dyDescent="0.25">
      <c r="A97" s="54"/>
      <c r="B97" s="54"/>
      <c r="C97" s="54"/>
      <c r="D97" s="55"/>
      <c r="E97" s="55"/>
      <c r="F97" s="56"/>
      <c r="G97" s="56"/>
      <c r="H97" s="57"/>
      <c r="I97" s="58"/>
      <c r="J97" s="59"/>
      <c r="K97" s="60"/>
      <c r="L97" s="44">
        <f>SUM(L4:L96)</f>
        <v>476732.62</v>
      </c>
      <c r="M97" s="44">
        <f>SUM(M4:M96)</f>
        <v>173653.27</v>
      </c>
      <c r="N97" s="65"/>
      <c r="O97" s="66"/>
      <c r="P97" s="67"/>
    </row>
    <row r="98" spans="1:16" ht="30" x14ac:dyDescent="0.25">
      <c r="D98" s="26" t="s">
        <v>51</v>
      </c>
      <c r="E98" s="26"/>
    </row>
    <row r="99" spans="1:16" ht="15.75" x14ac:dyDescent="0.25">
      <c r="D99" s="26"/>
      <c r="E99" s="26"/>
      <c r="I99" s="87" t="s">
        <v>52</v>
      </c>
      <c r="J99" s="88"/>
      <c r="K99" s="88"/>
      <c r="L99" s="88"/>
      <c r="M99" s="89"/>
    </row>
    <row r="100" spans="1:16" ht="33" customHeight="1" x14ac:dyDescent="0.25">
      <c r="I100" s="90" t="s">
        <v>53</v>
      </c>
      <c r="J100" s="91"/>
      <c r="K100" s="91"/>
      <c r="L100" s="91"/>
      <c r="M100" s="92"/>
    </row>
    <row r="101" spans="1:16" ht="15.75" x14ac:dyDescent="0.25">
      <c r="I101" s="81" t="s">
        <v>48</v>
      </c>
      <c r="J101" s="82"/>
      <c r="K101" s="82"/>
      <c r="L101" s="82"/>
      <c r="M101" s="83"/>
    </row>
    <row r="102" spans="1:16" ht="15.75" x14ac:dyDescent="0.25">
      <c r="I102" s="38" t="s">
        <v>36</v>
      </c>
      <c r="J102" s="39"/>
      <c r="K102" s="39"/>
      <c r="L102" s="39"/>
      <c r="M102" s="34">
        <f>L97</f>
        <v>476732.62</v>
      </c>
    </row>
    <row r="103" spans="1:16" ht="15.75" x14ac:dyDescent="0.25">
      <c r="I103" s="40" t="s">
        <v>37</v>
      </c>
      <c r="J103" s="41"/>
      <c r="K103" s="41"/>
      <c r="L103" s="41"/>
      <c r="M103" s="35">
        <f>M97</f>
        <v>173653.27</v>
      </c>
    </row>
    <row r="104" spans="1:16" ht="15.75" x14ac:dyDescent="0.25">
      <c r="I104" s="40" t="s">
        <v>38</v>
      </c>
      <c r="J104" s="41"/>
      <c r="K104" s="41"/>
      <c r="L104" s="41"/>
      <c r="M104" s="37"/>
    </row>
    <row r="105" spans="1:16" ht="15.75" x14ac:dyDescent="0.25">
      <c r="I105" s="42" t="s">
        <v>39</v>
      </c>
      <c r="J105" s="43"/>
      <c r="K105" s="43"/>
      <c r="L105" s="43"/>
      <c r="M105" s="36">
        <f>M103/M102</f>
        <v>0.36425715949540016</v>
      </c>
    </row>
    <row r="106" spans="1:16" ht="15.75" x14ac:dyDescent="0.25">
      <c r="I106" s="84" t="s">
        <v>172</v>
      </c>
      <c r="J106" s="85"/>
      <c r="K106" s="85"/>
      <c r="L106" s="85"/>
      <c r="M106" s="86"/>
    </row>
  </sheetData>
  <mergeCells count="21">
    <mergeCell ref="N3:P3"/>
    <mergeCell ref="I101:M101"/>
    <mergeCell ref="I106:M106"/>
    <mergeCell ref="I99:M99"/>
    <mergeCell ref="I100:M100"/>
    <mergeCell ref="A1:C1"/>
    <mergeCell ref="A2:M2"/>
    <mergeCell ref="D1:H1"/>
    <mergeCell ref="I1:M1"/>
    <mergeCell ref="A78:A83"/>
    <mergeCell ref="B78:B83"/>
    <mergeCell ref="A84:A96"/>
    <mergeCell ref="B84:B96"/>
    <mergeCell ref="A4:A12"/>
    <mergeCell ref="B4:B12"/>
    <mergeCell ref="A13:A15"/>
    <mergeCell ref="B13:B15"/>
    <mergeCell ref="A16:A17"/>
    <mergeCell ref="B16:B17"/>
    <mergeCell ref="A18:A77"/>
    <mergeCell ref="B18:B7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94" t="s">
        <v>11</v>
      </c>
      <c r="B1" s="94"/>
      <c r="C1" s="94"/>
      <c r="D1" s="94"/>
      <c r="E1" s="94"/>
      <c r="F1" s="94"/>
      <c r="G1" s="94"/>
      <c r="H1" s="94"/>
    </row>
    <row r="2" spans="1:8" ht="20.25" x14ac:dyDescent="0.2">
      <c r="B2" s="5"/>
    </row>
    <row r="3" spans="1:8" ht="47.25" customHeight="1" x14ac:dyDescent="0.2">
      <c r="A3" s="95" t="s">
        <v>12</v>
      </c>
      <c r="B3" s="95"/>
      <c r="C3" s="95"/>
      <c r="D3" s="95"/>
      <c r="E3" s="95"/>
      <c r="F3" s="95"/>
      <c r="G3" s="95"/>
      <c r="H3" s="95"/>
    </row>
    <row r="4" spans="1:8" ht="35.25" customHeight="1" x14ac:dyDescent="0.2">
      <c r="B4" s="6"/>
    </row>
    <row r="5" spans="1:8" ht="15" customHeight="1" x14ac:dyDescent="0.2">
      <c r="A5" s="96" t="s">
        <v>13</v>
      </c>
      <c r="B5" s="96"/>
      <c r="C5" s="96"/>
      <c r="D5" s="96"/>
      <c r="E5" s="96"/>
      <c r="F5" s="96"/>
      <c r="G5" s="96"/>
      <c r="H5" s="96"/>
    </row>
    <row r="6" spans="1:8" ht="15" customHeight="1" x14ac:dyDescent="0.2">
      <c r="A6" s="96" t="s">
        <v>14</v>
      </c>
      <c r="B6" s="96"/>
      <c r="C6" s="96"/>
      <c r="D6" s="96"/>
      <c r="E6" s="96"/>
      <c r="F6" s="96"/>
      <c r="G6" s="96"/>
      <c r="H6" s="96"/>
    </row>
    <row r="7" spans="1:8" ht="15" customHeight="1" x14ac:dyDescent="0.2">
      <c r="A7" s="96" t="s">
        <v>15</v>
      </c>
      <c r="B7" s="96"/>
      <c r="C7" s="96"/>
      <c r="D7" s="96"/>
      <c r="E7" s="96"/>
      <c r="F7" s="96"/>
      <c r="G7" s="96"/>
      <c r="H7" s="96"/>
    </row>
    <row r="8" spans="1:8" ht="15" customHeight="1" x14ac:dyDescent="0.2">
      <c r="A8" s="96" t="s">
        <v>16</v>
      </c>
      <c r="B8" s="96"/>
      <c r="C8" s="96"/>
      <c r="D8" s="96"/>
      <c r="E8" s="96"/>
      <c r="F8" s="96"/>
      <c r="G8" s="96"/>
      <c r="H8" s="96"/>
    </row>
    <row r="9" spans="1:8" ht="30" customHeight="1" x14ac:dyDescent="0.2">
      <c r="B9" s="7"/>
    </row>
    <row r="10" spans="1:8" ht="105" customHeight="1" x14ac:dyDescent="0.2">
      <c r="A10" s="97" t="s">
        <v>17</v>
      </c>
      <c r="B10" s="97"/>
      <c r="C10" s="97"/>
      <c r="D10" s="97"/>
      <c r="E10" s="97"/>
      <c r="F10" s="97"/>
      <c r="G10" s="97"/>
      <c r="H10" s="97"/>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98" t="s">
        <v>23</v>
      </c>
      <c r="B19" s="98"/>
      <c r="C19" s="98"/>
      <c r="D19" s="98"/>
      <c r="E19" s="98"/>
      <c r="F19" s="98"/>
      <c r="G19" s="98"/>
      <c r="H19" s="98"/>
    </row>
    <row r="20" spans="1:8" ht="14.25" x14ac:dyDescent="0.2">
      <c r="A20" s="99" t="s">
        <v>24</v>
      </c>
      <c r="B20" s="99"/>
      <c r="C20" s="99"/>
      <c r="D20" s="99"/>
      <c r="E20" s="99"/>
      <c r="F20" s="99"/>
      <c r="G20" s="99"/>
      <c r="H20" s="99"/>
    </row>
    <row r="21" spans="1:8" ht="15" x14ac:dyDescent="0.2">
      <c r="B21" s="8"/>
    </row>
    <row r="22" spans="1:8" ht="15" x14ac:dyDescent="0.2">
      <c r="B22" s="8"/>
    </row>
    <row r="23" spans="1:8" ht="15" x14ac:dyDescent="0.2">
      <c r="B23" s="8"/>
    </row>
    <row r="24" spans="1:8" ht="15" customHeight="1" x14ac:dyDescent="0.2">
      <c r="A24" s="100" t="s">
        <v>25</v>
      </c>
      <c r="B24" s="100"/>
      <c r="C24" s="100"/>
      <c r="D24" s="100"/>
      <c r="E24" s="100"/>
      <c r="F24" s="100"/>
      <c r="G24" s="100"/>
      <c r="H24" s="100"/>
    </row>
    <row r="25" spans="1:8" ht="15" customHeight="1" x14ac:dyDescent="0.2">
      <c r="A25" s="100" t="s">
        <v>26</v>
      </c>
      <c r="B25" s="100"/>
      <c r="C25" s="100"/>
      <c r="D25" s="100"/>
      <c r="E25" s="100"/>
      <c r="F25" s="100"/>
      <c r="G25" s="100"/>
      <c r="H25" s="100"/>
    </row>
    <row r="26" spans="1:8" ht="15" customHeight="1" x14ac:dyDescent="0.2">
      <c r="A26" s="93" t="s">
        <v>27</v>
      </c>
      <c r="B26" s="93"/>
      <c r="C26" s="93"/>
      <c r="D26" s="93"/>
      <c r="E26" s="93"/>
      <c r="F26" s="93"/>
      <c r="G26" s="93"/>
      <c r="H26" s="93"/>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REITORIA_PROEX</vt:lpstr>
      <vt:lpstr>REITORIA_COVEST</vt:lpstr>
      <vt:lpstr>ESAG</vt:lpstr>
      <vt:lpstr>CEART</vt:lpstr>
      <vt:lpstr>FAED</vt:lpstr>
      <vt:lpstr>CEAD</vt:lpstr>
      <vt:lpstr>CEFID</vt:lpstr>
      <vt:lpstr>CAV</vt:lpstr>
      <vt:lpstr>CCT</vt:lpstr>
      <vt:lpstr>CEPLAN</vt:lpstr>
      <vt:lpstr>CEO</vt:lpstr>
      <vt:lpstr>CEAVI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2015-07-08T21:27:45Z</cp:lastPrinted>
  <dcterms:created xsi:type="dcterms:W3CDTF">2010-06-19T20:43:11Z</dcterms:created>
  <dcterms:modified xsi:type="dcterms:W3CDTF">2016-02-24T17:19:06Z</dcterms:modified>
</cp:coreProperties>
</file>