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CAD-SEGECON\2. Atas de Registro de Preços\UDESC\PP 0359.2015 - UDESC - Transporte de Passageiros - Vig 29.06.16\"/>
    </mc:Choice>
  </mc:AlternateContent>
  <bookViews>
    <workbookView xWindow="0" yWindow="0" windowWidth="20490" windowHeight="7155" tabRatio="857" activeTab="4"/>
  </bookViews>
  <sheets>
    <sheet name="Reitoria" sheetId="163" r:id="rId1"/>
    <sheet name="PROEX" sheetId="75" r:id="rId2"/>
    <sheet name="ESAG" sheetId="150" r:id="rId3"/>
    <sheet name="CEART" sheetId="151" r:id="rId4"/>
    <sheet name="FAED" sheetId="153" r:id="rId5"/>
    <sheet name="CEAD" sheetId="154" r:id="rId6"/>
    <sheet name="CEFID" sheetId="152" r:id="rId7"/>
    <sheet name="CERES" sheetId="161" r:id="rId8"/>
    <sheet name="CESFI" sheetId="160" r:id="rId9"/>
    <sheet name="GESTOR" sheetId="162" r:id="rId10"/>
    <sheet name="Modelo Anexo II IN 002_2014" sheetId="77" r:id="rId11"/>
  </sheets>
  <definedNames>
    <definedName name="diasuteis" localSheetId="5">#REF!</definedName>
    <definedName name="diasuteis" localSheetId="3">#REF!</definedName>
    <definedName name="diasuteis" localSheetId="6">#REF!</definedName>
    <definedName name="diasuteis" localSheetId="7">#REF!</definedName>
    <definedName name="diasuteis" localSheetId="8">#REF!</definedName>
    <definedName name="diasuteis" localSheetId="2">#REF!</definedName>
    <definedName name="diasuteis" localSheetId="4">#REF!</definedName>
    <definedName name="diasuteis" localSheetId="9">#REF!</definedName>
    <definedName name="diasuteis" localSheetId="1">#REF!</definedName>
    <definedName name="diasuteis">#REF!</definedName>
    <definedName name="Ferias" localSheetId="5">#REF!</definedName>
    <definedName name="Ferias" localSheetId="6">#REF!</definedName>
    <definedName name="Ferias" localSheetId="7">#REF!</definedName>
    <definedName name="Ferias" localSheetId="8">#REF!</definedName>
    <definedName name="Ferias" localSheetId="2">#REF!</definedName>
    <definedName name="Ferias" localSheetId="9">#REF!</definedName>
    <definedName name="Ferias">#REF!</definedName>
    <definedName name="RD" localSheetId="5">OFFSET(#REF!,(MATCH(SMALL(#REF!,ROW()-10),#REF!,0)-1),0)</definedName>
    <definedName name="RD" localSheetId="6">OFFSET(#REF!,(MATCH(SMALL(#REF!,ROW()-10),#REF!,0)-1),0)</definedName>
    <definedName name="RD" localSheetId="7">OFFSET(#REF!,(MATCH(SMALL(#REF!,ROW()-10),#REF!,0)-1),0)</definedName>
    <definedName name="RD" localSheetId="8">OFFSET(#REF!,(MATCH(SMALL(#REF!,ROW()-10),#REF!,0)-1),0)</definedName>
    <definedName name="RD" localSheetId="2">OFFSET(#REF!,(MATCH(SMALL(#REF!,ROW()-10),#REF!,0)-1),0)</definedName>
    <definedName name="RD" localSheetId="9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J4" i="163" l="1"/>
  <c r="G6" i="163" l="1"/>
  <c r="N5" i="162"/>
  <c r="M5" i="162"/>
  <c r="H4" i="163" l="1"/>
  <c r="H4" i="154" l="1"/>
  <c r="J3" i="162" l="1"/>
  <c r="G4" i="162"/>
  <c r="J4" i="162" s="1"/>
  <c r="G5" i="162"/>
  <c r="G3" i="162"/>
  <c r="G26" i="162"/>
  <c r="G25" i="162"/>
  <c r="G24" i="162"/>
  <c r="G23" i="162"/>
  <c r="G22" i="162"/>
  <c r="G21" i="162"/>
  <c r="G20" i="162"/>
  <c r="G19" i="162"/>
  <c r="G18" i="162"/>
  <c r="G17" i="162"/>
  <c r="G16" i="162"/>
  <c r="G15" i="162"/>
  <c r="G14" i="162"/>
  <c r="G13" i="162"/>
  <c r="G12" i="162"/>
  <c r="G11" i="162"/>
  <c r="G10" i="162"/>
  <c r="G9" i="162"/>
  <c r="G8" i="162"/>
  <c r="G7" i="162"/>
  <c r="G6" i="162"/>
  <c r="H27" i="160"/>
  <c r="H26" i="160"/>
  <c r="H25" i="160"/>
  <c r="H24" i="160"/>
  <c r="H23" i="160"/>
  <c r="H22" i="160"/>
  <c r="H21" i="160"/>
  <c r="H20" i="160"/>
  <c r="H19" i="160"/>
  <c r="H18" i="160"/>
  <c r="H17" i="160"/>
  <c r="H16" i="160"/>
  <c r="H15" i="160"/>
  <c r="H14" i="160"/>
  <c r="H13" i="160"/>
  <c r="H12" i="160"/>
  <c r="H11" i="160"/>
  <c r="H10" i="160"/>
  <c r="H9" i="160"/>
  <c r="H8" i="160"/>
  <c r="H7" i="160"/>
  <c r="I6" i="160"/>
  <c r="H6" i="160"/>
  <c r="H5" i="160"/>
  <c r="I5" i="160" s="1"/>
  <c r="I4" i="160"/>
  <c r="H4" i="160"/>
  <c r="H27" i="161"/>
  <c r="H26" i="161"/>
  <c r="H25" i="161"/>
  <c r="H24" i="161"/>
  <c r="H23" i="161"/>
  <c r="H22" i="161"/>
  <c r="H21" i="161"/>
  <c r="H20" i="161"/>
  <c r="H19" i="161"/>
  <c r="H18" i="161"/>
  <c r="H17" i="161"/>
  <c r="H16" i="161"/>
  <c r="H15" i="161"/>
  <c r="H14" i="161"/>
  <c r="H13" i="161"/>
  <c r="H12" i="161"/>
  <c r="H11" i="161"/>
  <c r="H10" i="161"/>
  <c r="H9" i="161"/>
  <c r="H8" i="161"/>
  <c r="H7" i="161"/>
  <c r="H6" i="161"/>
  <c r="I6" i="161" s="1"/>
  <c r="H5" i="161"/>
  <c r="I5" i="161" s="1"/>
  <c r="I4" i="161"/>
  <c r="H4" i="161"/>
  <c r="H27" i="152"/>
  <c r="H26" i="152"/>
  <c r="H25" i="152"/>
  <c r="H24" i="152"/>
  <c r="H23" i="152"/>
  <c r="H22" i="152"/>
  <c r="H21" i="152"/>
  <c r="H20" i="152"/>
  <c r="H19" i="152"/>
  <c r="H18" i="152"/>
  <c r="H17" i="152"/>
  <c r="H16" i="152"/>
  <c r="H15" i="152"/>
  <c r="H14" i="152"/>
  <c r="H13" i="152"/>
  <c r="H12" i="152"/>
  <c r="H11" i="152"/>
  <c r="H10" i="152"/>
  <c r="H9" i="152"/>
  <c r="H8" i="152"/>
  <c r="H7" i="152"/>
  <c r="H6" i="152"/>
  <c r="I6" i="152" s="1"/>
  <c r="H5" i="152"/>
  <c r="I5" i="152" s="1"/>
  <c r="H4" i="152"/>
  <c r="I4" i="152" s="1"/>
  <c r="H27" i="154"/>
  <c r="H26" i="154"/>
  <c r="H25" i="154"/>
  <c r="H24" i="154"/>
  <c r="H23" i="154"/>
  <c r="H22" i="154"/>
  <c r="H21" i="154"/>
  <c r="H20" i="154"/>
  <c r="H19" i="154"/>
  <c r="H18" i="154"/>
  <c r="H17" i="154"/>
  <c r="H16" i="154"/>
  <c r="H15" i="154"/>
  <c r="H14" i="154"/>
  <c r="H13" i="154"/>
  <c r="H12" i="154"/>
  <c r="H11" i="154"/>
  <c r="H10" i="154"/>
  <c r="H9" i="154"/>
  <c r="H8" i="154"/>
  <c r="H7" i="154"/>
  <c r="H6" i="154"/>
  <c r="I6" i="154" s="1"/>
  <c r="H5" i="154"/>
  <c r="I5" i="154" s="1"/>
  <c r="I4" i="154"/>
  <c r="H27" i="153"/>
  <c r="H26" i="153"/>
  <c r="H25" i="153"/>
  <c r="H24" i="153"/>
  <c r="H23" i="153"/>
  <c r="H22" i="153"/>
  <c r="H21" i="153"/>
  <c r="H20" i="153"/>
  <c r="H19" i="153"/>
  <c r="H18" i="153"/>
  <c r="H17" i="153"/>
  <c r="H16" i="153"/>
  <c r="H15" i="153"/>
  <c r="H14" i="153"/>
  <c r="H13" i="153"/>
  <c r="H12" i="153"/>
  <c r="H11" i="153"/>
  <c r="H10" i="153"/>
  <c r="H9" i="153"/>
  <c r="H8" i="153"/>
  <c r="H7" i="153"/>
  <c r="H6" i="153"/>
  <c r="I6" i="153" s="1"/>
  <c r="H5" i="153"/>
  <c r="I5" i="153" s="1"/>
  <c r="H4" i="153"/>
  <c r="I4" i="153" s="1"/>
  <c r="H27" i="151"/>
  <c r="I27" i="151" s="1"/>
  <c r="H26" i="151"/>
  <c r="H25" i="151"/>
  <c r="H24" i="151"/>
  <c r="H23" i="151"/>
  <c r="H22" i="151"/>
  <c r="H21" i="151"/>
  <c r="H20" i="151"/>
  <c r="H19" i="151"/>
  <c r="H18" i="151"/>
  <c r="H17" i="151"/>
  <c r="H16" i="151"/>
  <c r="H15" i="151"/>
  <c r="H14" i="151"/>
  <c r="H13" i="151"/>
  <c r="H12" i="151"/>
  <c r="H11" i="151"/>
  <c r="H10" i="151"/>
  <c r="H9" i="151"/>
  <c r="H8" i="151"/>
  <c r="H7" i="151"/>
  <c r="H6" i="151"/>
  <c r="I6" i="151" s="1"/>
  <c r="H5" i="151"/>
  <c r="I5" i="151" s="1"/>
  <c r="H4" i="151"/>
  <c r="I4" i="151" s="1"/>
  <c r="H27" i="150"/>
  <c r="H26" i="150"/>
  <c r="H25" i="150"/>
  <c r="H24" i="150"/>
  <c r="H23" i="150"/>
  <c r="H22" i="150"/>
  <c r="H21" i="150"/>
  <c r="H20" i="150"/>
  <c r="H19" i="150"/>
  <c r="H18" i="150"/>
  <c r="H17" i="150"/>
  <c r="H16" i="150"/>
  <c r="H15" i="150"/>
  <c r="H14" i="150"/>
  <c r="H13" i="150"/>
  <c r="H12" i="150"/>
  <c r="H11" i="150"/>
  <c r="H10" i="150"/>
  <c r="H9" i="150"/>
  <c r="H8" i="150"/>
  <c r="H7" i="150"/>
  <c r="H6" i="150"/>
  <c r="I6" i="150" s="1"/>
  <c r="H5" i="150"/>
  <c r="I5" i="150" s="1"/>
  <c r="H4" i="150"/>
  <c r="I4" i="150" s="1"/>
  <c r="H27" i="75"/>
  <c r="H26" i="75"/>
  <c r="H25" i="75"/>
  <c r="H24" i="75"/>
  <c r="H23" i="75"/>
  <c r="H22" i="75"/>
  <c r="H21" i="75"/>
  <c r="H20" i="75"/>
  <c r="H19" i="75"/>
  <c r="H18" i="75"/>
  <c r="H17" i="75"/>
  <c r="H16" i="75"/>
  <c r="H15" i="75"/>
  <c r="H14" i="75"/>
  <c r="H13" i="75"/>
  <c r="H12" i="75"/>
  <c r="H11" i="75"/>
  <c r="H10" i="75"/>
  <c r="H9" i="75"/>
  <c r="H8" i="75"/>
  <c r="H7" i="75"/>
  <c r="H6" i="75"/>
  <c r="I6" i="75" s="1"/>
  <c r="H5" i="75"/>
  <c r="I5" i="75" s="1"/>
  <c r="H4" i="75"/>
  <c r="I4" i="75" s="1"/>
  <c r="H27" i="163"/>
  <c r="H26" i="163"/>
  <c r="H25" i="163"/>
  <c r="H24" i="163"/>
  <c r="H23" i="163"/>
  <c r="H22" i="163"/>
  <c r="H21" i="163"/>
  <c r="H20" i="163"/>
  <c r="H19" i="163"/>
  <c r="H18" i="163"/>
  <c r="H17" i="163"/>
  <c r="H16" i="163"/>
  <c r="H15" i="163"/>
  <c r="H14" i="163"/>
  <c r="H13" i="163"/>
  <c r="H12" i="163"/>
  <c r="H11" i="163"/>
  <c r="H10" i="163"/>
  <c r="H9" i="163"/>
  <c r="H8" i="163"/>
  <c r="H7" i="163"/>
  <c r="H6" i="163"/>
  <c r="I6" i="163" s="1"/>
  <c r="H5" i="163"/>
  <c r="I5" i="163" s="1"/>
  <c r="I4" i="163"/>
  <c r="J5" i="162" l="1"/>
  <c r="J27" i="162" s="1"/>
  <c r="K32" i="162" s="1"/>
  <c r="H3" i="162"/>
  <c r="I3" i="162" s="1"/>
  <c r="H5" i="162"/>
  <c r="H4" i="162"/>
  <c r="K3" i="162" l="1"/>
  <c r="I5" i="162"/>
  <c r="K5" i="162"/>
  <c r="K4" i="162"/>
  <c r="I4" i="162"/>
  <c r="K27" i="162" l="1"/>
  <c r="K33" i="162" s="1"/>
  <c r="K35" i="162" s="1"/>
</calcChain>
</file>

<file path=xl/comments1.xml><?xml version="1.0" encoding="utf-8"?>
<comments xmlns="http://schemas.openxmlformats.org/spreadsheetml/2006/main">
  <authors>
    <author>Roberta kloster</author>
    <author>Camila de Almeida Luca</author>
  </authors>
  <commentList>
    <comment ref="J4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7010 - supressão</t>
        </r>
      </text>
    </comment>
    <comment ref="G6" authorId="1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1° Termo Aditivo - 70 diárias</t>
        </r>
      </text>
    </comment>
  </commentList>
</comments>
</file>

<file path=xl/sharedStrings.xml><?xml version="1.0" encoding="utf-8"?>
<sst xmlns="http://schemas.openxmlformats.org/spreadsheetml/2006/main" count="1007" uniqueCount="79">
  <si>
    <t>Saldo / Automático</t>
  </si>
  <si>
    <t>LOTE</t>
  </si>
  <si>
    <t>...../...../......</t>
  </si>
  <si>
    <t>FORNECEDOR</t>
  </si>
  <si>
    <t>Preço UNITÁRIO (R$)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</si>
  <si>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</si>
  <si>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</si>
  <si>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</si>
  <si>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</si>
  <si>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</si>
  <si>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</si>
  <si>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</si>
  <si>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</si>
  <si>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</si>
  <si>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</si>
  <si>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</si>
  <si>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</si>
  <si>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</si>
  <si>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</si>
  <si>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</si>
  <si>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</si>
  <si>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</si>
  <si>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</si>
  <si>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</si>
  <si>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</si>
  <si>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</si>
  <si>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</si>
  <si>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CENTRO PARTICIPANTE: CEART</t>
  </si>
  <si>
    <t>CENTRO PARTICIPANTE: CEAD</t>
  </si>
  <si>
    <t>CENTRO PARTICIPANTE: CERES</t>
  </si>
  <si>
    <t>CENTRO PARTICIPANTE: CESFI</t>
  </si>
  <si>
    <t>UNIDADE</t>
  </si>
  <si>
    <t xml:space="preserve"> AF/OS nº  xxxx/2015 Qtde. DT</t>
  </si>
  <si>
    <t>CENTRO PARTICIPANTE: ESAG</t>
  </si>
  <si>
    <t>DETALHAMENTO</t>
  </si>
  <si>
    <t>CENTRO PARTICIPANTE: FAED</t>
  </si>
  <si>
    <t>CENTRO PARTICIPANTE: CEFID</t>
  </si>
  <si>
    <t>Quantidade Utilizada</t>
  </si>
  <si>
    <t>SALDO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</si>
  <si>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</si>
  <si>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</si>
  <si>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</si>
  <si>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</si>
  <si>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</si>
  <si>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</si>
  <si>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CENTRO PARTICIPANTE: PROEX</t>
  </si>
  <si>
    <t>PROCESSO: 0359/2015/UDESC</t>
  </si>
  <si>
    <t>VIGÊNCIA DA ATA: 30/06/2015 até 29/06/2016</t>
  </si>
  <si>
    <t>Van</t>
  </si>
  <si>
    <t>km rodado</t>
  </si>
  <si>
    <t>meia diária/6h</t>
  </si>
  <si>
    <t>diária/mais de 6h</t>
  </si>
  <si>
    <t>Ônibus Executivo</t>
  </si>
  <si>
    <t>Ônibus Convencional</t>
  </si>
  <si>
    <t>Micro-ônibus</t>
  </si>
  <si>
    <t>Ônibus Executivo - Laguna</t>
  </si>
  <si>
    <t>Ônibus Convencional - Laguna</t>
  </si>
  <si>
    <t>Ônibus Executivo - Balneário Camboriú</t>
  </si>
  <si>
    <t>Ônibus Convencional - Balneário Camboriú</t>
  </si>
  <si>
    <t>ESPECIFICAÇÃO</t>
  </si>
  <si>
    <t>339039.26</t>
  </si>
  <si>
    <t>DESERTO</t>
  </si>
  <si>
    <t>INFRUTÍFERO</t>
  </si>
  <si>
    <t>OBJETO: TRANSPORTE DE PASSAGEIROS (VAN, ÔNIBUS CONVENCIONAL E ÔNIBUS EXECUTIVO) PARA O CAMPUS I, CESFI E CERES - UDESC</t>
  </si>
  <si>
    <t>Veigatur Receptivo
de Turismo Ltda</t>
  </si>
  <si>
    <t>CENTRO PARTICIPANTE: Reitoria</t>
  </si>
  <si>
    <t>ESPECIFICAÇÕES</t>
  </si>
  <si>
    <t>Pregão 0359/2015/UDESC - SRP</t>
  </si>
  <si>
    <t>TRANSPORTE DE PASSAGEIROS (VAN, ÔNIBUS CONVENCIONAL E ÔNIBUS EXECUTIVO) PARA O CAMPUS I, CESFI E CERES - UDESC</t>
  </si>
  <si>
    <t xml:space="preserve"> AF/OS nº  1584/2015 Qtde. DT</t>
  </si>
  <si>
    <t>OS 1927/2015</t>
  </si>
  <si>
    <t xml:space="preserve"> AF/OS nº  2116/2015 Qtde. DT</t>
  </si>
  <si>
    <t>OS nº 1189/2015 Qtde. DT</t>
  </si>
  <si>
    <t>OS nº  1607/2015 Qtde. DT</t>
  </si>
  <si>
    <t>OS nº  2042/2015 Qtde. DT</t>
  </si>
  <si>
    <t>Resumo Atualizado em Dezembro/2015</t>
  </si>
  <si>
    <t>1° TERMO ADITIVO SETRAN (REITORIA)</t>
  </si>
  <si>
    <t xml:space="preserve"> AF/OS nº  2153/2015 Qtde. DT</t>
  </si>
  <si>
    <t xml:space="preserve"> AF/OS nº  143/2016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</si>
</sst>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1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10"/>
      </patternFill>
    </fill>
    <fill>
      <patternFill patternType="solid">
        <fgColor rgb="FF92D050"/>
        <bgColor indexed="10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8" fillId="0" borderId="0" applyFont="0" applyFill="0" applyBorder="0" applyAlignment="0" applyProtection="0"/>
  </cellStyleXfs>
  <cellXfs count="110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4" fontId="5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4" fillId="0" borderId="1" xfId="1" applyFont="1" applyBorder="1" applyAlignment="1" applyProtection="1">
      <alignment wrapText="1"/>
      <protection locked="0"/>
    </xf>
    <xf numFmtId="0" fontId="15" fillId="7" borderId="1" xfId="0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Border="1" applyAlignment="1">
      <alignment horizontal="center" vertical="center"/>
    </xf>
    <xf numFmtId="0" fontId="4" fillId="0" borderId="0" xfId="1" applyFont="1" applyFill="1" applyAlignment="1">
      <alignment wrapText="1"/>
    </xf>
    <xf numFmtId="3" fontId="4" fillId="0" borderId="0" xfId="1" applyNumberFormat="1" applyFont="1" applyFill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68" fontId="17" fillId="9" borderId="6" xfId="1" applyNumberFormat="1" applyFont="1" applyFill="1" applyBorder="1" applyAlignment="1" applyProtection="1">
      <alignment horizontal="right"/>
      <protection locked="0"/>
    </xf>
    <xf numFmtId="168" fontId="17" fillId="9" borderId="11" xfId="1" applyNumberFormat="1" applyFont="1" applyFill="1" applyBorder="1" applyAlignment="1" applyProtection="1">
      <alignment horizontal="right"/>
      <protection locked="0"/>
    </xf>
    <xf numFmtId="9" fontId="17" fillId="9" borderId="7" xfId="12" applyFont="1" applyFill="1" applyBorder="1" applyAlignment="1" applyProtection="1">
      <alignment horizontal="right"/>
      <protection locked="0"/>
    </xf>
    <xf numFmtId="2" fontId="17" fillId="9" borderId="11" xfId="1" applyNumberFormat="1" applyFont="1" applyFill="1" applyBorder="1" applyAlignment="1">
      <alignment horizontal="right"/>
    </xf>
    <xf numFmtId="0" fontId="17" fillId="9" borderId="12" xfId="1" applyFont="1" applyFill="1" applyBorder="1" applyAlignment="1" applyProtection="1">
      <alignment horizontal="left"/>
      <protection locked="0"/>
    </xf>
    <xf numFmtId="0" fontId="17" fillId="9" borderId="19" xfId="1" applyFont="1" applyFill="1" applyBorder="1" applyAlignment="1" applyProtection="1">
      <alignment horizontal="left"/>
      <protection locked="0"/>
    </xf>
    <xf numFmtId="0" fontId="17" fillId="9" borderId="14" xfId="1" applyFont="1" applyFill="1" applyBorder="1" applyAlignment="1" applyProtection="1">
      <alignment horizontal="left"/>
      <protection locked="0"/>
    </xf>
    <xf numFmtId="0" fontId="17" fillId="9" borderId="0" xfId="1" applyFont="1" applyFill="1" applyBorder="1" applyAlignment="1" applyProtection="1">
      <alignment horizontal="left"/>
      <protection locked="0"/>
    </xf>
    <xf numFmtId="0" fontId="17" fillId="9" borderId="16" xfId="1" applyFont="1" applyFill="1" applyBorder="1" applyAlignment="1" applyProtection="1">
      <alignment horizontal="left"/>
      <protection locked="0"/>
    </xf>
    <xf numFmtId="0" fontId="17" fillId="9" borderId="18" xfId="1" applyFont="1" applyFill="1" applyBorder="1" applyAlignment="1" applyProtection="1">
      <alignment horizontal="left"/>
      <protection locked="0"/>
    </xf>
    <xf numFmtId="44" fontId="4" fillId="0" borderId="1" xfId="13" applyFont="1" applyBorder="1" applyAlignment="1">
      <alignment vertical="center"/>
    </xf>
    <xf numFmtId="41" fontId="4" fillId="8" borderId="1" xfId="0" applyNumberFormat="1" applyFont="1" applyFill="1" applyBorder="1" applyAlignment="1">
      <alignment horizontal="center" vertical="center" wrapText="1"/>
    </xf>
    <xf numFmtId="44" fontId="4" fillId="10" borderId="1" xfId="13" applyFont="1" applyFill="1" applyBorder="1" applyAlignment="1" applyProtection="1">
      <alignment vertical="center" wrapText="1"/>
      <protection locked="0"/>
    </xf>
    <xf numFmtId="0" fontId="15" fillId="11" borderId="1" xfId="0" applyFont="1" applyFill="1" applyBorder="1" applyAlignment="1">
      <alignment vertical="center" wrapText="1"/>
    </xf>
    <xf numFmtId="41" fontId="4" fillId="11" borderId="1" xfId="0" applyNumberFormat="1" applyFont="1" applyFill="1" applyBorder="1" applyAlignment="1">
      <alignment horizontal="center" vertical="center" wrapText="1"/>
    </xf>
    <xf numFmtId="44" fontId="4" fillId="11" borderId="1" xfId="13" applyFont="1" applyFill="1" applyBorder="1" applyAlignment="1">
      <alignment vertical="center"/>
    </xf>
    <xf numFmtId="166" fontId="5" fillId="11" borderId="1" xfId="0" applyNumberFormat="1" applyFont="1" applyFill="1" applyBorder="1" applyAlignment="1">
      <alignment horizontal="center" vertical="center" wrapText="1"/>
    </xf>
    <xf numFmtId="3" fontId="5" fillId="1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11" borderId="1" xfId="1" applyFont="1" applyFill="1" applyBorder="1" applyAlignment="1" applyProtection="1">
      <alignment wrapText="1"/>
      <protection locked="0"/>
    </xf>
    <xf numFmtId="41" fontId="4" fillId="11" borderId="1" xfId="0" applyNumberFormat="1" applyFont="1" applyFill="1" applyBorder="1" applyAlignment="1">
      <alignment horizontal="center" vertical="center"/>
    </xf>
    <xf numFmtId="166" fontId="5" fillId="8" borderId="1" xfId="0" applyNumberFormat="1" applyFont="1" applyFill="1" applyBorder="1" applyAlignment="1">
      <alignment horizontal="center" vertical="center" wrapText="1"/>
    </xf>
    <xf numFmtId="3" fontId="5" fillId="13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14" borderId="1" xfId="1" applyNumberFormat="1" applyFont="1" applyFill="1" applyBorder="1" applyAlignment="1" applyProtection="1">
      <alignment horizontal="center" vertical="center" wrapText="1"/>
      <protection locked="0"/>
    </xf>
    <xf numFmtId="44" fontId="4" fillId="10" borderId="1" xfId="1" applyNumberFormat="1" applyFont="1" applyFill="1" applyBorder="1" applyAlignment="1" applyProtection="1">
      <alignment horizontal="center" vertical="center" wrapText="1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8" borderId="1" xfId="1" applyNumberFormat="1" applyFont="1" applyFill="1" applyBorder="1" applyAlignment="1" applyProtection="1">
      <alignment horizontal="center" wrapText="1"/>
      <protection locked="0"/>
    </xf>
    <xf numFmtId="0" fontId="4" fillId="8" borderId="1" xfId="1" applyFont="1" applyFill="1" applyBorder="1" applyAlignment="1" applyProtection="1">
      <alignment horizontal="center" wrapText="1"/>
      <protection locked="0"/>
    </xf>
    <xf numFmtId="0" fontId="4" fillId="15" borderId="1" xfId="1" applyFont="1" applyFill="1" applyBorder="1" applyAlignment="1">
      <alignment horizontal="center" wrapText="1"/>
    </xf>
    <xf numFmtId="44" fontId="4" fillId="15" borderId="1" xfId="1" applyNumberFormat="1" applyFont="1" applyFill="1" applyBorder="1" applyAlignment="1">
      <alignment horizontal="center" wrapText="1"/>
    </xf>
    <xf numFmtId="10" fontId="4" fillId="15" borderId="1" xfId="17" applyNumberFormat="1" applyFont="1" applyFill="1" applyBorder="1" applyAlignment="1">
      <alignment horizontal="center" wrapText="1"/>
    </xf>
    <xf numFmtId="0" fontId="5" fillId="6" borderId="1" xfId="0" applyNumberFormat="1" applyFont="1" applyFill="1" applyBorder="1" applyAlignment="1">
      <alignment horizontal="left" vertical="center" wrapText="1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11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1" fontId="4" fillId="11" borderId="6" xfId="0" applyNumberFormat="1" applyFont="1" applyFill="1" applyBorder="1" applyAlignment="1">
      <alignment horizontal="center" vertical="center" wrapText="1"/>
    </xf>
    <xf numFmtId="1" fontId="4" fillId="11" borderId="11" xfId="0" applyNumberFormat="1" applyFont="1" applyFill="1" applyBorder="1" applyAlignment="1">
      <alignment horizontal="center" vertical="center" wrapText="1"/>
    </xf>
    <xf numFmtId="1" fontId="4" fillId="11" borderId="7" xfId="0" applyNumberFormat="1" applyFont="1" applyFill="1" applyBorder="1" applyAlignment="1">
      <alignment horizontal="center" vertical="center" wrapText="1"/>
    </xf>
    <xf numFmtId="3" fontId="5" fillId="5" borderId="6" xfId="1" applyNumberFormat="1" applyFont="1" applyFill="1" applyBorder="1" applyAlignment="1" applyProtection="1">
      <alignment horizontal="center" vertical="center" wrapText="1"/>
      <protection locked="0"/>
    </xf>
    <xf numFmtId="3" fontId="5" fillId="5" borderId="7" xfId="1" applyNumberFormat="1" applyFont="1" applyFill="1" applyBorder="1" applyAlignment="1" applyProtection="1">
      <alignment horizontal="center" vertical="center" wrapText="1"/>
      <protection locked="0"/>
    </xf>
    <xf numFmtId="168" fontId="5" fillId="2" borderId="8" xfId="3" applyNumberFormat="1" applyFont="1" applyFill="1" applyBorder="1" applyAlignment="1" applyProtection="1">
      <alignment horizontal="center" vertical="center" wrapText="1"/>
    </xf>
    <xf numFmtId="168" fontId="5" fillId="2" borderId="9" xfId="3" applyNumberFormat="1" applyFont="1" applyFill="1" applyBorder="1" applyAlignment="1" applyProtection="1">
      <alignment horizontal="center" vertical="center" wrapText="1"/>
    </xf>
    <xf numFmtId="168" fontId="5" fillId="2" borderId="10" xfId="3" applyNumberFormat="1" applyFont="1" applyFill="1" applyBorder="1" applyAlignment="1" applyProtection="1">
      <alignment horizontal="center" vertical="center" wrapText="1"/>
    </xf>
    <xf numFmtId="0" fontId="17" fillId="9" borderId="8" xfId="1" applyFont="1" applyFill="1" applyBorder="1" applyAlignment="1" applyProtection="1">
      <alignment horizontal="left"/>
      <protection locked="0"/>
    </xf>
    <xf numFmtId="0" fontId="17" fillId="9" borderId="9" xfId="1" applyFont="1" applyFill="1" applyBorder="1" applyAlignment="1" applyProtection="1">
      <alignment horizontal="left"/>
      <protection locked="0"/>
    </xf>
    <xf numFmtId="0" fontId="17" fillId="9" borderId="10" xfId="1" applyFont="1" applyFill="1" applyBorder="1" applyAlignment="1" applyProtection="1">
      <alignment horizontal="left"/>
      <protection locked="0"/>
    </xf>
    <xf numFmtId="0" fontId="17" fillId="9" borderId="12" xfId="1" applyFont="1" applyFill="1" applyBorder="1" applyAlignment="1">
      <alignment vertical="center" wrapText="1"/>
    </xf>
    <xf numFmtId="0" fontId="17" fillId="9" borderId="19" xfId="1" applyFont="1" applyFill="1" applyBorder="1" applyAlignment="1">
      <alignment vertical="center" wrapText="1"/>
    </xf>
    <xf numFmtId="0" fontId="17" fillId="9" borderId="13" xfId="1" applyFont="1" applyFill="1" applyBorder="1" applyAlignment="1">
      <alignment vertical="center" wrapText="1"/>
    </xf>
    <xf numFmtId="0" fontId="17" fillId="9" borderId="14" xfId="1" applyFont="1" applyFill="1" applyBorder="1" applyAlignment="1">
      <alignment vertical="center" wrapText="1"/>
    </xf>
    <xf numFmtId="0" fontId="17" fillId="9" borderId="0" xfId="1" applyFont="1" applyFill="1" applyBorder="1" applyAlignment="1">
      <alignment vertical="center" wrapText="1"/>
    </xf>
    <xf numFmtId="0" fontId="17" fillId="9" borderId="15" xfId="1" applyFont="1" applyFill="1" applyBorder="1" applyAlignment="1">
      <alignment vertical="center" wrapText="1"/>
    </xf>
    <xf numFmtId="0" fontId="5" fillId="6" borderId="1" xfId="0" applyNumberFormat="1" applyFont="1" applyFill="1" applyBorder="1" applyAlignment="1">
      <alignment horizontal="center" vertical="center" wrapText="1"/>
    </xf>
    <xf numFmtId="0" fontId="17" fillId="9" borderId="16" xfId="1" applyFont="1" applyFill="1" applyBorder="1" applyAlignment="1">
      <alignment vertical="center" wrapText="1"/>
    </xf>
    <xf numFmtId="0" fontId="17" fillId="9" borderId="18" xfId="1" applyFont="1" applyFill="1" applyBorder="1" applyAlignment="1">
      <alignment vertical="center" wrapText="1"/>
    </xf>
    <xf numFmtId="0" fontId="17" fillId="9" borderId="17" xfId="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8">
    <cellStyle name="Moeda" xfId="13" builtinId="4"/>
    <cellStyle name="Moeda 2" xfId="5"/>
    <cellStyle name="Moeda 2 2" xfId="9"/>
    <cellStyle name="Moeda 3" xfId="8"/>
    <cellStyle name="Moeda 4" xfId="14"/>
    <cellStyle name="Normal" xfId="0" builtinId="0"/>
    <cellStyle name="Normal 2" xfId="1"/>
    <cellStyle name="Porcentagem" xfId="17" builtinId="5"/>
    <cellStyle name="Porcentagem 2" xfId="12"/>
    <cellStyle name="Separador de milhares 2" xfId="2"/>
    <cellStyle name="Separador de milhares 2 2" xfId="7"/>
    <cellStyle name="Separador de milhares 2 2 2" xfId="11"/>
    <cellStyle name="Separador de milhares 2 2 3" xfId="16"/>
    <cellStyle name="Separador de milhares 2 3" xfId="6"/>
    <cellStyle name="Separador de milhares 2 3 2" xfId="10"/>
    <cellStyle name="Separador de milhares 2 3 3" xfId="15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7"/>
  <sheetViews>
    <sheetView zoomScale="80" zoomScaleNormal="80" workbookViewId="0">
      <selection activeCell="L8" sqref="L8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9" customWidth="1"/>
    <col min="8" max="8" width="13.28515625" style="3" customWidth="1"/>
    <col min="9" max="9" width="12.5703125" style="23" customWidth="1"/>
    <col min="10" max="21" width="12" style="24" customWidth="1"/>
    <col min="22" max="16384" width="9.7109375" style="20"/>
  </cols>
  <sheetData>
    <row r="1" spans="1:21" ht="50.25" customHeight="1" x14ac:dyDescent="0.25">
      <c r="A1" s="70" t="s">
        <v>46</v>
      </c>
      <c r="B1" s="70"/>
      <c r="C1" s="70"/>
      <c r="D1" s="70" t="s">
        <v>63</v>
      </c>
      <c r="E1" s="70"/>
      <c r="F1" s="70"/>
      <c r="G1" s="70" t="s">
        <v>47</v>
      </c>
      <c r="H1" s="70"/>
      <c r="I1" s="70"/>
      <c r="J1" s="71" t="s">
        <v>72</v>
      </c>
      <c r="K1" s="71" t="s">
        <v>73</v>
      </c>
      <c r="L1" s="71" t="s">
        <v>74</v>
      </c>
      <c r="M1" s="71" t="s">
        <v>32</v>
      </c>
      <c r="N1" s="71" t="s">
        <v>32</v>
      </c>
      <c r="O1" s="71" t="s">
        <v>32</v>
      </c>
      <c r="P1" s="71" t="s">
        <v>32</v>
      </c>
      <c r="Q1" s="71" t="s">
        <v>32</v>
      </c>
      <c r="R1" s="71" t="s">
        <v>32</v>
      </c>
      <c r="S1" s="71" t="s">
        <v>32</v>
      </c>
      <c r="T1" s="71" t="s">
        <v>32</v>
      </c>
      <c r="U1" s="71" t="s">
        <v>32</v>
      </c>
    </row>
    <row r="2" spans="1:21" ht="21.75" customHeight="1" x14ac:dyDescent="0.25">
      <c r="A2" s="70" t="s">
        <v>65</v>
      </c>
      <c r="B2" s="70"/>
      <c r="C2" s="70"/>
      <c r="D2" s="70"/>
      <c r="E2" s="70"/>
      <c r="F2" s="70"/>
      <c r="G2" s="70"/>
      <c r="H2" s="70"/>
      <c r="I2" s="70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1" s="21" customFormat="1" ht="30" x14ac:dyDescent="0.2">
      <c r="A3" s="36" t="s">
        <v>3</v>
      </c>
      <c r="B3" s="36" t="s">
        <v>1</v>
      </c>
      <c r="C3" s="17" t="s">
        <v>59</v>
      </c>
      <c r="D3" s="17" t="s">
        <v>31</v>
      </c>
      <c r="E3" s="17" t="s">
        <v>34</v>
      </c>
      <c r="F3" s="18" t="s">
        <v>4</v>
      </c>
      <c r="G3" s="28" t="s">
        <v>26</v>
      </c>
      <c r="H3" s="38" t="s">
        <v>0</v>
      </c>
      <c r="I3" s="36" t="s">
        <v>5</v>
      </c>
      <c r="J3" s="64">
        <v>42198</v>
      </c>
      <c r="K3" s="64">
        <v>42255</v>
      </c>
      <c r="L3" s="64">
        <v>42304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21" customHeight="1" x14ac:dyDescent="0.25">
      <c r="A4" s="72" t="s">
        <v>64</v>
      </c>
      <c r="B4" s="72">
        <v>1</v>
      </c>
      <c r="C4" s="75" t="s">
        <v>48</v>
      </c>
      <c r="D4" s="31" t="s">
        <v>49</v>
      </c>
      <c r="E4" s="32" t="s">
        <v>60</v>
      </c>
      <c r="F4" s="50">
        <v>2.16</v>
      </c>
      <c r="G4" s="51">
        <v>25000</v>
      </c>
      <c r="H4" s="26">
        <f t="shared" ref="H4:H27" si="0">G4-(SUM(J4:U4))</f>
        <v>22010</v>
      </c>
      <c r="I4" s="27" t="str">
        <f t="shared" ref="I4:I6" si="1">IF(H4&lt;0,"ATENÇÃO","OK")</f>
        <v>OK</v>
      </c>
      <c r="J4" s="65">
        <f>10000-7010</f>
        <v>2990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21" customHeight="1" x14ac:dyDescent="0.25">
      <c r="A5" s="73"/>
      <c r="B5" s="73"/>
      <c r="C5" s="76"/>
      <c r="D5" s="31" t="s">
        <v>50</v>
      </c>
      <c r="E5" s="33" t="s">
        <v>60</v>
      </c>
      <c r="F5" s="50">
        <v>255</v>
      </c>
      <c r="G5" s="51">
        <v>20</v>
      </c>
      <c r="H5" s="26">
        <f t="shared" si="0"/>
        <v>20</v>
      </c>
      <c r="I5" s="27" t="str">
        <f t="shared" si="1"/>
        <v>OK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21" customHeight="1" x14ac:dyDescent="0.25">
      <c r="A6" s="74"/>
      <c r="B6" s="74"/>
      <c r="C6" s="77"/>
      <c r="D6" s="31" t="s">
        <v>51</v>
      </c>
      <c r="E6" s="33" t="s">
        <v>60</v>
      </c>
      <c r="F6" s="50">
        <v>415.58</v>
      </c>
      <c r="G6" s="51">
        <f>60+70</f>
        <v>130</v>
      </c>
      <c r="H6" s="26">
        <f t="shared" si="0"/>
        <v>100</v>
      </c>
      <c r="I6" s="27" t="str">
        <f t="shared" si="1"/>
        <v>OK</v>
      </c>
      <c r="J6" s="30"/>
      <c r="K6" s="66">
        <v>15</v>
      </c>
      <c r="L6" s="66">
        <v>15</v>
      </c>
      <c r="M6" s="30"/>
      <c r="N6" s="30"/>
      <c r="O6" s="30"/>
      <c r="P6" s="30"/>
      <c r="Q6" s="30"/>
      <c r="R6" s="30"/>
      <c r="S6" s="30"/>
      <c r="T6" s="30"/>
      <c r="U6" s="30"/>
    </row>
    <row r="7" spans="1:21" x14ac:dyDescent="0.25">
      <c r="A7" s="78" t="s">
        <v>62</v>
      </c>
      <c r="B7" s="78">
        <v>2</v>
      </c>
      <c r="C7" s="81" t="s">
        <v>52</v>
      </c>
      <c r="D7" s="53" t="s">
        <v>49</v>
      </c>
      <c r="E7" s="54" t="s">
        <v>60</v>
      </c>
      <c r="F7" s="55">
        <v>0</v>
      </c>
      <c r="G7" s="54">
        <v>0</v>
      </c>
      <c r="H7" s="56">
        <f t="shared" si="0"/>
        <v>0</v>
      </c>
      <c r="I7" s="57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x14ac:dyDescent="0.25">
      <c r="A8" s="79"/>
      <c r="B8" s="79"/>
      <c r="C8" s="82"/>
      <c r="D8" s="53" t="s">
        <v>50</v>
      </c>
      <c r="E8" s="59" t="s">
        <v>60</v>
      </c>
      <c r="F8" s="55">
        <v>0</v>
      </c>
      <c r="G8" s="54">
        <v>0</v>
      </c>
      <c r="H8" s="56">
        <f t="shared" si="0"/>
        <v>0</v>
      </c>
      <c r="I8" s="57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x14ac:dyDescent="0.25">
      <c r="A9" s="80"/>
      <c r="B9" s="80"/>
      <c r="C9" s="83"/>
      <c r="D9" s="53" t="s">
        <v>51</v>
      </c>
      <c r="E9" s="59" t="s">
        <v>60</v>
      </c>
      <c r="F9" s="55">
        <v>0</v>
      </c>
      <c r="G9" s="54">
        <v>0</v>
      </c>
      <c r="H9" s="56">
        <f t="shared" si="0"/>
        <v>0</v>
      </c>
      <c r="I9" s="57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x14ac:dyDescent="0.25">
      <c r="A10" s="78" t="s">
        <v>62</v>
      </c>
      <c r="B10" s="78">
        <v>3</v>
      </c>
      <c r="C10" s="81" t="s">
        <v>53</v>
      </c>
      <c r="D10" s="53" t="s">
        <v>49</v>
      </c>
      <c r="E10" s="54" t="s">
        <v>60</v>
      </c>
      <c r="F10" s="55">
        <v>0</v>
      </c>
      <c r="G10" s="54">
        <v>0</v>
      </c>
      <c r="H10" s="56">
        <f t="shared" si="0"/>
        <v>0</v>
      </c>
      <c r="I10" s="57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</row>
    <row r="11" spans="1:21" x14ac:dyDescent="0.25">
      <c r="A11" s="79"/>
      <c r="B11" s="79"/>
      <c r="C11" s="82"/>
      <c r="D11" s="53" t="s">
        <v>50</v>
      </c>
      <c r="E11" s="59" t="s">
        <v>60</v>
      </c>
      <c r="F11" s="55">
        <v>0</v>
      </c>
      <c r="G11" s="54">
        <v>0</v>
      </c>
      <c r="H11" s="56">
        <f t="shared" si="0"/>
        <v>0</v>
      </c>
      <c r="I11" s="57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</row>
    <row r="12" spans="1:21" x14ac:dyDescent="0.25">
      <c r="A12" s="80"/>
      <c r="B12" s="80"/>
      <c r="C12" s="83"/>
      <c r="D12" s="53" t="s">
        <v>51</v>
      </c>
      <c r="E12" s="59" t="s">
        <v>60</v>
      </c>
      <c r="F12" s="55">
        <v>0</v>
      </c>
      <c r="G12" s="54">
        <v>0</v>
      </c>
      <c r="H12" s="56">
        <f t="shared" si="0"/>
        <v>0</v>
      </c>
      <c r="I12" s="57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</row>
    <row r="13" spans="1:21" x14ac:dyDescent="0.25">
      <c r="A13" s="78" t="s">
        <v>61</v>
      </c>
      <c r="B13" s="78">
        <v>4</v>
      </c>
      <c r="C13" s="81" t="s">
        <v>54</v>
      </c>
      <c r="D13" s="53" t="s">
        <v>49</v>
      </c>
      <c r="E13" s="54" t="s">
        <v>60</v>
      </c>
      <c r="F13" s="55">
        <v>0</v>
      </c>
      <c r="G13" s="54">
        <v>0</v>
      </c>
      <c r="H13" s="56">
        <f t="shared" si="0"/>
        <v>0</v>
      </c>
      <c r="I13" s="57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x14ac:dyDescent="0.25">
      <c r="A14" s="79"/>
      <c r="B14" s="79"/>
      <c r="C14" s="82"/>
      <c r="D14" s="53" t="s">
        <v>50</v>
      </c>
      <c r="E14" s="59" t="s">
        <v>60</v>
      </c>
      <c r="F14" s="55">
        <v>0</v>
      </c>
      <c r="G14" s="54">
        <v>0</v>
      </c>
      <c r="H14" s="56">
        <f t="shared" si="0"/>
        <v>0</v>
      </c>
      <c r="I14" s="57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x14ac:dyDescent="0.25">
      <c r="A15" s="80"/>
      <c r="B15" s="80"/>
      <c r="C15" s="83"/>
      <c r="D15" s="53" t="s">
        <v>51</v>
      </c>
      <c r="E15" s="54" t="s">
        <v>60</v>
      </c>
      <c r="F15" s="55">
        <v>0</v>
      </c>
      <c r="G15" s="54">
        <v>0</v>
      </c>
      <c r="H15" s="56">
        <f t="shared" si="0"/>
        <v>0</v>
      </c>
      <c r="I15" s="57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1" x14ac:dyDescent="0.25">
      <c r="A16" s="78" t="s">
        <v>62</v>
      </c>
      <c r="B16" s="78">
        <v>5</v>
      </c>
      <c r="C16" s="81" t="s">
        <v>55</v>
      </c>
      <c r="D16" s="53" t="s">
        <v>49</v>
      </c>
      <c r="E16" s="59" t="s">
        <v>60</v>
      </c>
      <c r="F16" s="55">
        <v>0</v>
      </c>
      <c r="G16" s="54">
        <v>0</v>
      </c>
      <c r="H16" s="56">
        <f t="shared" si="0"/>
        <v>0</v>
      </c>
      <c r="I16" s="57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x14ac:dyDescent="0.25">
      <c r="A17" s="79"/>
      <c r="B17" s="79"/>
      <c r="C17" s="82"/>
      <c r="D17" s="53" t="s">
        <v>50</v>
      </c>
      <c r="E17" s="59" t="s">
        <v>60</v>
      </c>
      <c r="F17" s="55">
        <v>0</v>
      </c>
      <c r="G17" s="54">
        <v>0</v>
      </c>
      <c r="H17" s="56">
        <f t="shared" si="0"/>
        <v>0</v>
      </c>
      <c r="I17" s="57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</row>
    <row r="18" spans="1:21" x14ac:dyDescent="0.25">
      <c r="A18" s="80"/>
      <c r="B18" s="80"/>
      <c r="C18" s="83"/>
      <c r="D18" s="53" t="s">
        <v>51</v>
      </c>
      <c r="E18" s="54" t="s">
        <v>60</v>
      </c>
      <c r="F18" s="55">
        <v>0</v>
      </c>
      <c r="G18" s="54">
        <v>0</v>
      </c>
      <c r="H18" s="56">
        <f t="shared" si="0"/>
        <v>0</v>
      </c>
      <c r="I18" s="57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x14ac:dyDescent="0.25">
      <c r="A19" s="78" t="s">
        <v>62</v>
      </c>
      <c r="B19" s="78">
        <v>6</v>
      </c>
      <c r="C19" s="81" t="s">
        <v>56</v>
      </c>
      <c r="D19" s="53" t="s">
        <v>49</v>
      </c>
      <c r="E19" s="59" t="s">
        <v>60</v>
      </c>
      <c r="F19" s="55">
        <v>0</v>
      </c>
      <c r="G19" s="54">
        <v>0</v>
      </c>
      <c r="H19" s="56">
        <f t="shared" si="0"/>
        <v>0</v>
      </c>
      <c r="I19" s="57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</row>
    <row r="20" spans="1:21" x14ac:dyDescent="0.25">
      <c r="A20" s="79"/>
      <c r="B20" s="79"/>
      <c r="C20" s="82"/>
      <c r="D20" s="53" t="s">
        <v>50</v>
      </c>
      <c r="E20" s="59" t="s">
        <v>60</v>
      </c>
      <c r="F20" s="55">
        <v>0</v>
      </c>
      <c r="G20" s="54">
        <v>0</v>
      </c>
      <c r="H20" s="56">
        <f t="shared" si="0"/>
        <v>0</v>
      </c>
      <c r="I20" s="57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</row>
    <row r="21" spans="1:21" x14ac:dyDescent="0.25">
      <c r="A21" s="80"/>
      <c r="B21" s="80"/>
      <c r="C21" s="83"/>
      <c r="D21" s="53" t="s">
        <v>51</v>
      </c>
      <c r="E21" s="54" t="s">
        <v>60</v>
      </c>
      <c r="F21" s="55">
        <v>0</v>
      </c>
      <c r="G21" s="54">
        <v>0</v>
      </c>
      <c r="H21" s="56">
        <f t="shared" si="0"/>
        <v>0</v>
      </c>
      <c r="I21" s="57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</row>
    <row r="22" spans="1:21" x14ac:dyDescent="0.25">
      <c r="A22" s="78" t="s">
        <v>62</v>
      </c>
      <c r="B22" s="78">
        <v>7</v>
      </c>
      <c r="C22" s="81" t="s">
        <v>57</v>
      </c>
      <c r="D22" s="53" t="s">
        <v>49</v>
      </c>
      <c r="E22" s="54" t="s">
        <v>60</v>
      </c>
      <c r="F22" s="55">
        <v>0</v>
      </c>
      <c r="G22" s="54">
        <v>0</v>
      </c>
      <c r="H22" s="56">
        <f t="shared" si="0"/>
        <v>0</v>
      </c>
      <c r="I22" s="57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</row>
    <row r="23" spans="1:21" x14ac:dyDescent="0.25">
      <c r="A23" s="79"/>
      <c r="B23" s="79"/>
      <c r="C23" s="82"/>
      <c r="D23" s="53" t="s">
        <v>50</v>
      </c>
      <c r="E23" s="59" t="s">
        <v>60</v>
      </c>
      <c r="F23" s="55">
        <v>0</v>
      </c>
      <c r="G23" s="54">
        <v>0</v>
      </c>
      <c r="H23" s="56">
        <f t="shared" si="0"/>
        <v>0</v>
      </c>
      <c r="I23" s="57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</row>
    <row r="24" spans="1:21" x14ac:dyDescent="0.25">
      <c r="A24" s="80"/>
      <c r="B24" s="80"/>
      <c r="C24" s="83"/>
      <c r="D24" s="53" t="s">
        <v>51</v>
      </c>
      <c r="E24" s="59" t="s">
        <v>60</v>
      </c>
      <c r="F24" s="55">
        <v>0</v>
      </c>
      <c r="G24" s="54">
        <v>0</v>
      </c>
      <c r="H24" s="56">
        <f t="shared" si="0"/>
        <v>0</v>
      </c>
      <c r="I24" s="57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</row>
    <row r="25" spans="1:21" x14ac:dyDescent="0.25">
      <c r="A25" s="78" t="s">
        <v>62</v>
      </c>
      <c r="B25" s="78">
        <v>8</v>
      </c>
      <c r="C25" s="81" t="s">
        <v>58</v>
      </c>
      <c r="D25" s="53" t="s">
        <v>49</v>
      </c>
      <c r="E25" s="54" t="s">
        <v>60</v>
      </c>
      <c r="F25" s="55">
        <v>0</v>
      </c>
      <c r="G25" s="54">
        <v>0</v>
      </c>
      <c r="H25" s="56">
        <f t="shared" si="0"/>
        <v>0</v>
      </c>
      <c r="I25" s="57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</row>
    <row r="26" spans="1:21" x14ac:dyDescent="0.25">
      <c r="A26" s="79"/>
      <c r="B26" s="79"/>
      <c r="C26" s="82"/>
      <c r="D26" s="53" t="s">
        <v>50</v>
      </c>
      <c r="E26" s="59" t="s">
        <v>60</v>
      </c>
      <c r="F26" s="55">
        <v>0</v>
      </c>
      <c r="G26" s="54">
        <v>0</v>
      </c>
      <c r="H26" s="56">
        <f t="shared" si="0"/>
        <v>0</v>
      </c>
      <c r="I26" s="57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</row>
    <row r="27" spans="1:21" x14ac:dyDescent="0.25">
      <c r="A27" s="80"/>
      <c r="B27" s="80"/>
      <c r="C27" s="83"/>
      <c r="D27" s="53" t="s">
        <v>51</v>
      </c>
      <c r="E27" s="59" t="s">
        <v>60</v>
      </c>
      <c r="F27" s="55">
        <v>0</v>
      </c>
      <c r="G27" s="54">
        <v>0</v>
      </c>
      <c r="H27" s="56">
        <f t="shared" si="0"/>
        <v>0</v>
      </c>
      <c r="I27" s="57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</row>
  </sheetData>
  <mergeCells count="40">
    <mergeCell ref="P1:P2"/>
    <mergeCell ref="O1:O2"/>
    <mergeCell ref="N1:N2"/>
    <mergeCell ref="M1:M2"/>
    <mergeCell ref="U1:U2"/>
    <mergeCell ref="T1:T2"/>
    <mergeCell ref="S1:S2"/>
    <mergeCell ref="R1:R2"/>
    <mergeCell ref="Q1:Q2"/>
    <mergeCell ref="A25:A27"/>
    <mergeCell ref="B25:B27"/>
    <mergeCell ref="C25:C27"/>
    <mergeCell ref="A19:A21"/>
    <mergeCell ref="B19:B21"/>
    <mergeCell ref="C19:C21"/>
    <mergeCell ref="A22:A24"/>
    <mergeCell ref="B22:B24"/>
    <mergeCell ref="C22:C24"/>
    <mergeCell ref="A13:A15"/>
    <mergeCell ref="B13:B15"/>
    <mergeCell ref="C13:C15"/>
    <mergeCell ref="A16:A18"/>
    <mergeCell ref="B16:B18"/>
    <mergeCell ref="C16:C18"/>
    <mergeCell ref="A7:A9"/>
    <mergeCell ref="B7:B9"/>
    <mergeCell ref="C7:C9"/>
    <mergeCell ref="A10:A12"/>
    <mergeCell ref="B10:B12"/>
    <mergeCell ref="C10:C12"/>
    <mergeCell ref="A4:A6"/>
    <mergeCell ref="B4:B6"/>
    <mergeCell ref="C4:C6"/>
    <mergeCell ref="A1:C1"/>
    <mergeCell ref="D1:F1"/>
    <mergeCell ref="G1:I1"/>
    <mergeCell ref="J1:J2"/>
    <mergeCell ref="K1:K2"/>
    <mergeCell ref="L1:L2"/>
    <mergeCell ref="A2:I2"/>
  </mergeCells>
  <pageMargins left="0.511811024" right="0.511811024" top="0.78740157499999996" bottom="0.78740157499999996" header="0.31496062000000002" footer="0.31496062000000002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U27"/>
  <sheetViews>
    <sheetView zoomScale="80" zoomScaleNormal="80" workbookViewId="0">
      <selection activeCell="K1" sqref="K1:U1048576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9" customWidth="1"/>
    <col min="8" max="8" width="13.28515625" style="3" customWidth="1"/>
    <col min="9" max="9" width="12.5703125" style="23" customWidth="1"/>
    <col min="10" max="21" width="12" style="24" customWidth="1"/>
    <col min="22" max="16384" width="9.7109375" style="20"/>
  </cols>
  <sheetData>
    <row r="1" spans="1:21" ht="50.25" customHeight="1" x14ac:dyDescent="0.25">
      <c r="A1" s="70" t="s">
        <v>46</v>
      </c>
      <c r="B1" s="70"/>
      <c r="C1" s="70"/>
      <c r="D1" s="70" t="s">
        <v>63</v>
      </c>
      <c r="E1" s="70"/>
      <c r="F1" s="70"/>
      <c r="G1" s="70" t="s">
        <v>47</v>
      </c>
      <c r="H1" s="70"/>
      <c r="I1" s="70"/>
      <c r="J1" s="71" t="s">
        <v>32</v>
      </c>
      <c r="K1" s="84" t="s">
        <v>32</v>
      </c>
      <c r="L1" s="84" t="s">
        <v>32</v>
      </c>
      <c r="M1" s="84" t="s">
        <v>32</v>
      </c>
      <c r="N1" s="84" t="s">
        <v>32</v>
      </c>
      <c r="O1" s="84" t="s">
        <v>32</v>
      </c>
      <c r="P1" s="84" t="s">
        <v>32</v>
      </c>
      <c r="Q1" s="84" t="s">
        <v>32</v>
      </c>
      <c r="R1" s="84" t="s">
        <v>32</v>
      </c>
      <c r="S1" s="84" t="s">
        <v>32</v>
      </c>
      <c r="T1" s="84" t="s">
        <v>32</v>
      </c>
      <c r="U1" s="84" t="s">
        <v>32</v>
      </c>
    </row>
    <row r="2" spans="1:21" ht="21.75" customHeight="1" x14ac:dyDescent="0.25">
      <c r="A2" s="70" t="s">
        <v>45</v>
      </c>
      <c r="B2" s="70"/>
      <c r="C2" s="70"/>
      <c r="D2" s="70"/>
      <c r="E2" s="70"/>
      <c r="F2" s="70"/>
      <c r="G2" s="70"/>
      <c r="H2" s="70"/>
      <c r="I2" s="70"/>
      <c r="J2" s="71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</row>
    <row r="3" spans="1:21" s="21" customFormat="1" ht="30" x14ac:dyDescent="0.2">
      <c r="A3" s="36" t="s">
        <v>3</v>
      </c>
      <c r="B3" s="36" t="s">
        <v>1</v>
      </c>
      <c r="C3" s="17" t="s">
        <v>59</v>
      </c>
      <c r="D3" s="17" t="s">
        <v>31</v>
      </c>
      <c r="E3" s="17" t="s">
        <v>34</v>
      </c>
      <c r="F3" s="18" t="s">
        <v>4</v>
      </c>
      <c r="G3" s="28" t="s">
        <v>26</v>
      </c>
      <c r="H3" s="38" t="s">
        <v>0</v>
      </c>
      <c r="I3" s="36" t="s">
        <v>5</v>
      </c>
      <c r="J3" s="19" t="s">
        <v>2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21" customHeight="1" x14ac:dyDescent="0.25">
      <c r="A4" s="72" t="s">
        <v>64</v>
      </c>
      <c r="B4" s="72">
        <v>1</v>
      </c>
      <c r="C4" s="75" t="s">
        <v>48</v>
      </c>
      <c r="D4" s="31" t="s">
        <v>49</v>
      </c>
      <c r="E4" s="32" t="s">
        <v>60</v>
      </c>
      <c r="F4" s="50">
        <v>2.16</v>
      </c>
      <c r="G4" s="51"/>
      <c r="H4" s="26">
        <f t="shared" ref="H4:H27" si="0">G4-(SUM(J4:U4))</f>
        <v>0</v>
      </c>
      <c r="I4" s="27" t="str">
        <f t="shared" ref="I4:I6" si="1">IF(H4&lt;0,"ATENÇÃO","OK")</f>
        <v>OK</v>
      </c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21" customHeight="1" x14ac:dyDescent="0.25">
      <c r="A5" s="73"/>
      <c r="B5" s="73"/>
      <c r="C5" s="76"/>
      <c r="D5" s="31" t="s">
        <v>50</v>
      </c>
      <c r="E5" s="33" t="s">
        <v>60</v>
      </c>
      <c r="F5" s="50">
        <v>255</v>
      </c>
      <c r="G5" s="51"/>
      <c r="H5" s="26">
        <f t="shared" si="0"/>
        <v>0</v>
      </c>
      <c r="I5" s="27" t="str">
        <f t="shared" si="1"/>
        <v>OK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21" customHeight="1" x14ac:dyDescent="0.25">
      <c r="A6" s="74"/>
      <c r="B6" s="74"/>
      <c r="C6" s="77"/>
      <c r="D6" s="31" t="s">
        <v>51</v>
      </c>
      <c r="E6" s="33" t="s">
        <v>60</v>
      </c>
      <c r="F6" s="50">
        <v>415.58</v>
      </c>
      <c r="G6" s="51">
        <v>144</v>
      </c>
      <c r="H6" s="26">
        <f t="shared" si="0"/>
        <v>144</v>
      </c>
      <c r="I6" s="27" t="str">
        <f t="shared" si="1"/>
        <v>OK</v>
      </c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1" x14ac:dyDescent="0.25">
      <c r="A7" s="78" t="s">
        <v>62</v>
      </c>
      <c r="B7" s="78">
        <v>2</v>
      </c>
      <c r="C7" s="81" t="s">
        <v>52</v>
      </c>
      <c r="D7" s="53" t="s">
        <v>49</v>
      </c>
      <c r="E7" s="54" t="s">
        <v>60</v>
      </c>
      <c r="F7" s="55">
        <v>0</v>
      </c>
      <c r="G7" s="54">
        <v>0</v>
      </c>
      <c r="H7" s="56">
        <f t="shared" si="0"/>
        <v>0</v>
      </c>
      <c r="I7" s="57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x14ac:dyDescent="0.25">
      <c r="A8" s="79"/>
      <c r="B8" s="79"/>
      <c r="C8" s="82"/>
      <c r="D8" s="53" t="s">
        <v>50</v>
      </c>
      <c r="E8" s="59" t="s">
        <v>60</v>
      </c>
      <c r="F8" s="55">
        <v>0</v>
      </c>
      <c r="G8" s="54">
        <v>0</v>
      </c>
      <c r="H8" s="56">
        <f t="shared" si="0"/>
        <v>0</v>
      </c>
      <c r="I8" s="57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x14ac:dyDescent="0.25">
      <c r="A9" s="80"/>
      <c r="B9" s="80"/>
      <c r="C9" s="83"/>
      <c r="D9" s="53" t="s">
        <v>51</v>
      </c>
      <c r="E9" s="59" t="s">
        <v>60</v>
      </c>
      <c r="F9" s="55">
        <v>0</v>
      </c>
      <c r="G9" s="54">
        <v>0</v>
      </c>
      <c r="H9" s="56">
        <f t="shared" si="0"/>
        <v>0</v>
      </c>
      <c r="I9" s="57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x14ac:dyDescent="0.25">
      <c r="A10" s="78" t="s">
        <v>62</v>
      </c>
      <c r="B10" s="78">
        <v>3</v>
      </c>
      <c r="C10" s="81" t="s">
        <v>53</v>
      </c>
      <c r="D10" s="53" t="s">
        <v>49</v>
      </c>
      <c r="E10" s="54" t="s">
        <v>60</v>
      </c>
      <c r="F10" s="55">
        <v>0</v>
      </c>
      <c r="G10" s="54">
        <v>0</v>
      </c>
      <c r="H10" s="56">
        <f t="shared" si="0"/>
        <v>0</v>
      </c>
      <c r="I10" s="57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</row>
    <row r="11" spans="1:21" x14ac:dyDescent="0.25">
      <c r="A11" s="79"/>
      <c r="B11" s="79"/>
      <c r="C11" s="82"/>
      <c r="D11" s="53" t="s">
        <v>50</v>
      </c>
      <c r="E11" s="59" t="s">
        <v>60</v>
      </c>
      <c r="F11" s="55">
        <v>0</v>
      </c>
      <c r="G11" s="54">
        <v>0</v>
      </c>
      <c r="H11" s="56">
        <f t="shared" si="0"/>
        <v>0</v>
      </c>
      <c r="I11" s="57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</row>
    <row r="12" spans="1:21" x14ac:dyDescent="0.25">
      <c r="A12" s="80"/>
      <c r="B12" s="80"/>
      <c r="C12" s="83"/>
      <c r="D12" s="53" t="s">
        <v>51</v>
      </c>
      <c r="E12" s="59" t="s">
        <v>60</v>
      </c>
      <c r="F12" s="55">
        <v>0</v>
      </c>
      <c r="G12" s="54">
        <v>0</v>
      </c>
      <c r="H12" s="56">
        <f t="shared" si="0"/>
        <v>0</v>
      </c>
      <c r="I12" s="57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</row>
    <row r="13" spans="1:21" x14ac:dyDescent="0.25">
      <c r="A13" s="78" t="s">
        <v>61</v>
      </c>
      <c r="B13" s="78">
        <v>4</v>
      </c>
      <c r="C13" s="81" t="s">
        <v>54</v>
      </c>
      <c r="D13" s="53" t="s">
        <v>49</v>
      </c>
      <c r="E13" s="54" t="s">
        <v>60</v>
      </c>
      <c r="F13" s="55">
        <v>0</v>
      </c>
      <c r="G13" s="54">
        <v>0</v>
      </c>
      <c r="H13" s="56">
        <f t="shared" si="0"/>
        <v>0</v>
      </c>
      <c r="I13" s="57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x14ac:dyDescent="0.25">
      <c r="A14" s="79"/>
      <c r="B14" s="79"/>
      <c r="C14" s="82"/>
      <c r="D14" s="53" t="s">
        <v>50</v>
      </c>
      <c r="E14" s="59" t="s">
        <v>60</v>
      </c>
      <c r="F14" s="55">
        <v>0</v>
      </c>
      <c r="G14" s="54">
        <v>0</v>
      </c>
      <c r="H14" s="56">
        <f t="shared" si="0"/>
        <v>0</v>
      </c>
      <c r="I14" s="57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x14ac:dyDescent="0.25">
      <c r="A15" s="80"/>
      <c r="B15" s="80"/>
      <c r="C15" s="83"/>
      <c r="D15" s="53" t="s">
        <v>51</v>
      </c>
      <c r="E15" s="54" t="s">
        <v>60</v>
      </c>
      <c r="F15" s="55">
        <v>0</v>
      </c>
      <c r="G15" s="54">
        <v>0</v>
      </c>
      <c r="H15" s="56">
        <f t="shared" si="0"/>
        <v>0</v>
      </c>
      <c r="I15" s="57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1" x14ac:dyDescent="0.25">
      <c r="A16" s="78" t="s">
        <v>62</v>
      </c>
      <c r="B16" s="78">
        <v>5</v>
      </c>
      <c r="C16" s="81" t="s">
        <v>55</v>
      </c>
      <c r="D16" s="53" t="s">
        <v>49</v>
      </c>
      <c r="E16" s="59" t="s">
        <v>60</v>
      </c>
      <c r="F16" s="55">
        <v>0</v>
      </c>
      <c r="G16" s="54">
        <v>0</v>
      </c>
      <c r="H16" s="56">
        <f t="shared" si="0"/>
        <v>0</v>
      </c>
      <c r="I16" s="57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x14ac:dyDescent="0.25">
      <c r="A17" s="79"/>
      <c r="B17" s="79"/>
      <c r="C17" s="82"/>
      <c r="D17" s="53" t="s">
        <v>50</v>
      </c>
      <c r="E17" s="59" t="s">
        <v>60</v>
      </c>
      <c r="F17" s="55">
        <v>0</v>
      </c>
      <c r="G17" s="54">
        <v>0</v>
      </c>
      <c r="H17" s="56">
        <f t="shared" si="0"/>
        <v>0</v>
      </c>
      <c r="I17" s="57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</row>
    <row r="18" spans="1:21" x14ac:dyDescent="0.25">
      <c r="A18" s="80"/>
      <c r="B18" s="80"/>
      <c r="C18" s="83"/>
      <c r="D18" s="53" t="s">
        <v>51</v>
      </c>
      <c r="E18" s="54" t="s">
        <v>60</v>
      </c>
      <c r="F18" s="55">
        <v>0</v>
      </c>
      <c r="G18" s="54">
        <v>0</v>
      </c>
      <c r="H18" s="56">
        <f t="shared" si="0"/>
        <v>0</v>
      </c>
      <c r="I18" s="57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x14ac:dyDescent="0.25">
      <c r="A19" s="78" t="s">
        <v>62</v>
      </c>
      <c r="B19" s="78">
        <v>6</v>
      </c>
      <c r="C19" s="81" t="s">
        <v>56</v>
      </c>
      <c r="D19" s="53" t="s">
        <v>49</v>
      </c>
      <c r="E19" s="59" t="s">
        <v>60</v>
      </c>
      <c r="F19" s="55">
        <v>0</v>
      </c>
      <c r="G19" s="54">
        <v>0</v>
      </c>
      <c r="H19" s="56">
        <f t="shared" si="0"/>
        <v>0</v>
      </c>
      <c r="I19" s="57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</row>
    <row r="20" spans="1:21" x14ac:dyDescent="0.25">
      <c r="A20" s="79"/>
      <c r="B20" s="79"/>
      <c r="C20" s="82"/>
      <c r="D20" s="53" t="s">
        <v>50</v>
      </c>
      <c r="E20" s="59" t="s">
        <v>60</v>
      </c>
      <c r="F20" s="55">
        <v>0</v>
      </c>
      <c r="G20" s="54">
        <v>0</v>
      </c>
      <c r="H20" s="56">
        <f t="shared" si="0"/>
        <v>0</v>
      </c>
      <c r="I20" s="57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</row>
    <row r="21" spans="1:21" x14ac:dyDescent="0.25">
      <c r="A21" s="80"/>
      <c r="B21" s="80"/>
      <c r="C21" s="83"/>
      <c r="D21" s="53" t="s">
        <v>51</v>
      </c>
      <c r="E21" s="54" t="s">
        <v>60</v>
      </c>
      <c r="F21" s="55">
        <v>0</v>
      </c>
      <c r="G21" s="54">
        <v>0</v>
      </c>
      <c r="H21" s="56">
        <f t="shared" si="0"/>
        <v>0</v>
      </c>
      <c r="I21" s="57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</row>
    <row r="22" spans="1:21" x14ac:dyDescent="0.25">
      <c r="A22" s="78" t="s">
        <v>62</v>
      </c>
      <c r="B22" s="78">
        <v>7</v>
      </c>
      <c r="C22" s="81" t="s">
        <v>57</v>
      </c>
      <c r="D22" s="53" t="s">
        <v>49</v>
      </c>
      <c r="E22" s="54" t="s">
        <v>60</v>
      </c>
      <c r="F22" s="55">
        <v>0</v>
      </c>
      <c r="G22" s="54">
        <v>0</v>
      </c>
      <c r="H22" s="56">
        <f t="shared" si="0"/>
        <v>0</v>
      </c>
      <c r="I22" s="57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</row>
    <row r="23" spans="1:21" x14ac:dyDescent="0.25">
      <c r="A23" s="79"/>
      <c r="B23" s="79"/>
      <c r="C23" s="82"/>
      <c r="D23" s="53" t="s">
        <v>50</v>
      </c>
      <c r="E23" s="59" t="s">
        <v>60</v>
      </c>
      <c r="F23" s="55">
        <v>0</v>
      </c>
      <c r="G23" s="54">
        <v>0</v>
      </c>
      <c r="H23" s="56">
        <f t="shared" si="0"/>
        <v>0</v>
      </c>
      <c r="I23" s="57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</row>
    <row r="24" spans="1:21" x14ac:dyDescent="0.25">
      <c r="A24" s="80"/>
      <c r="B24" s="80"/>
      <c r="C24" s="83"/>
      <c r="D24" s="53" t="s">
        <v>51</v>
      </c>
      <c r="E24" s="59" t="s">
        <v>60</v>
      </c>
      <c r="F24" s="55">
        <v>0</v>
      </c>
      <c r="G24" s="54">
        <v>0</v>
      </c>
      <c r="H24" s="56">
        <f t="shared" si="0"/>
        <v>0</v>
      </c>
      <c r="I24" s="57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</row>
    <row r="25" spans="1:21" x14ac:dyDescent="0.25">
      <c r="A25" s="78" t="s">
        <v>62</v>
      </c>
      <c r="B25" s="78">
        <v>8</v>
      </c>
      <c r="C25" s="81" t="s">
        <v>58</v>
      </c>
      <c r="D25" s="53" t="s">
        <v>49</v>
      </c>
      <c r="E25" s="54" t="s">
        <v>60</v>
      </c>
      <c r="F25" s="55">
        <v>0</v>
      </c>
      <c r="G25" s="54">
        <v>0</v>
      </c>
      <c r="H25" s="56">
        <f t="shared" si="0"/>
        <v>0</v>
      </c>
      <c r="I25" s="57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</row>
    <row r="26" spans="1:21" x14ac:dyDescent="0.25">
      <c r="A26" s="79"/>
      <c r="B26" s="79"/>
      <c r="C26" s="82"/>
      <c r="D26" s="53" t="s">
        <v>50</v>
      </c>
      <c r="E26" s="59" t="s">
        <v>60</v>
      </c>
      <c r="F26" s="55">
        <v>0</v>
      </c>
      <c r="G26" s="54">
        <v>0</v>
      </c>
      <c r="H26" s="56">
        <f t="shared" si="0"/>
        <v>0</v>
      </c>
      <c r="I26" s="57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</row>
    <row r="27" spans="1:21" x14ac:dyDescent="0.25">
      <c r="A27" s="80"/>
      <c r="B27" s="80"/>
      <c r="C27" s="83"/>
      <c r="D27" s="53" t="s">
        <v>51</v>
      </c>
      <c r="E27" s="59" t="s">
        <v>60</v>
      </c>
      <c r="F27" s="55">
        <v>0</v>
      </c>
      <c r="G27" s="54">
        <v>0</v>
      </c>
      <c r="H27" s="56">
        <f t="shared" si="0"/>
        <v>0</v>
      </c>
      <c r="I27" s="57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</row>
  </sheetData>
  <mergeCells count="40">
    <mergeCell ref="A25:A27"/>
    <mergeCell ref="B25:B27"/>
    <mergeCell ref="C25:C27"/>
    <mergeCell ref="A19:A21"/>
    <mergeCell ref="B19:B21"/>
    <mergeCell ref="C19:C21"/>
    <mergeCell ref="A22:A24"/>
    <mergeCell ref="B22:B24"/>
    <mergeCell ref="C22:C24"/>
    <mergeCell ref="C10:C12"/>
    <mergeCell ref="A13:A15"/>
    <mergeCell ref="B13:B15"/>
    <mergeCell ref="C13:C15"/>
    <mergeCell ref="A16:A18"/>
    <mergeCell ref="B16:B18"/>
    <mergeCell ref="C16:C18"/>
    <mergeCell ref="A10:A12"/>
    <mergeCell ref="B10:B12"/>
    <mergeCell ref="U1:U2"/>
    <mergeCell ref="D1:F1"/>
    <mergeCell ref="G1:I1"/>
    <mergeCell ref="J1:J2"/>
    <mergeCell ref="A2:I2"/>
    <mergeCell ref="S1:S2"/>
    <mergeCell ref="T1:T2"/>
    <mergeCell ref="L1:L2"/>
    <mergeCell ref="M1:M2"/>
    <mergeCell ref="N1:N2"/>
    <mergeCell ref="O1:O2"/>
    <mergeCell ref="K1:K2"/>
    <mergeCell ref="A1:C1"/>
    <mergeCell ref="P1:P2"/>
    <mergeCell ref="Q1:Q2"/>
    <mergeCell ref="R1:R2"/>
    <mergeCell ref="A4:A6"/>
    <mergeCell ref="B4:B6"/>
    <mergeCell ref="C4:C6"/>
    <mergeCell ref="A7:A9"/>
    <mergeCell ref="B7:B9"/>
    <mergeCell ref="C7:C9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9" customWidth="1"/>
    <col min="8" max="8" width="13.28515625" style="3" customWidth="1"/>
    <col min="9" max="9" width="12.5703125" style="23" customWidth="1"/>
    <col min="10" max="21" width="12" style="24" customWidth="1"/>
    <col min="22" max="16384" width="9.7109375" style="20"/>
  </cols>
  <sheetData>
    <row r="1" spans="1:21" ht="50.25" customHeight="1" x14ac:dyDescent="0.25">
      <c r="A1" s="70" t="s">
        <v>46</v>
      </c>
      <c r="B1" s="70"/>
      <c r="C1" s="70"/>
      <c r="D1" s="70" t="s">
        <v>63</v>
      </c>
      <c r="E1" s="70"/>
      <c r="F1" s="70"/>
      <c r="G1" s="70" t="s">
        <v>47</v>
      </c>
      <c r="H1" s="70"/>
      <c r="I1" s="70"/>
      <c r="J1" s="71" t="s">
        <v>32</v>
      </c>
      <c r="K1" s="71" t="s">
        <v>32</v>
      </c>
      <c r="L1" s="71" t="s">
        <v>32</v>
      </c>
      <c r="M1" s="71" t="s">
        <v>32</v>
      </c>
      <c r="N1" s="71" t="s">
        <v>32</v>
      </c>
      <c r="O1" s="71" t="s">
        <v>32</v>
      </c>
      <c r="P1" s="71" t="s">
        <v>32</v>
      </c>
      <c r="Q1" s="71" t="s">
        <v>32</v>
      </c>
      <c r="R1" s="71" t="s">
        <v>32</v>
      </c>
      <c r="S1" s="71" t="s">
        <v>32</v>
      </c>
      <c r="T1" s="71" t="s">
        <v>32</v>
      </c>
      <c r="U1" s="71" t="s">
        <v>32</v>
      </c>
    </row>
    <row r="2" spans="1:21" ht="21.75" customHeight="1" x14ac:dyDescent="0.25">
      <c r="A2" s="70" t="s">
        <v>33</v>
      </c>
      <c r="B2" s="70"/>
      <c r="C2" s="70"/>
      <c r="D2" s="70"/>
      <c r="E2" s="70"/>
      <c r="F2" s="70"/>
      <c r="G2" s="70"/>
      <c r="H2" s="70"/>
      <c r="I2" s="70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1" s="21" customFormat="1" ht="30" x14ac:dyDescent="0.2">
      <c r="A3" s="36" t="s">
        <v>3</v>
      </c>
      <c r="B3" s="36" t="s">
        <v>1</v>
      </c>
      <c r="C3" s="17" t="s">
        <v>59</v>
      </c>
      <c r="D3" s="17" t="s">
        <v>31</v>
      </c>
      <c r="E3" s="17" t="s">
        <v>34</v>
      </c>
      <c r="F3" s="18" t="s">
        <v>4</v>
      </c>
      <c r="G3" s="28" t="s">
        <v>26</v>
      </c>
      <c r="H3" s="38" t="s">
        <v>0</v>
      </c>
      <c r="I3" s="36" t="s">
        <v>5</v>
      </c>
      <c r="J3" s="19" t="s">
        <v>2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21" customHeight="1" x14ac:dyDescent="0.25">
      <c r="A4" s="72" t="s">
        <v>64</v>
      </c>
      <c r="B4" s="72">
        <v>1</v>
      </c>
      <c r="C4" s="75" t="s">
        <v>48</v>
      </c>
      <c r="D4" s="31" t="s">
        <v>49</v>
      </c>
      <c r="E4" s="32" t="s">
        <v>60</v>
      </c>
      <c r="F4" s="50">
        <v>2.16</v>
      </c>
      <c r="G4" s="51">
        <v>2000</v>
      </c>
      <c r="H4" s="26">
        <f t="shared" ref="H4:H6" si="0">G4-(SUM(J4:U4))</f>
        <v>2000</v>
      </c>
      <c r="I4" s="27" t="str">
        <f t="shared" ref="I4:I6" si="1">IF(H4&lt;0,"ATENÇÃO","OK")</f>
        <v>OK</v>
      </c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21" customHeight="1" x14ac:dyDescent="0.25">
      <c r="A5" s="73"/>
      <c r="B5" s="73"/>
      <c r="C5" s="76"/>
      <c r="D5" s="31" t="s">
        <v>50</v>
      </c>
      <c r="E5" s="33" t="s">
        <v>60</v>
      </c>
      <c r="F5" s="50">
        <v>255</v>
      </c>
      <c r="G5" s="51">
        <v>20</v>
      </c>
      <c r="H5" s="26">
        <f t="shared" si="0"/>
        <v>20</v>
      </c>
      <c r="I5" s="27" t="str">
        <f t="shared" si="1"/>
        <v>OK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21" customHeight="1" x14ac:dyDescent="0.25">
      <c r="A6" s="74"/>
      <c r="B6" s="74"/>
      <c r="C6" s="77"/>
      <c r="D6" s="31" t="s">
        <v>51</v>
      </c>
      <c r="E6" s="33" t="s">
        <v>60</v>
      </c>
      <c r="F6" s="50">
        <v>415.58</v>
      </c>
      <c r="G6" s="51">
        <v>40</v>
      </c>
      <c r="H6" s="26">
        <f t="shared" si="0"/>
        <v>40</v>
      </c>
      <c r="I6" s="27" t="str">
        <f t="shared" si="1"/>
        <v>OK</v>
      </c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1" x14ac:dyDescent="0.25">
      <c r="A7" s="78" t="s">
        <v>62</v>
      </c>
      <c r="B7" s="78">
        <v>2</v>
      </c>
      <c r="C7" s="81" t="s">
        <v>52</v>
      </c>
      <c r="D7" s="53" t="s">
        <v>49</v>
      </c>
      <c r="E7" s="54" t="s">
        <v>60</v>
      </c>
      <c r="F7" s="55">
        <v>0</v>
      </c>
      <c r="G7" s="54">
        <v>0</v>
      </c>
      <c r="H7" s="56">
        <f t="shared" ref="H7:H27" si="2">G7-(SUM(J7:U7))</f>
        <v>0</v>
      </c>
      <c r="I7" s="57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x14ac:dyDescent="0.25">
      <c r="A8" s="79"/>
      <c r="B8" s="79"/>
      <c r="C8" s="82"/>
      <c r="D8" s="53" t="s">
        <v>50</v>
      </c>
      <c r="E8" s="59" t="s">
        <v>60</v>
      </c>
      <c r="F8" s="55">
        <v>0</v>
      </c>
      <c r="G8" s="54">
        <v>0</v>
      </c>
      <c r="H8" s="56">
        <f t="shared" si="2"/>
        <v>0</v>
      </c>
      <c r="I8" s="57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x14ac:dyDescent="0.25">
      <c r="A9" s="80"/>
      <c r="B9" s="80"/>
      <c r="C9" s="83"/>
      <c r="D9" s="53" t="s">
        <v>51</v>
      </c>
      <c r="E9" s="59" t="s">
        <v>60</v>
      </c>
      <c r="F9" s="55">
        <v>0</v>
      </c>
      <c r="G9" s="54">
        <v>0</v>
      </c>
      <c r="H9" s="56">
        <f t="shared" si="2"/>
        <v>0</v>
      </c>
      <c r="I9" s="57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x14ac:dyDescent="0.25">
      <c r="A10" s="78" t="s">
        <v>62</v>
      </c>
      <c r="B10" s="78">
        <v>3</v>
      </c>
      <c r="C10" s="81" t="s">
        <v>53</v>
      </c>
      <c r="D10" s="53" t="s">
        <v>49</v>
      </c>
      <c r="E10" s="54" t="s">
        <v>60</v>
      </c>
      <c r="F10" s="55">
        <v>0</v>
      </c>
      <c r="G10" s="54">
        <v>0</v>
      </c>
      <c r="H10" s="56">
        <f t="shared" si="2"/>
        <v>0</v>
      </c>
      <c r="I10" s="57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</row>
    <row r="11" spans="1:21" x14ac:dyDescent="0.25">
      <c r="A11" s="79"/>
      <c r="B11" s="79"/>
      <c r="C11" s="82"/>
      <c r="D11" s="53" t="s">
        <v>50</v>
      </c>
      <c r="E11" s="59" t="s">
        <v>60</v>
      </c>
      <c r="F11" s="55">
        <v>0</v>
      </c>
      <c r="G11" s="54">
        <v>0</v>
      </c>
      <c r="H11" s="56">
        <f t="shared" si="2"/>
        <v>0</v>
      </c>
      <c r="I11" s="57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</row>
    <row r="12" spans="1:21" x14ac:dyDescent="0.25">
      <c r="A12" s="80"/>
      <c r="B12" s="80"/>
      <c r="C12" s="83"/>
      <c r="D12" s="53" t="s">
        <v>51</v>
      </c>
      <c r="E12" s="59" t="s">
        <v>60</v>
      </c>
      <c r="F12" s="55">
        <v>0</v>
      </c>
      <c r="G12" s="54">
        <v>0</v>
      </c>
      <c r="H12" s="56">
        <f t="shared" si="2"/>
        <v>0</v>
      </c>
      <c r="I12" s="57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</row>
    <row r="13" spans="1:21" x14ac:dyDescent="0.25">
      <c r="A13" s="78" t="s">
        <v>61</v>
      </c>
      <c r="B13" s="78">
        <v>4</v>
      </c>
      <c r="C13" s="81" t="s">
        <v>54</v>
      </c>
      <c r="D13" s="53" t="s">
        <v>49</v>
      </c>
      <c r="E13" s="54" t="s">
        <v>60</v>
      </c>
      <c r="F13" s="55">
        <v>0</v>
      </c>
      <c r="G13" s="54">
        <v>0</v>
      </c>
      <c r="H13" s="56">
        <f t="shared" si="2"/>
        <v>0</v>
      </c>
      <c r="I13" s="57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x14ac:dyDescent="0.25">
      <c r="A14" s="79"/>
      <c r="B14" s="79"/>
      <c r="C14" s="82"/>
      <c r="D14" s="53" t="s">
        <v>50</v>
      </c>
      <c r="E14" s="59" t="s">
        <v>60</v>
      </c>
      <c r="F14" s="55">
        <v>0</v>
      </c>
      <c r="G14" s="54">
        <v>0</v>
      </c>
      <c r="H14" s="56">
        <f t="shared" si="2"/>
        <v>0</v>
      </c>
      <c r="I14" s="57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x14ac:dyDescent="0.25">
      <c r="A15" s="80"/>
      <c r="B15" s="80"/>
      <c r="C15" s="83"/>
      <c r="D15" s="53" t="s">
        <v>51</v>
      </c>
      <c r="E15" s="54" t="s">
        <v>60</v>
      </c>
      <c r="F15" s="55">
        <v>0</v>
      </c>
      <c r="G15" s="54">
        <v>0</v>
      </c>
      <c r="H15" s="56">
        <f t="shared" si="2"/>
        <v>0</v>
      </c>
      <c r="I15" s="57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1" x14ac:dyDescent="0.25">
      <c r="A16" s="78" t="s">
        <v>62</v>
      </c>
      <c r="B16" s="78">
        <v>5</v>
      </c>
      <c r="C16" s="81" t="s">
        <v>55</v>
      </c>
      <c r="D16" s="53" t="s">
        <v>49</v>
      </c>
      <c r="E16" s="59" t="s">
        <v>60</v>
      </c>
      <c r="F16" s="55">
        <v>0</v>
      </c>
      <c r="G16" s="54">
        <v>0</v>
      </c>
      <c r="H16" s="56">
        <f t="shared" si="2"/>
        <v>0</v>
      </c>
      <c r="I16" s="57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x14ac:dyDescent="0.25">
      <c r="A17" s="79"/>
      <c r="B17" s="79"/>
      <c r="C17" s="82"/>
      <c r="D17" s="53" t="s">
        <v>50</v>
      </c>
      <c r="E17" s="59" t="s">
        <v>60</v>
      </c>
      <c r="F17" s="55">
        <v>0</v>
      </c>
      <c r="G17" s="54">
        <v>0</v>
      </c>
      <c r="H17" s="56">
        <f t="shared" si="2"/>
        <v>0</v>
      </c>
      <c r="I17" s="57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</row>
    <row r="18" spans="1:21" x14ac:dyDescent="0.25">
      <c r="A18" s="80"/>
      <c r="B18" s="80"/>
      <c r="C18" s="83"/>
      <c r="D18" s="53" t="s">
        <v>51</v>
      </c>
      <c r="E18" s="54" t="s">
        <v>60</v>
      </c>
      <c r="F18" s="55">
        <v>0</v>
      </c>
      <c r="G18" s="54">
        <v>0</v>
      </c>
      <c r="H18" s="56">
        <f t="shared" si="2"/>
        <v>0</v>
      </c>
      <c r="I18" s="57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x14ac:dyDescent="0.25">
      <c r="A19" s="78" t="s">
        <v>62</v>
      </c>
      <c r="B19" s="78">
        <v>6</v>
      </c>
      <c r="C19" s="81" t="s">
        <v>56</v>
      </c>
      <c r="D19" s="53" t="s">
        <v>49</v>
      </c>
      <c r="E19" s="59" t="s">
        <v>60</v>
      </c>
      <c r="F19" s="55">
        <v>0</v>
      </c>
      <c r="G19" s="54">
        <v>0</v>
      </c>
      <c r="H19" s="56">
        <f t="shared" si="2"/>
        <v>0</v>
      </c>
      <c r="I19" s="57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</row>
    <row r="20" spans="1:21" x14ac:dyDescent="0.25">
      <c r="A20" s="79"/>
      <c r="B20" s="79"/>
      <c r="C20" s="82"/>
      <c r="D20" s="53" t="s">
        <v>50</v>
      </c>
      <c r="E20" s="59" t="s">
        <v>60</v>
      </c>
      <c r="F20" s="55">
        <v>0</v>
      </c>
      <c r="G20" s="54">
        <v>0</v>
      </c>
      <c r="H20" s="56">
        <f t="shared" si="2"/>
        <v>0</v>
      </c>
      <c r="I20" s="57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</row>
    <row r="21" spans="1:21" x14ac:dyDescent="0.25">
      <c r="A21" s="80"/>
      <c r="B21" s="80"/>
      <c r="C21" s="83"/>
      <c r="D21" s="53" t="s">
        <v>51</v>
      </c>
      <c r="E21" s="54" t="s">
        <v>60</v>
      </c>
      <c r="F21" s="55">
        <v>0</v>
      </c>
      <c r="G21" s="54">
        <v>0</v>
      </c>
      <c r="H21" s="56">
        <f t="shared" si="2"/>
        <v>0</v>
      </c>
      <c r="I21" s="57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</row>
    <row r="22" spans="1:21" x14ac:dyDescent="0.25">
      <c r="A22" s="78" t="s">
        <v>62</v>
      </c>
      <c r="B22" s="78">
        <v>7</v>
      </c>
      <c r="C22" s="81" t="s">
        <v>57</v>
      </c>
      <c r="D22" s="53" t="s">
        <v>49</v>
      </c>
      <c r="E22" s="54" t="s">
        <v>60</v>
      </c>
      <c r="F22" s="55">
        <v>0</v>
      </c>
      <c r="G22" s="54">
        <v>0</v>
      </c>
      <c r="H22" s="56">
        <f t="shared" si="2"/>
        <v>0</v>
      </c>
      <c r="I22" s="57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</row>
    <row r="23" spans="1:21" x14ac:dyDescent="0.25">
      <c r="A23" s="79"/>
      <c r="B23" s="79"/>
      <c r="C23" s="82"/>
      <c r="D23" s="53" t="s">
        <v>50</v>
      </c>
      <c r="E23" s="59" t="s">
        <v>60</v>
      </c>
      <c r="F23" s="55">
        <v>0</v>
      </c>
      <c r="G23" s="54">
        <v>0</v>
      </c>
      <c r="H23" s="56">
        <f t="shared" si="2"/>
        <v>0</v>
      </c>
      <c r="I23" s="57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</row>
    <row r="24" spans="1:21" x14ac:dyDescent="0.25">
      <c r="A24" s="80"/>
      <c r="B24" s="80"/>
      <c r="C24" s="83"/>
      <c r="D24" s="53" t="s">
        <v>51</v>
      </c>
      <c r="E24" s="59" t="s">
        <v>60</v>
      </c>
      <c r="F24" s="55">
        <v>0</v>
      </c>
      <c r="G24" s="54">
        <v>0</v>
      </c>
      <c r="H24" s="56">
        <f t="shared" si="2"/>
        <v>0</v>
      </c>
      <c r="I24" s="57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</row>
    <row r="25" spans="1:21" x14ac:dyDescent="0.25">
      <c r="A25" s="78" t="s">
        <v>62</v>
      </c>
      <c r="B25" s="78">
        <v>8</v>
      </c>
      <c r="C25" s="81" t="s">
        <v>58</v>
      </c>
      <c r="D25" s="53" t="s">
        <v>49</v>
      </c>
      <c r="E25" s="54" t="s">
        <v>60</v>
      </c>
      <c r="F25" s="55">
        <v>0</v>
      </c>
      <c r="G25" s="54">
        <v>0</v>
      </c>
      <c r="H25" s="56">
        <f t="shared" si="2"/>
        <v>0</v>
      </c>
      <c r="I25" s="57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</row>
    <row r="26" spans="1:21" x14ac:dyDescent="0.25">
      <c r="A26" s="79"/>
      <c r="B26" s="79"/>
      <c r="C26" s="82"/>
      <c r="D26" s="53" t="s">
        <v>50</v>
      </c>
      <c r="E26" s="59" t="s">
        <v>60</v>
      </c>
      <c r="F26" s="55">
        <v>0</v>
      </c>
      <c r="G26" s="54">
        <v>0</v>
      </c>
      <c r="H26" s="56">
        <f t="shared" si="2"/>
        <v>0</v>
      </c>
      <c r="I26" s="57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</row>
    <row r="27" spans="1:21" x14ac:dyDescent="0.25">
      <c r="A27" s="80"/>
      <c r="B27" s="80"/>
      <c r="C27" s="83"/>
      <c r="D27" s="53" t="s">
        <v>51</v>
      </c>
      <c r="E27" s="59" t="s">
        <v>60</v>
      </c>
      <c r="F27" s="55">
        <v>0</v>
      </c>
      <c r="G27" s="54">
        <v>0</v>
      </c>
      <c r="H27" s="56">
        <f t="shared" si="2"/>
        <v>0</v>
      </c>
      <c r="I27" s="57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</row>
  </sheetData>
  <mergeCells count="40">
    <mergeCell ref="A25:A27"/>
    <mergeCell ref="B25:B27"/>
    <mergeCell ref="C25:C27"/>
    <mergeCell ref="A19:A21"/>
    <mergeCell ref="B19:B21"/>
    <mergeCell ref="C19:C21"/>
    <mergeCell ref="A22:A24"/>
    <mergeCell ref="B22:B24"/>
    <mergeCell ref="C22:C24"/>
    <mergeCell ref="A13:A15"/>
    <mergeCell ref="B13:B15"/>
    <mergeCell ref="C13:C15"/>
    <mergeCell ref="A16:A18"/>
    <mergeCell ref="B16:B18"/>
    <mergeCell ref="C16:C18"/>
    <mergeCell ref="O1:O2"/>
    <mergeCell ref="P1:P2"/>
    <mergeCell ref="A1:C1"/>
    <mergeCell ref="L1:L2"/>
    <mergeCell ref="M1:M2"/>
    <mergeCell ref="N1:N2"/>
    <mergeCell ref="D1:F1"/>
    <mergeCell ref="G1:I1"/>
    <mergeCell ref="J1:J2"/>
    <mergeCell ref="A2:I2"/>
    <mergeCell ref="K1:K2"/>
    <mergeCell ref="U1:U2"/>
    <mergeCell ref="Q1:Q2"/>
    <mergeCell ref="R1:R2"/>
    <mergeCell ref="S1:S2"/>
    <mergeCell ref="T1:T2"/>
    <mergeCell ref="A10:A12"/>
    <mergeCell ref="B10:B12"/>
    <mergeCell ref="C10:C12"/>
    <mergeCell ref="A4:A6"/>
    <mergeCell ref="B4:B6"/>
    <mergeCell ref="C4:C6"/>
    <mergeCell ref="A7:A9"/>
    <mergeCell ref="B7:B9"/>
    <mergeCell ref="C7:C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zoomScale="80" zoomScaleNormal="80" workbookViewId="0">
      <selection activeCell="J11" sqref="J11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9" customWidth="1"/>
    <col min="8" max="8" width="13.28515625" style="3" customWidth="1"/>
    <col min="9" max="9" width="12.5703125" style="23" customWidth="1"/>
    <col min="10" max="21" width="12" style="24" customWidth="1"/>
    <col min="22" max="16384" width="9.7109375" style="20"/>
  </cols>
  <sheetData>
    <row r="1" spans="1:21" ht="50.25" customHeight="1" x14ac:dyDescent="0.25">
      <c r="A1" s="70" t="s">
        <v>46</v>
      </c>
      <c r="B1" s="70"/>
      <c r="C1" s="70"/>
      <c r="D1" s="70" t="s">
        <v>63</v>
      </c>
      <c r="E1" s="70"/>
      <c r="F1" s="70"/>
      <c r="G1" s="70" t="s">
        <v>47</v>
      </c>
      <c r="H1" s="70"/>
      <c r="I1" s="70"/>
      <c r="J1" s="71" t="s">
        <v>70</v>
      </c>
      <c r="K1" s="71" t="s">
        <v>32</v>
      </c>
      <c r="L1" s="71" t="s">
        <v>32</v>
      </c>
      <c r="M1" s="71" t="s">
        <v>32</v>
      </c>
      <c r="N1" s="71" t="s">
        <v>32</v>
      </c>
      <c r="O1" s="71" t="s">
        <v>32</v>
      </c>
      <c r="P1" s="71" t="s">
        <v>32</v>
      </c>
      <c r="Q1" s="71" t="s">
        <v>32</v>
      </c>
      <c r="R1" s="71" t="s">
        <v>32</v>
      </c>
      <c r="S1" s="71" t="s">
        <v>32</v>
      </c>
      <c r="T1" s="71" t="s">
        <v>32</v>
      </c>
      <c r="U1" s="71" t="s">
        <v>32</v>
      </c>
    </row>
    <row r="2" spans="1:21" ht="21.75" customHeight="1" x14ac:dyDescent="0.25">
      <c r="A2" s="70" t="s">
        <v>27</v>
      </c>
      <c r="B2" s="70"/>
      <c r="C2" s="70"/>
      <c r="D2" s="70"/>
      <c r="E2" s="70"/>
      <c r="F2" s="70"/>
      <c r="G2" s="70"/>
      <c r="H2" s="70"/>
      <c r="I2" s="70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1" s="21" customFormat="1" ht="30" x14ac:dyDescent="0.2">
      <c r="A3" s="36" t="s">
        <v>3</v>
      </c>
      <c r="B3" s="36" t="s">
        <v>1</v>
      </c>
      <c r="C3" s="17" t="s">
        <v>59</v>
      </c>
      <c r="D3" s="17" t="s">
        <v>31</v>
      </c>
      <c r="E3" s="17" t="s">
        <v>34</v>
      </c>
      <c r="F3" s="18" t="s">
        <v>4</v>
      </c>
      <c r="G3" s="28" t="s">
        <v>26</v>
      </c>
      <c r="H3" s="38" t="s">
        <v>0</v>
      </c>
      <c r="I3" s="36" t="s">
        <v>5</v>
      </c>
      <c r="J3" s="64">
        <v>42291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21" customHeight="1" x14ac:dyDescent="0.25">
      <c r="A4" s="72" t="s">
        <v>64</v>
      </c>
      <c r="B4" s="72">
        <v>1</v>
      </c>
      <c r="C4" s="75" t="s">
        <v>48</v>
      </c>
      <c r="D4" s="31" t="s">
        <v>49</v>
      </c>
      <c r="E4" s="32" t="s">
        <v>60</v>
      </c>
      <c r="F4" s="50">
        <v>2.16</v>
      </c>
      <c r="G4" s="51">
        <v>7700</v>
      </c>
      <c r="H4" s="26">
        <f t="shared" ref="H4:H6" si="0">G4-(SUM(J4:U4))</f>
        <v>6350</v>
      </c>
      <c r="I4" s="27" t="str">
        <f t="shared" ref="I4:I27" si="1">IF(H4&lt;0,"ATENÇÃO","OK")</f>
        <v>OK</v>
      </c>
      <c r="J4" s="30">
        <v>926</v>
      </c>
      <c r="K4" s="30">
        <v>424</v>
      </c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21" customHeight="1" x14ac:dyDescent="0.25">
      <c r="A5" s="73"/>
      <c r="B5" s="73"/>
      <c r="C5" s="76"/>
      <c r="D5" s="31" t="s">
        <v>50</v>
      </c>
      <c r="E5" s="33" t="s">
        <v>60</v>
      </c>
      <c r="F5" s="50">
        <v>255</v>
      </c>
      <c r="G5" s="51">
        <v>20</v>
      </c>
      <c r="H5" s="26">
        <f t="shared" si="0"/>
        <v>20</v>
      </c>
      <c r="I5" s="27" t="str">
        <f t="shared" si="1"/>
        <v>OK</v>
      </c>
      <c r="J5" s="30">
        <v>0</v>
      </c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21" customHeight="1" x14ac:dyDescent="0.25">
      <c r="A6" s="74"/>
      <c r="B6" s="74"/>
      <c r="C6" s="77"/>
      <c r="D6" s="31" t="s">
        <v>51</v>
      </c>
      <c r="E6" s="33" t="s">
        <v>60</v>
      </c>
      <c r="F6" s="50">
        <v>415.58</v>
      </c>
      <c r="G6" s="51">
        <v>35</v>
      </c>
      <c r="H6" s="26">
        <f t="shared" si="0"/>
        <v>35</v>
      </c>
      <c r="I6" s="27" t="str">
        <f t="shared" si="1"/>
        <v>OK</v>
      </c>
      <c r="J6" s="30">
        <v>0</v>
      </c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1" x14ac:dyDescent="0.25">
      <c r="A7" s="78" t="s">
        <v>62</v>
      </c>
      <c r="B7" s="78">
        <v>2</v>
      </c>
      <c r="C7" s="81" t="s">
        <v>52</v>
      </c>
      <c r="D7" s="53" t="s">
        <v>49</v>
      </c>
      <c r="E7" s="54" t="s">
        <v>60</v>
      </c>
      <c r="F7" s="55">
        <v>0</v>
      </c>
      <c r="G7" s="54">
        <v>0</v>
      </c>
      <c r="H7" s="56">
        <f t="shared" ref="H7:H27" si="2">G7-(SUM(J7:U7))</f>
        <v>0</v>
      </c>
      <c r="I7" s="57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x14ac:dyDescent="0.25">
      <c r="A8" s="79"/>
      <c r="B8" s="79"/>
      <c r="C8" s="82"/>
      <c r="D8" s="53" t="s">
        <v>50</v>
      </c>
      <c r="E8" s="59" t="s">
        <v>60</v>
      </c>
      <c r="F8" s="55">
        <v>0</v>
      </c>
      <c r="G8" s="54">
        <v>0</v>
      </c>
      <c r="H8" s="56">
        <f t="shared" si="2"/>
        <v>0</v>
      </c>
      <c r="I8" s="57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x14ac:dyDescent="0.25">
      <c r="A9" s="80"/>
      <c r="B9" s="80"/>
      <c r="C9" s="83"/>
      <c r="D9" s="53" t="s">
        <v>51</v>
      </c>
      <c r="E9" s="59" t="s">
        <v>60</v>
      </c>
      <c r="F9" s="55">
        <v>0</v>
      </c>
      <c r="G9" s="54">
        <v>0</v>
      </c>
      <c r="H9" s="56">
        <f t="shared" si="2"/>
        <v>0</v>
      </c>
      <c r="I9" s="57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x14ac:dyDescent="0.25">
      <c r="A10" s="78" t="s">
        <v>62</v>
      </c>
      <c r="B10" s="78">
        <v>3</v>
      </c>
      <c r="C10" s="81" t="s">
        <v>53</v>
      </c>
      <c r="D10" s="53" t="s">
        <v>49</v>
      </c>
      <c r="E10" s="54" t="s">
        <v>60</v>
      </c>
      <c r="F10" s="55">
        <v>0</v>
      </c>
      <c r="G10" s="54">
        <v>0</v>
      </c>
      <c r="H10" s="56">
        <f t="shared" si="2"/>
        <v>0</v>
      </c>
      <c r="I10" s="57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</row>
    <row r="11" spans="1:21" x14ac:dyDescent="0.25">
      <c r="A11" s="79"/>
      <c r="B11" s="79"/>
      <c r="C11" s="82"/>
      <c r="D11" s="53" t="s">
        <v>50</v>
      </c>
      <c r="E11" s="59" t="s">
        <v>60</v>
      </c>
      <c r="F11" s="55">
        <v>0</v>
      </c>
      <c r="G11" s="54">
        <v>0</v>
      </c>
      <c r="H11" s="56">
        <f t="shared" si="2"/>
        <v>0</v>
      </c>
      <c r="I11" s="57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</row>
    <row r="12" spans="1:21" x14ac:dyDescent="0.25">
      <c r="A12" s="80"/>
      <c r="B12" s="80"/>
      <c r="C12" s="83"/>
      <c r="D12" s="53" t="s">
        <v>51</v>
      </c>
      <c r="E12" s="59" t="s">
        <v>60</v>
      </c>
      <c r="F12" s="55">
        <v>0</v>
      </c>
      <c r="G12" s="54">
        <v>0</v>
      </c>
      <c r="H12" s="56">
        <f t="shared" si="2"/>
        <v>0</v>
      </c>
      <c r="I12" s="57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</row>
    <row r="13" spans="1:21" x14ac:dyDescent="0.25">
      <c r="A13" s="78" t="s">
        <v>61</v>
      </c>
      <c r="B13" s="78">
        <v>4</v>
      </c>
      <c r="C13" s="81" t="s">
        <v>54</v>
      </c>
      <c r="D13" s="53" t="s">
        <v>49</v>
      </c>
      <c r="E13" s="54" t="s">
        <v>60</v>
      </c>
      <c r="F13" s="55">
        <v>0</v>
      </c>
      <c r="G13" s="54">
        <v>0</v>
      </c>
      <c r="H13" s="56">
        <f t="shared" si="2"/>
        <v>0</v>
      </c>
      <c r="I13" s="57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x14ac:dyDescent="0.25">
      <c r="A14" s="79"/>
      <c r="B14" s="79"/>
      <c r="C14" s="82"/>
      <c r="D14" s="53" t="s">
        <v>50</v>
      </c>
      <c r="E14" s="59" t="s">
        <v>60</v>
      </c>
      <c r="F14" s="55">
        <v>0</v>
      </c>
      <c r="G14" s="54">
        <v>0</v>
      </c>
      <c r="H14" s="56">
        <f t="shared" si="2"/>
        <v>0</v>
      </c>
      <c r="I14" s="57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x14ac:dyDescent="0.25">
      <c r="A15" s="80"/>
      <c r="B15" s="80"/>
      <c r="C15" s="83"/>
      <c r="D15" s="53" t="s">
        <v>51</v>
      </c>
      <c r="E15" s="54" t="s">
        <v>60</v>
      </c>
      <c r="F15" s="55">
        <v>0</v>
      </c>
      <c r="G15" s="54">
        <v>0</v>
      </c>
      <c r="H15" s="56">
        <f t="shared" si="2"/>
        <v>0</v>
      </c>
      <c r="I15" s="57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1" x14ac:dyDescent="0.25">
      <c r="A16" s="78" t="s">
        <v>62</v>
      </c>
      <c r="B16" s="78">
        <v>5</v>
      </c>
      <c r="C16" s="81" t="s">
        <v>55</v>
      </c>
      <c r="D16" s="53" t="s">
        <v>49</v>
      </c>
      <c r="E16" s="59" t="s">
        <v>60</v>
      </c>
      <c r="F16" s="55">
        <v>0</v>
      </c>
      <c r="G16" s="54">
        <v>0</v>
      </c>
      <c r="H16" s="56">
        <f t="shared" si="2"/>
        <v>0</v>
      </c>
      <c r="I16" s="57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x14ac:dyDescent="0.25">
      <c r="A17" s="79"/>
      <c r="B17" s="79"/>
      <c r="C17" s="82"/>
      <c r="D17" s="53" t="s">
        <v>50</v>
      </c>
      <c r="E17" s="59" t="s">
        <v>60</v>
      </c>
      <c r="F17" s="55">
        <v>0</v>
      </c>
      <c r="G17" s="54">
        <v>0</v>
      </c>
      <c r="H17" s="56">
        <f t="shared" si="2"/>
        <v>0</v>
      </c>
      <c r="I17" s="57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</row>
    <row r="18" spans="1:21" x14ac:dyDescent="0.25">
      <c r="A18" s="80"/>
      <c r="B18" s="80"/>
      <c r="C18" s="83"/>
      <c r="D18" s="53" t="s">
        <v>51</v>
      </c>
      <c r="E18" s="54" t="s">
        <v>60</v>
      </c>
      <c r="F18" s="55">
        <v>0</v>
      </c>
      <c r="G18" s="54">
        <v>0</v>
      </c>
      <c r="H18" s="56">
        <f t="shared" si="2"/>
        <v>0</v>
      </c>
      <c r="I18" s="57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x14ac:dyDescent="0.25">
      <c r="A19" s="78" t="s">
        <v>62</v>
      </c>
      <c r="B19" s="78">
        <v>6</v>
      </c>
      <c r="C19" s="81" t="s">
        <v>56</v>
      </c>
      <c r="D19" s="53" t="s">
        <v>49</v>
      </c>
      <c r="E19" s="59" t="s">
        <v>60</v>
      </c>
      <c r="F19" s="55">
        <v>0</v>
      </c>
      <c r="G19" s="54">
        <v>0</v>
      </c>
      <c r="H19" s="56">
        <f t="shared" si="2"/>
        <v>0</v>
      </c>
      <c r="I19" s="57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</row>
    <row r="20" spans="1:21" x14ac:dyDescent="0.25">
      <c r="A20" s="79"/>
      <c r="B20" s="79"/>
      <c r="C20" s="82"/>
      <c r="D20" s="53" t="s">
        <v>50</v>
      </c>
      <c r="E20" s="59" t="s">
        <v>60</v>
      </c>
      <c r="F20" s="55">
        <v>0</v>
      </c>
      <c r="G20" s="54">
        <v>0</v>
      </c>
      <c r="H20" s="56">
        <f t="shared" si="2"/>
        <v>0</v>
      </c>
      <c r="I20" s="57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</row>
    <row r="21" spans="1:21" x14ac:dyDescent="0.25">
      <c r="A21" s="80"/>
      <c r="B21" s="80"/>
      <c r="C21" s="83"/>
      <c r="D21" s="53" t="s">
        <v>51</v>
      </c>
      <c r="E21" s="54" t="s">
        <v>60</v>
      </c>
      <c r="F21" s="55">
        <v>0</v>
      </c>
      <c r="G21" s="54">
        <v>0</v>
      </c>
      <c r="H21" s="56">
        <f t="shared" si="2"/>
        <v>0</v>
      </c>
      <c r="I21" s="57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</row>
    <row r="22" spans="1:21" x14ac:dyDescent="0.25">
      <c r="A22" s="78" t="s">
        <v>62</v>
      </c>
      <c r="B22" s="78">
        <v>7</v>
      </c>
      <c r="C22" s="81" t="s">
        <v>57</v>
      </c>
      <c r="D22" s="53" t="s">
        <v>49</v>
      </c>
      <c r="E22" s="54" t="s">
        <v>60</v>
      </c>
      <c r="F22" s="55">
        <v>0</v>
      </c>
      <c r="G22" s="54">
        <v>0</v>
      </c>
      <c r="H22" s="56">
        <f t="shared" si="2"/>
        <v>0</v>
      </c>
      <c r="I22" s="57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</row>
    <row r="23" spans="1:21" x14ac:dyDescent="0.25">
      <c r="A23" s="79"/>
      <c r="B23" s="79"/>
      <c r="C23" s="82"/>
      <c r="D23" s="53" t="s">
        <v>50</v>
      </c>
      <c r="E23" s="59" t="s">
        <v>60</v>
      </c>
      <c r="F23" s="55">
        <v>0</v>
      </c>
      <c r="G23" s="54">
        <v>0</v>
      </c>
      <c r="H23" s="56">
        <f t="shared" si="2"/>
        <v>0</v>
      </c>
      <c r="I23" s="57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</row>
    <row r="24" spans="1:21" x14ac:dyDescent="0.25">
      <c r="A24" s="80"/>
      <c r="B24" s="80"/>
      <c r="C24" s="83"/>
      <c r="D24" s="53" t="s">
        <v>51</v>
      </c>
      <c r="E24" s="59" t="s">
        <v>60</v>
      </c>
      <c r="F24" s="55">
        <v>0</v>
      </c>
      <c r="G24" s="54">
        <v>0</v>
      </c>
      <c r="H24" s="56">
        <f t="shared" si="2"/>
        <v>0</v>
      </c>
      <c r="I24" s="57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</row>
    <row r="25" spans="1:21" x14ac:dyDescent="0.25">
      <c r="A25" s="78" t="s">
        <v>62</v>
      </c>
      <c r="B25" s="78">
        <v>8</v>
      </c>
      <c r="C25" s="81" t="s">
        <v>58</v>
      </c>
      <c r="D25" s="53" t="s">
        <v>49</v>
      </c>
      <c r="E25" s="54" t="s">
        <v>60</v>
      </c>
      <c r="F25" s="55">
        <v>0</v>
      </c>
      <c r="G25" s="54">
        <v>0</v>
      </c>
      <c r="H25" s="56">
        <f t="shared" si="2"/>
        <v>0</v>
      </c>
      <c r="I25" s="57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</row>
    <row r="26" spans="1:21" x14ac:dyDescent="0.25">
      <c r="A26" s="79"/>
      <c r="B26" s="79"/>
      <c r="C26" s="82"/>
      <c r="D26" s="53" t="s">
        <v>50</v>
      </c>
      <c r="E26" s="59" t="s">
        <v>60</v>
      </c>
      <c r="F26" s="55">
        <v>0</v>
      </c>
      <c r="G26" s="54">
        <v>0</v>
      </c>
      <c r="H26" s="56">
        <f t="shared" si="2"/>
        <v>0</v>
      </c>
      <c r="I26" s="57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</row>
    <row r="27" spans="1:21" x14ac:dyDescent="0.25">
      <c r="A27" s="80"/>
      <c r="B27" s="80"/>
      <c r="C27" s="83"/>
      <c r="D27" s="53" t="s">
        <v>51</v>
      </c>
      <c r="E27" s="59" t="s">
        <v>60</v>
      </c>
      <c r="F27" s="55">
        <v>0</v>
      </c>
      <c r="G27" s="54">
        <v>0</v>
      </c>
      <c r="H27" s="56">
        <f t="shared" si="2"/>
        <v>0</v>
      </c>
      <c r="I27" s="57" t="str">
        <f t="shared" si="1"/>
        <v>OK</v>
      </c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</row>
  </sheetData>
  <mergeCells count="40">
    <mergeCell ref="A25:A27"/>
    <mergeCell ref="B25:B27"/>
    <mergeCell ref="C25:C27"/>
    <mergeCell ref="A19:A21"/>
    <mergeCell ref="B19:B21"/>
    <mergeCell ref="C19:C21"/>
    <mergeCell ref="A22:A24"/>
    <mergeCell ref="B22:B24"/>
    <mergeCell ref="C22:C24"/>
    <mergeCell ref="A13:A15"/>
    <mergeCell ref="B13:B15"/>
    <mergeCell ref="C13:C15"/>
    <mergeCell ref="A16:A18"/>
    <mergeCell ref="B16:B18"/>
    <mergeCell ref="C16:C18"/>
    <mergeCell ref="O1:O2"/>
    <mergeCell ref="P1:P2"/>
    <mergeCell ref="A1:C1"/>
    <mergeCell ref="L1:L2"/>
    <mergeCell ref="M1:M2"/>
    <mergeCell ref="N1:N2"/>
    <mergeCell ref="D1:F1"/>
    <mergeCell ref="G1:I1"/>
    <mergeCell ref="J1:J2"/>
    <mergeCell ref="A2:I2"/>
    <mergeCell ref="K1:K2"/>
    <mergeCell ref="U1:U2"/>
    <mergeCell ref="Q1:Q2"/>
    <mergeCell ref="R1:R2"/>
    <mergeCell ref="S1:S2"/>
    <mergeCell ref="T1:T2"/>
    <mergeCell ref="A10:A12"/>
    <mergeCell ref="B10:B12"/>
    <mergeCell ref="C10:C12"/>
    <mergeCell ref="A4:A6"/>
    <mergeCell ref="B4:B6"/>
    <mergeCell ref="C4:C6"/>
    <mergeCell ref="A7:A9"/>
    <mergeCell ref="B7:B9"/>
    <mergeCell ref="C7:C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tabSelected="1" zoomScale="80" zoomScaleNormal="80" workbookViewId="0">
      <selection activeCell="J18" sqref="J18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9" customWidth="1"/>
    <col min="8" max="8" width="13.28515625" style="3" customWidth="1"/>
    <col min="9" max="9" width="12.5703125" style="23" customWidth="1"/>
    <col min="10" max="21" width="12" style="24" customWidth="1"/>
    <col min="22" max="16384" width="9.7109375" style="20"/>
  </cols>
  <sheetData>
    <row r="1" spans="1:21" ht="50.25" customHeight="1" x14ac:dyDescent="0.25">
      <c r="A1" s="70" t="s">
        <v>46</v>
      </c>
      <c r="B1" s="70"/>
      <c r="C1" s="70"/>
      <c r="D1" s="70" t="s">
        <v>63</v>
      </c>
      <c r="E1" s="70"/>
      <c r="F1" s="70"/>
      <c r="G1" s="70" t="s">
        <v>47</v>
      </c>
      <c r="H1" s="70"/>
      <c r="I1" s="70"/>
      <c r="J1" s="71" t="s">
        <v>77</v>
      </c>
      <c r="K1" s="84" t="s">
        <v>78</v>
      </c>
      <c r="L1" s="71" t="s">
        <v>32</v>
      </c>
      <c r="M1" s="71" t="s">
        <v>32</v>
      </c>
      <c r="N1" s="71" t="s">
        <v>32</v>
      </c>
      <c r="O1" s="71" t="s">
        <v>32</v>
      </c>
      <c r="P1" s="71" t="s">
        <v>32</v>
      </c>
      <c r="Q1" s="71" t="s">
        <v>32</v>
      </c>
      <c r="R1" s="71" t="s">
        <v>32</v>
      </c>
      <c r="S1" s="71" t="s">
        <v>32</v>
      </c>
      <c r="T1" s="71" t="s">
        <v>32</v>
      </c>
      <c r="U1" s="71" t="s">
        <v>32</v>
      </c>
    </row>
    <row r="2" spans="1:21" ht="21.75" customHeight="1" x14ac:dyDescent="0.25">
      <c r="A2" s="70" t="s">
        <v>35</v>
      </c>
      <c r="B2" s="70"/>
      <c r="C2" s="70"/>
      <c r="D2" s="70"/>
      <c r="E2" s="70"/>
      <c r="F2" s="70"/>
      <c r="G2" s="70"/>
      <c r="H2" s="70"/>
      <c r="I2" s="70"/>
      <c r="J2" s="71"/>
      <c r="K2" s="85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1" s="21" customFormat="1" ht="30" x14ac:dyDescent="0.2">
      <c r="A3" s="36" t="s">
        <v>3</v>
      </c>
      <c r="B3" s="36" t="s">
        <v>1</v>
      </c>
      <c r="C3" s="17" t="s">
        <v>59</v>
      </c>
      <c r="D3" s="17" t="s">
        <v>31</v>
      </c>
      <c r="E3" s="17" t="s">
        <v>34</v>
      </c>
      <c r="F3" s="18" t="s">
        <v>4</v>
      </c>
      <c r="G3" s="28" t="s">
        <v>26</v>
      </c>
      <c r="H3" s="38" t="s">
        <v>0</v>
      </c>
      <c r="I3" s="36" t="s">
        <v>5</v>
      </c>
      <c r="J3" s="64">
        <v>42319</v>
      </c>
      <c r="K3" s="64">
        <v>42424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21" customHeight="1" x14ac:dyDescent="0.25">
      <c r="A4" s="72" t="s">
        <v>64</v>
      </c>
      <c r="B4" s="72">
        <v>1</v>
      </c>
      <c r="C4" s="75" t="s">
        <v>48</v>
      </c>
      <c r="D4" s="31" t="s">
        <v>49</v>
      </c>
      <c r="E4" s="32" t="s">
        <v>60</v>
      </c>
      <c r="F4" s="50">
        <v>2.16</v>
      </c>
      <c r="G4" s="51">
        <v>6000</v>
      </c>
      <c r="H4" s="26">
        <f t="shared" ref="H4:H6" si="0">G4-(SUM(J4:U4))</f>
        <v>5000</v>
      </c>
      <c r="I4" s="27" t="str">
        <f t="shared" ref="I4:I6" si="1">IF(H4&lt;0,"ATENÇÃO","OK")</f>
        <v>OK</v>
      </c>
      <c r="J4" s="30"/>
      <c r="K4" s="30">
        <v>1000</v>
      </c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21" customHeight="1" x14ac:dyDescent="0.25">
      <c r="A5" s="73"/>
      <c r="B5" s="73"/>
      <c r="C5" s="76"/>
      <c r="D5" s="31" t="s">
        <v>50</v>
      </c>
      <c r="E5" s="33" t="s">
        <v>60</v>
      </c>
      <c r="F5" s="50">
        <v>255</v>
      </c>
      <c r="G5" s="51">
        <v>10</v>
      </c>
      <c r="H5" s="26">
        <f t="shared" si="0"/>
        <v>10</v>
      </c>
      <c r="I5" s="27" t="str">
        <f t="shared" si="1"/>
        <v>OK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21" customHeight="1" x14ac:dyDescent="0.25">
      <c r="A6" s="74"/>
      <c r="B6" s="74"/>
      <c r="C6" s="77"/>
      <c r="D6" s="31" t="s">
        <v>51</v>
      </c>
      <c r="E6" s="33" t="s">
        <v>60</v>
      </c>
      <c r="F6" s="50">
        <v>415.58</v>
      </c>
      <c r="G6" s="51">
        <v>10</v>
      </c>
      <c r="H6" s="26">
        <f t="shared" si="0"/>
        <v>7</v>
      </c>
      <c r="I6" s="27" t="str">
        <f t="shared" si="1"/>
        <v>OK</v>
      </c>
      <c r="J6" s="30">
        <v>1</v>
      </c>
      <c r="K6" s="30">
        <v>2</v>
      </c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1" x14ac:dyDescent="0.25">
      <c r="A7" s="78" t="s">
        <v>62</v>
      </c>
      <c r="B7" s="78">
        <v>2</v>
      </c>
      <c r="C7" s="81" t="s">
        <v>52</v>
      </c>
      <c r="D7" s="53" t="s">
        <v>49</v>
      </c>
      <c r="E7" s="54" t="s">
        <v>60</v>
      </c>
      <c r="F7" s="55">
        <v>0</v>
      </c>
      <c r="G7" s="54">
        <v>0</v>
      </c>
      <c r="H7" s="56">
        <f t="shared" ref="H7:H27" si="2">G7-(SUM(J7:U7))</f>
        <v>0</v>
      </c>
      <c r="I7" s="57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x14ac:dyDescent="0.25">
      <c r="A8" s="79"/>
      <c r="B8" s="79"/>
      <c r="C8" s="82"/>
      <c r="D8" s="53" t="s">
        <v>50</v>
      </c>
      <c r="E8" s="59" t="s">
        <v>60</v>
      </c>
      <c r="F8" s="55">
        <v>0</v>
      </c>
      <c r="G8" s="54">
        <v>0</v>
      </c>
      <c r="H8" s="56">
        <f t="shared" si="2"/>
        <v>0</v>
      </c>
      <c r="I8" s="57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x14ac:dyDescent="0.25">
      <c r="A9" s="80"/>
      <c r="B9" s="80"/>
      <c r="C9" s="83"/>
      <c r="D9" s="53" t="s">
        <v>51</v>
      </c>
      <c r="E9" s="59" t="s">
        <v>60</v>
      </c>
      <c r="F9" s="55">
        <v>0</v>
      </c>
      <c r="G9" s="54">
        <v>0</v>
      </c>
      <c r="H9" s="56">
        <f t="shared" si="2"/>
        <v>0</v>
      </c>
      <c r="I9" s="57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x14ac:dyDescent="0.25">
      <c r="A10" s="78" t="s">
        <v>62</v>
      </c>
      <c r="B10" s="78">
        <v>3</v>
      </c>
      <c r="C10" s="81" t="s">
        <v>53</v>
      </c>
      <c r="D10" s="53" t="s">
        <v>49</v>
      </c>
      <c r="E10" s="54" t="s">
        <v>60</v>
      </c>
      <c r="F10" s="55">
        <v>0</v>
      </c>
      <c r="G10" s="54">
        <v>0</v>
      </c>
      <c r="H10" s="56">
        <f t="shared" si="2"/>
        <v>0</v>
      </c>
      <c r="I10" s="57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</row>
    <row r="11" spans="1:21" x14ac:dyDescent="0.25">
      <c r="A11" s="79"/>
      <c r="B11" s="79"/>
      <c r="C11" s="82"/>
      <c r="D11" s="53" t="s">
        <v>50</v>
      </c>
      <c r="E11" s="59" t="s">
        <v>60</v>
      </c>
      <c r="F11" s="55">
        <v>0</v>
      </c>
      <c r="G11" s="54">
        <v>0</v>
      </c>
      <c r="H11" s="56">
        <f t="shared" si="2"/>
        <v>0</v>
      </c>
      <c r="I11" s="57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</row>
    <row r="12" spans="1:21" x14ac:dyDescent="0.25">
      <c r="A12" s="80"/>
      <c r="B12" s="80"/>
      <c r="C12" s="83"/>
      <c r="D12" s="53" t="s">
        <v>51</v>
      </c>
      <c r="E12" s="59" t="s">
        <v>60</v>
      </c>
      <c r="F12" s="55">
        <v>0</v>
      </c>
      <c r="G12" s="54">
        <v>0</v>
      </c>
      <c r="H12" s="56">
        <f t="shared" si="2"/>
        <v>0</v>
      </c>
      <c r="I12" s="57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</row>
    <row r="13" spans="1:21" x14ac:dyDescent="0.25">
      <c r="A13" s="78" t="s">
        <v>61</v>
      </c>
      <c r="B13" s="78">
        <v>4</v>
      </c>
      <c r="C13" s="81" t="s">
        <v>54</v>
      </c>
      <c r="D13" s="53" t="s">
        <v>49</v>
      </c>
      <c r="E13" s="54" t="s">
        <v>60</v>
      </c>
      <c r="F13" s="55">
        <v>0</v>
      </c>
      <c r="G13" s="54">
        <v>0</v>
      </c>
      <c r="H13" s="56">
        <f t="shared" si="2"/>
        <v>0</v>
      </c>
      <c r="I13" s="57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x14ac:dyDescent="0.25">
      <c r="A14" s="79"/>
      <c r="B14" s="79"/>
      <c r="C14" s="82"/>
      <c r="D14" s="53" t="s">
        <v>50</v>
      </c>
      <c r="E14" s="59" t="s">
        <v>60</v>
      </c>
      <c r="F14" s="55">
        <v>0</v>
      </c>
      <c r="G14" s="54">
        <v>0</v>
      </c>
      <c r="H14" s="56">
        <f t="shared" si="2"/>
        <v>0</v>
      </c>
      <c r="I14" s="57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x14ac:dyDescent="0.25">
      <c r="A15" s="80"/>
      <c r="B15" s="80"/>
      <c r="C15" s="83"/>
      <c r="D15" s="53" t="s">
        <v>51</v>
      </c>
      <c r="E15" s="54" t="s">
        <v>60</v>
      </c>
      <c r="F15" s="55">
        <v>0</v>
      </c>
      <c r="G15" s="54">
        <v>0</v>
      </c>
      <c r="H15" s="56">
        <f t="shared" si="2"/>
        <v>0</v>
      </c>
      <c r="I15" s="57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1" x14ac:dyDescent="0.25">
      <c r="A16" s="78" t="s">
        <v>62</v>
      </c>
      <c r="B16" s="78">
        <v>5</v>
      </c>
      <c r="C16" s="81" t="s">
        <v>55</v>
      </c>
      <c r="D16" s="53" t="s">
        <v>49</v>
      </c>
      <c r="E16" s="59" t="s">
        <v>60</v>
      </c>
      <c r="F16" s="55">
        <v>0</v>
      </c>
      <c r="G16" s="54">
        <v>0</v>
      </c>
      <c r="H16" s="56">
        <f t="shared" si="2"/>
        <v>0</v>
      </c>
      <c r="I16" s="57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x14ac:dyDescent="0.25">
      <c r="A17" s="79"/>
      <c r="B17" s="79"/>
      <c r="C17" s="82"/>
      <c r="D17" s="53" t="s">
        <v>50</v>
      </c>
      <c r="E17" s="59" t="s">
        <v>60</v>
      </c>
      <c r="F17" s="55">
        <v>0</v>
      </c>
      <c r="G17" s="54">
        <v>0</v>
      </c>
      <c r="H17" s="56">
        <f t="shared" si="2"/>
        <v>0</v>
      </c>
      <c r="I17" s="57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</row>
    <row r="18" spans="1:21" x14ac:dyDescent="0.25">
      <c r="A18" s="80"/>
      <c r="B18" s="80"/>
      <c r="C18" s="83"/>
      <c r="D18" s="53" t="s">
        <v>51</v>
      </c>
      <c r="E18" s="54" t="s">
        <v>60</v>
      </c>
      <c r="F18" s="55">
        <v>0</v>
      </c>
      <c r="G18" s="54">
        <v>0</v>
      </c>
      <c r="H18" s="56">
        <f t="shared" si="2"/>
        <v>0</v>
      </c>
      <c r="I18" s="57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x14ac:dyDescent="0.25">
      <c r="A19" s="78" t="s">
        <v>62</v>
      </c>
      <c r="B19" s="78">
        <v>6</v>
      </c>
      <c r="C19" s="81" t="s">
        <v>56</v>
      </c>
      <c r="D19" s="53" t="s">
        <v>49</v>
      </c>
      <c r="E19" s="59" t="s">
        <v>60</v>
      </c>
      <c r="F19" s="55">
        <v>0</v>
      </c>
      <c r="G19" s="54">
        <v>0</v>
      </c>
      <c r="H19" s="56">
        <f t="shared" si="2"/>
        <v>0</v>
      </c>
      <c r="I19" s="57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</row>
    <row r="20" spans="1:21" x14ac:dyDescent="0.25">
      <c r="A20" s="79"/>
      <c r="B20" s="79"/>
      <c r="C20" s="82"/>
      <c r="D20" s="53" t="s">
        <v>50</v>
      </c>
      <c r="E20" s="59" t="s">
        <v>60</v>
      </c>
      <c r="F20" s="55">
        <v>0</v>
      </c>
      <c r="G20" s="54">
        <v>0</v>
      </c>
      <c r="H20" s="56">
        <f t="shared" si="2"/>
        <v>0</v>
      </c>
      <c r="I20" s="57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</row>
    <row r="21" spans="1:21" x14ac:dyDescent="0.25">
      <c r="A21" s="80"/>
      <c r="B21" s="80"/>
      <c r="C21" s="83"/>
      <c r="D21" s="53" t="s">
        <v>51</v>
      </c>
      <c r="E21" s="54" t="s">
        <v>60</v>
      </c>
      <c r="F21" s="55">
        <v>0</v>
      </c>
      <c r="G21" s="54">
        <v>0</v>
      </c>
      <c r="H21" s="56">
        <f t="shared" si="2"/>
        <v>0</v>
      </c>
      <c r="I21" s="57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</row>
    <row r="22" spans="1:21" x14ac:dyDescent="0.25">
      <c r="A22" s="78" t="s">
        <v>62</v>
      </c>
      <c r="B22" s="78">
        <v>7</v>
      </c>
      <c r="C22" s="81" t="s">
        <v>57</v>
      </c>
      <c r="D22" s="53" t="s">
        <v>49</v>
      </c>
      <c r="E22" s="54" t="s">
        <v>60</v>
      </c>
      <c r="F22" s="55">
        <v>0</v>
      </c>
      <c r="G22" s="54">
        <v>0</v>
      </c>
      <c r="H22" s="56">
        <f t="shared" si="2"/>
        <v>0</v>
      </c>
      <c r="I22" s="57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</row>
    <row r="23" spans="1:21" x14ac:dyDescent="0.25">
      <c r="A23" s="79"/>
      <c r="B23" s="79"/>
      <c r="C23" s="82"/>
      <c r="D23" s="53" t="s">
        <v>50</v>
      </c>
      <c r="E23" s="59" t="s">
        <v>60</v>
      </c>
      <c r="F23" s="55">
        <v>0</v>
      </c>
      <c r="G23" s="54">
        <v>0</v>
      </c>
      <c r="H23" s="56">
        <f t="shared" si="2"/>
        <v>0</v>
      </c>
      <c r="I23" s="57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</row>
    <row r="24" spans="1:21" x14ac:dyDescent="0.25">
      <c r="A24" s="80"/>
      <c r="B24" s="80"/>
      <c r="C24" s="83"/>
      <c r="D24" s="53" t="s">
        <v>51</v>
      </c>
      <c r="E24" s="59" t="s">
        <v>60</v>
      </c>
      <c r="F24" s="55">
        <v>0</v>
      </c>
      <c r="G24" s="54">
        <v>0</v>
      </c>
      <c r="H24" s="56">
        <f t="shared" si="2"/>
        <v>0</v>
      </c>
      <c r="I24" s="57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</row>
    <row r="25" spans="1:21" x14ac:dyDescent="0.25">
      <c r="A25" s="78" t="s">
        <v>62</v>
      </c>
      <c r="B25" s="78">
        <v>8</v>
      </c>
      <c r="C25" s="81" t="s">
        <v>58</v>
      </c>
      <c r="D25" s="53" t="s">
        <v>49</v>
      </c>
      <c r="E25" s="54" t="s">
        <v>60</v>
      </c>
      <c r="F25" s="55">
        <v>0</v>
      </c>
      <c r="G25" s="54">
        <v>0</v>
      </c>
      <c r="H25" s="56">
        <f t="shared" si="2"/>
        <v>0</v>
      </c>
      <c r="I25" s="57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</row>
    <row r="26" spans="1:21" x14ac:dyDescent="0.25">
      <c r="A26" s="79"/>
      <c r="B26" s="79"/>
      <c r="C26" s="82"/>
      <c r="D26" s="53" t="s">
        <v>50</v>
      </c>
      <c r="E26" s="59" t="s">
        <v>60</v>
      </c>
      <c r="F26" s="55">
        <v>0</v>
      </c>
      <c r="G26" s="54">
        <v>0</v>
      </c>
      <c r="H26" s="56">
        <f t="shared" si="2"/>
        <v>0</v>
      </c>
      <c r="I26" s="57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</row>
    <row r="27" spans="1:21" x14ac:dyDescent="0.25">
      <c r="A27" s="80"/>
      <c r="B27" s="80"/>
      <c r="C27" s="83"/>
      <c r="D27" s="53" t="s">
        <v>51</v>
      </c>
      <c r="E27" s="59" t="s">
        <v>60</v>
      </c>
      <c r="F27" s="55">
        <v>0</v>
      </c>
      <c r="G27" s="54">
        <v>0</v>
      </c>
      <c r="H27" s="56">
        <f t="shared" si="2"/>
        <v>0</v>
      </c>
      <c r="I27" s="57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</row>
  </sheetData>
  <mergeCells count="40">
    <mergeCell ref="A25:A27"/>
    <mergeCell ref="B25:B27"/>
    <mergeCell ref="C25:C27"/>
    <mergeCell ref="A19:A21"/>
    <mergeCell ref="B19:B21"/>
    <mergeCell ref="C19:C21"/>
    <mergeCell ref="A22:A24"/>
    <mergeCell ref="B22:B24"/>
    <mergeCell ref="C22:C24"/>
    <mergeCell ref="A13:A15"/>
    <mergeCell ref="B13:B15"/>
    <mergeCell ref="C13:C15"/>
    <mergeCell ref="A16:A18"/>
    <mergeCell ref="B16:B18"/>
    <mergeCell ref="C16:C18"/>
    <mergeCell ref="O1:O2"/>
    <mergeCell ref="P1:P2"/>
    <mergeCell ref="A1:C1"/>
    <mergeCell ref="L1:L2"/>
    <mergeCell ref="M1:M2"/>
    <mergeCell ref="N1:N2"/>
    <mergeCell ref="D1:F1"/>
    <mergeCell ref="G1:I1"/>
    <mergeCell ref="J1:J2"/>
    <mergeCell ref="A2:I2"/>
    <mergeCell ref="K1:K2"/>
    <mergeCell ref="U1:U2"/>
    <mergeCell ref="Q1:Q2"/>
    <mergeCell ref="R1:R2"/>
    <mergeCell ref="S1:S2"/>
    <mergeCell ref="T1:T2"/>
    <mergeCell ref="A10:A12"/>
    <mergeCell ref="B10:B12"/>
    <mergeCell ref="C10:C12"/>
    <mergeCell ref="A4:A6"/>
    <mergeCell ref="B4:B6"/>
    <mergeCell ref="C4:C6"/>
    <mergeCell ref="A7:A9"/>
    <mergeCell ref="B7:B9"/>
    <mergeCell ref="C7:C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zoomScale="80" zoomScaleNormal="80" workbookViewId="0">
      <selection activeCell="I21" sqref="I21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9" customWidth="1"/>
    <col min="8" max="8" width="13.28515625" style="3" customWidth="1"/>
    <col min="9" max="9" width="12.5703125" style="23" customWidth="1"/>
    <col min="10" max="21" width="12" style="24" customWidth="1"/>
    <col min="22" max="16384" width="9.7109375" style="20"/>
  </cols>
  <sheetData>
    <row r="1" spans="1:21" ht="50.25" customHeight="1" x14ac:dyDescent="0.25">
      <c r="A1" s="70" t="s">
        <v>46</v>
      </c>
      <c r="B1" s="70"/>
      <c r="C1" s="70"/>
      <c r="D1" s="70" t="s">
        <v>63</v>
      </c>
      <c r="E1" s="70"/>
      <c r="F1" s="70"/>
      <c r="G1" s="70" t="s">
        <v>47</v>
      </c>
      <c r="H1" s="70"/>
      <c r="I1" s="70"/>
      <c r="J1" s="71" t="s">
        <v>69</v>
      </c>
      <c r="K1" s="71" t="s">
        <v>32</v>
      </c>
      <c r="L1" s="71" t="s">
        <v>32</v>
      </c>
      <c r="M1" s="71" t="s">
        <v>32</v>
      </c>
      <c r="N1" s="71" t="s">
        <v>32</v>
      </c>
      <c r="O1" s="71" t="s">
        <v>32</v>
      </c>
      <c r="P1" s="71" t="s">
        <v>32</v>
      </c>
      <c r="Q1" s="71" t="s">
        <v>32</v>
      </c>
      <c r="R1" s="71" t="s">
        <v>32</v>
      </c>
      <c r="S1" s="71" t="s">
        <v>32</v>
      </c>
      <c r="T1" s="71" t="s">
        <v>32</v>
      </c>
      <c r="U1" s="71" t="s">
        <v>32</v>
      </c>
    </row>
    <row r="2" spans="1:21" ht="21.75" customHeight="1" x14ac:dyDescent="0.25">
      <c r="A2" s="70" t="s">
        <v>28</v>
      </c>
      <c r="B2" s="70"/>
      <c r="C2" s="70"/>
      <c r="D2" s="70"/>
      <c r="E2" s="70"/>
      <c r="F2" s="70"/>
      <c r="G2" s="70"/>
      <c r="H2" s="70"/>
      <c r="I2" s="70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1" s="21" customFormat="1" ht="30" x14ac:dyDescent="0.2">
      <c r="A3" s="36" t="s">
        <v>3</v>
      </c>
      <c r="B3" s="36" t="s">
        <v>1</v>
      </c>
      <c r="C3" s="17" t="s">
        <v>59</v>
      </c>
      <c r="D3" s="17" t="s">
        <v>31</v>
      </c>
      <c r="E3" s="17" t="s">
        <v>34</v>
      </c>
      <c r="F3" s="18" t="s">
        <v>4</v>
      </c>
      <c r="G3" s="28" t="s">
        <v>26</v>
      </c>
      <c r="H3" s="38" t="s">
        <v>0</v>
      </c>
      <c r="I3" s="36" t="s">
        <v>5</v>
      </c>
      <c r="J3" s="64">
        <v>42250</v>
      </c>
      <c r="K3" s="64">
        <v>42250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21" customHeight="1" x14ac:dyDescent="0.25">
      <c r="A4" s="72" t="s">
        <v>64</v>
      </c>
      <c r="B4" s="72">
        <v>1</v>
      </c>
      <c r="C4" s="75" t="s">
        <v>48</v>
      </c>
      <c r="D4" s="31" t="s">
        <v>49</v>
      </c>
      <c r="E4" s="32" t="s">
        <v>60</v>
      </c>
      <c r="F4" s="50">
        <v>2.16</v>
      </c>
      <c r="G4" s="51">
        <v>16500</v>
      </c>
      <c r="H4" s="26">
        <f>G4-(SUM(J4:U4))</f>
        <v>12469</v>
      </c>
      <c r="I4" s="27" t="str">
        <f t="shared" ref="I4:I6" si="0">IF(H4&lt;0,"ATENÇÃO","OK")</f>
        <v>OK</v>
      </c>
      <c r="J4" s="30">
        <v>31</v>
      </c>
      <c r="K4" s="30">
        <v>4000</v>
      </c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21" customHeight="1" x14ac:dyDescent="0.25">
      <c r="A5" s="73"/>
      <c r="B5" s="73"/>
      <c r="C5" s="76"/>
      <c r="D5" s="31" t="s">
        <v>50</v>
      </c>
      <c r="E5" s="33" t="s">
        <v>60</v>
      </c>
      <c r="F5" s="50">
        <v>255</v>
      </c>
      <c r="G5" s="51">
        <v>38</v>
      </c>
      <c r="H5" s="26">
        <f t="shared" ref="H5:H6" si="1">G5-(SUM(J5:U5))</f>
        <v>28</v>
      </c>
      <c r="I5" s="27" t="str">
        <f t="shared" si="0"/>
        <v>OK</v>
      </c>
      <c r="J5" s="30"/>
      <c r="K5" s="30">
        <v>10</v>
      </c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21" customHeight="1" x14ac:dyDescent="0.25">
      <c r="A6" s="74"/>
      <c r="B6" s="74"/>
      <c r="C6" s="77"/>
      <c r="D6" s="31" t="s">
        <v>51</v>
      </c>
      <c r="E6" s="33" t="s">
        <v>60</v>
      </c>
      <c r="F6" s="50">
        <v>415.58</v>
      </c>
      <c r="G6" s="51">
        <v>53</v>
      </c>
      <c r="H6" s="26">
        <f t="shared" si="1"/>
        <v>41</v>
      </c>
      <c r="I6" s="27" t="str">
        <f t="shared" si="0"/>
        <v>OK</v>
      </c>
      <c r="J6" s="30">
        <v>2</v>
      </c>
      <c r="K6" s="30">
        <v>10</v>
      </c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1" x14ac:dyDescent="0.25">
      <c r="A7" s="78" t="s">
        <v>62</v>
      </c>
      <c r="B7" s="78">
        <v>2</v>
      </c>
      <c r="C7" s="81" t="s">
        <v>52</v>
      </c>
      <c r="D7" s="53" t="s">
        <v>49</v>
      </c>
      <c r="E7" s="54" t="s">
        <v>60</v>
      </c>
      <c r="F7" s="55">
        <v>0</v>
      </c>
      <c r="G7" s="54">
        <v>0</v>
      </c>
      <c r="H7" s="56">
        <f t="shared" ref="H7:H27" si="2">G7-(SUM(J7:U7))</f>
        <v>0</v>
      </c>
      <c r="I7" s="57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x14ac:dyDescent="0.25">
      <c r="A8" s="79"/>
      <c r="B8" s="79"/>
      <c r="C8" s="82"/>
      <c r="D8" s="53" t="s">
        <v>50</v>
      </c>
      <c r="E8" s="59" t="s">
        <v>60</v>
      </c>
      <c r="F8" s="55">
        <v>0</v>
      </c>
      <c r="G8" s="54">
        <v>0</v>
      </c>
      <c r="H8" s="56">
        <f t="shared" si="2"/>
        <v>0</v>
      </c>
      <c r="I8" s="57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x14ac:dyDescent="0.25">
      <c r="A9" s="80"/>
      <c r="B9" s="80"/>
      <c r="C9" s="83"/>
      <c r="D9" s="53" t="s">
        <v>51</v>
      </c>
      <c r="E9" s="59" t="s">
        <v>60</v>
      </c>
      <c r="F9" s="55">
        <v>0</v>
      </c>
      <c r="G9" s="54">
        <v>0</v>
      </c>
      <c r="H9" s="56">
        <f t="shared" si="2"/>
        <v>0</v>
      </c>
      <c r="I9" s="57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x14ac:dyDescent="0.25">
      <c r="A10" s="78" t="s">
        <v>62</v>
      </c>
      <c r="B10" s="78">
        <v>3</v>
      </c>
      <c r="C10" s="81" t="s">
        <v>53</v>
      </c>
      <c r="D10" s="53" t="s">
        <v>49</v>
      </c>
      <c r="E10" s="54" t="s">
        <v>60</v>
      </c>
      <c r="F10" s="55">
        <v>0</v>
      </c>
      <c r="G10" s="54">
        <v>0</v>
      </c>
      <c r="H10" s="56">
        <f t="shared" si="2"/>
        <v>0</v>
      </c>
      <c r="I10" s="57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</row>
    <row r="11" spans="1:21" x14ac:dyDescent="0.25">
      <c r="A11" s="79"/>
      <c r="B11" s="79"/>
      <c r="C11" s="82"/>
      <c r="D11" s="53" t="s">
        <v>50</v>
      </c>
      <c r="E11" s="59" t="s">
        <v>60</v>
      </c>
      <c r="F11" s="55">
        <v>0</v>
      </c>
      <c r="G11" s="54">
        <v>0</v>
      </c>
      <c r="H11" s="56">
        <f t="shared" si="2"/>
        <v>0</v>
      </c>
      <c r="I11" s="57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</row>
    <row r="12" spans="1:21" x14ac:dyDescent="0.25">
      <c r="A12" s="80"/>
      <c r="B12" s="80"/>
      <c r="C12" s="83"/>
      <c r="D12" s="53" t="s">
        <v>51</v>
      </c>
      <c r="E12" s="59" t="s">
        <v>60</v>
      </c>
      <c r="F12" s="55">
        <v>0</v>
      </c>
      <c r="G12" s="54">
        <v>0</v>
      </c>
      <c r="H12" s="56">
        <f t="shared" si="2"/>
        <v>0</v>
      </c>
      <c r="I12" s="57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</row>
    <row r="13" spans="1:21" x14ac:dyDescent="0.25">
      <c r="A13" s="78" t="s">
        <v>61</v>
      </c>
      <c r="B13" s="78">
        <v>4</v>
      </c>
      <c r="C13" s="81" t="s">
        <v>54</v>
      </c>
      <c r="D13" s="53" t="s">
        <v>49</v>
      </c>
      <c r="E13" s="54" t="s">
        <v>60</v>
      </c>
      <c r="F13" s="55">
        <v>0</v>
      </c>
      <c r="G13" s="54">
        <v>0</v>
      </c>
      <c r="H13" s="56">
        <f t="shared" si="2"/>
        <v>0</v>
      </c>
      <c r="I13" s="57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x14ac:dyDescent="0.25">
      <c r="A14" s="79"/>
      <c r="B14" s="79"/>
      <c r="C14" s="82"/>
      <c r="D14" s="53" t="s">
        <v>50</v>
      </c>
      <c r="E14" s="59" t="s">
        <v>60</v>
      </c>
      <c r="F14" s="55">
        <v>0</v>
      </c>
      <c r="G14" s="54">
        <v>0</v>
      </c>
      <c r="H14" s="56">
        <f t="shared" si="2"/>
        <v>0</v>
      </c>
      <c r="I14" s="57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x14ac:dyDescent="0.25">
      <c r="A15" s="80"/>
      <c r="B15" s="80"/>
      <c r="C15" s="83"/>
      <c r="D15" s="53" t="s">
        <v>51</v>
      </c>
      <c r="E15" s="54" t="s">
        <v>60</v>
      </c>
      <c r="F15" s="55">
        <v>0</v>
      </c>
      <c r="G15" s="54">
        <v>0</v>
      </c>
      <c r="H15" s="56">
        <f t="shared" si="2"/>
        <v>0</v>
      </c>
      <c r="I15" s="57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1" x14ac:dyDescent="0.25">
      <c r="A16" s="78" t="s">
        <v>62</v>
      </c>
      <c r="B16" s="78">
        <v>5</v>
      </c>
      <c r="C16" s="81" t="s">
        <v>55</v>
      </c>
      <c r="D16" s="53" t="s">
        <v>49</v>
      </c>
      <c r="E16" s="59" t="s">
        <v>60</v>
      </c>
      <c r="F16" s="55">
        <v>0</v>
      </c>
      <c r="G16" s="54">
        <v>0</v>
      </c>
      <c r="H16" s="56">
        <f t="shared" si="2"/>
        <v>0</v>
      </c>
      <c r="I16" s="57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x14ac:dyDescent="0.25">
      <c r="A17" s="79"/>
      <c r="B17" s="79"/>
      <c r="C17" s="82"/>
      <c r="D17" s="53" t="s">
        <v>50</v>
      </c>
      <c r="E17" s="59" t="s">
        <v>60</v>
      </c>
      <c r="F17" s="55">
        <v>0</v>
      </c>
      <c r="G17" s="54">
        <v>0</v>
      </c>
      <c r="H17" s="56">
        <f t="shared" si="2"/>
        <v>0</v>
      </c>
      <c r="I17" s="57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</row>
    <row r="18" spans="1:21" x14ac:dyDescent="0.25">
      <c r="A18" s="80"/>
      <c r="B18" s="80"/>
      <c r="C18" s="83"/>
      <c r="D18" s="53" t="s">
        <v>51</v>
      </c>
      <c r="E18" s="54" t="s">
        <v>60</v>
      </c>
      <c r="F18" s="55">
        <v>0</v>
      </c>
      <c r="G18" s="54">
        <v>0</v>
      </c>
      <c r="H18" s="56">
        <f t="shared" si="2"/>
        <v>0</v>
      </c>
      <c r="I18" s="57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x14ac:dyDescent="0.25">
      <c r="A19" s="78" t="s">
        <v>62</v>
      </c>
      <c r="B19" s="78">
        <v>6</v>
      </c>
      <c r="C19" s="81" t="s">
        <v>56</v>
      </c>
      <c r="D19" s="53" t="s">
        <v>49</v>
      </c>
      <c r="E19" s="59" t="s">
        <v>60</v>
      </c>
      <c r="F19" s="55">
        <v>0</v>
      </c>
      <c r="G19" s="54">
        <v>0</v>
      </c>
      <c r="H19" s="56">
        <f t="shared" si="2"/>
        <v>0</v>
      </c>
      <c r="I19" s="57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</row>
    <row r="20" spans="1:21" x14ac:dyDescent="0.25">
      <c r="A20" s="79"/>
      <c r="B20" s="79"/>
      <c r="C20" s="82"/>
      <c r="D20" s="53" t="s">
        <v>50</v>
      </c>
      <c r="E20" s="59" t="s">
        <v>60</v>
      </c>
      <c r="F20" s="55">
        <v>0</v>
      </c>
      <c r="G20" s="54">
        <v>0</v>
      </c>
      <c r="H20" s="56">
        <f t="shared" si="2"/>
        <v>0</v>
      </c>
      <c r="I20" s="57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</row>
    <row r="21" spans="1:21" x14ac:dyDescent="0.25">
      <c r="A21" s="80"/>
      <c r="B21" s="80"/>
      <c r="C21" s="83"/>
      <c r="D21" s="53" t="s">
        <v>51</v>
      </c>
      <c r="E21" s="54" t="s">
        <v>60</v>
      </c>
      <c r="F21" s="55">
        <v>0</v>
      </c>
      <c r="G21" s="54">
        <v>0</v>
      </c>
      <c r="H21" s="56">
        <f t="shared" si="2"/>
        <v>0</v>
      </c>
      <c r="I21" s="57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</row>
    <row r="22" spans="1:21" x14ac:dyDescent="0.25">
      <c r="A22" s="78" t="s">
        <v>62</v>
      </c>
      <c r="B22" s="78">
        <v>7</v>
      </c>
      <c r="C22" s="81" t="s">
        <v>57</v>
      </c>
      <c r="D22" s="53" t="s">
        <v>49</v>
      </c>
      <c r="E22" s="54" t="s">
        <v>60</v>
      </c>
      <c r="F22" s="55">
        <v>0</v>
      </c>
      <c r="G22" s="54">
        <v>0</v>
      </c>
      <c r="H22" s="56">
        <f t="shared" si="2"/>
        <v>0</v>
      </c>
      <c r="I22" s="57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</row>
    <row r="23" spans="1:21" x14ac:dyDescent="0.25">
      <c r="A23" s="79"/>
      <c r="B23" s="79"/>
      <c r="C23" s="82"/>
      <c r="D23" s="53" t="s">
        <v>50</v>
      </c>
      <c r="E23" s="59" t="s">
        <v>60</v>
      </c>
      <c r="F23" s="55">
        <v>0</v>
      </c>
      <c r="G23" s="54">
        <v>0</v>
      </c>
      <c r="H23" s="56">
        <f t="shared" si="2"/>
        <v>0</v>
      </c>
      <c r="I23" s="57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</row>
    <row r="24" spans="1:21" x14ac:dyDescent="0.25">
      <c r="A24" s="80"/>
      <c r="B24" s="80"/>
      <c r="C24" s="83"/>
      <c r="D24" s="53" t="s">
        <v>51</v>
      </c>
      <c r="E24" s="59" t="s">
        <v>60</v>
      </c>
      <c r="F24" s="55">
        <v>0</v>
      </c>
      <c r="G24" s="54">
        <v>0</v>
      </c>
      <c r="H24" s="56">
        <f t="shared" si="2"/>
        <v>0</v>
      </c>
      <c r="I24" s="57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</row>
    <row r="25" spans="1:21" x14ac:dyDescent="0.25">
      <c r="A25" s="78" t="s">
        <v>62</v>
      </c>
      <c r="B25" s="78">
        <v>8</v>
      </c>
      <c r="C25" s="81" t="s">
        <v>58</v>
      </c>
      <c r="D25" s="53" t="s">
        <v>49</v>
      </c>
      <c r="E25" s="54" t="s">
        <v>60</v>
      </c>
      <c r="F25" s="55">
        <v>0</v>
      </c>
      <c r="G25" s="54">
        <v>0</v>
      </c>
      <c r="H25" s="56">
        <f t="shared" si="2"/>
        <v>0</v>
      </c>
      <c r="I25" s="57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</row>
    <row r="26" spans="1:21" x14ac:dyDescent="0.25">
      <c r="A26" s="79"/>
      <c r="B26" s="79"/>
      <c r="C26" s="82"/>
      <c r="D26" s="53" t="s">
        <v>50</v>
      </c>
      <c r="E26" s="59" t="s">
        <v>60</v>
      </c>
      <c r="F26" s="55">
        <v>0</v>
      </c>
      <c r="G26" s="54">
        <v>0</v>
      </c>
      <c r="H26" s="56">
        <f t="shared" si="2"/>
        <v>0</v>
      </c>
      <c r="I26" s="57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</row>
    <row r="27" spans="1:21" x14ac:dyDescent="0.25">
      <c r="A27" s="80"/>
      <c r="B27" s="80"/>
      <c r="C27" s="83"/>
      <c r="D27" s="53" t="s">
        <v>51</v>
      </c>
      <c r="E27" s="59" t="s">
        <v>60</v>
      </c>
      <c r="F27" s="55">
        <v>0</v>
      </c>
      <c r="G27" s="54">
        <v>0</v>
      </c>
      <c r="H27" s="56">
        <f t="shared" si="2"/>
        <v>0</v>
      </c>
      <c r="I27" s="57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</row>
  </sheetData>
  <mergeCells count="40">
    <mergeCell ref="A25:A27"/>
    <mergeCell ref="B25:B27"/>
    <mergeCell ref="C25:C27"/>
    <mergeCell ref="A19:A21"/>
    <mergeCell ref="B19:B21"/>
    <mergeCell ref="C19:C21"/>
    <mergeCell ref="A22:A24"/>
    <mergeCell ref="B22:B24"/>
    <mergeCell ref="C22:C24"/>
    <mergeCell ref="A13:A15"/>
    <mergeCell ref="B13:B15"/>
    <mergeCell ref="C13:C15"/>
    <mergeCell ref="A16:A18"/>
    <mergeCell ref="B16:B18"/>
    <mergeCell ref="C16:C18"/>
    <mergeCell ref="O1:O2"/>
    <mergeCell ref="P1:P2"/>
    <mergeCell ref="A1:C1"/>
    <mergeCell ref="L1:L2"/>
    <mergeCell ref="M1:M2"/>
    <mergeCell ref="N1:N2"/>
    <mergeCell ref="D1:F1"/>
    <mergeCell ref="G1:I1"/>
    <mergeCell ref="J1:J2"/>
    <mergeCell ref="A2:I2"/>
    <mergeCell ref="K1:K2"/>
    <mergeCell ref="U1:U2"/>
    <mergeCell ref="Q1:Q2"/>
    <mergeCell ref="R1:R2"/>
    <mergeCell ref="S1:S2"/>
    <mergeCell ref="T1:T2"/>
    <mergeCell ref="A10:A12"/>
    <mergeCell ref="B10:B12"/>
    <mergeCell ref="C10:C12"/>
    <mergeCell ref="A4:A6"/>
    <mergeCell ref="B4:B6"/>
    <mergeCell ref="C4:C6"/>
    <mergeCell ref="A7:A9"/>
    <mergeCell ref="B7:B9"/>
    <mergeCell ref="C7:C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zoomScale="80" zoomScaleNormal="80" workbookViewId="0">
      <selection activeCell="I10" sqref="I10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9" customWidth="1"/>
    <col min="8" max="8" width="13.28515625" style="3" customWidth="1"/>
    <col min="9" max="9" width="12.5703125" style="23" customWidth="1"/>
    <col min="10" max="21" width="12" style="24" customWidth="1"/>
    <col min="22" max="16384" width="9.7109375" style="20"/>
  </cols>
  <sheetData>
    <row r="1" spans="1:21" ht="50.25" customHeight="1" x14ac:dyDescent="0.25">
      <c r="A1" s="70" t="s">
        <v>46</v>
      </c>
      <c r="B1" s="70"/>
      <c r="C1" s="70"/>
      <c r="D1" s="70" t="s">
        <v>63</v>
      </c>
      <c r="E1" s="70"/>
      <c r="F1" s="70"/>
      <c r="G1" s="70" t="s">
        <v>47</v>
      </c>
      <c r="H1" s="70"/>
      <c r="I1" s="70"/>
      <c r="J1" s="71" t="s">
        <v>71</v>
      </c>
      <c r="K1" s="71" t="s">
        <v>32</v>
      </c>
      <c r="L1" s="71" t="s">
        <v>32</v>
      </c>
      <c r="M1" s="71" t="s">
        <v>32</v>
      </c>
      <c r="N1" s="71" t="s">
        <v>32</v>
      </c>
      <c r="O1" s="71" t="s">
        <v>32</v>
      </c>
      <c r="P1" s="71" t="s">
        <v>32</v>
      </c>
      <c r="Q1" s="71" t="s">
        <v>32</v>
      </c>
      <c r="R1" s="71" t="s">
        <v>32</v>
      </c>
      <c r="S1" s="71" t="s">
        <v>32</v>
      </c>
      <c r="T1" s="71" t="s">
        <v>32</v>
      </c>
      <c r="U1" s="71" t="s">
        <v>32</v>
      </c>
    </row>
    <row r="2" spans="1:21" ht="21.75" customHeight="1" x14ac:dyDescent="0.25">
      <c r="A2" s="70" t="s">
        <v>36</v>
      </c>
      <c r="B2" s="70"/>
      <c r="C2" s="70"/>
      <c r="D2" s="70"/>
      <c r="E2" s="70"/>
      <c r="F2" s="70"/>
      <c r="G2" s="70"/>
      <c r="H2" s="70"/>
      <c r="I2" s="70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1" s="21" customFormat="1" ht="30" x14ac:dyDescent="0.2">
      <c r="A3" s="36" t="s">
        <v>3</v>
      </c>
      <c r="B3" s="36" t="s">
        <v>1</v>
      </c>
      <c r="C3" s="17" t="s">
        <v>59</v>
      </c>
      <c r="D3" s="17" t="s">
        <v>31</v>
      </c>
      <c r="E3" s="17" t="s">
        <v>34</v>
      </c>
      <c r="F3" s="18" t="s">
        <v>4</v>
      </c>
      <c r="G3" s="28" t="s">
        <v>26</v>
      </c>
      <c r="H3" s="38" t="s">
        <v>0</v>
      </c>
      <c r="I3" s="36" t="s">
        <v>5</v>
      </c>
      <c r="J3" s="64">
        <v>42314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21" customHeight="1" x14ac:dyDescent="0.25">
      <c r="A4" s="72" t="s">
        <v>64</v>
      </c>
      <c r="B4" s="72">
        <v>1</v>
      </c>
      <c r="C4" s="75" t="s">
        <v>48</v>
      </c>
      <c r="D4" s="31" t="s">
        <v>49</v>
      </c>
      <c r="E4" s="32" t="s">
        <v>60</v>
      </c>
      <c r="F4" s="50">
        <v>2.16</v>
      </c>
      <c r="G4" s="51">
        <v>4500</v>
      </c>
      <c r="H4" s="26">
        <f t="shared" ref="H4:H6" si="0">G4-(SUM(J4:U4))</f>
        <v>3200</v>
      </c>
      <c r="I4" s="27" t="str">
        <f t="shared" ref="I4:I6" si="1">IF(H4&lt;0,"ATENÇÃO","OK")</f>
        <v>OK</v>
      </c>
      <c r="J4" s="30">
        <v>1300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21" customHeight="1" x14ac:dyDescent="0.25">
      <c r="A5" s="73"/>
      <c r="B5" s="73"/>
      <c r="C5" s="76"/>
      <c r="D5" s="31" t="s">
        <v>50</v>
      </c>
      <c r="E5" s="33" t="s">
        <v>60</v>
      </c>
      <c r="F5" s="50">
        <v>255</v>
      </c>
      <c r="G5" s="51">
        <v>15</v>
      </c>
      <c r="H5" s="26">
        <f t="shared" si="0"/>
        <v>15</v>
      </c>
      <c r="I5" s="27" t="str">
        <f t="shared" si="1"/>
        <v>OK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21" customHeight="1" x14ac:dyDescent="0.25">
      <c r="A6" s="74"/>
      <c r="B6" s="74"/>
      <c r="C6" s="77"/>
      <c r="D6" s="31" t="s">
        <v>51</v>
      </c>
      <c r="E6" s="33" t="s">
        <v>60</v>
      </c>
      <c r="F6" s="50">
        <v>415.58</v>
      </c>
      <c r="G6" s="51">
        <v>15</v>
      </c>
      <c r="H6" s="26">
        <f t="shared" si="0"/>
        <v>14</v>
      </c>
      <c r="I6" s="27" t="str">
        <f t="shared" si="1"/>
        <v>OK</v>
      </c>
      <c r="J6" s="30">
        <v>1</v>
      </c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1" x14ac:dyDescent="0.25">
      <c r="A7" s="78" t="s">
        <v>62</v>
      </c>
      <c r="B7" s="78">
        <v>2</v>
      </c>
      <c r="C7" s="81" t="s">
        <v>52</v>
      </c>
      <c r="D7" s="53" t="s">
        <v>49</v>
      </c>
      <c r="E7" s="54" t="s">
        <v>60</v>
      </c>
      <c r="F7" s="55">
        <v>0</v>
      </c>
      <c r="G7" s="54">
        <v>0</v>
      </c>
      <c r="H7" s="56">
        <f t="shared" ref="H7:H27" si="2">G7-(SUM(J7:U7))</f>
        <v>0</v>
      </c>
      <c r="I7" s="57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x14ac:dyDescent="0.25">
      <c r="A8" s="79"/>
      <c r="B8" s="79"/>
      <c r="C8" s="82"/>
      <c r="D8" s="53" t="s">
        <v>50</v>
      </c>
      <c r="E8" s="59" t="s">
        <v>60</v>
      </c>
      <c r="F8" s="55">
        <v>0</v>
      </c>
      <c r="G8" s="54">
        <v>0</v>
      </c>
      <c r="H8" s="56">
        <f t="shared" si="2"/>
        <v>0</v>
      </c>
      <c r="I8" s="57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x14ac:dyDescent="0.25">
      <c r="A9" s="80"/>
      <c r="B9" s="80"/>
      <c r="C9" s="83"/>
      <c r="D9" s="53" t="s">
        <v>51</v>
      </c>
      <c r="E9" s="59" t="s">
        <v>60</v>
      </c>
      <c r="F9" s="55">
        <v>0</v>
      </c>
      <c r="G9" s="54">
        <v>0</v>
      </c>
      <c r="H9" s="56">
        <f t="shared" si="2"/>
        <v>0</v>
      </c>
      <c r="I9" s="57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x14ac:dyDescent="0.25">
      <c r="A10" s="78" t="s">
        <v>62</v>
      </c>
      <c r="B10" s="78">
        <v>3</v>
      </c>
      <c r="C10" s="81" t="s">
        <v>53</v>
      </c>
      <c r="D10" s="53" t="s">
        <v>49</v>
      </c>
      <c r="E10" s="54" t="s">
        <v>60</v>
      </c>
      <c r="F10" s="55">
        <v>0</v>
      </c>
      <c r="G10" s="54">
        <v>0</v>
      </c>
      <c r="H10" s="56">
        <f t="shared" si="2"/>
        <v>0</v>
      </c>
      <c r="I10" s="57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</row>
    <row r="11" spans="1:21" x14ac:dyDescent="0.25">
      <c r="A11" s="79"/>
      <c r="B11" s="79"/>
      <c r="C11" s="82"/>
      <c r="D11" s="53" t="s">
        <v>50</v>
      </c>
      <c r="E11" s="59" t="s">
        <v>60</v>
      </c>
      <c r="F11" s="55">
        <v>0</v>
      </c>
      <c r="G11" s="54">
        <v>0</v>
      </c>
      <c r="H11" s="56">
        <f t="shared" si="2"/>
        <v>0</v>
      </c>
      <c r="I11" s="57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</row>
    <row r="12" spans="1:21" x14ac:dyDescent="0.25">
      <c r="A12" s="80"/>
      <c r="B12" s="80"/>
      <c r="C12" s="83"/>
      <c r="D12" s="53" t="s">
        <v>51</v>
      </c>
      <c r="E12" s="59" t="s">
        <v>60</v>
      </c>
      <c r="F12" s="55">
        <v>0</v>
      </c>
      <c r="G12" s="54">
        <v>0</v>
      </c>
      <c r="H12" s="56">
        <f t="shared" si="2"/>
        <v>0</v>
      </c>
      <c r="I12" s="57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</row>
    <row r="13" spans="1:21" x14ac:dyDescent="0.25">
      <c r="A13" s="78" t="s">
        <v>61</v>
      </c>
      <c r="B13" s="78">
        <v>4</v>
      </c>
      <c r="C13" s="81" t="s">
        <v>54</v>
      </c>
      <c r="D13" s="53" t="s">
        <v>49</v>
      </c>
      <c r="E13" s="54" t="s">
        <v>60</v>
      </c>
      <c r="F13" s="55">
        <v>0</v>
      </c>
      <c r="G13" s="54">
        <v>0</v>
      </c>
      <c r="H13" s="56">
        <f t="shared" si="2"/>
        <v>0</v>
      </c>
      <c r="I13" s="57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x14ac:dyDescent="0.25">
      <c r="A14" s="79"/>
      <c r="B14" s="79"/>
      <c r="C14" s="82"/>
      <c r="D14" s="53" t="s">
        <v>50</v>
      </c>
      <c r="E14" s="59" t="s">
        <v>60</v>
      </c>
      <c r="F14" s="55">
        <v>0</v>
      </c>
      <c r="G14" s="54">
        <v>0</v>
      </c>
      <c r="H14" s="56">
        <f t="shared" si="2"/>
        <v>0</v>
      </c>
      <c r="I14" s="57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x14ac:dyDescent="0.25">
      <c r="A15" s="80"/>
      <c r="B15" s="80"/>
      <c r="C15" s="83"/>
      <c r="D15" s="53" t="s">
        <v>51</v>
      </c>
      <c r="E15" s="54" t="s">
        <v>60</v>
      </c>
      <c r="F15" s="55">
        <v>0</v>
      </c>
      <c r="G15" s="54">
        <v>0</v>
      </c>
      <c r="H15" s="56">
        <f t="shared" si="2"/>
        <v>0</v>
      </c>
      <c r="I15" s="57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1" x14ac:dyDescent="0.25">
      <c r="A16" s="78" t="s">
        <v>62</v>
      </c>
      <c r="B16" s="78">
        <v>5</v>
      </c>
      <c r="C16" s="81" t="s">
        <v>55</v>
      </c>
      <c r="D16" s="53" t="s">
        <v>49</v>
      </c>
      <c r="E16" s="59" t="s">
        <v>60</v>
      </c>
      <c r="F16" s="55">
        <v>0</v>
      </c>
      <c r="G16" s="54">
        <v>0</v>
      </c>
      <c r="H16" s="56">
        <f t="shared" si="2"/>
        <v>0</v>
      </c>
      <c r="I16" s="57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x14ac:dyDescent="0.25">
      <c r="A17" s="79"/>
      <c r="B17" s="79"/>
      <c r="C17" s="82"/>
      <c r="D17" s="53" t="s">
        <v>50</v>
      </c>
      <c r="E17" s="59" t="s">
        <v>60</v>
      </c>
      <c r="F17" s="55">
        <v>0</v>
      </c>
      <c r="G17" s="54">
        <v>0</v>
      </c>
      <c r="H17" s="56">
        <f t="shared" si="2"/>
        <v>0</v>
      </c>
      <c r="I17" s="57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</row>
    <row r="18" spans="1:21" x14ac:dyDescent="0.25">
      <c r="A18" s="80"/>
      <c r="B18" s="80"/>
      <c r="C18" s="83"/>
      <c r="D18" s="53" t="s">
        <v>51</v>
      </c>
      <c r="E18" s="54" t="s">
        <v>60</v>
      </c>
      <c r="F18" s="55">
        <v>0</v>
      </c>
      <c r="G18" s="54">
        <v>0</v>
      </c>
      <c r="H18" s="56">
        <f t="shared" si="2"/>
        <v>0</v>
      </c>
      <c r="I18" s="57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x14ac:dyDescent="0.25">
      <c r="A19" s="78" t="s">
        <v>62</v>
      </c>
      <c r="B19" s="78">
        <v>6</v>
      </c>
      <c r="C19" s="81" t="s">
        <v>56</v>
      </c>
      <c r="D19" s="53" t="s">
        <v>49</v>
      </c>
      <c r="E19" s="59" t="s">
        <v>60</v>
      </c>
      <c r="F19" s="55">
        <v>0</v>
      </c>
      <c r="G19" s="54">
        <v>0</v>
      </c>
      <c r="H19" s="56">
        <f t="shared" si="2"/>
        <v>0</v>
      </c>
      <c r="I19" s="57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</row>
    <row r="20" spans="1:21" x14ac:dyDescent="0.25">
      <c r="A20" s="79"/>
      <c r="B20" s="79"/>
      <c r="C20" s="82"/>
      <c r="D20" s="53" t="s">
        <v>50</v>
      </c>
      <c r="E20" s="59" t="s">
        <v>60</v>
      </c>
      <c r="F20" s="55">
        <v>0</v>
      </c>
      <c r="G20" s="54">
        <v>0</v>
      </c>
      <c r="H20" s="56">
        <f t="shared" si="2"/>
        <v>0</v>
      </c>
      <c r="I20" s="57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</row>
    <row r="21" spans="1:21" x14ac:dyDescent="0.25">
      <c r="A21" s="80"/>
      <c r="B21" s="80"/>
      <c r="C21" s="83"/>
      <c r="D21" s="53" t="s">
        <v>51</v>
      </c>
      <c r="E21" s="54" t="s">
        <v>60</v>
      </c>
      <c r="F21" s="55">
        <v>0</v>
      </c>
      <c r="G21" s="54">
        <v>0</v>
      </c>
      <c r="H21" s="56">
        <f t="shared" si="2"/>
        <v>0</v>
      </c>
      <c r="I21" s="57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</row>
    <row r="22" spans="1:21" x14ac:dyDescent="0.25">
      <c r="A22" s="78" t="s">
        <v>62</v>
      </c>
      <c r="B22" s="78">
        <v>7</v>
      </c>
      <c r="C22" s="81" t="s">
        <v>57</v>
      </c>
      <c r="D22" s="53" t="s">
        <v>49</v>
      </c>
      <c r="E22" s="54" t="s">
        <v>60</v>
      </c>
      <c r="F22" s="55">
        <v>0</v>
      </c>
      <c r="G22" s="54">
        <v>0</v>
      </c>
      <c r="H22" s="56">
        <f t="shared" si="2"/>
        <v>0</v>
      </c>
      <c r="I22" s="57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</row>
    <row r="23" spans="1:21" x14ac:dyDescent="0.25">
      <c r="A23" s="79"/>
      <c r="B23" s="79"/>
      <c r="C23" s="82"/>
      <c r="D23" s="53" t="s">
        <v>50</v>
      </c>
      <c r="E23" s="59" t="s">
        <v>60</v>
      </c>
      <c r="F23" s="55">
        <v>0</v>
      </c>
      <c r="G23" s="54">
        <v>0</v>
      </c>
      <c r="H23" s="56">
        <f t="shared" si="2"/>
        <v>0</v>
      </c>
      <c r="I23" s="57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</row>
    <row r="24" spans="1:21" x14ac:dyDescent="0.25">
      <c r="A24" s="80"/>
      <c r="B24" s="80"/>
      <c r="C24" s="83"/>
      <c r="D24" s="53" t="s">
        <v>51</v>
      </c>
      <c r="E24" s="59" t="s">
        <v>60</v>
      </c>
      <c r="F24" s="55">
        <v>0</v>
      </c>
      <c r="G24" s="54">
        <v>0</v>
      </c>
      <c r="H24" s="56">
        <f t="shared" si="2"/>
        <v>0</v>
      </c>
      <c r="I24" s="57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</row>
    <row r="25" spans="1:21" x14ac:dyDescent="0.25">
      <c r="A25" s="78" t="s">
        <v>62</v>
      </c>
      <c r="B25" s="78">
        <v>8</v>
      </c>
      <c r="C25" s="81" t="s">
        <v>58</v>
      </c>
      <c r="D25" s="53" t="s">
        <v>49</v>
      </c>
      <c r="E25" s="54" t="s">
        <v>60</v>
      </c>
      <c r="F25" s="55">
        <v>0</v>
      </c>
      <c r="G25" s="54">
        <v>0</v>
      </c>
      <c r="H25" s="56">
        <f t="shared" si="2"/>
        <v>0</v>
      </c>
      <c r="I25" s="57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</row>
    <row r="26" spans="1:21" x14ac:dyDescent="0.25">
      <c r="A26" s="79"/>
      <c r="B26" s="79"/>
      <c r="C26" s="82"/>
      <c r="D26" s="53" t="s">
        <v>50</v>
      </c>
      <c r="E26" s="59" t="s">
        <v>60</v>
      </c>
      <c r="F26" s="55">
        <v>0</v>
      </c>
      <c r="G26" s="54">
        <v>0</v>
      </c>
      <c r="H26" s="56">
        <f t="shared" si="2"/>
        <v>0</v>
      </c>
      <c r="I26" s="57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</row>
    <row r="27" spans="1:21" x14ac:dyDescent="0.25">
      <c r="A27" s="80"/>
      <c r="B27" s="80"/>
      <c r="C27" s="83"/>
      <c r="D27" s="53" t="s">
        <v>51</v>
      </c>
      <c r="E27" s="59" t="s">
        <v>60</v>
      </c>
      <c r="F27" s="55">
        <v>0</v>
      </c>
      <c r="G27" s="54">
        <v>0</v>
      </c>
      <c r="H27" s="56">
        <f t="shared" si="2"/>
        <v>0</v>
      </c>
      <c r="I27" s="57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</row>
  </sheetData>
  <mergeCells count="40">
    <mergeCell ref="A25:A27"/>
    <mergeCell ref="B25:B27"/>
    <mergeCell ref="C25:C27"/>
    <mergeCell ref="A19:A21"/>
    <mergeCell ref="B19:B21"/>
    <mergeCell ref="C19:C21"/>
    <mergeCell ref="A22:A24"/>
    <mergeCell ref="B22:B24"/>
    <mergeCell ref="C22:C24"/>
    <mergeCell ref="A13:A15"/>
    <mergeCell ref="B13:B15"/>
    <mergeCell ref="C13:C15"/>
    <mergeCell ref="A16:A18"/>
    <mergeCell ref="B16:B18"/>
    <mergeCell ref="C16:C18"/>
    <mergeCell ref="O1:O2"/>
    <mergeCell ref="P1:P2"/>
    <mergeCell ref="A1:C1"/>
    <mergeCell ref="L1:L2"/>
    <mergeCell ref="M1:M2"/>
    <mergeCell ref="N1:N2"/>
    <mergeCell ref="D1:F1"/>
    <mergeCell ref="G1:I1"/>
    <mergeCell ref="J1:J2"/>
    <mergeCell ref="A2:I2"/>
    <mergeCell ref="K1:K2"/>
    <mergeCell ref="U1:U2"/>
    <mergeCell ref="Q1:Q2"/>
    <mergeCell ref="R1:R2"/>
    <mergeCell ref="S1:S2"/>
    <mergeCell ref="T1:T2"/>
    <mergeCell ref="A10:A12"/>
    <mergeCell ref="B10:B12"/>
    <mergeCell ref="C10:C12"/>
    <mergeCell ref="A4:A6"/>
    <mergeCell ref="B4:B6"/>
    <mergeCell ref="C4:C6"/>
    <mergeCell ref="A7:A9"/>
    <mergeCell ref="B7:B9"/>
    <mergeCell ref="C7:C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9" customWidth="1"/>
    <col min="8" max="8" width="13.28515625" style="3" customWidth="1"/>
    <col min="9" max="9" width="12.5703125" style="23" customWidth="1"/>
    <col min="10" max="21" width="12" style="24" customWidth="1"/>
    <col min="22" max="16384" width="9.7109375" style="20"/>
  </cols>
  <sheetData>
    <row r="1" spans="1:21" ht="50.25" customHeight="1" x14ac:dyDescent="0.25">
      <c r="A1" s="70" t="s">
        <v>46</v>
      </c>
      <c r="B1" s="70"/>
      <c r="C1" s="70"/>
      <c r="D1" s="70" t="s">
        <v>63</v>
      </c>
      <c r="E1" s="70"/>
      <c r="F1" s="70"/>
      <c r="G1" s="70" t="s">
        <v>47</v>
      </c>
      <c r="H1" s="70"/>
      <c r="I1" s="70"/>
      <c r="J1" s="71" t="s">
        <v>32</v>
      </c>
      <c r="K1" s="71" t="s">
        <v>32</v>
      </c>
      <c r="L1" s="71" t="s">
        <v>32</v>
      </c>
      <c r="M1" s="71" t="s">
        <v>32</v>
      </c>
      <c r="N1" s="71" t="s">
        <v>32</v>
      </c>
      <c r="O1" s="71" t="s">
        <v>32</v>
      </c>
      <c r="P1" s="71" t="s">
        <v>32</v>
      </c>
      <c r="Q1" s="71" t="s">
        <v>32</v>
      </c>
      <c r="R1" s="71" t="s">
        <v>32</v>
      </c>
      <c r="S1" s="71" t="s">
        <v>32</v>
      </c>
      <c r="T1" s="71" t="s">
        <v>32</v>
      </c>
      <c r="U1" s="71" t="s">
        <v>32</v>
      </c>
    </row>
    <row r="2" spans="1:21" ht="21.75" customHeight="1" x14ac:dyDescent="0.25">
      <c r="A2" s="70" t="s">
        <v>29</v>
      </c>
      <c r="B2" s="70"/>
      <c r="C2" s="70"/>
      <c r="D2" s="70"/>
      <c r="E2" s="70"/>
      <c r="F2" s="70"/>
      <c r="G2" s="70"/>
      <c r="H2" s="70"/>
      <c r="I2" s="70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1" s="21" customFormat="1" ht="30" x14ac:dyDescent="0.2">
      <c r="A3" s="36" t="s">
        <v>3</v>
      </c>
      <c r="B3" s="36" t="s">
        <v>1</v>
      </c>
      <c r="C3" s="17" t="s">
        <v>59</v>
      </c>
      <c r="D3" s="17" t="s">
        <v>31</v>
      </c>
      <c r="E3" s="17" t="s">
        <v>34</v>
      </c>
      <c r="F3" s="18" t="s">
        <v>4</v>
      </c>
      <c r="G3" s="28" t="s">
        <v>26</v>
      </c>
      <c r="H3" s="38" t="s">
        <v>0</v>
      </c>
      <c r="I3" s="36" t="s">
        <v>5</v>
      </c>
      <c r="J3" s="19" t="s">
        <v>2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21" customHeight="1" x14ac:dyDescent="0.25">
      <c r="A4" s="72" t="s">
        <v>64</v>
      </c>
      <c r="B4" s="72">
        <v>1</v>
      </c>
      <c r="C4" s="75" t="s">
        <v>48</v>
      </c>
      <c r="D4" s="31" t="s">
        <v>49</v>
      </c>
      <c r="E4" s="32" t="s">
        <v>60</v>
      </c>
      <c r="F4" s="50">
        <v>2.16</v>
      </c>
      <c r="G4" s="51"/>
      <c r="H4" s="26">
        <f t="shared" ref="H4:H6" si="0">G4-(SUM(J4:U4))</f>
        <v>0</v>
      </c>
      <c r="I4" s="27" t="str">
        <f t="shared" ref="I4:I6" si="1">IF(H4&lt;0,"ATENÇÃO","OK")</f>
        <v>OK</v>
      </c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21" customHeight="1" x14ac:dyDescent="0.25">
      <c r="A5" s="73"/>
      <c r="B5" s="73"/>
      <c r="C5" s="76"/>
      <c r="D5" s="31" t="s">
        <v>50</v>
      </c>
      <c r="E5" s="33" t="s">
        <v>60</v>
      </c>
      <c r="F5" s="50">
        <v>255</v>
      </c>
      <c r="G5" s="51"/>
      <c r="H5" s="26">
        <f t="shared" si="0"/>
        <v>0</v>
      </c>
      <c r="I5" s="27" t="str">
        <f t="shared" si="1"/>
        <v>OK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21" customHeight="1" x14ac:dyDescent="0.25">
      <c r="A6" s="74"/>
      <c r="B6" s="74"/>
      <c r="C6" s="77"/>
      <c r="D6" s="31" t="s">
        <v>51</v>
      </c>
      <c r="E6" s="33" t="s">
        <v>60</v>
      </c>
      <c r="F6" s="50">
        <v>415.58</v>
      </c>
      <c r="G6" s="51"/>
      <c r="H6" s="26">
        <f t="shared" si="0"/>
        <v>0</v>
      </c>
      <c r="I6" s="27" t="str">
        <f t="shared" si="1"/>
        <v>OK</v>
      </c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1" x14ac:dyDescent="0.25">
      <c r="A7" s="78" t="s">
        <v>62</v>
      </c>
      <c r="B7" s="78">
        <v>2</v>
      </c>
      <c r="C7" s="81" t="s">
        <v>52</v>
      </c>
      <c r="D7" s="53" t="s">
        <v>49</v>
      </c>
      <c r="E7" s="54" t="s">
        <v>60</v>
      </c>
      <c r="F7" s="55">
        <v>0</v>
      </c>
      <c r="G7" s="54">
        <v>0</v>
      </c>
      <c r="H7" s="56">
        <f t="shared" ref="H7:H27" si="2">G7-(SUM(J7:U7))</f>
        <v>0</v>
      </c>
      <c r="I7" s="57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x14ac:dyDescent="0.25">
      <c r="A8" s="79"/>
      <c r="B8" s="79"/>
      <c r="C8" s="82"/>
      <c r="D8" s="53" t="s">
        <v>50</v>
      </c>
      <c r="E8" s="59" t="s">
        <v>60</v>
      </c>
      <c r="F8" s="55">
        <v>0</v>
      </c>
      <c r="G8" s="54">
        <v>0</v>
      </c>
      <c r="H8" s="56">
        <f t="shared" si="2"/>
        <v>0</v>
      </c>
      <c r="I8" s="57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x14ac:dyDescent="0.25">
      <c r="A9" s="80"/>
      <c r="B9" s="80"/>
      <c r="C9" s="83"/>
      <c r="D9" s="53" t="s">
        <v>51</v>
      </c>
      <c r="E9" s="59" t="s">
        <v>60</v>
      </c>
      <c r="F9" s="55">
        <v>0</v>
      </c>
      <c r="G9" s="54">
        <v>0</v>
      </c>
      <c r="H9" s="56">
        <f t="shared" si="2"/>
        <v>0</v>
      </c>
      <c r="I9" s="57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x14ac:dyDescent="0.25">
      <c r="A10" s="78" t="s">
        <v>62</v>
      </c>
      <c r="B10" s="78">
        <v>3</v>
      </c>
      <c r="C10" s="81" t="s">
        <v>53</v>
      </c>
      <c r="D10" s="53" t="s">
        <v>49</v>
      </c>
      <c r="E10" s="54" t="s">
        <v>60</v>
      </c>
      <c r="F10" s="55">
        <v>0</v>
      </c>
      <c r="G10" s="54">
        <v>0</v>
      </c>
      <c r="H10" s="56">
        <f t="shared" si="2"/>
        <v>0</v>
      </c>
      <c r="I10" s="57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</row>
    <row r="11" spans="1:21" x14ac:dyDescent="0.25">
      <c r="A11" s="79"/>
      <c r="B11" s="79"/>
      <c r="C11" s="82"/>
      <c r="D11" s="53" t="s">
        <v>50</v>
      </c>
      <c r="E11" s="59" t="s">
        <v>60</v>
      </c>
      <c r="F11" s="55">
        <v>0</v>
      </c>
      <c r="G11" s="54">
        <v>0</v>
      </c>
      <c r="H11" s="56">
        <f t="shared" si="2"/>
        <v>0</v>
      </c>
      <c r="I11" s="57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</row>
    <row r="12" spans="1:21" x14ac:dyDescent="0.25">
      <c r="A12" s="80"/>
      <c r="B12" s="80"/>
      <c r="C12" s="83"/>
      <c r="D12" s="53" t="s">
        <v>51</v>
      </c>
      <c r="E12" s="59" t="s">
        <v>60</v>
      </c>
      <c r="F12" s="55">
        <v>0</v>
      </c>
      <c r="G12" s="54">
        <v>0</v>
      </c>
      <c r="H12" s="56">
        <f t="shared" si="2"/>
        <v>0</v>
      </c>
      <c r="I12" s="57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</row>
    <row r="13" spans="1:21" x14ac:dyDescent="0.25">
      <c r="A13" s="78" t="s">
        <v>61</v>
      </c>
      <c r="B13" s="78">
        <v>4</v>
      </c>
      <c r="C13" s="81" t="s">
        <v>54</v>
      </c>
      <c r="D13" s="53" t="s">
        <v>49</v>
      </c>
      <c r="E13" s="54" t="s">
        <v>60</v>
      </c>
      <c r="F13" s="55">
        <v>0</v>
      </c>
      <c r="G13" s="54">
        <v>0</v>
      </c>
      <c r="H13" s="56">
        <f t="shared" si="2"/>
        <v>0</v>
      </c>
      <c r="I13" s="57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x14ac:dyDescent="0.25">
      <c r="A14" s="79"/>
      <c r="B14" s="79"/>
      <c r="C14" s="82"/>
      <c r="D14" s="53" t="s">
        <v>50</v>
      </c>
      <c r="E14" s="59" t="s">
        <v>60</v>
      </c>
      <c r="F14" s="55">
        <v>0</v>
      </c>
      <c r="G14" s="54">
        <v>0</v>
      </c>
      <c r="H14" s="56">
        <f t="shared" si="2"/>
        <v>0</v>
      </c>
      <c r="I14" s="57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x14ac:dyDescent="0.25">
      <c r="A15" s="80"/>
      <c r="B15" s="80"/>
      <c r="C15" s="83"/>
      <c r="D15" s="53" t="s">
        <v>51</v>
      </c>
      <c r="E15" s="54" t="s">
        <v>60</v>
      </c>
      <c r="F15" s="55">
        <v>0</v>
      </c>
      <c r="G15" s="54">
        <v>0</v>
      </c>
      <c r="H15" s="56">
        <f t="shared" si="2"/>
        <v>0</v>
      </c>
      <c r="I15" s="57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1" x14ac:dyDescent="0.25">
      <c r="A16" s="78" t="s">
        <v>62</v>
      </c>
      <c r="B16" s="78">
        <v>5</v>
      </c>
      <c r="C16" s="81" t="s">
        <v>55</v>
      </c>
      <c r="D16" s="53" t="s">
        <v>49</v>
      </c>
      <c r="E16" s="59" t="s">
        <v>60</v>
      </c>
      <c r="F16" s="55">
        <v>0</v>
      </c>
      <c r="G16" s="54">
        <v>0</v>
      </c>
      <c r="H16" s="56">
        <f t="shared" si="2"/>
        <v>0</v>
      </c>
      <c r="I16" s="57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x14ac:dyDescent="0.25">
      <c r="A17" s="79"/>
      <c r="B17" s="79"/>
      <c r="C17" s="82"/>
      <c r="D17" s="53" t="s">
        <v>50</v>
      </c>
      <c r="E17" s="59" t="s">
        <v>60</v>
      </c>
      <c r="F17" s="55">
        <v>0</v>
      </c>
      <c r="G17" s="54">
        <v>0</v>
      </c>
      <c r="H17" s="56">
        <f t="shared" si="2"/>
        <v>0</v>
      </c>
      <c r="I17" s="57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</row>
    <row r="18" spans="1:21" x14ac:dyDescent="0.25">
      <c r="A18" s="80"/>
      <c r="B18" s="80"/>
      <c r="C18" s="83"/>
      <c r="D18" s="53" t="s">
        <v>51</v>
      </c>
      <c r="E18" s="54" t="s">
        <v>60</v>
      </c>
      <c r="F18" s="55">
        <v>0</v>
      </c>
      <c r="G18" s="54">
        <v>0</v>
      </c>
      <c r="H18" s="56">
        <f t="shared" si="2"/>
        <v>0</v>
      </c>
      <c r="I18" s="57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x14ac:dyDescent="0.25">
      <c r="A19" s="78" t="s">
        <v>62</v>
      </c>
      <c r="B19" s="78">
        <v>6</v>
      </c>
      <c r="C19" s="81" t="s">
        <v>56</v>
      </c>
      <c r="D19" s="53" t="s">
        <v>49</v>
      </c>
      <c r="E19" s="59" t="s">
        <v>60</v>
      </c>
      <c r="F19" s="55">
        <v>0</v>
      </c>
      <c r="G19" s="54">
        <v>0</v>
      </c>
      <c r="H19" s="56">
        <f t="shared" si="2"/>
        <v>0</v>
      </c>
      <c r="I19" s="57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</row>
    <row r="20" spans="1:21" x14ac:dyDescent="0.25">
      <c r="A20" s="79"/>
      <c r="B20" s="79"/>
      <c r="C20" s="82"/>
      <c r="D20" s="53" t="s">
        <v>50</v>
      </c>
      <c r="E20" s="59" t="s">
        <v>60</v>
      </c>
      <c r="F20" s="55">
        <v>0</v>
      </c>
      <c r="G20" s="54">
        <v>0</v>
      </c>
      <c r="H20" s="56">
        <f t="shared" si="2"/>
        <v>0</v>
      </c>
      <c r="I20" s="57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</row>
    <row r="21" spans="1:21" x14ac:dyDescent="0.25">
      <c r="A21" s="80"/>
      <c r="B21" s="80"/>
      <c r="C21" s="83"/>
      <c r="D21" s="53" t="s">
        <v>51</v>
      </c>
      <c r="E21" s="54" t="s">
        <v>60</v>
      </c>
      <c r="F21" s="55">
        <v>0</v>
      </c>
      <c r="G21" s="54">
        <v>0</v>
      </c>
      <c r="H21" s="56">
        <f t="shared" si="2"/>
        <v>0</v>
      </c>
      <c r="I21" s="57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</row>
    <row r="22" spans="1:21" x14ac:dyDescent="0.25">
      <c r="A22" s="78" t="s">
        <v>62</v>
      </c>
      <c r="B22" s="78">
        <v>7</v>
      </c>
      <c r="C22" s="81" t="s">
        <v>57</v>
      </c>
      <c r="D22" s="53" t="s">
        <v>49</v>
      </c>
      <c r="E22" s="54" t="s">
        <v>60</v>
      </c>
      <c r="F22" s="55">
        <v>0</v>
      </c>
      <c r="G22" s="54">
        <v>0</v>
      </c>
      <c r="H22" s="56">
        <f t="shared" si="2"/>
        <v>0</v>
      </c>
      <c r="I22" s="57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</row>
    <row r="23" spans="1:21" x14ac:dyDescent="0.25">
      <c r="A23" s="79"/>
      <c r="B23" s="79"/>
      <c r="C23" s="82"/>
      <c r="D23" s="53" t="s">
        <v>50</v>
      </c>
      <c r="E23" s="59" t="s">
        <v>60</v>
      </c>
      <c r="F23" s="55">
        <v>0</v>
      </c>
      <c r="G23" s="54">
        <v>0</v>
      </c>
      <c r="H23" s="56">
        <f t="shared" si="2"/>
        <v>0</v>
      </c>
      <c r="I23" s="57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</row>
    <row r="24" spans="1:21" x14ac:dyDescent="0.25">
      <c r="A24" s="80"/>
      <c r="B24" s="80"/>
      <c r="C24" s="83"/>
      <c r="D24" s="53" t="s">
        <v>51</v>
      </c>
      <c r="E24" s="59" t="s">
        <v>60</v>
      </c>
      <c r="F24" s="55">
        <v>0</v>
      </c>
      <c r="G24" s="54">
        <v>0</v>
      </c>
      <c r="H24" s="56">
        <f t="shared" si="2"/>
        <v>0</v>
      </c>
      <c r="I24" s="57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</row>
    <row r="25" spans="1:21" x14ac:dyDescent="0.25">
      <c r="A25" s="78" t="s">
        <v>62</v>
      </c>
      <c r="B25" s="78">
        <v>8</v>
      </c>
      <c r="C25" s="81" t="s">
        <v>58</v>
      </c>
      <c r="D25" s="53" t="s">
        <v>49</v>
      </c>
      <c r="E25" s="54" t="s">
        <v>60</v>
      </c>
      <c r="F25" s="55">
        <v>0</v>
      </c>
      <c r="G25" s="54">
        <v>0</v>
      </c>
      <c r="H25" s="56">
        <f t="shared" si="2"/>
        <v>0</v>
      </c>
      <c r="I25" s="57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</row>
    <row r="26" spans="1:21" x14ac:dyDescent="0.25">
      <c r="A26" s="79"/>
      <c r="B26" s="79"/>
      <c r="C26" s="82"/>
      <c r="D26" s="53" t="s">
        <v>50</v>
      </c>
      <c r="E26" s="59" t="s">
        <v>60</v>
      </c>
      <c r="F26" s="55">
        <v>0</v>
      </c>
      <c r="G26" s="54">
        <v>0</v>
      </c>
      <c r="H26" s="56">
        <f t="shared" si="2"/>
        <v>0</v>
      </c>
      <c r="I26" s="57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</row>
    <row r="27" spans="1:21" x14ac:dyDescent="0.25">
      <c r="A27" s="80"/>
      <c r="B27" s="80"/>
      <c r="C27" s="83"/>
      <c r="D27" s="53" t="s">
        <v>51</v>
      </c>
      <c r="E27" s="59" t="s">
        <v>60</v>
      </c>
      <c r="F27" s="55">
        <v>0</v>
      </c>
      <c r="G27" s="54">
        <v>0</v>
      </c>
      <c r="H27" s="56">
        <f t="shared" si="2"/>
        <v>0</v>
      </c>
      <c r="I27" s="57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</row>
  </sheetData>
  <mergeCells count="40">
    <mergeCell ref="A25:A27"/>
    <mergeCell ref="B25:B27"/>
    <mergeCell ref="C25:C27"/>
    <mergeCell ref="A19:A21"/>
    <mergeCell ref="B19:B21"/>
    <mergeCell ref="C19:C21"/>
    <mergeCell ref="A22:A24"/>
    <mergeCell ref="B22:B24"/>
    <mergeCell ref="C22:C24"/>
    <mergeCell ref="A13:A15"/>
    <mergeCell ref="B13:B15"/>
    <mergeCell ref="C13:C15"/>
    <mergeCell ref="A16:A18"/>
    <mergeCell ref="B16:B18"/>
    <mergeCell ref="C16:C18"/>
    <mergeCell ref="O1:O2"/>
    <mergeCell ref="P1:P2"/>
    <mergeCell ref="A1:C1"/>
    <mergeCell ref="L1:L2"/>
    <mergeCell ref="M1:M2"/>
    <mergeCell ref="N1:N2"/>
    <mergeCell ref="D1:F1"/>
    <mergeCell ref="G1:I1"/>
    <mergeCell ref="J1:J2"/>
    <mergeCell ref="A2:I2"/>
    <mergeCell ref="K1:K2"/>
    <mergeCell ref="U1:U2"/>
    <mergeCell ref="Q1:Q2"/>
    <mergeCell ref="R1:R2"/>
    <mergeCell ref="S1:S2"/>
    <mergeCell ref="T1:T2"/>
    <mergeCell ref="A10:A12"/>
    <mergeCell ref="B10:B12"/>
    <mergeCell ref="C10:C12"/>
    <mergeCell ref="A4:A6"/>
    <mergeCell ref="B4:B6"/>
    <mergeCell ref="C4:C6"/>
    <mergeCell ref="A7:A9"/>
    <mergeCell ref="B7:B9"/>
    <mergeCell ref="C7:C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9" customWidth="1"/>
    <col min="8" max="8" width="13.28515625" style="3" customWidth="1"/>
    <col min="9" max="9" width="12.5703125" style="23" customWidth="1"/>
    <col min="10" max="21" width="12" style="24" customWidth="1"/>
    <col min="22" max="16384" width="9.7109375" style="20"/>
  </cols>
  <sheetData>
    <row r="1" spans="1:21" ht="50.25" customHeight="1" x14ac:dyDescent="0.25">
      <c r="A1" s="70" t="s">
        <v>46</v>
      </c>
      <c r="B1" s="70"/>
      <c r="C1" s="70"/>
      <c r="D1" s="70" t="s">
        <v>63</v>
      </c>
      <c r="E1" s="70"/>
      <c r="F1" s="70"/>
      <c r="G1" s="70" t="s">
        <v>47</v>
      </c>
      <c r="H1" s="70"/>
      <c r="I1" s="70"/>
      <c r="J1" s="71" t="s">
        <v>32</v>
      </c>
      <c r="K1" s="71" t="s">
        <v>32</v>
      </c>
      <c r="L1" s="71" t="s">
        <v>32</v>
      </c>
      <c r="M1" s="71" t="s">
        <v>32</v>
      </c>
      <c r="N1" s="71" t="s">
        <v>32</v>
      </c>
      <c r="O1" s="71" t="s">
        <v>32</v>
      </c>
      <c r="P1" s="71" t="s">
        <v>32</v>
      </c>
      <c r="Q1" s="71" t="s">
        <v>32</v>
      </c>
      <c r="R1" s="71" t="s">
        <v>32</v>
      </c>
      <c r="S1" s="71" t="s">
        <v>32</v>
      </c>
      <c r="T1" s="71" t="s">
        <v>32</v>
      </c>
      <c r="U1" s="71" t="s">
        <v>32</v>
      </c>
    </row>
    <row r="2" spans="1:21" ht="21.75" customHeight="1" x14ac:dyDescent="0.25">
      <c r="A2" s="70" t="s">
        <v>30</v>
      </c>
      <c r="B2" s="70"/>
      <c r="C2" s="70"/>
      <c r="D2" s="70"/>
      <c r="E2" s="70"/>
      <c r="F2" s="70"/>
      <c r="G2" s="70"/>
      <c r="H2" s="70"/>
      <c r="I2" s="70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1" s="21" customFormat="1" ht="30" x14ac:dyDescent="0.2">
      <c r="A3" s="36" t="s">
        <v>3</v>
      </c>
      <c r="B3" s="36" t="s">
        <v>1</v>
      </c>
      <c r="C3" s="17" t="s">
        <v>59</v>
      </c>
      <c r="D3" s="17" t="s">
        <v>31</v>
      </c>
      <c r="E3" s="17" t="s">
        <v>34</v>
      </c>
      <c r="F3" s="18" t="s">
        <v>4</v>
      </c>
      <c r="G3" s="28" t="s">
        <v>26</v>
      </c>
      <c r="H3" s="38" t="s">
        <v>0</v>
      </c>
      <c r="I3" s="36" t="s">
        <v>5</v>
      </c>
      <c r="J3" s="19" t="s">
        <v>2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21" customHeight="1" x14ac:dyDescent="0.25">
      <c r="A4" s="72" t="s">
        <v>64</v>
      </c>
      <c r="B4" s="72">
        <v>1</v>
      </c>
      <c r="C4" s="75" t="s">
        <v>48</v>
      </c>
      <c r="D4" s="31" t="s">
        <v>49</v>
      </c>
      <c r="E4" s="32" t="s">
        <v>60</v>
      </c>
      <c r="F4" s="50">
        <v>2.16</v>
      </c>
      <c r="G4" s="51"/>
      <c r="H4" s="26">
        <f t="shared" ref="H4:H6" si="0">G4-(SUM(J4:U4))</f>
        <v>0</v>
      </c>
      <c r="I4" s="27" t="str">
        <f t="shared" ref="I4:I6" si="1">IF(H4&lt;0,"ATENÇÃO","OK")</f>
        <v>OK</v>
      </c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21" customHeight="1" x14ac:dyDescent="0.25">
      <c r="A5" s="73"/>
      <c r="B5" s="73"/>
      <c r="C5" s="76"/>
      <c r="D5" s="31" t="s">
        <v>50</v>
      </c>
      <c r="E5" s="33" t="s">
        <v>60</v>
      </c>
      <c r="F5" s="50">
        <v>255</v>
      </c>
      <c r="G5" s="51"/>
      <c r="H5" s="26">
        <f t="shared" si="0"/>
        <v>0</v>
      </c>
      <c r="I5" s="27" t="str">
        <f t="shared" si="1"/>
        <v>OK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21" customHeight="1" x14ac:dyDescent="0.25">
      <c r="A6" s="74"/>
      <c r="B6" s="74"/>
      <c r="C6" s="77"/>
      <c r="D6" s="31" t="s">
        <v>51</v>
      </c>
      <c r="E6" s="33" t="s">
        <v>60</v>
      </c>
      <c r="F6" s="50">
        <v>415.58</v>
      </c>
      <c r="G6" s="51"/>
      <c r="H6" s="26">
        <f t="shared" si="0"/>
        <v>0</v>
      </c>
      <c r="I6" s="27" t="str">
        <f t="shared" si="1"/>
        <v>OK</v>
      </c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1" x14ac:dyDescent="0.25">
      <c r="A7" s="78" t="s">
        <v>62</v>
      </c>
      <c r="B7" s="78">
        <v>2</v>
      </c>
      <c r="C7" s="81" t="s">
        <v>52</v>
      </c>
      <c r="D7" s="53" t="s">
        <v>49</v>
      </c>
      <c r="E7" s="54" t="s">
        <v>60</v>
      </c>
      <c r="F7" s="55">
        <v>0</v>
      </c>
      <c r="G7" s="54">
        <v>0</v>
      </c>
      <c r="H7" s="56">
        <f t="shared" ref="H7:H27" si="2">G7-(SUM(J7:U7))</f>
        <v>0</v>
      </c>
      <c r="I7" s="57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x14ac:dyDescent="0.25">
      <c r="A8" s="79"/>
      <c r="B8" s="79"/>
      <c r="C8" s="82"/>
      <c r="D8" s="53" t="s">
        <v>50</v>
      </c>
      <c r="E8" s="59" t="s">
        <v>60</v>
      </c>
      <c r="F8" s="55">
        <v>0</v>
      </c>
      <c r="G8" s="54">
        <v>0</v>
      </c>
      <c r="H8" s="56">
        <f t="shared" si="2"/>
        <v>0</v>
      </c>
      <c r="I8" s="57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x14ac:dyDescent="0.25">
      <c r="A9" s="80"/>
      <c r="B9" s="80"/>
      <c r="C9" s="83"/>
      <c r="D9" s="53" t="s">
        <v>51</v>
      </c>
      <c r="E9" s="59" t="s">
        <v>60</v>
      </c>
      <c r="F9" s="55">
        <v>0</v>
      </c>
      <c r="G9" s="54">
        <v>0</v>
      </c>
      <c r="H9" s="56">
        <f t="shared" si="2"/>
        <v>0</v>
      </c>
      <c r="I9" s="57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x14ac:dyDescent="0.25">
      <c r="A10" s="78" t="s">
        <v>62</v>
      </c>
      <c r="B10" s="78">
        <v>3</v>
      </c>
      <c r="C10" s="81" t="s">
        <v>53</v>
      </c>
      <c r="D10" s="53" t="s">
        <v>49</v>
      </c>
      <c r="E10" s="54" t="s">
        <v>60</v>
      </c>
      <c r="F10" s="55">
        <v>0</v>
      </c>
      <c r="G10" s="54">
        <v>0</v>
      </c>
      <c r="H10" s="56">
        <f t="shared" si="2"/>
        <v>0</v>
      </c>
      <c r="I10" s="57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</row>
    <row r="11" spans="1:21" x14ac:dyDescent="0.25">
      <c r="A11" s="79"/>
      <c r="B11" s="79"/>
      <c r="C11" s="82"/>
      <c r="D11" s="53" t="s">
        <v>50</v>
      </c>
      <c r="E11" s="59" t="s">
        <v>60</v>
      </c>
      <c r="F11" s="55">
        <v>0</v>
      </c>
      <c r="G11" s="54">
        <v>0</v>
      </c>
      <c r="H11" s="56">
        <f t="shared" si="2"/>
        <v>0</v>
      </c>
      <c r="I11" s="57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</row>
    <row r="12" spans="1:21" x14ac:dyDescent="0.25">
      <c r="A12" s="80"/>
      <c r="B12" s="80"/>
      <c r="C12" s="83"/>
      <c r="D12" s="53" t="s">
        <v>51</v>
      </c>
      <c r="E12" s="59" t="s">
        <v>60</v>
      </c>
      <c r="F12" s="55">
        <v>0</v>
      </c>
      <c r="G12" s="54">
        <v>0</v>
      </c>
      <c r="H12" s="56">
        <f t="shared" si="2"/>
        <v>0</v>
      </c>
      <c r="I12" s="57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</row>
    <row r="13" spans="1:21" x14ac:dyDescent="0.25">
      <c r="A13" s="78" t="s">
        <v>61</v>
      </c>
      <c r="B13" s="78">
        <v>4</v>
      </c>
      <c r="C13" s="81" t="s">
        <v>54</v>
      </c>
      <c r="D13" s="53" t="s">
        <v>49</v>
      </c>
      <c r="E13" s="54" t="s">
        <v>60</v>
      </c>
      <c r="F13" s="55">
        <v>0</v>
      </c>
      <c r="G13" s="54">
        <v>0</v>
      </c>
      <c r="H13" s="56">
        <f t="shared" si="2"/>
        <v>0</v>
      </c>
      <c r="I13" s="57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x14ac:dyDescent="0.25">
      <c r="A14" s="79"/>
      <c r="B14" s="79"/>
      <c r="C14" s="82"/>
      <c r="D14" s="53" t="s">
        <v>50</v>
      </c>
      <c r="E14" s="59" t="s">
        <v>60</v>
      </c>
      <c r="F14" s="55">
        <v>0</v>
      </c>
      <c r="G14" s="54">
        <v>0</v>
      </c>
      <c r="H14" s="56">
        <f t="shared" si="2"/>
        <v>0</v>
      </c>
      <c r="I14" s="57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x14ac:dyDescent="0.25">
      <c r="A15" s="80"/>
      <c r="B15" s="80"/>
      <c r="C15" s="83"/>
      <c r="D15" s="53" t="s">
        <v>51</v>
      </c>
      <c r="E15" s="54" t="s">
        <v>60</v>
      </c>
      <c r="F15" s="55">
        <v>0</v>
      </c>
      <c r="G15" s="54">
        <v>0</v>
      </c>
      <c r="H15" s="56">
        <f t="shared" si="2"/>
        <v>0</v>
      </c>
      <c r="I15" s="57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1" x14ac:dyDescent="0.25">
      <c r="A16" s="78" t="s">
        <v>62</v>
      </c>
      <c r="B16" s="78">
        <v>5</v>
      </c>
      <c r="C16" s="81" t="s">
        <v>55</v>
      </c>
      <c r="D16" s="53" t="s">
        <v>49</v>
      </c>
      <c r="E16" s="59" t="s">
        <v>60</v>
      </c>
      <c r="F16" s="55">
        <v>0</v>
      </c>
      <c r="G16" s="54">
        <v>0</v>
      </c>
      <c r="H16" s="56">
        <f t="shared" si="2"/>
        <v>0</v>
      </c>
      <c r="I16" s="57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x14ac:dyDescent="0.25">
      <c r="A17" s="79"/>
      <c r="B17" s="79"/>
      <c r="C17" s="82"/>
      <c r="D17" s="53" t="s">
        <v>50</v>
      </c>
      <c r="E17" s="59" t="s">
        <v>60</v>
      </c>
      <c r="F17" s="55">
        <v>0</v>
      </c>
      <c r="G17" s="54">
        <v>0</v>
      </c>
      <c r="H17" s="56">
        <f t="shared" si="2"/>
        <v>0</v>
      </c>
      <c r="I17" s="57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</row>
    <row r="18" spans="1:21" x14ac:dyDescent="0.25">
      <c r="A18" s="80"/>
      <c r="B18" s="80"/>
      <c r="C18" s="83"/>
      <c r="D18" s="53" t="s">
        <v>51</v>
      </c>
      <c r="E18" s="54" t="s">
        <v>60</v>
      </c>
      <c r="F18" s="55">
        <v>0</v>
      </c>
      <c r="G18" s="54">
        <v>0</v>
      </c>
      <c r="H18" s="56">
        <f t="shared" si="2"/>
        <v>0</v>
      </c>
      <c r="I18" s="57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x14ac:dyDescent="0.25">
      <c r="A19" s="78" t="s">
        <v>62</v>
      </c>
      <c r="B19" s="78">
        <v>6</v>
      </c>
      <c r="C19" s="81" t="s">
        <v>56</v>
      </c>
      <c r="D19" s="53" t="s">
        <v>49</v>
      </c>
      <c r="E19" s="59" t="s">
        <v>60</v>
      </c>
      <c r="F19" s="55">
        <v>0</v>
      </c>
      <c r="G19" s="54">
        <v>0</v>
      </c>
      <c r="H19" s="56">
        <f t="shared" si="2"/>
        <v>0</v>
      </c>
      <c r="I19" s="57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</row>
    <row r="20" spans="1:21" x14ac:dyDescent="0.25">
      <c r="A20" s="79"/>
      <c r="B20" s="79"/>
      <c r="C20" s="82"/>
      <c r="D20" s="53" t="s">
        <v>50</v>
      </c>
      <c r="E20" s="59" t="s">
        <v>60</v>
      </c>
      <c r="F20" s="55">
        <v>0</v>
      </c>
      <c r="G20" s="54">
        <v>0</v>
      </c>
      <c r="H20" s="56">
        <f t="shared" si="2"/>
        <v>0</v>
      </c>
      <c r="I20" s="57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</row>
    <row r="21" spans="1:21" x14ac:dyDescent="0.25">
      <c r="A21" s="80"/>
      <c r="B21" s="80"/>
      <c r="C21" s="83"/>
      <c r="D21" s="53" t="s">
        <v>51</v>
      </c>
      <c r="E21" s="54" t="s">
        <v>60</v>
      </c>
      <c r="F21" s="55">
        <v>0</v>
      </c>
      <c r="G21" s="54">
        <v>0</v>
      </c>
      <c r="H21" s="56">
        <f t="shared" si="2"/>
        <v>0</v>
      </c>
      <c r="I21" s="57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</row>
    <row r="22" spans="1:21" x14ac:dyDescent="0.25">
      <c r="A22" s="78" t="s">
        <v>62</v>
      </c>
      <c r="B22" s="78">
        <v>7</v>
      </c>
      <c r="C22" s="81" t="s">
        <v>57</v>
      </c>
      <c r="D22" s="53" t="s">
        <v>49</v>
      </c>
      <c r="E22" s="54" t="s">
        <v>60</v>
      </c>
      <c r="F22" s="55">
        <v>0</v>
      </c>
      <c r="G22" s="54">
        <v>0</v>
      </c>
      <c r="H22" s="56">
        <f t="shared" si="2"/>
        <v>0</v>
      </c>
      <c r="I22" s="57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</row>
    <row r="23" spans="1:21" x14ac:dyDescent="0.25">
      <c r="A23" s="79"/>
      <c r="B23" s="79"/>
      <c r="C23" s="82"/>
      <c r="D23" s="53" t="s">
        <v>50</v>
      </c>
      <c r="E23" s="59" t="s">
        <v>60</v>
      </c>
      <c r="F23" s="55">
        <v>0</v>
      </c>
      <c r="G23" s="54">
        <v>0</v>
      </c>
      <c r="H23" s="56">
        <f t="shared" si="2"/>
        <v>0</v>
      </c>
      <c r="I23" s="57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</row>
    <row r="24" spans="1:21" x14ac:dyDescent="0.25">
      <c r="A24" s="80"/>
      <c r="B24" s="80"/>
      <c r="C24" s="83"/>
      <c r="D24" s="53" t="s">
        <v>51</v>
      </c>
      <c r="E24" s="59" t="s">
        <v>60</v>
      </c>
      <c r="F24" s="55">
        <v>0</v>
      </c>
      <c r="G24" s="54">
        <v>0</v>
      </c>
      <c r="H24" s="56">
        <f t="shared" si="2"/>
        <v>0</v>
      </c>
      <c r="I24" s="57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</row>
    <row r="25" spans="1:21" x14ac:dyDescent="0.25">
      <c r="A25" s="78" t="s">
        <v>62</v>
      </c>
      <c r="B25" s="78">
        <v>8</v>
      </c>
      <c r="C25" s="81" t="s">
        <v>58</v>
      </c>
      <c r="D25" s="53" t="s">
        <v>49</v>
      </c>
      <c r="E25" s="54" t="s">
        <v>60</v>
      </c>
      <c r="F25" s="55">
        <v>0</v>
      </c>
      <c r="G25" s="54">
        <v>0</v>
      </c>
      <c r="H25" s="56">
        <f t="shared" si="2"/>
        <v>0</v>
      </c>
      <c r="I25" s="57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</row>
    <row r="26" spans="1:21" x14ac:dyDescent="0.25">
      <c r="A26" s="79"/>
      <c r="B26" s="79"/>
      <c r="C26" s="82"/>
      <c r="D26" s="53" t="s">
        <v>50</v>
      </c>
      <c r="E26" s="59" t="s">
        <v>60</v>
      </c>
      <c r="F26" s="55">
        <v>0</v>
      </c>
      <c r="G26" s="54">
        <v>0</v>
      </c>
      <c r="H26" s="56">
        <f t="shared" si="2"/>
        <v>0</v>
      </c>
      <c r="I26" s="57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</row>
    <row r="27" spans="1:21" x14ac:dyDescent="0.25">
      <c r="A27" s="80"/>
      <c r="B27" s="80"/>
      <c r="C27" s="83"/>
      <c r="D27" s="53" t="s">
        <v>51</v>
      </c>
      <c r="E27" s="59" t="s">
        <v>60</v>
      </c>
      <c r="F27" s="55">
        <v>0</v>
      </c>
      <c r="G27" s="54">
        <v>0</v>
      </c>
      <c r="H27" s="56">
        <f t="shared" si="2"/>
        <v>0</v>
      </c>
      <c r="I27" s="57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</row>
  </sheetData>
  <mergeCells count="40">
    <mergeCell ref="B25:B27"/>
    <mergeCell ref="C25:C27"/>
    <mergeCell ref="A4:A6"/>
    <mergeCell ref="A7:A9"/>
    <mergeCell ref="A10:A12"/>
    <mergeCell ref="A13:A15"/>
    <mergeCell ref="A16:A18"/>
    <mergeCell ref="A19:A21"/>
    <mergeCell ref="A22:A24"/>
    <mergeCell ref="A25:A27"/>
    <mergeCell ref="B16:B18"/>
    <mergeCell ref="C16:C18"/>
    <mergeCell ref="B19:B21"/>
    <mergeCell ref="C19:C21"/>
    <mergeCell ref="B22:B24"/>
    <mergeCell ref="C22:C24"/>
    <mergeCell ref="N1:N2"/>
    <mergeCell ref="O1:O2"/>
    <mergeCell ref="A1:C1"/>
    <mergeCell ref="K1:K2"/>
    <mergeCell ref="L1:L2"/>
    <mergeCell ref="M1:M2"/>
    <mergeCell ref="D1:F1"/>
    <mergeCell ref="G1:I1"/>
    <mergeCell ref="J1:J2"/>
    <mergeCell ref="A2:I2"/>
    <mergeCell ref="T1:T2"/>
    <mergeCell ref="U1:U2"/>
    <mergeCell ref="P1:P2"/>
    <mergeCell ref="Q1:Q2"/>
    <mergeCell ref="R1:R2"/>
    <mergeCell ref="S1:S2"/>
    <mergeCell ref="B13:B15"/>
    <mergeCell ref="C13:C15"/>
    <mergeCell ref="B4:B6"/>
    <mergeCell ref="C4:C6"/>
    <mergeCell ref="B7:B9"/>
    <mergeCell ref="C7:C9"/>
    <mergeCell ref="B10:B12"/>
    <mergeCell ref="C10:C1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4"/>
  <sheetViews>
    <sheetView zoomScale="80" zoomScaleNormal="80" workbookViewId="0">
      <selection activeCell="L10" sqref="L10"/>
    </sheetView>
  </sheetViews>
  <sheetFormatPr defaultColWidth="9.7109375" defaultRowHeight="15" x14ac:dyDescent="0.25"/>
  <cols>
    <col min="1" max="1" width="17.140625" style="1" customWidth="1"/>
    <col min="2" max="2" width="9" style="2" customWidth="1"/>
    <col min="3" max="3" width="15.28515625" style="22" customWidth="1"/>
    <col min="4" max="4" width="32.42578125" style="2" customWidth="1"/>
    <col min="5" max="5" width="18" style="2" customWidth="1"/>
    <col min="6" max="6" width="12.7109375" style="1" bestFit="1" customWidth="1"/>
    <col min="7" max="7" width="11.28515625" style="29" customWidth="1"/>
    <col min="8" max="8" width="13.28515625" style="3" customWidth="1"/>
    <col min="9" max="9" width="12.5703125" style="23" customWidth="1"/>
    <col min="10" max="10" width="15" style="20" bestFit="1" customWidth="1"/>
    <col min="11" max="11" width="17" style="20" bestFit="1" customWidth="1"/>
    <col min="12" max="12" width="9.7109375" style="20"/>
    <col min="13" max="13" width="13.7109375" style="20" bestFit="1" customWidth="1"/>
    <col min="14" max="14" width="12.42578125" style="20" bestFit="1" customWidth="1"/>
    <col min="15" max="16384" width="9.7109375" style="20"/>
  </cols>
  <sheetData>
    <row r="1" spans="1:14" ht="46.5" customHeight="1" x14ac:dyDescent="0.25">
      <c r="A1" s="70" t="s">
        <v>46</v>
      </c>
      <c r="B1" s="70"/>
      <c r="C1" s="70"/>
      <c r="D1" s="70" t="s">
        <v>63</v>
      </c>
      <c r="E1" s="70"/>
      <c r="F1" s="70"/>
      <c r="G1" s="98" t="s">
        <v>47</v>
      </c>
      <c r="H1" s="98"/>
      <c r="I1" s="98"/>
      <c r="J1" s="98"/>
      <c r="K1" s="98"/>
    </row>
    <row r="2" spans="1:14" s="21" customFormat="1" ht="75" customHeight="1" x14ac:dyDescent="0.2">
      <c r="A2" s="25" t="s">
        <v>3</v>
      </c>
      <c r="B2" s="25" t="s">
        <v>1</v>
      </c>
      <c r="C2" s="17" t="s">
        <v>66</v>
      </c>
      <c r="D2" s="17" t="s">
        <v>31</v>
      </c>
      <c r="E2" s="17" t="s">
        <v>34</v>
      </c>
      <c r="F2" s="18" t="s">
        <v>4</v>
      </c>
      <c r="G2" s="37" t="s">
        <v>26</v>
      </c>
      <c r="H2" s="38" t="s">
        <v>37</v>
      </c>
      <c r="I2" s="36" t="s">
        <v>38</v>
      </c>
      <c r="J2" s="39" t="s">
        <v>39</v>
      </c>
      <c r="K2" s="39" t="s">
        <v>40</v>
      </c>
      <c r="L2" s="86" t="s">
        <v>76</v>
      </c>
      <c r="M2" s="87"/>
      <c r="N2" s="88"/>
    </row>
    <row r="3" spans="1:14" ht="18.75" customHeight="1" x14ac:dyDescent="0.25">
      <c r="A3" s="72" t="s">
        <v>64</v>
      </c>
      <c r="B3" s="72">
        <v>1</v>
      </c>
      <c r="C3" s="75" t="s">
        <v>48</v>
      </c>
      <c r="D3" s="31" t="s">
        <v>49</v>
      </c>
      <c r="E3" s="32" t="s">
        <v>60</v>
      </c>
      <c r="F3" s="50">
        <v>2.16</v>
      </c>
      <c r="G3" s="60">
        <f>Reitoria!G4+PROEX!G4+ESAG!G4+CEART!G4+FAED!G4+CEAD!G4+CEFID!G4+CERES!G4+CESFI!G4</f>
        <v>61700</v>
      </c>
      <c r="H3" s="61">
        <f>(Reitoria!G4-Reitoria!H4)+(PROEX!G4-PROEX!H4)+(ESAG!G4-ESAG!H4)+(CEART!G4-CEART!H4)+(FAED!G4-FAED!H4)+(CEAD!G4-CEAD!H4)+(CEFID!G4-CEFID!H4)+(CERES!G4-CERES!H4)+(CESFI!G4-CESFI!H4)</f>
        <v>10671</v>
      </c>
      <c r="I3" s="62">
        <f>G3-H3</f>
        <v>51029</v>
      </c>
      <c r="J3" s="63">
        <f>F3*G3</f>
        <v>133272</v>
      </c>
      <c r="K3" s="63">
        <f>F3*H3</f>
        <v>23049.360000000001</v>
      </c>
      <c r="L3" s="67"/>
      <c r="M3" s="67"/>
      <c r="N3" s="67"/>
    </row>
    <row r="4" spans="1:14" ht="18.75" customHeight="1" x14ac:dyDescent="0.25">
      <c r="A4" s="73"/>
      <c r="B4" s="73"/>
      <c r="C4" s="76"/>
      <c r="D4" s="31" t="s">
        <v>50</v>
      </c>
      <c r="E4" s="33" t="s">
        <v>60</v>
      </c>
      <c r="F4" s="50">
        <v>255</v>
      </c>
      <c r="G4" s="60">
        <f>Reitoria!G5+PROEX!G5+ESAG!G5+CEART!G5+FAED!G5+CEAD!G5+CEFID!G5+CERES!G5+CESFI!G5</f>
        <v>123</v>
      </c>
      <c r="H4" s="61">
        <f>(Reitoria!G5-Reitoria!H5)+(PROEX!G5-PROEX!H5)+(ESAG!G5-ESAG!H5)+(CEART!G5-CEART!H5)+(FAED!G5-FAED!H5)+(CEAD!G5-CEAD!H5)+(CEFID!G5-CEFID!H5)+(CERES!G5-CERES!H5)+(CESFI!G5-CESFI!H5)</f>
        <v>10</v>
      </c>
      <c r="I4" s="62">
        <f t="shared" ref="I4:I5" si="0">G4-H4</f>
        <v>113</v>
      </c>
      <c r="J4" s="63">
        <f t="shared" ref="J4:J5" si="1">F4*G4</f>
        <v>31365</v>
      </c>
      <c r="K4" s="63">
        <f t="shared" ref="K4:K5" si="2">F4*H4</f>
        <v>2550</v>
      </c>
      <c r="L4" s="67"/>
      <c r="M4" s="67"/>
      <c r="N4" s="67"/>
    </row>
    <row r="5" spans="1:14" ht="18.75" customHeight="1" x14ac:dyDescent="0.25">
      <c r="A5" s="74"/>
      <c r="B5" s="74"/>
      <c r="C5" s="77"/>
      <c r="D5" s="31" t="s">
        <v>51</v>
      </c>
      <c r="E5" s="33" t="s">
        <v>60</v>
      </c>
      <c r="F5" s="50">
        <v>415.58</v>
      </c>
      <c r="G5" s="60">
        <f>Reitoria!G6+PROEX!G6+ESAG!G6+CEART!G6+FAED!G6+CEAD!G6+CEFID!G6+CERES!G6+CESFI!G6</f>
        <v>427</v>
      </c>
      <c r="H5" s="61">
        <f>(Reitoria!G6-Reitoria!H6)+(PROEX!G6-PROEX!H6)+(ESAG!G6-ESAG!H6)+(CEART!G6-CEART!H6)+(FAED!G6-FAED!H6)+(CEAD!G6-CEAD!H6)+(CEFID!G6-CEFID!H6)+(CERES!G6-CERES!H6)+(CESFI!G6-CESFI!H6)</f>
        <v>46</v>
      </c>
      <c r="I5" s="62">
        <f t="shared" si="0"/>
        <v>381</v>
      </c>
      <c r="J5" s="63">
        <f t="shared" si="1"/>
        <v>177452.66</v>
      </c>
      <c r="K5" s="63">
        <f t="shared" si="2"/>
        <v>19116.68</v>
      </c>
      <c r="L5" s="67">
        <v>70</v>
      </c>
      <c r="M5" s="68">
        <f>L5*F5</f>
        <v>29090.6</v>
      </c>
      <c r="N5" s="69">
        <f>L5/357</f>
        <v>0.19607843137254902</v>
      </c>
    </row>
    <row r="6" spans="1:14" ht="18.75" customHeight="1" x14ac:dyDescent="0.25">
      <c r="A6" s="78" t="s">
        <v>62</v>
      </c>
      <c r="B6" s="78">
        <v>2</v>
      </c>
      <c r="C6" s="81" t="s">
        <v>52</v>
      </c>
      <c r="D6" s="53" t="s">
        <v>49</v>
      </c>
      <c r="E6" s="54" t="s">
        <v>60</v>
      </c>
      <c r="F6" s="54">
        <v>0</v>
      </c>
      <c r="G6" s="56">
        <f t="shared" ref="G6:G26" si="3">F6-(SUM(I6:K6))</f>
        <v>0</v>
      </c>
      <c r="H6" s="57"/>
      <c r="I6" s="58"/>
      <c r="J6" s="58"/>
      <c r="K6" s="58"/>
    </row>
    <row r="7" spans="1:14" ht="18.75" customHeight="1" x14ac:dyDescent="0.25">
      <c r="A7" s="79"/>
      <c r="B7" s="79"/>
      <c r="C7" s="82"/>
      <c r="D7" s="53" t="s">
        <v>50</v>
      </c>
      <c r="E7" s="59" t="s">
        <v>60</v>
      </c>
      <c r="F7" s="54">
        <v>0</v>
      </c>
      <c r="G7" s="56">
        <f t="shared" si="3"/>
        <v>0</v>
      </c>
      <c r="H7" s="57"/>
      <c r="I7" s="58"/>
      <c r="J7" s="58"/>
      <c r="K7" s="58"/>
    </row>
    <row r="8" spans="1:14" ht="18.75" customHeight="1" x14ac:dyDescent="0.25">
      <c r="A8" s="80"/>
      <c r="B8" s="80"/>
      <c r="C8" s="83"/>
      <c r="D8" s="53" t="s">
        <v>51</v>
      </c>
      <c r="E8" s="59" t="s">
        <v>60</v>
      </c>
      <c r="F8" s="54">
        <v>0</v>
      </c>
      <c r="G8" s="56">
        <f t="shared" si="3"/>
        <v>0</v>
      </c>
      <c r="H8" s="57"/>
      <c r="I8" s="58"/>
      <c r="J8" s="58"/>
      <c r="K8" s="58"/>
    </row>
    <row r="9" spans="1:14" ht="18.75" customHeight="1" x14ac:dyDescent="0.25">
      <c r="A9" s="78" t="s">
        <v>62</v>
      </c>
      <c r="B9" s="78">
        <v>3</v>
      </c>
      <c r="C9" s="81" t="s">
        <v>53</v>
      </c>
      <c r="D9" s="53" t="s">
        <v>49</v>
      </c>
      <c r="E9" s="54" t="s">
        <v>60</v>
      </c>
      <c r="F9" s="54">
        <v>0</v>
      </c>
      <c r="G9" s="56">
        <f t="shared" si="3"/>
        <v>0</v>
      </c>
      <c r="H9" s="57"/>
      <c r="I9" s="58"/>
      <c r="J9" s="58"/>
      <c r="K9" s="58"/>
    </row>
    <row r="10" spans="1:14" ht="18.75" customHeight="1" x14ac:dyDescent="0.25">
      <c r="A10" s="79"/>
      <c r="B10" s="79"/>
      <c r="C10" s="82"/>
      <c r="D10" s="53" t="s">
        <v>50</v>
      </c>
      <c r="E10" s="59" t="s">
        <v>60</v>
      </c>
      <c r="F10" s="54">
        <v>0</v>
      </c>
      <c r="G10" s="56">
        <f t="shared" si="3"/>
        <v>0</v>
      </c>
      <c r="H10" s="57"/>
      <c r="I10" s="58"/>
      <c r="J10" s="58"/>
      <c r="K10" s="58"/>
    </row>
    <row r="11" spans="1:14" ht="18.75" customHeight="1" x14ac:dyDescent="0.25">
      <c r="A11" s="80"/>
      <c r="B11" s="80"/>
      <c r="C11" s="83"/>
      <c r="D11" s="53" t="s">
        <v>51</v>
      </c>
      <c r="E11" s="59" t="s">
        <v>60</v>
      </c>
      <c r="F11" s="54">
        <v>0</v>
      </c>
      <c r="G11" s="56">
        <f t="shared" si="3"/>
        <v>0</v>
      </c>
      <c r="H11" s="57"/>
      <c r="I11" s="58"/>
      <c r="J11" s="58"/>
      <c r="K11" s="58"/>
    </row>
    <row r="12" spans="1:14" ht="18.75" customHeight="1" x14ac:dyDescent="0.25">
      <c r="A12" s="78" t="s">
        <v>61</v>
      </c>
      <c r="B12" s="78">
        <v>4</v>
      </c>
      <c r="C12" s="81" t="s">
        <v>54</v>
      </c>
      <c r="D12" s="53" t="s">
        <v>49</v>
      </c>
      <c r="E12" s="54" t="s">
        <v>60</v>
      </c>
      <c r="F12" s="54">
        <v>0</v>
      </c>
      <c r="G12" s="56">
        <f t="shared" si="3"/>
        <v>0</v>
      </c>
      <c r="H12" s="57"/>
      <c r="I12" s="58"/>
      <c r="J12" s="58"/>
      <c r="K12" s="58"/>
    </row>
    <row r="13" spans="1:14" ht="18.75" customHeight="1" x14ac:dyDescent="0.25">
      <c r="A13" s="79"/>
      <c r="B13" s="79"/>
      <c r="C13" s="82"/>
      <c r="D13" s="53" t="s">
        <v>50</v>
      </c>
      <c r="E13" s="59" t="s">
        <v>60</v>
      </c>
      <c r="F13" s="54">
        <v>0</v>
      </c>
      <c r="G13" s="56">
        <f t="shared" si="3"/>
        <v>0</v>
      </c>
      <c r="H13" s="57"/>
      <c r="I13" s="58"/>
      <c r="J13" s="58"/>
      <c r="K13" s="58"/>
    </row>
    <row r="14" spans="1:14" ht="18.75" customHeight="1" x14ac:dyDescent="0.25">
      <c r="A14" s="80"/>
      <c r="B14" s="80"/>
      <c r="C14" s="83"/>
      <c r="D14" s="53" t="s">
        <v>51</v>
      </c>
      <c r="E14" s="54" t="s">
        <v>60</v>
      </c>
      <c r="F14" s="54">
        <v>0</v>
      </c>
      <c r="G14" s="56">
        <f t="shared" si="3"/>
        <v>0</v>
      </c>
      <c r="H14" s="57"/>
      <c r="I14" s="58"/>
      <c r="J14" s="58"/>
      <c r="K14" s="58"/>
    </row>
    <row r="15" spans="1:14" ht="18.75" customHeight="1" x14ac:dyDescent="0.25">
      <c r="A15" s="78" t="s">
        <v>62</v>
      </c>
      <c r="B15" s="78">
        <v>5</v>
      </c>
      <c r="C15" s="81" t="s">
        <v>55</v>
      </c>
      <c r="D15" s="53" t="s">
        <v>49</v>
      </c>
      <c r="E15" s="59" t="s">
        <v>60</v>
      </c>
      <c r="F15" s="54">
        <v>0</v>
      </c>
      <c r="G15" s="56">
        <f t="shared" si="3"/>
        <v>0</v>
      </c>
      <c r="H15" s="57"/>
      <c r="I15" s="58"/>
      <c r="J15" s="58"/>
      <c r="K15" s="58"/>
    </row>
    <row r="16" spans="1:14" ht="18.75" customHeight="1" x14ac:dyDescent="0.25">
      <c r="A16" s="79"/>
      <c r="B16" s="79"/>
      <c r="C16" s="82"/>
      <c r="D16" s="53" t="s">
        <v>50</v>
      </c>
      <c r="E16" s="59" t="s">
        <v>60</v>
      </c>
      <c r="F16" s="54">
        <v>0</v>
      </c>
      <c r="G16" s="56">
        <f t="shared" si="3"/>
        <v>0</v>
      </c>
      <c r="H16" s="57"/>
      <c r="I16" s="58"/>
      <c r="J16" s="58"/>
      <c r="K16" s="58"/>
    </row>
    <row r="17" spans="1:11" ht="18.75" customHeight="1" x14ac:dyDescent="0.25">
      <c r="A17" s="80"/>
      <c r="B17" s="80"/>
      <c r="C17" s="83"/>
      <c r="D17" s="53" t="s">
        <v>51</v>
      </c>
      <c r="E17" s="54" t="s">
        <v>60</v>
      </c>
      <c r="F17" s="54">
        <v>0</v>
      </c>
      <c r="G17" s="56">
        <f t="shared" si="3"/>
        <v>0</v>
      </c>
      <c r="H17" s="57"/>
      <c r="I17" s="58"/>
      <c r="J17" s="58"/>
      <c r="K17" s="58"/>
    </row>
    <row r="18" spans="1:11" ht="18.75" customHeight="1" x14ac:dyDescent="0.25">
      <c r="A18" s="78" t="s">
        <v>62</v>
      </c>
      <c r="B18" s="78">
        <v>6</v>
      </c>
      <c r="C18" s="81" t="s">
        <v>56</v>
      </c>
      <c r="D18" s="53" t="s">
        <v>49</v>
      </c>
      <c r="E18" s="59" t="s">
        <v>60</v>
      </c>
      <c r="F18" s="54">
        <v>0</v>
      </c>
      <c r="G18" s="56">
        <f t="shared" si="3"/>
        <v>0</v>
      </c>
      <c r="H18" s="57"/>
      <c r="I18" s="58"/>
      <c r="J18" s="58"/>
      <c r="K18" s="58"/>
    </row>
    <row r="19" spans="1:11" ht="18.75" customHeight="1" x14ac:dyDescent="0.25">
      <c r="A19" s="79"/>
      <c r="B19" s="79"/>
      <c r="C19" s="82"/>
      <c r="D19" s="53" t="s">
        <v>50</v>
      </c>
      <c r="E19" s="59" t="s">
        <v>60</v>
      </c>
      <c r="F19" s="54">
        <v>0</v>
      </c>
      <c r="G19" s="56">
        <f t="shared" si="3"/>
        <v>0</v>
      </c>
      <c r="H19" s="57"/>
      <c r="I19" s="58"/>
      <c r="J19" s="58"/>
      <c r="K19" s="58"/>
    </row>
    <row r="20" spans="1:11" ht="18.75" customHeight="1" x14ac:dyDescent="0.25">
      <c r="A20" s="80"/>
      <c r="B20" s="80"/>
      <c r="C20" s="83"/>
      <c r="D20" s="53" t="s">
        <v>51</v>
      </c>
      <c r="E20" s="54" t="s">
        <v>60</v>
      </c>
      <c r="F20" s="54">
        <v>0</v>
      </c>
      <c r="G20" s="56">
        <f t="shared" si="3"/>
        <v>0</v>
      </c>
      <c r="H20" s="57"/>
      <c r="I20" s="58"/>
      <c r="J20" s="58"/>
      <c r="K20" s="58"/>
    </row>
    <row r="21" spans="1:11" ht="18.75" customHeight="1" x14ac:dyDescent="0.25">
      <c r="A21" s="78" t="s">
        <v>62</v>
      </c>
      <c r="B21" s="78">
        <v>7</v>
      </c>
      <c r="C21" s="81" t="s">
        <v>57</v>
      </c>
      <c r="D21" s="53" t="s">
        <v>49</v>
      </c>
      <c r="E21" s="54" t="s">
        <v>60</v>
      </c>
      <c r="F21" s="54">
        <v>0</v>
      </c>
      <c r="G21" s="56">
        <f t="shared" si="3"/>
        <v>0</v>
      </c>
      <c r="H21" s="57"/>
      <c r="I21" s="58"/>
      <c r="J21" s="58"/>
      <c r="K21" s="58"/>
    </row>
    <row r="22" spans="1:11" ht="18.75" customHeight="1" x14ac:dyDescent="0.25">
      <c r="A22" s="79"/>
      <c r="B22" s="79"/>
      <c r="C22" s="82"/>
      <c r="D22" s="53" t="s">
        <v>50</v>
      </c>
      <c r="E22" s="59" t="s">
        <v>60</v>
      </c>
      <c r="F22" s="54">
        <v>0</v>
      </c>
      <c r="G22" s="56">
        <f t="shared" si="3"/>
        <v>0</v>
      </c>
      <c r="H22" s="57"/>
      <c r="I22" s="58"/>
      <c r="J22" s="58"/>
      <c r="K22" s="58"/>
    </row>
    <row r="23" spans="1:11" ht="18.75" customHeight="1" x14ac:dyDescent="0.25">
      <c r="A23" s="80"/>
      <c r="B23" s="80"/>
      <c r="C23" s="83"/>
      <c r="D23" s="53" t="s">
        <v>51</v>
      </c>
      <c r="E23" s="59" t="s">
        <v>60</v>
      </c>
      <c r="F23" s="54">
        <v>0</v>
      </c>
      <c r="G23" s="56">
        <f t="shared" si="3"/>
        <v>0</v>
      </c>
      <c r="H23" s="57"/>
      <c r="I23" s="58"/>
      <c r="J23" s="58"/>
      <c r="K23" s="58"/>
    </row>
    <row r="24" spans="1:11" ht="18.75" customHeight="1" x14ac:dyDescent="0.25">
      <c r="A24" s="78" t="s">
        <v>62</v>
      </c>
      <c r="B24" s="78">
        <v>8</v>
      </c>
      <c r="C24" s="81" t="s">
        <v>58</v>
      </c>
      <c r="D24" s="53" t="s">
        <v>49</v>
      </c>
      <c r="E24" s="54" t="s">
        <v>60</v>
      </c>
      <c r="F24" s="54">
        <v>0</v>
      </c>
      <c r="G24" s="56">
        <f t="shared" si="3"/>
        <v>0</v>
      </c>
      <c r="H24" s="57"/>
      <c r="I24" s="58"/>
      <c r="J24" s="58"/>
      <c r="K24" s="58"/>
    </row>
    <row r="25" spans="1:11" ht="18.75" customHeight="1" x14ac:dyDescent="0.25">
      <c r="A25" s="79"/>
      <c r="B25" s="79"/>
      <c r="C25" s="82"/>
      <c r="D25" s="53" t="s">
        <v>50</v>
      </c>
      <c r="E25" s="59" t="s">
        <v>60</v>
      </c>
      <c r="F25" s="54">
        <v>0</v>
      </c>
      <c r="G25" s="56">
        <f t="shared" si="3"/>
        <v>0</v>
      </c>
      <c r="H25" s="57"/>
      <c r="I25" s="58"/>
      <c r="J25" s="58"/>
      <c r="K25" s="58"/>
    </row>
    <row r="26" spans="1:11" ht="18.75" customHeight="1" x14ac:dyDescent="0.25">
      <c r="A26" s="80"/>
      <c r="B26" s="80"/>
      <c r="C26" s="83"/>
      <c r="D26" s="53" t="s">
        <v>51</v>
      </c>
      <c r="E26" s="59" t="s">
        <v>60</v>
      </c>
      <c r="F26" s="54">
        <v>0</v>
      </c>
      <c r="G26" s="56">
        <f t="shared" si="3"/>
        <v>0</v>
      </c>
      <c r="H26" s="57"/>
      <c r="I26" s="58"/>
      <c r="J26" s="58"/>
      <c r="K26" s="58"/>
    </row>
    <row r="27" spans="1:11" s="34" customFormat="1" x14ac:dyDescent="0.25">
      <c r="A27" s="1"/>
      <c r="B27" s="2"/>
      <c r="C27" s="22"/>
      <c r="D27" s="2"/>
      <c r="E27" s="2"/>
      <c r="F27" s="1"/>
      <c r="G27" s="29"/>
      <c r="H27" s="3"/>
      <c r="I27" s="35"/>
      <c r="J27" s="52">
        <f>SUM(J3:J26)</f>
        <v>342089.66000000003</v>
      </c>
      <c r="K27" s="52">
        <f>SUM(K3:K26)</f>
        <v>44716.04</v>
      </c>
    </row>
    <row r="28" spans="1:11" s="34" customFormat="1" x14ac:dyDescent="0.25">
      <c r="F28" s="2"/>
      <c r="G28" s="22"/>
      <c r="H28" s="2"/>
      <c r="I28" s="2"/>
    </row>
    <row r="29" spans="1:11" s="34" customFormat="1" ht="15.75" x14ac:dyDescent="0.25">
      <c r="F29" s="2"/>
      <c r="G29" s="92" t="s">
        <v>67</v>
      </c>
      <c r="H29" s="93"/>
      <c r="I29" s="93"/>
      <c r="J29" s="93"/>
      <c r="K29" s="94"/>
    </row>
    <row r="30" spans="1:11" s="34" customFormat="1" ht="33" customHeight="1" x14ac:dyDescent="0.25">
      <c r="F30" s="2"/>
      <c r="G30" s="95" t="s">
        <v>68</v>
      </c>
      <c r="H30" s="96"/>
      <c r="I30" s="96"/>
      <c r="J30" s="96"/>
      <c r="K30" s="97"/>
    </row>
    <row r="31" spans="1:11" s="34" customFormat="1" ht="15.75" x14ac:dyDescent="0.25">
      <c r="F31" s="2"/>
      <c r="G31" s="99" t="s">
        <v>47</v>
      </c>
      <c r="H31" s="100"/>
      <c r="I31" s="100"/>
      <c r="J31" s="100"/>
      <c r="K31" s="101"/>
    </row>
    <row r="32" spans="1:11" s="34" customFormat="1" ht="15.75" x14ac:dyDescent="0.25">
      <c r="F32" s="2"/>
      <c r="G32" s="44" t="s">
        <v>41</v>
      </c>
      <c r="H32" s="45"/>
      <c r="I32" s="45"/>
      <c r="J32" s="45"/>
      <c r="K32" s="40">
        <f>J27</f>
        <v>342089.66000000003</v>
      </c>
    </row>
    <row r="33" spans="1:11" s="34" customFormat="1" ht="15.75" x14ac:dyDescent="0.25">
      <c r="F33" s="2"/>
      <c r="G33" s="46" t="s">
        <v>42</v>
      </c>
      <c r="H33" s="47"/>
      <c r="I33" s="47"/>
      <c r="J33" s="47"/>
      <c r="K33" s="41">
        <f>K27</f>
        <v>44716.04</v>
      </c>
    </row>
    <row r="34" spans="1:11" s="34" customFormat="1" ht="15.75" x14ac:dyDescent="0.25">
      <c r="F34" s="2"/>
      <c r="G34" s="46" t="s">
        <v>43</v>
      </c>
      <c r="H34" s="47"/>
      <c r="I34" s="47"/>
      <c r="J34" s="47"/>
      <c r="K34" s="43"/>
    </row>
    <row r="35" spans="1:11" s="34" customFormat="1" ht="15.75" x14ac:dyDescent="0.25">
      <c r="F35" s="2"/>
      <c r="G35" s="48" t="s">
        <v>44</v>
      </c>
      <c r="H35" s="49"/>
      <c r="I35" s="49"/>
      <c r="J35" s="49"/>
      <c r="K35" s="42">
        <f>K33/K32</f>
        <v>0.13071438639799868</v>
      </c>
    </row>
    <row r="36" spans="1:11" s="34" customFormat="1" ht="15.75" x14ac:dyDescent="0.25">
      <c r="A36" s="1"/>
      <c r="B36" s="2"/>
      <c r="C36" s="22"/>
      <c r="D36" s="2"/>
      <c r="E36" s="2"/>
      <c r="F36" s="1"/>
      <c r="G36" s="89" t="s">
        <v>75</v>
      </c>
      <c r="H36" s="90"/>
      <c r="I36" s="90"/>
      <c r="J36" s="90"/>
      <c r="K36" s="91"/>
    </row>
    <row r="37" spans="1:11" s="34" customFormat="1" x14ac:dyDescent="0.25">
      <c r="A37" s="1"/>
      <c r="B37" s="2"/>
      <c r="C37" s="22"/>
      <c r="D37" s="2"/>
      <c r="E37" s="2"/>
      <c r="F37" s="1"/>
      <c r="G37" s="29"/>
      <c r="H37" s="3"/>
      <c r="I37" s="35"/>
    </row>
    <row r="38" spans="1:11" s="34" customFormat="1" x14ac:dyDescent="0.25">
      <c r="A38" s="1"/>
      <c r="B38" s="2"/>
      <c r="C38" s="22"/>
      <c r="D38" s="2"/>
      <c r="E38" s="2"/>
      <c r="F38" s="1"/>
      <c r="G38" s="29"/>
      <c r="H38" s="3"/>
      <c r="I38" s="35"/>
    </row>
    <row r="39" spans="1:11" s="34" customFormat="1" x14ac:dyDescent="0.25">
      <c r="A39" s="1"/>
      <c r="B39" s="2"/>
      <c r="C39" s="22"/>
      <c r="D39" s="2"/>
      <c r="E39" s="2"/>
      <c r="F39" s="1"/>
      <c r="G39" s="29"/>
      <c r="H39" s="3"/>
      <c r="I39" s="35"/>
    </row>
    <row r="40" spans="1:11" s="34" customFormat="1" x14ac:dyDescent="0.25">
      <c r="A40" s="1"/>
      <c r="B40" s="2"/>
      <c r="C40" s="22"/>
      <c r="D40" s="2"/>
      <c r="E40" s="2"/>
      <c r="F40" s="1"/>
      <c r="G40" s="29"/>
      <c r="H40" s="3"/>
      <c r="I40" s="35"/>
    </row>
    <row r="41" spans="1:11" s="34" customFormat="1" x14ac:dyDescent="0.25">
      <c r="A41" s="1"/>
      <c r="B41" s="2"/>
      <c r="C41" s="22"/>
      <c r="D41" s="2"/>
      <c r="E41" s="2"/>
      <c r="F41" s="1"/>
      <c r="G41" s="29"/>
      <c r="H41" s="3"/>
      <c r="I41" s="35"/>
    </row>
    <row r="42" spans="1:11" s="34" customFormat="1" x14ac:dyDescent="0.25">
      <c r="A42" s="1"/>
      <c r="B42" s="2"/>
      <c r="C42" s="22"/>
      <c r="D42" s="2"/>
      <c r="E42" s="2"/>
      <c r="F42" s="1"/>
      <c r="G42" s="29"/>
      <c r="H42" s="3"/>
      <c r="I42" s="35"/>
    </row>
    <row r="43" spans="1:11" s="34" customFormat="1" x14ac:dyDescent="0.25">
      <c r="A43" s="1"/>
      <c r="B43" s="2"/>
      <c r="C43" s="22"/>
      <c r="D43" s="2"/>
      <c r="E43" s="2"/>
      <c r="F43" s="1"/>
      <c r="G43" s="29"/>
      <c r="H43" s="3"/>
      <c r="I43" s="35"/>
    </row>
    <row r="44" spans="1:11" s="34" customFormat="1" x14ac:dyDescent="0.25">
      <c r="A44" s="1"/>
      <c r="B44" s="2"/>
      <c r="C44" s="22"/>
      <c r="D44" s="2"/>
      <c r="E44" s="2"/>
      <c r="F44" s="1"/>
      <c r="G44" s="29"/>
      <c r="H44" s="3"/>
      <c r="I44" s="35"/>
    </row>
    <row r="45" spans="1:11" s="34" customFormat="1" x14ac:dyDescent="0.25">
      <c r="A45" s="1"/>
      <c r="B45" s="2"/>
      <c r="C45" s="22"/>
      <c r="D45" s="2"/>
      <c r="E45" s="2"/>
      <c r="F45" s="1"/>
      <c r="G45" s="29"/>
      <c r="H45" s="3"/>
      <c r="I45" s="35"/>
    </row>
    <row r="46" spans="1:11" s="34" customFormat="1" x14ac:dyDescent="0.25">
      <c r="A46" s="1"/>
      <c r="B46" s="2"/>
      <c r="C46" s="22"/>
      <c r="D46" s="2"/>
      <c r="E46" s="2"/>
      <c r="F46" s="1"/>
      <c r="G46" s="29"/>
      <c r="H46" s="3"/>
      <c r="I46" s="35"/>
    </row>
    <row r="47" spans="1:11" s="34" customFormat="1" x14ac:dyDescent="0.25">
      <c r="A47" s="1"/>
      <c r="B47" s="2"/>
      <c r="C47" s="22"/>
      <c r="D47" s="2"/>
      <c r="E47" s="2"/>
      <c r="F47" s="1"/>
      <c r="G47" s="29"/>
      <c r="H47" s="3"/>
      <c r="I47" s="35"/>
    </row>
    <row r="48" spans="1:11" s="34" customFormat="1" x14ac:dyDescent="0.25">
      <c r="A48" s="1"/>
      <c r="B48" s="2"/>
      <c r="C48" s="22"/>
      <c r="D48" s="2"/>
      <c r="E48" s="2"/>
      <c r="F48" s="1"/>
      <c r="G48" s="29"/>
      <c r="H48" s="3"/>
      <c r="I48" s="35"/>
    </row>
    <row r="49" spans="1:9" s="34" customFormat="1" x14ac:dyDescent="0.25">
      <c r="A49" s="1"/>
      <c r="B49" s="2"/>
      <c r="C49" s="22"/>
      <c r="D49" s="2"/>
      <c r="E49" s="2"/>
      <c r="F49" s="1"/>
      <c r="G49" s="29"/>
      <c r="H49" s="3"/>
      <c r="I49" s="35"/>
    </row>
    <row r="50" spans="1:9" s="34" customFormat="1" x14ac:dyDescent="0.25">
      <c r="A50" s="1"/>
      <c r="B50" s="2"/>
      <c r="C50" s="22"/>
      <c r="D50" s="2"/>
      <c r="E50" s="2"/>
      <c r="F50" s="1"/>
      <c r="G50" s="29"/>
      <c r="H50" s="3"/>
      <c r="I50" s="35"/>
    </row>
    <row r="51" spans="1:9" s="34" customFormat="1" x14ac:dyDescent="0.25">
      <c r="A51" s="1"/>
      <c r="B51" s="2"/>
      <c r="C51" s="22"/>
      <c r="D51" s="2"/>
      <c r="E51" s="2"/>
      <c r="F51" s="1"/>
      <c r="G51" s="29"/>
      <c r="H51" s="3"/>
      <c r="I51" s="35"/>
    </row>
    <row r="52" spans="1:9" s="34" customFormat="1" x14ac:dyDescent="0.25">
      <c r="A52" s="1"/>
      <c r="B52" s="2"/>
      <c r="C52" s="22"/>
      <c r="D52" s="2"/>
      <c r="E52" s="2"/>
      <c r="F52" s="1"/>
      <c r="G52" s="29"/>
      <c r="H52" s="3"/>
      <c r="I52" s="35"/>
    </row>
    <row r="53" spans="1:9" s="34" customFormat="1" x14ac:dyDescent="0.25">
      <c r="A53" s="1"/>
      <c r="B53" s="2"/>
      <c r="C53" s="22"/>
      <c r="D53" s="2"/>
      <c r="E53" s="2"/>
      <c r="F53" s="1"/>
      <c r="G53" s="29"/>
      <c r="H53" s="3"/>
      <c r="I53" s="35"/>
    </row>
    <row r="54" spans="1:9" s="34" customFormat="1" x14ac:dyDescent="0.25">
      <c r="A54" s="1"/>
      <c r="B54" s="2"/>
      <c r="C54" s="22"/>
      <c r="D54" s="2"/>
      <c r="E54" s="2"/>
      <c r="F54" s="1"/>
      <c r="G54" s="29"/>
      <c r="H54" s="3"/>
      <c r="I54" s="35"/>
    </row>
    <row r="55" spans="1:9" s="34" customFormat="1" x14ac:dyDescent="0.25">
      <c r="A55" s="1"/>
      <c r="B55" s="2"/>
      <c r="C55" s="22"/>
      <c r="D55" s="2"/>
      <c r="E55" s="2"/>
      <c r="F55" s="1"/>
      <c r="G55" s="29"/>
      <c r="H55" s="3"/>
      <c r="I55" s="35"/>
    </row>
    <row r="56" spans="1:9" s="34" customFormat="1" x14ac:dyDescent="0.25">
      <c r="A56" s="1"/>
      <c r="B56" s="2"/>
      <c r="C56" s="22"/>
      <c r="D56" s="2"/>
      <c r="E56" s="2"/>
      <c r="F56" s="1"/>
      <c r="G56" s="29"/>
      <c r="H56" s="3"/>
      <c r="I56" s="35"/>
    </row>
    <row r="57" spans="1:9" s="34" customFormat="1" x14ac:dyDescent="0.25">
      <c r="A57" s="1"/>
      <c r="B57" s="2"/>
      <c r="C57" s="22"/>
      <c r="D57" s="2"/>
      <c r="E57" s="2"/>
      <c r="F57" s="1"/>
      <c r="G57" s="29"/>
      <c r="H57" s="3"/>
      <c r="I57" s="35"/>
    </row>
    <row r="58" spans="1:9" s="34" customFormat="1" x14ac:dyDescent="0.25">
      <c r="A58" s="1"/>
      <c r="B58" s="2"/>
      <c r="C58" s="22"/>
      <c r="D58" s="2"/>
      <c r="E58" s="2"/>
      <c r="F58" s="1"/>
      <c r="G58" s="29"/>
      <c r="H58" s="3"/>
      <c r="I58" s="35"/>
    </row>
    <row r="59" spans="1:9" s="34" customFormat="1" x14ac:dyDescent="0.25">
      <c r="A59" s="1"/>
      <c r="B59" s="2"/>
      <c r="C59" s="22"/>
      <c r="D59" s="2"/>
      <c r="E59" s="2"/>
      <c r="F59" s="1"/>
      <c r="G59" s="29"/>
      <c r="H59" s="3"/>
      <c r="I59" s="35"/>
    </row>
    <row r="60" spans="1:9" s="34" customFormat="1" x14ac:dyDescent="0.25">
      <c r="A60" s="1"/>
      <c r="B60" s="2"/>
      <c r="C60" s="22"/>
      <c r="D60" s="2"/>
      <c r="E60" s="2"/>
      <c r="F60" s="1"/>
      <c r="G60" s="29"/>
      <c r="H60" s="3"/>
      <c r="I60" s="35"/>
    </row>
    <row r="61" spans="1:9" s="34" customFormat="1" x14ac:dyDescent="0.25">
      <c r="A61" s="1"/>
      <c r="B61" s="2"/>
      <c r="C61" s="22"/>
      <c r="D61" s="2"/>
      <c r="E61" s="2"/>
      <c r="F61" s="1"/>
      <c r="G61" s="29"/>
      <c r="H61" s="3"/>
      <c r="I61" s="35"/>
    </row>
    <row r="62" spans="1:9" s="34" customFormat="1" x14ac:dyDescent="0.25">
      <c r="A62" s="1"/>
      <c r="B62" s="2"/>
      <c r="C62" s="22"/>
      <c r="D62" s="2"/>
      <c r="E62" s="2"/>
      <c r="F62" s="1"/>
      <c r="G62" s="29"/>
      <c r="H62" s="3"/>
      <c r="I62" s="35"/>
    </row>
    <row r="63" spans="1:9" s="34" customFormat="1" x14ac:dyDescent="0.25">
      <c r="A63" s="1"/>
      <c r="B63" s="2"/>
      <c r="C63" s="22"/>
      <c r="D63" s="2"/>
      <c r="E63" s="2"/>
      <c r="F63" s="1"/>
      <c r="G63" s="29"/>
      <c r="H63" s="3"/>
      <c r="I63" s="35"/>
    </row>
    <row r="64" spans="1:9" s="34" customFormat="1" x14ac:dyDescent="0.25">
      <c r="A64" s="1"/>
      <c r="B64" s="2"/>
      <c r="C64" s="22"/>
      <c r="D64" s="2"/>
      <c r="E64" s="2"/>
      <c r="F64" s="1"/>
      <c r="G64" s="29"/>
      <c r="H64" s="3"/>
      <c r="I64" s="35"/>
    </row>
    <row r="65" spans="1:9" s="34" customFormat="1" x14ac:dyDescent="0.25">
      <c r="A65" s="1"/>
      <c r="B65" s="2"/>
      <c r="C65" s="22"/>
      <c r="D65" s="2"/>
      <c r="E65" s="2"/>
      <c r="F65" s="1"/>
      <c r="G65" s="29"/>
      <c r="H65" s="3"/>
      <c r="I65" s="35"/>
    </row>
    <row r="66" spans="1:9" s="34" customFormat="1" x14ac:dyDescent="0.25">
      <c r="A66" s="1"/>
      <c r="B66" s="2"/>
      <c r="C66" s="22"/>
      <c r="D66" s="2"/>
      <c r="E66" s="2"/>
      <c r="F66" s="1"/>
      <c r="G66" s="29"/>
      <c r="H66" s="3"/>
      <c r="I66" s="35"/>
    </row>
    <row r="67" spans="1:9" s="34" customFormat="1" x14ac:dyDescent="0.25">
      <c r="A67" s="1"/>
      <c r="B67" s="2"/>
      <c r="C67" s="22"/>
      <c r="D67" s="2"/>
      <c r="E67" s="2"/>
      <c r="F67" s="1"/>
      <c r="G67" s="29"/>
      <c r="H67" s="3"/>
      <c r="I67" s="35"/>
    </row>
    <row r="68" spans="1:9" s="34" customFormat="1" x14ac:dyDescent="0.25">
      <c r="A68" s="1"/>
      <c r="B68" s="2"/>
      <c r="C68" s="22"/>
      <c r="D68" s="2"/>
      <c r="E68" s="2"/>
      <c r="F68" s="1"/>
      <c r="G68" s="29"/>
      <c r="H68" s="3"/>
      <c r="I68" s="35"/>
    </row>
    <row r="69" spans="1:9" s="34" customFormat="1" x14ac:dyDescent="0.25">
      <c r="A69" s="1"/>
      <c r="B69" s="2"/>
      <c r="C69" s="22"/>
      <c r="D69" s="2"/>
      <c r="E69" s="2"/>
      <c r="F69" s="1"/>
      <c r="G69" s="29"/>
      <c r="H69" s="3"/>
      <c r="I69" s="35"/>
    </row>
    <row r="70" spans="1:9" s="34" customFormat="1" x14ac:dyDescent="0.25">
      <c r="A70" s="1"/>
      <c r="B70" s="2"/>
      <c r="C70" s="22"/>
      <c r="D70" s="2"/>
      <c r="E70" s="2"/>
      <c r="F70" s="1"/>
      <c r="G70" s="29"/>
      <c r="H70" s="3"/>
      <c r="I70" s="35"/>
    </row>
    <row r="71" spans="1:9" s="34" customFormat="1" x14ac:dyDescent="0.25">
      <c r="A71" s="1"/>
      <c r="B71" s="2"/>
      <c r="C71" s="22"/>
      <c r="D71" s="2"/>
      <c r="E71" s="2"/>
      <c r="F71" s="1"/>
      <c r="G71" s="29"/>
      <c r="H71" s="3"/>
      <c r="I71" s="35"/>
    </row>
    <row r="72" spans="1:9" s="34" customFormat="1" x14ac:dyDescent="0.25">
      <c r="A72" s="1"/>
      <c r="B72" s="2"/>
      <c r="C72" s="22"/>
      <c r="D72" s="2"/>
      <c r="E72" s="2"/>
      <c r="F72" s="1"/>
      <c r="G72" s="29"/>
      <c r="H72" s="3"/>
      <c r="I72" s="35"/>
    </row>
    <row r="73" spans="1:9" s="34" customFormat="1" x14ac:dyDescent="0.25">
      <c r="A73" s="1"/>
      <c r="B73" s="2"/>
      <c r="C73" s="22"/>
      <c r="D73" s="2"/>
      <c r="E73" s="2"/>
      <c r="F73" s="1"/>
      <c r="G73" s="29"/>
      <c r="H73" s="3"/>
      <c r="I73" s="35"/>
    </row>
    <row r="74" spans="1:9" s="34" customFormat="1" x14ac:dyDescent="0.25">
      <c r="A74" s="1"/>
      <c r="B74" s="2"/>
      <c r="C74" s="22"/>
      <c r="D74" s="2"/>
      <c r="E74" s="2"/>
      <c r="F74" s="1"/>
      <c r="G74" s="29"/>
      <c r="H74" s="3"/>
      <c r="I74" s="35"/>
    </row>
    <row r="75" spans="1:9" s="34" customFormat="1" x14ac:dyDescent="0.25">
      <c r="A75" s="1"/>
      <c r="B75" s="2"/>
      <c r="C75" s="22"/>
      <c r="D75" s="2"/>
      <c r="E75" s="2"/>
      <c r="F75" s="1"/>
      <c r="G75" s="29"/>
      <c r="H75" s="3"/>
      <c r="I75" s="35"/>
    </row>
    <row r="76" spans="1:9" s="34" customFormat="1" x14ac:dyDescent="0.25">
      <c r="A76" s="1"/>
      <c r="B76" s="2"/>
      <c r="C76" s="22"/>
      <c r="D76" s="2"/>
      <c r="E76" s="2"/>
      <c r="F76" s="1"/>
      <c r="G76" s="29"/>
      <c r="H76" s="3"/>
      <c r="I76" s="35"/>
    </row>
    <row r="77" spans="1:9" s="34" customFormat="1" x14ac:dyDescent="0.25">
      <c r="A77" s="1"/>
      <c r="B77" s="2"/>
      <c r="C77" s="22"/>
      <c r="D77" s="2"/>
      <c r="E77" s="2"/>
      <c r="F77" s="1"/>
      <c r="G77" s="29"/>
      <c r="H77" s="3"/>
      <c r="I77" s="35"/>
    </row>
    <row r="78" spans="1:9" s="34" customFormat="1" x14ac:dyDescent="0.25">
      <c r="A78" s="1"/>
      <c r="B78" s="2"/>
      <c r="C78" s="22"/>
      <c r="D78" s="2"/>
      <c r="E78" s="2"/>
      <c r="F78" s="1"/>
      <c r="G78" s="29"/>
      <c r="H78" s="3"/>
      <c r="I78" s="35"/>
    </row>
    <row r="79" spans="1:9" s="34" customFormat="1" x14ac:dyDescent="0.25">
      <c r="A79" s="1"/>
      <c r="B79" s="2"/>
      <c r="C79" s="22"/>
      <c r="D79" s="2"/>
      <c r="E79" s="2"/>
      <c r="F79" s="1"/>
      <c r="G79" s="29"/>
      <c r="H79" s="3"/>
      <c r="I79" s="35"/>
    </row>
    <row r="80" spans="1:9" s="34" customFormat="1" x14ac:dyDescent="0.25">
      <c r="A80" s="1"/>
      <c r="B80" s="2"/>
      <c r="C80" s="22"/>
      <c r="D80" s="2"/>
      <c r="E80" s="2"/>
      <c r="F80" s="1"/>
      <c r="G80" s="29"/>
      <c r="H80" s="3"/>
      <c r="I80" s="35"/>
    </row>
    <row r="81" spans="1:9" s="34" customFormat="1" x14ac:dyDescent="0.25">
      <c r="A81" s="1"/>
      <c r="B81" s="2"/>
      <c r="C81" s="22"/>
      <c r="D81" s="2"/>
      <c r="E81" s="2"/>
      <c r="F81" s="1"/>
      <c r="G81" s="29"/>
      <c r="H81" s="3"/>
      <c r="I81" s="35"/>
    </row>
    <row r="82" spans="1:9" s="34" customFormat="1" x14ac:dyDescent="0.25">
      <c r="A82" s="1"/>
      <c r="B82" s="2"/>
      <c r="C82" s="22"/>
      <c r="D82" s="2"/>
      <c r="E82" s="2"/>
      <c r="F82" s="1"/>
      <c r="G82" s="29"/>
      <c r="H82" s="3"/>
      <c r="I82" s="35"/>
    </row>
    <row r="83" spans="1:9" s="34" customFormat="1" x14ac:dyDescent="0.25">
      <c r="A83" s="1"/>
      <c r="B83" s="2"/>
      <c r="C83" s="22"/>
      <c r="D83" s="2"/>
      <c r="E83" s="2"/>
      <c r="F83" s="1"/>
      <c r="G83" s="29"/>
      <c r="H83" s="3"/>
      <c r="I83" s="35"/>
    </row>
    <row r="84" spans="1:9" s="34" customFormat="1" x14ac:dyDescent="0.25">
      <c r="A84" s="1"/>
      <c r="B84" s="2"/>
      <c r="C84" s="22"/>
      <c r="D84" s="2"/>
      <c r="E84" s="2"/>
      <c r="F84" s="1"/>
      <c r="G84" s="29"/>
      <c r="H84" s="3"/>
      <c r="I84" s="35"/>
    </row>
    <row r="85" spans="1:9" s="34" customFormat="1" x14ac:dyDescent="0.25">
      <c r="A85" s="1"/>
      <c r="B85" s="2"/>
      <c r="C85" s="22"/>
      <c r="D85" s="2"/>
      <c r="E85" s="2"/>
      <c r="F85" s="1"/>
      <c r="G85" s="29"/>
      <c r="H85" s="3"/>
      <c r="I85" s="35"/>
    </row>
    <row r="86" spans="1:9" s="34" customFormat="1" x14ac:dyDescent="0.25">
      <c r="A86" s="1"/>
      <c r="B86" s="2"/>
      <c r="C86" s="22"/>
      <c r="D86" s="2"/>
      <c r="E86" s="2"/>
      <c r="F86" s="1"/>
      <c r="G86" s="29"/>
      <c r="H86" s="3"/>
      <c r="I86" s="35"/>
    </row>
    <row r="87" spans="1:9" s="34" customFormat="1" x14ac:dyDescent="0.25">
      <c r="A87" s="1"/>
      <c r="B87" s="2"/>
      <c r="C87" s="22"/>
      <c r="D87" s="2"/>
      <c r="E87" s="2"/>
      <c r="F87" s="1"/>
      <c r="G87" s="29"/>
      <c r="H87" s="3"/>
      <c r="I87" s="35"/>
    </row>
    <row r="88" spans="1:9" s="34" customFormat="1" x14ac:dyDescent="0.25">
      <c r="A88" s="1"/>
      <c r="B88" s="2"/>
      <c r="C88" s="22"/>
      <c r="D88" s="2"/>
      <c r="E88" s="2"/>
      <c r="F88" s="1"/>
      <c r="G88" s="29"/>
      <c r="H88" s="3"/>
      <c r="I88" s="35"/>
    </row>
    <row r="89" spans="1:9" s="34" customFormat="1" x14ac:dyDescent="0.25">
      <c r="A89" s="1"/>
      <c r="B89" s="2"/>
      <c r="C89" s="22"/>
      <c r="D89" s="2"/>
      <c r="E89" s="2"/>
      <c r="F89" s="1"/>
      <c r="G89" s="29"/>
      <c r="H89" s="3"/>
      <c r="I89" s="35"/>
    </row>
    <row r="90" spans="1:9" s="34" customFormat="1" x14ac:dyDescent="0.25">
      <c r="A90" s="1"/>
      <c r="B90" s="2"/>
      <c r="C90" s="22"/>
      <c r="D90" s="2"/>
      <c r="E90" s="2"/>
      <c r="F90" s="1"/>
      <c r="G90" s="29"/>
      <c r="H90" s="3"/>
      <c r="I90" s="35"/>
    </row>
    <row r="91" spans="1:9" s="34" customFormat="1" x14ac:dyDescent="0.25">
      <c r="A91" s="1"/>
      <c r="B91" s="2"/>
      <c r="C91" s="22"/>
      <c r="D91" s="2"/>
      <c r="E91" s="2"/>
      <c r="F91" s="1"/>
      <c r="G91" s="29"/>
      <c r="H91" s="3"/>
      <c r="I91" s="35"/>
    </row>
    <row r="92" spans="1:9" s="34" customFormat="1" x14ac:dyDescent="0.25">
      <c r="A92" s="1"/>
      <c r="B92" s="2"/>
      <c r="C92" s="22"/>
      <c r="D92" s="2"/>
      <c r="E92" s="2"/>
      <c r="F92" s="1"/>
      <c r="G92" s="29"/>
      <c r="H92" s="3"/>
      <c r="I92" s="35"/>
    </row>
    <row r="93" spans="1:9" s="34" customFormat="1" x14ac:dyDescent="0.25">
      <c r="A93" s="1"/>
      <c r="B93" s="2"/>
      <c r="C93" s="22"/>
      <c r="D93" s="2"/>
      <c r="E93" s="2"/>
      <c r="F93" s="1"/>
      <c r="G93" s="29"/>
      <c r="H93" s="3"/>
      <c r="I93" s="35"/>
    </row>
    <row r="94" spans="1:9" s="34" customFormat="1" x14ac:dyDescent="0.25">
      <c r="A94" s="1"/>
      <c r="B94" s="2"/>
      <c r="C94" s="22"/>
      <c r="D94" s="2"/>
      <c r="E94" s="2"/>
      <c r="F94" s="1"/>
      <c r="G94" s="29"/>
      <c r="H94" s="3"/>
      <c r="I94" s="35"/>
    </row>
    <row r="95" spans="1:9" s="34" customFormat="1" x14ac:dyDescent="0.25">
      <c r="A95" s="1"/>
      <c r="B95" s="2"/>
      <c r="C95" s="22"/>
      <c r="D95" s="2"/>
      <c r="E95" s="2"/>
      <c r="F95" s="1"/>
      <c r="G95" s="29"/>
      <c r="H95" s="3"/>
      <c r="I95" s="35"/>
    </row>
    <row r="96" spans="1:9" s="34" customFormat="1" x14ac:dyDescent="0.25">
      <c r="A96" s="1"/>
      <c r="B96" s="2"/>
      <c r="C96" s="22"/>
      <c r="D96" s="2"/>
      <c r="E96" s="2"/>
      <c r="F96" s="1"/>
      <c r="G96" s="29"/>
      <c r="H96" s="3"/>
      <c r="I96" s="35"/>
    </row>
    <row r="97" spans="1:9" s="34" customFormat="1" x14ac:dyDescent="0.25">
      <c r="A97" s="1"/>
      <c r="B97" s="2"/>
      <c r="C97" s="22"/>
      <c r="D97" s="2"/>
      <c r="E97" s="2"/>
      <c r="F97" s="1"/>
      <c r="G97" s="29"/>
      <c r="H97" s="3"/>
      <c r="I97" s="35"/>
    </row>
    <row r="98" spans="1:9" s="34" customFormat="1" x14ac:dyDescent="0.25">
      <c r="A98" s="1"/>
      <c r="B98" s="2"/>
      <c r="C98" s="22"/>
      <c r="D98" s="2"/>
      <c r="E98" s="2"/>
      <c r="F98" s="1"/>
      <c r="G98" s="29"/>
      <c r="H98" s="3"/>
      <c r="I98" s="35"/>
    </row>
    <row r="99" spans="1:9" s="34" customFormat="1" x14ac:dyDescent="0.25">
      <c r="A99" s="1"/>
      <c r="B99" s="2"/>
      <c r="C99" s="22"/>
      <c r="D99" s="2"/>
      <c r="E99" s="2"/>
      <c r="F99" s="1"/>
      <c r="G99" s="29"/>
      <c r="H99" s="3"/>
      <c r="I99" s="35"/>
    </row>
    <row r="100" spans="1:9" s="34" customFormat="1" x14ac:dyDescent="0.25">
      <c r="A100" s="1"/>
      <c r="B100" s="2"/>
      <c r="C100" s="22"/>
      <c r="D100" s="2"/>
      <c r="E100" s="2"/>
      <c r="F100" s="1"/>
      <c r="G100" s="29"/>
      <c r="H100" s="3"/>
      <c r="I100" s="35"/>
    </row>
    <row r="101" spans="1:9" s="34" customFormat="1" x14ac:dyDescent="0.25">
      <c r="A101" s="1"/>
      <c r="B101" s="2"/>
      <c r="C101" s="22"/>
      <c r="D101" s="2"/>
      <c r="E101" s="2"/>
      <c r="F101" s="1"/>
      <c r="G101" s="29"/>
      <c r="H101" s="3"/>
      <c r="I101" s="35"/>
    </row>
    <row r="102" spans="1:9" s="34" customFormat="1" x14ac:dyDescent="0.25">
      <c r="A102" s="1"/>
      <c r="B102" s="2"/>
      <c r="C102" s="22"/>
      <c r="D102" s="2"/>
      <c r="E102" s="2"/>
      <c r="F102" s="1"/>
      <c r="G102" s="29"/>
      <c r="H102" s="3"/>
      <c r="I102" s="35"/>
    </row>
    <row r="103" spans="1:9" s="34" customFormat="1" x14ac:dyDescent="0.25">
      <c r="A103" s="1"/>
      <c r="B103" s="2"/>
      <c r="C103" s="22"/>
      <c r="D103" s="2"/>
      <c r="E103" s="2"/>
      <c r="F103" s="1"/>
      <c r="G103" s="29"/>
      <c r="H103" s="3"/>
      <c r="I103" s="35"/>
    </row>
    <row r="104" spans="1:9" s="34" customFormat="1" x14ac:dyDescent="0.25">
      <c r="A104" s="1"/>
      <c r="B104" s="2"/>
      <c r="C104" s="22"/>
      <c r="D104" s="2"/>
      <c r="E104" s="2"/>
      <c r="F104" s="1"/>
      <c r="G104" s="29"/>
      <c r="H104" s="3"/>
      <c r="I104" s="35"/>
    </row>
    <row r="105" spans="1:9" s="34" customFormat="1" x14ac:dyDescent="0.25">
      <c r="A105" s="1"/>
      <c r="B105" s="2"/>
      <c r="C105" s="22"/>
      <c r="D105" s="2"/>
      <c r="E105" s="2"/>
      <c r="F105" s="1"/>
      <c r="G105" s="29"/>
      <c r="H105" s="3"/>
      <c r="I105" s="35"/>
    </row>
    <row r="106" spans="1:9" s="34" customFormat="1" x14ac:dyDescent="0.25">
      <c r="A106" s="1"/>
      <c r="B106" s="2"/>
      <c r="C106" s="22"/>
      <c r="D106" s="2"/>
      <c r="E106" s="2"/>
      <c r="F106" s="1"/>
      <c r="G106" s="29"/>
      <c r="H106" s="3"/>
      <c r="I106" s="35"/>
    </row>
    <row r="107" spans="1:9" s="34" customFormat="1" x14ac:dyDescent="0.25">
      <c r="A107" s="1"/>
      <c r="B107" s="2"/>
      <c r="C107" s="22"/>
      <c r="D107" s="2"/>
      <c r="E107" s="2"/>
      <c r="F107" s="1"/>
      <c r="G107" s="29"/>
      <c r="H107" s="3"/>
      <c r="I107" s="35"/>
    </row>
    <row r="108" spans="1:9" s="34" customFormat="1" x14ac:dyDescent="0.25">
      <c r="A108" s="1"/>
      <c r="B108" s="2"/>
      <c r="C108" s="22"/>
      <c r="D108" s="2"/>
      <c r="E108" s="2"/>
      <c r="F108" s="1"/>
      <c r="G108" s="29"/>
      <c r="H108" s="3"/>
      <c r="I108" s="35"/>
    </row>
    <row r="109" spans="1:9" s="34" customFormat="1" x14ac:dyDescent="0.25">
      <c r="A109" s="1"/>
      <c r="B109" s="2"/>
      <c r="C109" s="22"/>
      <c r="D109" s="2"/>
      <c r="E109" s="2"/>
      <c r="F109" s="1"/>
      <c r="G109" s="29"/>
      <c r="H109" s="3"/>
      <c r="I109" s="35"/>
    </row>
    <row r="110" spans="1:9" s="34" customFormat="1" x14ac:dyDescent="0.25">
      <c r="A110" s="1"/>
      <c r="B110" s="2"/>
      <c r="C110" s="22"/>
      <c r="D110" s="2"/>
      <c r="E110" s="2"/>
      <c r="F110" s="1"/>
      <c r="G110" s="29"/>
      <c r="H110" s="3"/>
      <c r="I110" s="35"/>
    </row>
    <row r="111" spans="1:9" s="34" customFormat="1" x14ac:dyDescent="0.25">
      <c r="A111" s="1"/>
      <c r="B111" s="2"/>
      <c r="C111" s="22"/>
      <c r="D111" s="2"/>
      <c r="E111" s="2"/>
      <c r="F111" s="1"/>
      <c r="G111" s="29"/>
      <c r="H111" s="3"/>
      <c r="I111" s="35"/>
    </row>
    <row r="112" spans="1:9" s="34" customFormat="1" x14ac:dyDescent="0.25">
      <c r="A112" s="1"/>
      <c r="B112" s="2"/>
      <c r="C112" s="22"/>
      <c r="D112" s="2"/>
      <c r="E112" s="2"/>
      <c r="F112" s="1"/>
      <c r="G112" s="29"/>
      <c r="H112" s="3"/>
      <c r="I112" s="35"/>
    </row>
    <row r="113" spans="1:9" s="34" customFormat="1" x14ac:dyDescent="0.25">
      <c r="A113" s="1"/>
      <c r="B113" s="2"/>
      <c r="C113" s="22"/>
      <c r="D113" s="2"/>
      <c r="E113" s="2"/>
      <c r="F113" s="1"/>
      <c r="G113" s="29"/>
      <c r="H113" s="3"/>
      <c r="I113" s="35"/>
    </row>
    <row r="114" spans="1:9" s="34" customFormat="1" x14ac:dyDescent="0.25">
      <c r="A114" s="1"/>
      <c r="B114" s="2"/>
      <c r="C114" s="22"/>
      <c r="D114" s="2"/>
      <c r="E114" s="2"/>
      <c r="F114" s="1"/>
      <c r="G114" s="29"/>
      <c r="H114" s="3"/>
      <c r="I114" s="35"/>
    </row>
    <row r="115" spans="1:9" s="34" customFormat="1" x14ac:dyDescent="0.25">
      <c r="A115" s="1"/>
      <c r="B115" s="2"/>
      <c r="C115" s="22"/>
      <c r="D115" s="2"/>
      <c r="E115" s="2"/>
      <c r="F115" s="1"/>
      <c r="G115" s="29"/>
      <c r="H115" s="3"/>
      <c r="I115" s="35"/>
    </row>
    <row r="116" spans="1:9" s="34" customFormat="1" x14ac:dyDescent="0.25">
      <c r="A116" s="1"/>
      <c r="B116" s="2"/>
      <c r="C116" s="22"/>
      <c r="D116" s="2"/>
      <c r="E116" s="2"/>
      <c r="F116" s="1"/>
      <c r="G116" s="29"/>
      <c r="H116" s="3"/>
      <c r="I116" s="35"/>
    </row>
    <row r="117" spans="1:9" s="34" customFormat="1" x14ac:dyDescent="0.25">
      <c r="A117" s="1"/>
      <c r="B117" s="2"/>
      <c r="C117" s="22"/>
      <c r="D117" s="2"/>
      <c r="E117" s="2"/>
      <c r="F117" s="1"/>
      <c r="G117" s="29"/>
      <c r="H117" s="3"/>
      <c r="I117" s="35"/>
    </row>
    <row r="118" spans="1:9" s="34" customFormat="1" x14ac:dyDescent="0.25">
      <c r="A118" s="1"/>
      <c r="B118" s="2"/>
      <c r="C118" s="22"/>
      <c r="D118" s="2"/>
      <c r="E118" s="2"/>
      <c r="F118" s="1"/>
      <c r="G118" s="29"/>
      <c r="H118" s="3"/>
      <c r="I118" s="35"/>
    </row>
    <row r="119" spans="1:9" s="34" customFormat="1" x14ac:dyDescent="0.25">
      <c r="A119" s="1"/>
      <c r="B119" s="2"/>
      <c r="C119" s="22"/>
      <c r="D119" s="2"/>
      <c r="E119" s="2"/>
      <c r="F119" s="1"/>
      <c r="G119" s="29"/>
      <c r="H119" s="3"/>
      <c r="I119" s="35"/>
    </row>
    <row r="120" spans="1:9" s="34" customFormat="1" x14ac:dyDescent="0.25">
      <c r="A120" s="1"/>
      <c r="B120" s="2"/>
      <c r="C120" s="22"/>
      <c r="D120" s="2"/>
      <c r="E120" s="2"/>
      <c r="F120" s="1"/>
      <c r="G120" s="29"/>
      <c r="H120" s="3"/>
      <c r="I120" s="35"/>
    </row>
    <row r="121" spans="1:9" s="34" customFormat="1" x14ac:dyDescent="0.25">
      <c r="A121" s="1"/>
      <c r="B121" s="2"/>
      <c r="C121" s="22"/>
      <c r="D121" s="2"/>
      <c r="E121" s="2"/>
      <c r="F121" s="1"/>
      <c r="G121" s="29"/>
      <c r="H121" s="3"/>
      <c r="I121" s="35"/>
    </row>
    <row r="122" spans="1:9" s="34" customFormat="1" x14ac:dyDescent="0.25">
      <c r="A122" s="1"/>
      <c r="B122" s="2"/>
      <c r="C122" s="22"/>
      <c r="D122" s="2"/>
      <c r="E122" s="2"/>
      <c r="F122" s="1"/>
      <c r="G122" s="29"/>
      <c r="H122" s="3"/>
      <c r="I122" s="35"/>
    </row>
    <row r="123" spans="1:9" s="34" customFormat="1" x14ac:dyDescent="0.25">
      <c r="A123" s="1"/>
      <c r="B123" s="2"/>
      <c r="C123" s="22"/>
      <c r="D123" s="2"/>
      <c r="E123" s="2"/>
      <c r="F123" s="1"/>
      <c r="G123" s="29"/>
      <c r="H123" s="3"/>
      <c r="I123" s="35"/>
    </row>
    <row r="124" spans="1:9" s="34" customFormat="1" x14ac:dyDescent="0.25">
      <c r="A124" s="1"/>
      <c r="B124" s="2"/>
      <c r="C124" s="22"/>
      <c r="D124" s="2"/>
      <c r="E124" s="2"/>
      <c r="F124" s="1"/>
      <c r="G124" s="29"/>
      <c r="H124" s="3"/>
      <c r="I124" s="35"/>
    </row>
    <row r="125" spans="1:9" s="34" customFormat="1" x14ac:dyDescent="0.25">
      <c r="A125" s="1"/>
      <c r="B125" s="2"/>
      <c r="C125" s="22"/>
      <c r="D125" s="2"/>
      <c r="E125" s="2"/>
      <c r="F125" s="1"/>
      <c r="G125" s="29"/>
      <c r="H125" s="3"/>
      <c r="I125" s="35"/>
    </row>
    <row r="126" spans="1:9" s="34" customFormat="1" x14ac:dyDescent="0.25">
      <c r="A126" s="1"/>
      <c r="B126" s="2"/>
      <c r="C126" s="22"/>
      <c r="D126" s="2"/>
      <c r="E126" s="2"/>
      <c r="F126" s="1"/>
      <c r="G126" s="29"/>
      <c r="H126" s="3"/>
      <c r="I126" s="35"/>
    </row>
    <row r="127" spans="1:9" s="34" customFormat="1" x14ac:dyDescent="0.25">
      <c r="A127" s="1"/>
      <c r="B127" s="2"/>
      <c r="C127" s="22"/>
      <c r="D127" s="2"/>
      <c r="E127" s="2"/>
      <c r="F127" s="1"/>
      <c r="G127" s="29"/>
      <c r="H127" s="3"/>
      <c r="I127" s="35"/>
    </row>
    <row r="128" spans="1:9" s="34" customFormat="1" x14ac:dyDescent="0.25">
      <c r="A128" s="1"/>
      <c r="B128" s="2"/>
      <c r="C128" s="22"/>
      <c r="D128" s="2"/>
      <c r="E128" s="2"/>
      <c r="F128" s="1"/>
      <c r="G128" s="29"/>
      <c r="H128" s="3"/>
      <c r="I128" s="35"/>
    </row>
    <row r="129" spans="1:9" s="34" customFormat="1" x14ac:dyDescent="0.25">
      <c r="A129" s="1"/>
      <c r="B129" s="2"/>
      <c r="C129" s="22"/>
      <c r="D129" s="2"/>
      <c r="E129" s="2"/>
      <c r="F129" s="1"/>
      <c r="G129" s="29"/>
      <c r="H129" s="3"/>
      <c r="I129" s="35"/>
    </row>
    <row r="130" spans="1:9" s="34" customFormat="1" x14ac:dyDescent="0.25">
      <c r="A130" s="1"/>
      <c r="B130" s="2"/>
      <c r="C130" s="22"/>
      <c r="D130" s="2"/>
      <c r="E130" s="2"/>
      <c r="F130" s="1"/>
      <c r="G130" s="29"/>
      <c r="H130" s="3"/>
      <c r="I130" s="35"/>
    </row>
    <row r="131" spans="1:9" s="34" customFormat="1" x14ac:dyDescent="0.25">
      <c r="A131" s="1"/>
      <c r="B131" s="2"/>
      <c r="C131" s="22"/>
      <c r="D131" s="2"/>
      <c r="E131" s="2"/>
      <c r="F131" s="1"/>
      <c r="G131" s="29"/>
      <c r="H131" s="3"/>
      <c r="I131" s="35"/>
    </row>
    <row r="132" spans="1:9" s="34" customFormat="1" x14ac:dyDescent="0.25">
      <c r="A132" s="1"/>
      <c r="B132" s="2"/>
      <c r="C132" s="22"/>
      <c r="D132" s="2"/>
      <c r="E132" s="2"/>
      <c r="F132" s="1"/>
      <c r="G132" s="29"/>
      <c r="H132" s="3"/>
      <c r="I132" s="35"/>
    </row>
    <row r="133" spans="1:9" s="34" customFormat="1" x14ac:dyDescent="0.25">
      <c r="A133" s="1"/>
      <c r="B133" s="2"/>
      <c r="C133" s="22"/>
      <c r="D133" s="2"/>
      <c r="E133" s="2"/>
      <c r="F133" s="1"/>
      <c r="G133" s="29"/>
      <c r="H133" s="3"/>
      <c r="I133" s="35"/>
    </row>
    <row r="134" spans="1:9" s="34" customFormat="1" x14ac:dyDescent="0.25">
      <c r="A134" s="1"/>
      <c r="B134" s="2"/>
      <c r="C134" s="22"/>
      <c r="D134" s="2"/>
      <c r="E134" s="2"/>
      <c r="F134" s="1"/>
      <c r="G134" s="29"/>
      <c r="H134" s="3"/>
      <c r="I134" s="35"/>
    </row>
    <row r="135" spans="1:9" s="34" customFormat="1" x14ac:dyDescent="0.25">
      <c r="A135" s="1"/>
      <c r="B135" s="2"/>
      <c r="C135" s="22"/>
      <c r="D135" s="2"/>
      <c r="E135" s="2"/>
      <c r="F135" s="1"/>
      <c r="G135" s="29"/>
      <c r="H135" s="3"/>
      <c r="I135" s="35"/>
    </row>
    <row r="136" spans="1:9" s="34" customFormat="1" x14ac:dyDescent="0.25">
      <c r="A136" s="1"/>
      <c r="B136" s="2"/>
      <c r="C136" s="22"/>
      <c r="D136" s="2"/>
      <c r="E136" s="2"/>
      <c r="F136" s="1"/>
      <c r="G136" s="29"/>
      <c r="H136" s="3"/>
      <c r="I136" s="35"/>
    </row>
    <row r="137" spans="1:9" s="34" customFormat="1" x14ac:dyDescent="0.25">
      <c r="A137" s="1"/>
      <c r="B137" s="2"/>
      <c r="C137" s="22"/>
      <c r="D137" s="2"/>
      <c r="E137" s="2"/>
      <c r="F137" s="1"/>
      <c r="G137" s="29"/>
      <c r="H137" s="3"/>
      <c r="I137" s="35"/>
    </row>
    <row r="138" spans="1:9" s="34" customFormat="1" x14ac:dyDescent="0.25">
      <c r="A138" s="1"/>
      <c r="B138" s="2"/>
      <c r="C138" s="22"/>
      <c r="D138" s="2"/>
      <c r="E138" s="2"/>
      <c r="F138" s="1"/>
      <c r="G138" s="29"/>
      <c r="H138" s="3"/>
      <c r="I138" s="35"/>
    </row>
    <row r="139" spans="1:9" s="34" customFormat="1" x14ac:dyDescent="0.25">
      <c r="A139" s="1"/>
      <c r="B139" s="2"/>
      <c r="C139" s="22"/>
      <c r="D139" s="2"/>
      <c r="E139" s="2"/>
      <c r="F139" s="1"/>
      <c r="G139" s="29"/>
      <c r="H139" s="3"/>
      <c r="I139" s="35"/>
    </row>
    <row r="140" spans="1:9" s="34" customFormat="1" x14ac:dyDescent="0.25">
      <c r="A140" s="1"/>
      <c r="B140" s="2"/>
      <c r="C140" s="22"/>
      <c r="D140" s="2"/>
      <c r="E140" s="2"/>
      <c r="F140" s="1"/>
      <c r="G140" s="29"/>
      <c r="H140" s="3"/>
      <c r="I140" s="35"/>
    </row>
    <row r="141" spans="1:9" s="34" customFormat="1" x14ac:dyDescent="0.25">
      <c r="A141" s="1"/>
      <c r="B141" s="2"/>
      <c r="C141" s="22"/>
      <c r="D141" s="2"/>
      <c r="E141" s="2"/>
      <c r="F141" s="1"/>
      <c r="G141" s="29"/>
      <c r="H141" s="3"/>
      <c r="I141" s="35"/>
    </row>
    <row r="142" spans="1:9" s="34" customFormat="1" x14ac:dyDescent="0.25">
      <c r="A142" s="1"/>
      <c r="B142" s="2"/>
      <c r="C142" s="22"/>
      <c r="D142" s="2"/>
      <c r="E142" s="2"/>
      <c r="F142" s="1"/>
      <c r="G142" s="29"/>
      <c r="H142" s="3"/>
      <c r="I142" s="35"/>
    </row>
    <row r="143" spans="1:9" s="34" customFormat="1" x14ac:dyDescent="0.25">
      <c r="A143" s="1"/>
      <c r="B143" s="2"/>
      <c r="C143" s="22"/>
      <c r="D143" s="2"/>
      <c r="E143" s="2"/>
      <c r="F143" s="1"/>
      <c r="G143" s="29"/>
      <c r="H143" s="3"/>
      <c r="I143" s="35"/>
    </row>
    <row r="144" spans="1:9" s="34" customFormat="1" x14ac:dyDescent="0.25">
      <c r="A144" s="1"/>
      <c r="B144" s="2"/>
      <c r="C144" s="22"/>
      <c r="D144" s="2"/>
      <c r="E144" s="2"/>
      <c r="F144" s="1"/>
      <c r="G144" s="29"/>
      <c r="H144" s="3"/>
      <c r="I144" s="35"/>
    </row>
    <row r="145" spans="1:9" s="34" customFormat="1" x14ac:dyDescent="0.25">
      <c r="A145" s="1"/>
      <c r="B145" s="2"/>
      <c r="C145" s="22"/>
      <c r="D145" s="2"/>
      <c r="E145" s="2"/>
      <c r="F145" s="1"/>
      <c r="G145" s="29"/>
      <c r="H145" s="3"/>
      <c r="I145" s="35"/>
    </row>
    <row r="146" spans="1:9" s="34" customFormat="1" x14ac:dyDescent="0.25">
      <c r="A146" s="1"/>
      <c r="B146" s="2"/>
      <c r="C146" s="22"/>
      <c r="D146" s="2"/>
      <c r="E146" s="2"/>
      <c r="F146" s="1"/>
      <c r="G146" s="29"/>
      <c r="H146" s="3"/>
      <c r="I146" s="35"/>
    </row>
    <row r="147" spans="1:9" s="34" customFormat="1" x14ac:dyDescent="0.25">
      <c r="A147" s="1"/>
      <c r="B147" s="2"/>
      <c r="C147" s="22"/>
      <c r="D147" s="2"/>
      <c r="E147" s="2"/>
      <c r="F147" s="1"/>
      <c r="G147" s="29"/>
      <c r="H147" s="3"/>
      <c r="I147" s="35"/>
    </row>
    <row r="148" spans="1:9" s="34" customFormat="1" x14ac:dyDescent="0.25">
      <c r="A148" s="1"/>
      <c r="B148" s="2"/>
      <c r="C148" s="22"/>
      <c r="D148" s="2"/>
      <c r="E148" s="2"/>
      <c r="F148" s="1"/>
      <c r="G148" s="29"/>
      <c r="H148" s="3"/>
      <c r="I148" s="35"/>
    </row>
    <row r="149" spans="1:9" s="34" customFormat="1" x14ac:dyDescent="0.25">
      <c r="A149" s="1"/>
      <c r="B149" s="2"/>
      <c r="C149" s="22"/>
      <c r="D149" s="2"/>
      <c r="E149" s="2"/>
      <c r="F149" s="1"/>
      <c r="G149" s="29"/>
      <c r="H149" s="3"/>
      <c r="I149" s="35"/>
    </row>
    <row r="150" spans="1:9" s="34" customFormat="1" x14ac:dyDescent="0.25">
      <c r="A150" s="1"/>
      <c r="B150" s="2"/>
      <c r="C150" s="22"/>
      <c r="D150" s="2"/>
      <c r="E150" s="2"/>
      <c r="F150" s="1"/>
      <c r="G150" s="29"/>
      <c r="H150" s="3"/>
      <c r="I150" s="35"/>
    </row>
    <row r="151" spans="1:9" s="34" customFormat="1" x14ac:dyDescent="0.25">
      <c r="A151" s="1"/>
      <c r="B151" s="2"/>
      <c r="C151" s="22"/>
      <c r="D151" s="2"/>
      <c r="E151" s="2"/>
      <c r="F151" s="1"/>
      <c r="G151" s="29"/>
      <c r="H151" s="3"/>
      <c r="I151" s="35"/>
    </row>
    <row r="152" spans="1:9" s="34" customFormat="1" x14ac:dyDescent="0.25">
      <c r="A152" s="1"/>
      <c r="B152" s="2"/>
      <c r="C152" s="22"/>
      <c r="D152" s="2"/>
      <c r="E152" s="2"/>
      <c r="F152" s="1"/>
      <c r="G152" s="29"/>
      <c r="H152" s="3"/>
      <c r="I152" s="35"/>
    </row>
    <row r="153" spans="1:9" s="34" customFormat="1" x14ac:dyDescent="0.25">
      <c r="A153" s="1"/>
      <c r="B153" s="2"/>
      <c r="C153" s="22"/>
      <c r="D153" s="2"/>
      <c r="E153" s="2"/>
      <c r="F153" s="1"/>
      <c r="G153" s="29"/>
      <c r="H153" s="3"/>
      <c r="I153" s="35"/>
    </row>
    <row r="154" spans="1:9" s="34" customFormat="1" x14ac:dyDescent="0.25">
      <c r="A154" s="1"/>
      <c r="B154" s="2"/>
      <c r="C154" s="22"/>
      <c r="D154" s="2"/>
      <c r="E154" s="2"/>
      <c r="F154" s="1"/>
      <c r="G154" s="29"/>
      <c r="H154" s="3"/>
      <c r="I154" s="35"/>
    </row>
    <row r="155" spans="1:9" s="34" customFormat="1" x14ac:dyDescent="0.25">
      <c r="A155" s="1"/>
      <c r="B155" s="2"/>
      <c r="C155" s="22"/>
      <c r="D155" s="2"/>
      <c r="E155" s="2"/>
      <c r="F155" s="1"/>
      <c r="G155" s="29"/>
      <c r="H155" s="3"/>
      <c r="I155" s="35"/>
    </row>
    <row r="156" spans="1:9" s="34" customFormat="1" x14ac:dyDescent="0.25">
      <c r="A156" s="1"/>
      <c r="B156" s="2"/>
      <c r="C156" s="22"/>
      <c r="D156" s="2"/>
      <c r="E156" s="2"/>
      <c r="F156" s="1"/>
      <c r="G156" s="29"/>
      <c r="H156" s="3"/>
      <c r="I156" s="35"/>
    </row>
    <row r="157" spans="1:9" s="34" customFormat="1" x14ac:dyDescent="0.25">
      <c r="A157" s="1"/>
      <c r="B157" s="2"/>
      <c r="C157" s="22"/>
      <c r="D157" s="2"/>
      <c r="E157" s="2"/>
      <c r="F157" s="1"/>
      <c r="G157" s="29"/>
      <c r="H157" s="3"/>
      <c r="I157" s="35"/>
    </row>
    <row r="158" spans="1:9" s="34" customFormat="1" x14ac:dyDescent="0.25">
      <c r="A158" s="1"/>
      <c r="B158" s="2"/>
      <c r="C158" s="22"/>
      <c r="D158" s="2"/>
      <c r="E158" s="2"/>
      <c r="F158" s="1"/>
      <c r="G158" s="29"/>
      <c r="H158" s="3"/>
      <c r="I158" s="35"/>
    </row>
    <row r="159" spans="1:9" s="34" customFormat="1" x14ac:dyDescent="0.25">
      <c r="A159" s="1"/>
      <c r="B159" s="2"/>
      <c r="C159" s="22"/>
      <c r="D159" s="2"/>
      <c r="E159" s="2"/>
      <c r="F159" s="1"/>
      <c r="G159" s="29"/>
      <c r="H159" s="3"/>
      <c r="I159" s="35"/>
    </row>
    <row r="160" spans="1:9" s="34" customFormat="1" x14ac:dyDescent="0.25">
      <c r="A160" s="1"/>
      <c r="B160" s="2"/>
      <c r="C160" s="22"/>
      <c r="D160" s="2"/>
      <c r="E160" s="2"/>
      <c r="F160" s="1"/>
      <c r="G160" s="29"/>
      <c r="H160" s="3"/>
      <c r="I160" s="35"/>
    </row>
    <row r="161" spans="1:9" s="34" customFormat="1" x14ac:dyDescent="0.25">
      <c r="A161" s="1"/>
      <c r="B161" s="2"/>
      <c r="C161" s="22"/>
      <c r="D161" s="2"/>
      <c r="E161" s="2"/>
      <c r="F161" s="1"/>
      <c r="G161" s="29"/>
      <c r="H161" s="3"/>
      <c r="I161" s="35"/>
    </row>
    <row r="162" spans="1:9" s="34" customFormat="1" x14ac:dyDescent="0.25">
      <c r="A162" s="1"/>
      <c r="B162" s="2"/>
      <c r="C162" s="22"/>
      <c r="D162" s="2"/>
      <c r="E162" s="2"/>
      <c r="F162" s="1"/>
      <c r="G162" s="29"/>
      <c r="H162" s="3"/>
      <c r="I162" s="35"/>
    </row>
    <row r="163" spans="1:9" s="34" customFormat="1" x14ac:dyDescent="0.25">
      <c r="A163" s="1"/>
      <c r="B163" s="2"/>
      <c r="C163" s="22"/>
      <c r="D163" s="2"/>
      <c r="E163" s="2"/>
      <c r="F163" s="1"/>
      <c r="G163" s="29"/>
      <c r="H163" s="3"/>
      <c r="I163" s="35"/>
    </row>
    <row r="164" spans="1:9" s="34" customFormat="1" x14ac:dyDescent="0.25">
      <c r="A164" s="1"/>
      <c r="B164" s="2"/>
      <c r="C164" s="22"/>
      <c r="D164" s="2"/>
      <c r="E164" s="2"/>
      <c r="F164" s="1"/>
      <c r="G164" s="29"/>
      <c r="H164" s="3"/>
      <c r="I164" s="35"/>
    </row>
    <row r="165" spans="1:9" s="34" customFormat="1" x14ac:dyDescent="0.25">
      <c r="A165" s="1"/>
      <c r="B165" s="2"/>
      <c r="C165" s="22"/>
      <c r="D165" s="2"/>
      <c r="E165" s="2"/>
      <c r="F165" s="1"/>
      <c r="G165" s="29"/>
      <c r="H165" s="3"/>
      <c r="I165" s="35"/>
    </row>
    <row r="166" spans="1:9" s="34" customFormat="1" x14ac:dyDescent="0.25">
      <c r="A166" s="1"/>
      <c r="B166" s="2"/>
      <c r="C166" s="22"/>
      <c r="D166" s="2"/>
      <c r="E166" s="2"/>
      <c r="F166" s="1"/>
      <c r="G166" s="29"/>
      <c r="H166" s="3"/>
      <c r="I166" s="35"/>
    </row>
    <row r="167" spans="1:9" s="34" customFormat="1" x14ac:dyDescent="0.25">
      <c r="A167" s="1"/>
      <c r="B167" s="2"/>
      <c r="C167" s="22"/>
      <c r="D167" s="2"/>
      <c r="E167" s="2"/>
      <c r="F167" s="1"/>
      <c r="G167" s="29"/>
      <c r="H167" s="3"/>
      <c r="I167" s="35"/>
    </row>
    <row r="168" spans="1:9" s="34" customFormat="1" x14ac:dyDescent="0.25">
      <c r="A168" s="1"/>
      <c r="B168" s="2"/>
      <c r="C168" s="22"/>
      <c r="D168" s="2"/>
      <c r="E168" s="2"/>
      <c r="F168" s="1"/>
      <c r="G168" s="29"/>
      <c r="H168" s="3"/>
      <c r="I168" s="35"/>
    </row>
    <row r="169" spans="1:9" s="34" customFormat="1" x14ac:dyDescent="0.25">
      <c r="A169" s="1"/>
      <c r="B169" s="2"/>
      <c r="C169" s="22"/>
      <c r="D169" s="2"/>
      <c r="E169" s="2"/>
      <c r="F169" s="1"/>
      <c r="G169" s="29"/>
      <c r="H169" s="3"/>
      <c r="I169" s="35"/>
    </row>
    <row r="170" spans="1:9" s="34" customFormat="1" x14ac:dyDescent="0.25">
      <c r="A170" s="1"/>
      <c r="B170" s="2"/>
      <c r="C170" s="22"/>
      <c r="D170" s="2"/>
      <c r="E170" s="2"/>
      <c r="F170" s="1"/>
      <c r="G170" s="29"/>
      <c r="H170" s="3"/>
      <c r="I170" s="35"/>
    </row>
    <row r="171" spans="1:9" s="34" customFormat="1" x14ac:dyDescent="0.25">
      <c r="A171" s="1"/>
      <c r="B171" s="2"/>
      <c r="C171" s="22"/>
      <c r="D171" s="2"/>
      <c r="E171" s="2"/>
      <c r="F171" s="1"/>
      <c r="G171" s="29"/>
      <c r="H171" s="3"/>
      <c r="I171" s="35"/>
    </row>
    <row r="172" spans="1:9" s="34" customFormat="1" x14ac:dyDescent="0.25">
      <c r="A172" s="1"/>
      <c r="B172" s="2"/>
      <c r="C172" s="22"/>
      <c r="D172" s="2"/>
      <c r="E172" s="2"/>
      <c r="F172" s="1"/>
      <c r="G172" s="29"/>
      <c r="H172" s="3"/>
      <c r="I172" s="35"/>
    </row>
    <row r="173" spans="1:9" s="34" customFormat="1" x14ac:dyDescent="0.25">
      <c r="A173" s="1"/>
      <c r="B173" s="2"/>
      <c r="C173" s="22"/>
      <c r="D173" s="2"/>
      <c r="E173" s="2"/>
      <c r="F173" s="1"/>
      <c r="G173" s="29"/>
      <c r="H173" s="3"/>
      <c r="I173" s="35"/>
    </row>
    <row r="174" spans="1:9" s="34" customFormat="1" x14ac:dyDescent="0.25">
      <c r="A174" s="1"/>
      <c r="B174" s="2"/>
      <c r="C174" s="22"/>
      <c r="D174" s="2"/>
      <c r="E174" s="2"/>
      <c r="F174" s="1"/>
      <c r="G174" s="29"/>
      <c r="H174" s="3"/>
      <c r="I174" s="35"/>
    </row>
    <row r="175" spans="1:9" s="34" customFormat="1" x14ac:dyDescent="0.25">
      <c r="A175" s="1"/>
      <c r="B175" s="2"/>
      <c r="C175" s="22"/>
      <c r="D175" s="2"/>
      <c r="E175" s="2"/>
      <c r="F175" s="1"/>
      <c r="G175" s="29"/>
      <c r="H175" s="3"/>
      <c r="I175" s="35"/>
    </row>
    <row r="176" spans="1:9" s="34" customFormat="1" x14ac:dyDescent="0.25">
      <c r="A176" s="1"/>
      <c r="B176" s="2"/>
      <c r="C176" s="22"/>
      <c r="D176" s="2"/>
      <c r="E176" s="2"/>
      <c r="F176" s="1"/>
      <c r="G176" s="29"/>
      <c r="H176" s="3"/>
      <c r="I176" s="35"/>
    </row>
    <row r="177" spans="1:9" s="34" customFormat="1" x14ac:dyDescent="0.25">
      <c r="A177" s="1"/>
      <c r="B177" s="2"/>
      <c r="C177" s="22"/>
      <c r="D177" s="2"/>
      <c r="E177" s="2"/>
      <c r="F177" s="1"/>
      <c r="G177" s="29"/>
      <c r="H177" s="3"/>
      <c r="I177" s="35"/>
    </row>
    <row r="178" spans="1:9" s="34" customFormat="1" x14ac:dyDescent="0.25">
      <c r="A178" s="1"/>
      <c r="B178" s="2"/>
      <c r="C178" s="22"/>
      <c r="D178" s="2"/>
      <c r="E178" s="2"/>
      <c r="F178" s="1"/>
      <c r="G178" s="29"/>
      <c r="H178" s="3"/>
      <c r="I178" s="35"/>
    </row>
    <row r="179" spans="1:9" s="34" customFormat="1" x14ac:dyDescent="0.25">
      <c r="A179" s="1"/>
      <c r="B179" s="2"/>
      <c r="C179" s="22"/>
      <c r="D179" s="2"/>
      <c r="E179" s="2"/>
      <c r="F179" s="1"/>
      <c r="G179" s="29"/>
      <c r="H179" s="3"/>
      <c r="I179" s="35"/>
    </row>
    <row r="180" spans="1:9" s="34" customFormat="1" x14ac:dyDescent="0.25">
      <c r="A180" s="1"/>
      <c r="B180" s="2"/>
      <c r="C180" s="22"/>
      <c r="D180" s="2"/>
      <c r="E180" s="2"/>
      <c r="F180" s="1"/>
      <c r="G180" s="29"/>
      <c r="H180" s="3"/>
      <c r="I180" s="35"/>
    </row>
    <row r="181" spans="1:9" s="34" customFormat="1" x14ac:dyDescent="0.25">
      <c r="A181" s="1"/>
      <c r="B181" s="2"/>
      <c r="C181" s="22"/>
      <c r="D181" s="2"/>
      <c r="E181" s="2"/>
      <c r="F181" s="1"/>
      <c r="G181" s="29"/>
      <c r="H181" s="3"/>
      <c r="I181" s="35"/>
    </row>
    <row r="182" spans="1:9" s="34" customFormat="1" x14ac:dyDescent="0.25">
      <c r="A182" s="1"/>
      <c r="B182" s="2"/>
      <c r="C182" s="22"/>
      <c r="D182" s="2"/>
      <c r="E182" s="2"/>
      <c r="F182" s="1"/>
      <c r="G182" s="29"/>
      <c r="H182" s="3"/>
      <c r="I182" s="35"/>
    </row>
    <row r="183" spans="1:9" s="34" customFormat="1" x14ac:dyDescent="0.25">
      <c r="A183" s="1"/>
      <c r="B183" s="2"/>
      <c r="C183" s="22"/>
      <c r="D183" s="2"/>
      <c r="E183" s="2"/>
      <c r="F183" s="1"/>
      <c r="G183" s="29"/>
      <c r="H183" s="3"/>
      <c r="I183" s="35"/>
    </row>
    <row r="184" spans="1:9" s="34" customFormat="1" x14ac:dyDescent="0.25">
      <c r="A184" s="1"/>
      <c r="B184" s="2"/>
      <c r="C184" s="22"/>
      <c r="D184" s="2"/>
      <c r="E184" s="2"/>
      <c r="F184" s="1"/>
      <c r="G184" s="29"/>
      <c r="H184" s="3"/>
      <c r="I184" s="35"/>
    </row>
    <row r="185" spans="1:9" s="34" customFormat="1" x14ac:dyDescent="0.25">
      <c r="A185" s="1"/>
      <c r="B185" s="2"/>
      <c r="C185" s="22"/>
      <c r="D185" s="2"/>
      <c r="E185" s="2"/>
      <c r="F185" s="1"/>
      <c r="G185" s="29"/>
      <c r="H185" s="3"/>
      <c r="I185" s="35"/>
    </row>
    <row r="186" spans="1:9" s="34" customFormat="1" x14ac:dyDescent="0.25">
      <c r="A186" s="1"/>
      <c r="B186" s="2"/>
      <c r="C186" s="22"/>
      <c r="D186" s="2"/>
      <c r="E186" s="2"/>
      <c r="F186" s="1"/>
      <c r="G186" s="29"/>
      <c r="H186" s="3"/>
      <c r="I186" s="35"/>
    </row>
    <row r="187" spans="1:9" s="34" customFormat="1" x14ac:dyDescent="0.25">
      <c r="A187" s="1"/>
      <c r="B187" s="2"/>
      <c r="C187" s="22"/>
      <c r="D187" s="2"/>
      <c r="E187" s="2"/>
      <c r="F187" s="1"/>
      <c r="G187" s="29"/>
      <c r="H187" s="3"/>
      <c r="I187" s="35"/>
    </row>
    <row r="188" spans="1:9" s="34" customFormat="1" x14ac:dyDescent="0.25">
      <c r="A188" s="1"/>
      <c r="B188" s="2"/>
      <c r="C188" s="22"/>
      <c r="D188" s="2"/>
      <c r="E188" s="2"/>
      <c r="F188" s="1"/>
      <c r="G188" s="29"/>
      <c r="H188" s="3"/>
      <c r="I188" s="35"/>
    </row>
    <row r="189" spans="1:9" s="34" customFormat="1" x14ac:dyDescent="0.25">
      <c r="A189" s="1"/>
      <c r="B189" s="2"/>
      <c r="C189" s="22"/>
      <c r="D189" s="2"/>
      <c r="E189" s="2"/>
      <c r="F189" s="1"/>
      <c r="G189" s="29"/>
      <c r="H189" s="3"/>
      <c r="I189" s="35"/>
    </row>
    <row r="190" spans="1:9" s="34" customFormat="1" x14ac:dyDescent="0.25">
      <c r="A190" s="1"/>
      <c r="B190" s="2"/>
      <c r="C190" s="22"/>
      <c r="D190" s="2"/>
      <c r="E190" s="2"/>
      <c r="F190" s="1"/>
      <c r="G190" s="29"/>
      <c r="H190" s="3"/>
      <c r="I190" s="35"/>
    </row>
    <row r="191" spans="1:9" s="34" customFormat="1" x14ac:dyDescent="0.25">
      <c r="A191" s="1"/>
      <c r="B191" s="2"/>
      <c r="C191" s="22"/>
      <c r="D191" s="2"/>
      <c r="E191" s="2"/>
      <c r="F191" s="1"/>
      <c r="G191" s="29"/>
      <c r="H191" s="3"/>
      <c r="I191" s="35"/>
    </row>
    <row r="192" spans="1:9" s="34" customFormat="1" x14ac:dyDescent="0.25">
      <c r="A192" s="1"/>
      <c r="B192" s="2"/>
      <c r="C192" s="22"/>
      <c r="D192" s="2"/>
      <c r="E192" s="2"/>
      <c r="F192" s="1"/>
      <c r="G192" s="29"/>
      <c r="H192" s="3"/>
      <c r="I192" s="35"/>
    </row>
    <row r="193" spans="1:9" s="34" customFormat="1" x14ac:dyDescent="0.25">
      <c r="A193" s="1"/>
      <c r="B193" s="2"/>
      <c r="C193" s="22"/>
      <c r="D193" s="2"/>
      <c r="E193" s="2"/>
      <c r="F193" s="1"/>
      <c r="G193" s="29"/>
      <c r="H193" s="3"/>
      <c r="I193" s="35"/>
    </row>
    <row r="194" spans="1:9" s="34" customFormat="1" x14ac:dyDescent="0.25">
      <c r="A194" s="1"/>
      <c r="B194" s="2"/>
      <c r="C194" s="22"/>
      <c r="D194" s="2"/>
      <c r="E194" s="2"/>
      <c r="F194" s="1"/>
      <c r="G194" s="29"/>
      <c r="H194" s="3"/>
      <c r="I194" s="35"/>
    </row>
    <row r="195" spans="1:9" s="34" customFormat="1" x14ac:dyDescent="0.25">
      <c r="A195" s="1"/>
      <c r="B195" s="2"/>
      <c r="C195" s="22"/>
      <c r="D195" s="2"/>
      <c r="E195" s="2"/>
      <c r="F195" s="1"/>
      <c r="G195" s="29"/>
      <c r="H195" s="3"/>
      <c r="I195" s="35"/>
    </row>
    <row r="196" spans="1:9" s="34" customFormat="1" x14ac:dyDescent="0.25">
      <c r="A196" s="1"/>
      <c r="B196" s="2"/>
      <c r="C196" s="22"/>
      <c r="D196" s="2"/>
      <c r="E196" s="2"/>
      <c r="F196" s="1"/>
      <c r="G196" s="29"/>
      <c r="H196" s="3"/>
      <c r="I196" s="35"/>
    </row>
    <row r="197" spans="1:9" s="34" customFormat="1" x14ac:dyDescent="0.25">
      <c r="A197" s="1"/>
      <c r="B197" s="2"/>
      <c r="C197" s="22"/>
      <c r="D197" s="2"/>
      <c r="E197" s="2"/>
      <c r="F197" s="1"/>
      <c r="G197" s="29"/>
      <c r="H197" s="3"/>
      <c r="I197" s="35"/>
    </row>
    <row r="198" spans="1:9" s="34" customFormat="1" x14ac:dyDescent="0.25">
      <c r="A198" s="1"/>
      <c r="B198" s="2"/>
      <c r="C198" s="22"/>
      <c r="D198" s="2"/>
      <c r="E198" s="2"/>
      <c r="F198" s="1"/>
      <c r="G198" s="29"/>
      <c r="H198" s="3"/>
      <c r="I198" s="35"/>
    </row>
    <row r="199" spans="1:9" s="34" customFormat="1" x14ac:dyDescent="0.25">
      <c r="A199" s="1"/>
      <c r="B199" s="2"/>
      <c r="C199" s="22"/>
      <c r="D199" s="2"/>
      <c r="E199" s="2"/>
      <c r="F199" s="1"/>
      <c r="G199" s="29"/>
      <c r="H199" s="3"/>
      <c r="I199" s="35"/>
    </row>
    <row r="200" spans="1:9" s="34" customFormat="1" x14ac:dyDescent="0.25">
      <c r="A200" s="1"/>
      <c r="B200" s="2"/>
      <c r="C200" s="22"/>
      <c r="D200" s="2"/>
      <c r="E200" s="2"/>
      <c r="F200" s="1"/>
      <c r="G200" s="29"/>
      <c r="H200" s="3"/>
      <c r="I200" s="35"/>
    </row>
    <row r="201" spans="1:9" s="34" customFormat="1" x14ac:dyDescent="0.25">
      <c r="A201" s="1"/>
      <c r="B201" s="2"/>
      <c r="C201" s="22"/>
      <c r="D201" s="2"/>
      <c r="E201" s="2"/>
      <c r="F201" s="1"/>
      <c r="G201" s="29"/>
      <c r="H201" s="3"/>
      <c r="I201" s="35"/>
    </row>
    <row r="202" spans="1:9" s="34" customFormat="1" x14ac:dyDescent="0.25">
      <c r="A202" s="1"/>
      <c r="B202" s="2"/>
      <c r="C202" s="22"/>
      <c r="D202" s="2"/>
      <c r="E202" s="2"/>
      <c r="F202" s="1"/>
      <c r="G202" s="29"/>
      <c r="H202" s="3"/>
      <c r="I202" s="35"/>
    </row>
    <row r="203" spans="1:9" s="34" customFormat="1" x14ac:dyDescent="0.25">
      <c r="A203" s="1"/>
      <c r="B203" s="2"/>
      <c r="C203" s="22"/>
      <c r="D203" s="2"/>
      <c r="E203" s="2"/>
      <c r="F203" s="1"/>
      <c r="G203" s="29"/>
      <c r="H203" s="3"/>
      <c r="I203" s="35"/>
    </row>
    <row r="204" spans="1:9" s="34" customFormat="1" x14ac:dyDescent="0.25">
      <c r="A204" s="1"/>
      <c r="B204" s="2"/>
      <c r="C204" s="22"/>
      <c r="D204" s="2"/>
      <c r="E204" s="2"/>
      <c r="F204" s="1"/>
      <c r="G204" s="29"/>
      <c r="H204" s="3"/>
      <c r="I204" s="35"/>
    </row>
    <row r="205" spans="1:9" s="34" customFormat="1" x14ac:dyDescent="0.25">
      <c r="A205" s="1"/>
      <c r="B205" s="2"/>
      <c r="C205" s="22"/>
      <c r="D205" s="2"/>
      <c r="E205" s="2"/>
      <c r="F205" s="1"/>
      <c r="G205" s="29"/>
      <c r="H205" s="3"/>
      <c r="I205" s="35"/>
    </row>
    <row r="206" spans="1:9" s="34" customFormat="1" x14ac:dyDescent="0.25">
      <c r="A206" s="1"/>
      <c r="B206" s="2"/>
      <c r="C206" s="22"/>
      <c r="D206" s="2"/>
      <c r="E206" s="2"/>
      <c r="F206" s="1"/>
      <c r="G206" s="29"/>
      <c r="H206" s="3"/>
      <c r="I206" s="35"/>
    </row>
    <row r="207" spans="1:9" s="34" customFormat="1" x14ac:dyDescent="0.25">
      <c r="A207" s="1"/>
      <c r="B207" s="2"/>
      <c r="C207" s="22"/>
      <c r="D207" s="2"/>
      <c r="E207" s="2"/>
      <c r="F207" s="1"/>
      <c r="G207" s="29"/>
      <c r="H207" s="3"/>
      <c r="I207" s="35"/>
    </row>
    <row r="208" spans="1:9" s="34" customFormat="1" x14ac:dyDescent="0.25">
      <c r="A208" s="1"/>
      <c r="B208" s="2"/>
      <c r="C208" s="22"/>
      <c r="D208" s="2"/>
      <c r="E208" s="2"/>
      <c r="F208" s="1"/>
      <c r="G208" s="29"/>
      <c r="H208" s="3"/>
      <c r="I208" s="35"/>
    </row>
    <row r="209" spans="1:9" s="34" customFormat="1" x14ac:dyDescent="0.25">
      <c r="A209" s="1"/>
      <c r="B209" s="2"/>
      <c r="C209" s="22"/>
      <c r="D209" s="2"/>
      <c r="E209" s="2"/>
      <c r="F209" s="1"/>
      <c r="G209" s="29"/>
      <c r="H209" s="3"/>
      <c r="I209" s="35"/>
    </row>
    <row r="210" spans="1:9" s="34" customFormat="1" x14ac:dyDescent="0.25">
      <c r="A210" s="1"/>
      <c r="B210" s="2"/>
      <c r="C210" s="22"/>
      <c r="D210" s="2"/>
      <c r="E210" s="2"/>
      <c r="F210" s="1"/>
      <c r="G210" s="29"/>
      <c r="H210" s="3"/>
      <c r="I210" s="35"/>
    </row>
    <row r="211" spans="1:9" s="34" customFormat="1" x14ac:dyDescent="0.25">
      <c r="A211" s="1"/>
      <c r="B211" s="2"/>
      <c r="C211" s="22"/>
      <c r="D211" s="2"/>
      <c r="E211" s="2"/>
      <c r="F211" s="1"/>
      <c r="G211" s="29"/>
      <c r="H211" s="3"/>
      <c r="I211" s="35"/>
    </row>
    <row r="212" spans="1:9" s="34" customFormat="1" x14ac:dyDescent="0.25">
      <c r="A212" s="1"/>
      <c r="B212" s="2"/>
      <c r="C212" s="22"/>
      <c r="D212" s="2"/>
      <c r="E212" s="2"/>
      <c r="F212" s="1"/>
      <c r="G212" s="29"/>
      <c r="H212" s="3"/>
      <c r="I212" s="35"/>
    </row>
    <row r="213" spans="1:9" s="34" customFormat="1" x14ac:dyDescent="0.25">
      <c r="A213" s="1"/>
      <c r="B213" s="2"/>
      <c r="C213" s="22"/>
      <c r="D213" s="2"/>
      <c r="E213" s="2"/>
      <c r="F213" s="1"/>
      <c r="G213" s="29"/>
      <c r="H213" s="3"/>
      <c r="I213" s="35"/>
    </row>
    <row r="214" spans="1:9" s="34" customFormat="1" x14ac:dyDescent="0.25">
      <c r="A214" s="1"/>
      <c r="B214" s="2"/>
      <c r="C214" s="22"/>
      <c r="D214" s="2"/>
      <c r="E214" s="2"/>
      <c r="F214" s="1"/>
      <c r="G214" s="29"/>
      <c r="H214" s="3"/>
      <c r="I214" s="35"/>
    </row>
  </sheetData>
  <mergeCells count="32">
    <mergeCell ref="B15:B17"/>
    <mergeCell ref="C15:C17"/>
    <mergeCell ref="A24:A26"/>
    <mergeCell ref="B24:B26"/>
    <mergeCell ref="C24:C26"/>
    <mergeCell ref="A18:A20"/>
    <mergeCell ref="B18:B20"/>
    <mergeCell ref="C18:C20"/>
    <mergeCell ref="A21:A23"/>
    <mergeCell ref="B21:B23"/>
    <mergeCell ref="C21:C23"/>
    <mergeCell ref="A1:C1"/>
    <mergeCell ref="D1:F1"/>
    <mergeCell ref="G31:K31"/>
    <mergeCell ref="A3:A5"/>
    <mergeCell ref="B3:B5"/>
    <mergeCell ref="C3:C5"/>
    <mergeCell ref="A6:A8"/>
    <mergeCell ref="B6:B8"/>
    <mergeCell ref="C6:C8"/>
    <mergeCell ref="A9:A11"/>
    <mergeCell ref="B9:B11"/>
    <mergeCell ref="C9:C11"/>
    <mergeCell ref="A12:A14"/>
    <mergeCell ref="B12:B14"/>
    <mergeCell ref="C12:C14"/>
    <mergeCell ref="A15:A17"/>
    <mergeCell ref="L2:N2"/>
    <mergeCell ref="G36:K36"/>
    <mergeCell ref="G29:K29"/>
    <mergeCell ref="G30:K30"/>
    <mergeCell ref="G1:K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103" t="s">
        <v>9</v>
      </c>
      <c r="B1" s="103"/>
      <c r="C1" s="103"/>
      <c r="D1" s="103"/>
      <c r="E1" s="103"/>
      <c r="F1" s="103"/>
      <c r="G1" s="103"/>
      <c r="H1" s="103"/>
    </row>
    <row r="2" spans="1:8" ht="20.25" x14ac:dyDescent="0.2">
      <c r="B2" s="5"/>
    </row>
    <row r="3" spans="1:8" ht="47.25" customHeight="1" x14ac:dyDescent="0.2">
      <c r="A3" s="104" t="s">
        <v>10</v>
      </c>
      <c r="B3" s="104"/>
      <c r="C3" s="104"/>
      <c r="D3" s="104"/>
      <c r="E3" s="104"/>
      <c r="F3" s="104"/>
      <c r="G3" s="104"/>
      <c r="H3" s="104"/>
    </row>
    <row r="4" spans="1:8" ht="35.25" customHeight="1" x14ac:dyDescent="0.2">
      <c r="B4" s="6"/>
    </row>
    <row r="5" spans="1:8" ht="15" customHeight="1" x14ac:dyDescent="0.2">
      <c r="A5" s="105" t="s">
        <v>11</v>
      </c>
      <c r="B5" s="105"/>
      <c r="C5" s="105"/>
      <c r="D5" s="105"/>
      <c r="E5" s="105"/>
      <c r="F5" s="105"/>
      <c r="G5" s="105"/>
      <c r="H5" s="105"/>
    </row>
    <row r="6" spans="1:8" ht="15" customHeight="1" x14ac:dyDescent="0.2">
      <c r="A6" s="105" t="s">
        <v>12</v>
      </c>
      <c r="B6" s="105"/>
      <c r="C6" s="105"/>
      <c r="D6" s="105"/>
      <c r="E6" s="105"/>
      <c r="F6" s="105"/>
      <c r="G6" s="105"/>
      <c r="H6" s="105"/>
    </row>
    <row r="7" spans="1:8" ht="15" customHeight="1" x14ac:dyDescent="0.2">
      <c r="A7" s="105" t="s">
        <v>13</v>
      </c>
      <c r="B7" s="105"/>
      <c r="C7" s="105"/>
      <c r="D7" s="105"/>
      <c r="E7" s="105"/>
      <c r="F7" s="105"/>
      <c r="G7" s="105"/>
      <c r="H7" s="105"/>
    </row>
    <row r="8" spans="1:8" ht="15" customHeight="1" x14ac:dyDescent="0.2">
      <c r="A8" s="105" t="s">
        <v>14</v>
      </c>
      <c r="B8" s="105"/>
      <c r="C8" s="105"/>
      <c r="D8" s="105"/>
      <c r="E8" s="105"/>
      <c r="F8" s="105"/>
      <c r="G8" s="105"/>
      <c r="H8" s="105"/>
    </row>
    <row r="9" spans="1:8" ht="30" customHeight="1" x14ac:dyDescent="0.2">
      <c r="B9" s="7"/>
    </row>
    <row r="10" spans="1:8" ht="105" customHeight="1" x14ac:dyDescent="0.2">
      <c r="A10" s="106" t="s">
        <v>15</v>
      </c>
      <c r="B10" s="106"/>
      <c r="C10" s="106"/>
      <c r="D10" s="106"/>
      <c r="E10" s="106"/>
      <c r="F10" s="106"/>
      <c r="G10" s="106"/>
      <c r="H10" s="106"/>
    </row>
    <row r="11" spans="1:8" ht="15.75" thickBot="1" x14ac:dyDescent="0.25">
      <c r="B11" s="8"/>
    </row>
    <row r="12" spans="1:8" ht="48.75" thickBot="1" x14ac:dyDescent="0.25">
      <c r="A12" s="9" t="s">
        <v>8</v>
      </c>
      <c r="B12" s="9" t="s">
        <v>6</v>
      </c>
      <c r="C12" s="10" t="s">
        <v>16</v>
      </c>
      <c r="D12" s="10" t="s">
        <v>7</v>
      </c>
      <c r="E12" s="10" t="s">
        <v>17</v>
      </c>
      <c r="F12" s="10" t="s">
        <v>18</v>
      </c>
      <c r="G12" s="10" t="s">
        <v>19</v>
      </c>
      <c r="H12" s="10" t="s">
        <v>20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107" t="s">
        <v>21</v>
      </c>
      <c r="B19" s="107"/>
      <c r="C19" s="107"/>
      <c r="D19" s="107"/>
      <c r="E19" s="107"/>
      <c r="F19" s="107"/>
      <c r="G19" s="107"/>
      <c r="H19" s="107"/>
    </row>
    <row r="20" spans="1:8" ht="14.25" x14ac:dyDescent="0.2">
      <c r="A20" s="108" t="s">
        <v>22</v>
      </c>
      <c r="B20" s="108"/>
      <c r="C20" s="108"/>
      <c r="D20" s="108"/>
      <c r="E20" s="108"/>
      <c r="F20" s="108"/>
      <c r="G20" s="108"/>
      <c r="H20" s="108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109" t="s">
        <v>23</v>
      </c>
      <c r="B24" s="109"/>
      <c r="C24" s="109"/>
      <c r="D24" s="109"/>
      <c r="E24" s="109"/>
      <c r="F24" s="109"/>
      <c r="G24" s="109"/>
      <c r="H24" s="109"/>
    </row>
    <row r="25" spans="1:8" ht="15" customHeight="1" x14ac:dyDescent="0.2">
      <c r="A25" s="109" t="s">
        <v>24</v>
      </c>
      <c r="B25" s="109"/>
      <c r="C25" s="109"/>
      <c r="D25" s="109"/>
      <c r="E25" s="109"/>
      <c r="F25" s="109"/>
      <c r="G25" s="109"/>
      <c r="H25" s="109"/>
    </row>
    <row r="26" spans="1:8" ht="15" customHeight="1" x14ac:dyDescent="0.2">
      <c r="A26" s="102" t="s">
        <v>25</v>
      </c>
      <c r="B26" s="102"/>
      <c r="C26" s="102"/>
      <c r="D26" s="102"/>
      <c r="E26" s="102"/>
      <c r="F26" s="102"/>
      <c r="G26" s="102"/>
      <c r="H26" s="102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Reitoria</vt:lpstr>
      <vt:lpstr>PROEX</vt:lpstr>
      <vt:lpstr>ESAG</vt:lpstr>
      <vt:lpstr>CEART</vt:lpstr>
      <vt:lpstr>FAED</vt:lpstr>
      <vt:lpstr>CEAD</vt:lpstr>
      <vt:lpstr>CEFID</vt:lpstr>
      <vt:lpstr>CERES</vt:lpstr>
      <vt:lpstr>CESFI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2016-04-04T18:09:02Z</dcterms:modified>
</cp:coreProperties>
</file>