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354.2015 - UDESC - Serviços Gráficos - Vig 30.06.2016\"/>
    </mc:Choice>
  </mc:AlternateContent>
  <bookViews>
    <workbookView xWindow="0" yWindow="0" windowWidth="20490" windowHeight="7155" tabRatio="917" firstSheet="2" activeTab="17"/>
  </bookViews>
  <sheets>
    <sheet name="Reitoria" sheetId="163" r:id="rId1"/>
    <sheet name="SEMS" sheetId="164" r:id="rId2"/>
    <sheet name="Biblioteca" sheetId="165" r:id="rId3"/>
    <sheet name="PROEX" sheetId="75" r:id="rId4"/>
    <sheet name="Museu" sheetId="166" r:id="rId5"/>
    <sheet name="ESAG" sheetId="150" r:id="rId6"/>
    <sheet name="CEART" sheetId="151" r:id="rId7"/>
    <sheet name="FAED" sheetId="153" r:id="rId8"/>
    <sheet name="CEAD" sheetId="154" r:id="rId9"/>
    <sheet name="CEFID" sheetId="152" r:id="rId10"/>
    <sheet name="CERES" sheetId="161" r:id="rId11"/>
    <sheet name="CESFI" sheetId="160" r:id="rId12"/>
    <sheet name="CCT" sheetId="155" r:id="rId13"/>
    <sheet name="CAV" sheetId="157" r:id="rId14"/>
    <sheet name="CEO" sheetId="158" r:id="rId15"/>
    <sheet name="CEPLAN" sheetId="156" r:id="rId16"/>
    <sheet name="CEAVI" sheetId="159" r:id="rId17"/>
    <sheet name="GESTOR" sheetId="162" r:id="rId18"/>
    <sheet name="Modelo Anexo II IN 002_2014" sheetId="77" r:id="rId19"/>
  </sheets>
  <definedNames>
    <definedName name="diasuteis" localSheetId="13">#REF!</definedName>
    <definedName name="diasuteis" localSheetId="12">#REF!</definedName>
    <definedName name="diasuteis" localSheetId="8">#REF!</definedName>
    <definedName name="diasuteis" localSheetId="6">#REF!</definedName>
    <definedName name="diasuteis" localSheetId="16">#REF!</definedName>
    <definedName name="diasuteis" localSheetId="9">#REF!</definedName>
    <definedName name="diasuteis" localSheetId="14">#REF!</definedName>
    <definedName name="diasuteis" localSheetId="15">#REF!</definedName>
    <definedName name="diasuteis" localSheetId="10">#REF!</definedName>
    <definedName name="diasuteis" localSheetId="11">#REF!</definedName>
    <definedName name="diasuteis" localSheetId="5">#REF!</definedName>
    <definedName name="diasuteis" localSheetId="7">#REF!</definedName>
    <definedName name="diasuteis" localSheetId="17">#REF!</definedName>
    <definedName name="diasuteis" localSheetId="3">#REF!</definedName>
    <definedName name="diasuteis">#REF!</definedName>
    <definedName name="Ferias" localSheetId="8">#REF!</definedName>
    <definedName name="Ferias" localSheetId="9">#REF!</definedName>
    <definedName name="Ferias" localSheetId="14">#REF!</definedName>
    <definedName name="Ferias" localSheetId="15">#REF!</definedName>
    <definedName name="Ferias" localSheetId="10">#REF!</definedName>
    <definedName name="Ferias" localSheetId="11">#REF!</definedName>
    <definedName name="Ferias" localSheetId="5">#REF!</definedName>
    <definedName name="Ferias" localSheetId="17">#REF!</definedName>
    <definedName name="Ferias">#REF!</definedName>
    <definedName name="RD" localSheetId="8">OFFSET(#REF!,(MATCH(SMALL(#REF!,ROW()-10),#REF!,0)-1),0)</definedName>
    <definedName name="RD" localSheetId="9">OFFSET(#REF!,(MATCH(SMALL(#REF!,ROW()-10),#REF!,0)-1),0)</definedName>
    <definedName name="RD" localSheetId="14">OFFSET(#REF!,(MATCH(SMALL(#REF!,ROW()-10),#REF!,0)-1),0)</definedName>
    <definedName name="RD" localSheetId="15">OFFSET(#REF!,(MATCH(SMALL(#REF!,ROW()-10),#REF!,0)-1),0)</definedName>
    <definedName name="RD" localSheetId="10">OFFSET(#REF!,(MATCH(SMALL(#REF!,ROW()-10),#REF!,0)-1),0)</definedName>
    <definedName name="RD" localSheetId="11">OFFSET(#REF!,(MATCH(SMALL(#REF!,ROW()-10),#REF!,0)-1),0)</definedName>
    <definedName name="RD" localSheetId="5">OFFSET(#REF!,(MATCH(SMALL(#REF!,ROW()-10),#REF!,0)-1),0)</definedName>
    <definedName name="RD" localSheetId="17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I7" i="151" l="1"/>
  <c r="J7" i="151" s="1"/>
  <c r="I7" i="150"/>
  <c r="I6" i="154"/>
  <c r="I6" i="151"/>
  <c r="J6" i="151" s="1"/>
  <c r="I6" i="153"/>
  <c r="J5" i="151"/>
  <c r="J8" i="151"/>
  <c r="J9" i="151"/>
  <c r="J10" i="151"/>
  <c r="J11" i="151"/>
  <c r="J12" i="151"/>
  <c r="J13" i="151"/>
  <c r="J14" i="151"/>
  <c r="J15" i="151"/>
  <c r="J16" i="151"/>
  <c r="J17" i="151"/>
  <c r="J18" i="151"/>
  <c r="J19" i="151"/>
  <c r="J20" i="151"/>
  <c r="J21" i="151"/>
  <c r="J22" i="151"/>
  <c r="J23" i="151"/>
  <c r="J24" i="151"/>
  <c r="J25" i="151"/>
  <c r="J26" i="151"/>
  <c r="J27" i="151"/>
  <c r="J28" i="151"/>
  <c r="J29" i="151"/>
  <c r="J30" i="151"/>
  <c r="J31" i="151"/>
  <c r="J32" i="151"/>
  <c r="J33" i="151"/>
  <c r="J34" i="151"/>
  <c r="J35" i="151"/>
  <c r="J36" i="151"/>
  <c r="J37" i="151"/>
  <c r="J38" i="151"/>
  <c r="J39" i="151"/>
  <c r="J40" i="151"/>
  <c r="J41" i="151"/>
  <c r="J42" i="151"/>
  <c r="J43" i="151"/>
  <c r="J44" i="151"/>
  <c r="J45" i="151"/>
  <c r="J46" i="151"/>
  <c r="J47" i="151"/>
  <c r="J4" i="151"/>
  <c r="S3" i="151"/>
  <c r="J5" i="159" l="1"/>
  <c r="J6" i="159"/>
  <c r="J7" i="159"/>
  <c r="J8" i="159"/>
  <c r="J9" i="159"/>
  <c r="J10" i="159"/>
  <c r="J11" i="159"/>
  <c r="J12" i="159"/>
  <c r="J13" i="159"/>
  <c r="J14" i="159"/>
  <c r="J15" i="159"/>
  <c r="J16" i="159"/>
  <c r="J17" i="159"/>
  <c r="J18" i="159"/>
  <c r="J19" i="159"/>
  <c r="J20" i="159"/>
  <c r="J21" i="159"/>
  <c r="J22" i="159"/>
  <c r="J23" i="159"/>
  <c r="J24" i="159"/>
  <c r="J25" i="159"/>
  <c r="J26" i="159"/>
  <c r="J27" i="159"/>
  <c r="J28" i="159"/>
  <c r="J29" i="159"/>
  <c r="J30" i="159"/>
  <c r="J31" i="159"/>
  <c r="J32" i="159"/>
  <c r="J33" i="159"/>
  <c r="J34" i="159"/>
  <c r="J35" i="159"/>
  <c r="J36" i="159"/>
  <c r="J37" i="159"/>
  <c r="J38" i="159"/>
  <c r="J39" i="159"/>
  <c r="J40" i="159"/>
  <c r="J41" i="159"/>
  <c r="J42" i="159"/>
  <c r="J43" i="159"/>
  <c r="J44" i="159"/>
  <c r="J45" i="159"/>
  <c r="J46" i="159"/>
  <c r="J47" i="159"/>
  <c r="J4" i="159"/>
  <c r="J4" i="153" l="1"/>
  <c r="J13" i="155" l="1"/>
  <c r="I37" i="75" l="1"/>
  <c r="I37" i="160"/>
  <c r="I4" i="162" l="1"/>
  <c r="L4" i="162" s="1"/>
  <c r="I5" i="162"/>
  <c r="L5" i="162" s="1"/>
  <c r="I6" i="162"/>
  <c r="L6" i="162" s="1"/>
  <c r="I7" i="162"/>
  <c r="L7" i="162" s="1"/>
  <c r="I8" i="162"/>
  <c r="L8" i="162" s="1"/>
  <c r="I9" i="162"/>
  <c r="L9" i="162" s="1"/>
  <c r="I10" i="162"/>
  <c r="L10" i="162" s="1"/>
  <c r="I11" i="162"/>
  <c r="L11" i="162" s="1"/>
  <c r="I12" i="162"/>
  <c r="L12" i="162" s="1"/>
  <c r="I13" i="162"/>
  <c r="L13" i="162" s="1"/>
  <c r="I14" i="162"/>
  <c r="L14" i="162" s="1"/>
  <c r="I15" i="162"/>
  <c r="L15" i="162" s="1"/>
  <c r="I16" i="162"/>
  <c r="L16" i="162" s="1"/>
  <c r="I17" i="162"/>
  <c r="L17" i="162" s="1"/>
  <c r="I18" i="162"/>
  <c r="L18" i="162" s="1"/>
  <c r="I19" i="162"/>
  <c r="L19" i="162" s="1"/>
  <c r="I20" i="162"/>
  <c r="L20" i="162" s="1"/>
  <c r="I21" i="162"/>
  <c r="L21" i="162" s="1"/>
  <c r="I22" i="162"/>
  <c r="L22" i="162" s="1"/>
  <c r="I23" i="162"/>
  <c r="L23" i="162" s="1"/>
  <c r="I24" i="162"/>
  <c r="L24" i="162" s="1"/>
  <c r="I25" i="162"/>
  <c r="L25" i="162" s="1"/>
  <c r="I26" i="162"/>
  <c r="L26" i="162" s="1"/>
  <c r="I27" i="162"/>
  <c r="L27" i="162" s="1"/>
  <c r="I28" i="162"/>
  <c r="L28" i="162" s="1"/>
  <c r="I29" i="162"/>
  <c r="L29" i="162" s="1"/>
  <c r="I30" i="162"/>
  <c r="L30" i="162" s="1"/>
  <c r="I31" i="162"/>
  <c r="L31" i="162" s="1"/>
  <c r="I32" i="162"/>
  <c r="L32" i="162" s="1"/>
  <c r="I33" i="162"/>
  <c r="L33" i="162" s="1"/>
  <c r="I34" i="162"/>
  <c r="L34" i="162" s="1"/>
  <c r="I35" i="162"/>
  <c r="L35" i="162" s="1"/>
  <c r="I36" i="162"/>
  <c r="L36" i="162" s="1"/>
  <c r="I37" i="162"/>
  <c r="L37" i="162" s="1"/>
  <c r="I38" i="162"/>
  <c r="L38" i="162" s="1"/>
  <c r="I39" i="162"/>
  <c r="L39" i="162" s="1"/>
  <c r="I40" i="162"/>
  <c r="L40" i="162" s="1"/>
  <c r="I41" i="162"/>
  <c r="L41" i="162" s="1"/>
  <c r="I42" i="162"/>
  <c r="L42" i="162" s="1"/>
  <c r="I43" i="162"/>
  <c r="L43" i="162" s="1"/>
  <c r="I44" i="162"/>
  <c r="L44" i="162" s="1"/>
  <c r="I45" i="162"/>
  <c r="L45" i="162" s="1"/>
  <c r="I46" i="162"/>
  <c r="L46" i="162" s="1"/>
  <c r="I3" i="162"/>
  <c r="L3" i="162" s="1"/>
  <c r="L47" i="162" l="1"/>
  <c r="M54" i="162" s="1"/>
  <c r="K47" i="159"/>
  <c r="K46" i="159"/>
  <c r="K45" i="159"/>
  <c r="K44" i="159"/>
  <c r="K43" i="159"/>
  <c r="K42" i="159"/>
  <c r="K41" i="159"/>
  <c r="K40" i="159"/>
  <c r="K39" i="159"/>
  <c r="K38" i="159"/>
  <c r="K37" i="159"/>
  <c r="K36" i="159"/>
  <c r="K35" i="159"/>
  <c r="K34" i="159"/>
  <c r="K33" i="159"/>
  <c r="K32" i="159"/>
  <c r="K31" i="159"/>
  <c r="K30" i="159"/>
  <c r="K29" i="159"/>
  <c r="K28" i="159"/>
  <c r="K27" i="159"/>
  <c r="K26" i="159"/>
  <c r="K25" i="159"/>
  <c r="K24" i="159"/>
  <c r="K23" i="159"/>
  <c r="K22" i="159"/>
  <c r="K21" i="159"/>
  <c r="K20" i="159"/>
  <c r="K19" i="159"/>
  <c r="K18" i="159"/>
  <c r="K17" i="159"/>
  <c r="K16" i="159"/>
  <c r="K15" i="159"/>
  <c r="K14" i="159"/>
  <c r="K13" i="159"/>
  <c r="K12" i="159"/>
  <c r="K11" i="159"/>
  <c r="K10" i="159"/>
  <c r="K9" i="159"/>
  <c r="K8" i="159"/>
  <c r="K7" i="159"/>
  <c r="K6" i="159"/>
  <c r="K5" i="159"/>
  <c r="J47" i="156"/>
  <c r="K47" i="156" s="1"/>
  <c r="J46" i="156"/>
  <c r="K46" i="156" s="1"/>
  <c r="J45" i="156"/>
  <c r="K45" i="156" s="1"/>
  <c r="J44" i="156"/>
  <c r="K44" i="156" s="1"/>
  <c r="J43" i="156"/>
  <c r="K43" i="156" s="1"/>
  <c r="J42" i="156"/>
  <c r="K42" i="156" s="1"/>
  <c r="J41" i="156"/>
  <c r="K41" i="156" s="1"/>
  <c r="J40" i="156"/>
  <c r="K40" i="156" s="1"/>
  <c r="J39" i="156"/>
  <c r="K39" i="156" s="1"/>
  <c r="J38" i="156"/>
  <c r="K38" i="156" s="1"/>
  <c r="J37" i="156"/>
  <c r="K37" i="156" s="1"/>
  <c r="J36" i="156"/>
  <c r="K36" i="156" s="1"/>
  <c r="J35" i="156"/>
  <c r="K35" i="156" s="1"/>
  <c r="J34" i="156"/>
  <c r="K34" i="156" s="1"/>
  <c r="J33" i="156"/>
  <c r="K33" i="156" s="1"/>
  <c r="J32" i="156"/>
  <c r="K32" i="156" s="1"/>
  <c r="J31" i="156"/>
  <c r="K31" i="156" s="1"/>
  <c r="J30" i="156"/>
  <c r="K30" i="156" s="1"/>
  <c r="J29" i="156"/>
  <c r="K29" i="156" s="1"/>
  <c r="J28" i="156"/>
  <c r="K28" i="156" s="1"/>
  <c r="J27" i="156"/>
  <c r="K27" i="156" s="1"/>
  <c r="J26" i="156"/>
  <c r="K26" i="156" s="1"/>
  <c r="J25" i="156"/>
  <c r="K25" i="156" s="1"/>
  <c r="J24" i="156"/>
  <c r="K24" i="156" s="1"/>
  <c r="J23" i="156"/>
  <c r="K23" i="156" s="1"/>
  <c r="J22" i="156"/>
  <c r="K22" i="156" s="1"/>
  <c r="J21" i="156"/>
  <c r="K21" i="156" s="1"/>
  <c r="J20" i="156"/>
  <c r="K20" i="156" s="1"/>
  <c r="J19" i="156"/>
  <c r="K19" i="156" s="1"/>
  <c r="J18" i="156"/>
  <c r="K18" i="156" s="1"/>
  <c r="J17" i="156"/>
  <c r="K17" i="156" s="1"/>
  <c r="J16" i="156"/>
  <c r="K16" i="156" s="1"/>
  <c r="J15" i="156"/>
  <c r="K15" i="156" s="1"/>
  <c r="J14" i="156"/>
  <c r="K14" i="156" s="1"/>
  <c r="J13" i="156"/>
  <c r="K13" i="156" s="1"/>
  <c r="J12" i="156"/>
  <c r="K12" i="156" s="1"/>
  <c r="J11" i="156"/>
  <c r="K11" i="156" s="1"/>
  <c r="J10" i="156"/>
  <c r="K10" i="156" s="1"/>
  <c r="J9" i="156"/>
  <c r="K9" i="156" s="1"/>
  <c r="J8" i="156"/>
  <c r="K8" i="156" s="1"/>
  <c r="J7" i="156"/>
  <c r="K7" i="156" s="1"/>
  <c r="K6" i="156"/>
  <c r="J6" i="156"/>
  <c r="J5" i="156"/>
  <c r="K5" i="156" s="1"/>
  <c r="J4" i="156"/>
  <c r="K4" i="156" s="1"/>
  <c r="J47" i="158"/>
  <c r="K47" i="158" s="1"/>
  <c r="K46" i="158"/>
  <c r="J46" i="158"/>
  <c r="J45" i="158"/>
  <c r="K45" i="158" s="1"/>
  <c r="J44" i="158"/>
  <c r="K44" i="158" s="1"/>
  <c r="J43" i="158"/>
  <c r="K43" i="158" s="1"/>
  <c r="K42" i="158"/>
  <c r="J42" i="158"/>
  <c r="J41" i="158"/>
  <c r="K41" i="158" s="1"/>
  <c r="J40" i="158"/>
  <c r="K40" i="158" s="1"/>
  <c r="J39" i="158"/>
  <c r="K39" i="158" s="1"/>
  <c r="K38" i="158"/>
  <c r="J38" i="158"/>
  <c r="J37" i="158"/>
  <c r="K37" i="158" s="1"/>
  <c r="J36" i="158"/>
  <c r="K36" i="158" s="1"/>
  <c r="J35" i="158"/>
  <c r="K35" i="158" s="1"/>
  <c r="K34" i="158"/>
  <c r="J34" i="158"/>
  <c r="J33" i="158"/>
  <c r="K33" i="158" s="1"/>
  <c r="J32" i="158"/>
  <c r="K32" i="158" s="1"/>
  <c r="J31" i="158"/>
  <c r="K31" i="158" s="1"/>
  <c r="K30" i="158"/>
  <c r="J30" i="158"/>
  <c r="J29" i="158"/>
  <c r="K29" i="158" s="1"/>
  <c r="J28" i="158"/>
  <c r="K28" i="158" s="1"/>
  <c r="J27" i="158"/>
  <c r="K27" i="158" s="1"/>
  <c r="K26" i="158"/>
  <c r="J26" i="158"/>
  <c r="J25" i="158"/>
  <c r="K25" i="158" s="1"/>
  <c r="J24" i="158"/>
  <c r="K24" i="158" s="1"/>
  <c r="J23" i="158"/>
  <c r="K23" i="158" s="1"/>
  <c r="K22" i="158"/>
  <c r="J22" i="158"/>
  <c r="J21" i="158"/>
  <c r="K21" i="158" s="1"/>
  <c r="J20" i="158"/>
  <c r="K20" i="158" s="1"/>
  <c r="J19" i="158"/>
  <c r="K19" i="158" s="1"/>
  <c r="K18" i="158"/>
  <c r="J18" i="158"/>
  <c r="J17" i="158"/>
  <c r="K17" i="158" s="1"/>
  <c r="J16" i="158"/>
  <c r="K16" i="158" s="1"/>
  <c r="J15" i="158"/>
  <c r="K15" i="158" s="1"/>
  <c r="K14" i="158"/>
  <c r="J14" i="158"/>
  <c r="J13" i="158"/>
  <c r="K13" i="158" s="1"/>
  <c r="J12" i="158"/>
  <c r="K12" i="158" s="1"/>
  <c r="J11" i="158"/>
  <c r="K11" i="158" s="1"/>
  <c r="K10" i="158"/>
  <c r="J10" i="158"/>
  <c r="J9" i="158"/>
  <c r="K9" i="158" s="1"/>
  <c r="J8" i="158"/>
  <c r="K8" i="158" s="1"/>
  <c r="J7" i="158"/>
  <c r="K7" i="158" s="1"/>
  <c r="K6" i="158"/>
  <c r="J6" i="158"/>
  <c r="J5" i="158"/>
  <c r="K5" i="158" s="1"/>
  <c r="J4" i="158"/>
  <c r="K4" i="158" s="1"/>
  <c r="J47" i="157"/>
  <c r="J46" i="157"/>
  <c r="J45" i="157"/>
  <c r="J44" i="157"/>
  <c r="J43" i="157"/>
  <c r="J42" i="157"/>
  <c r="J41" i="157"/>
  <c r="J40" i="157"/>
  <c r="J39" i="157"/>
  <c r="J38" i="157"/>
  <c r="J37" i="157"/>
  <c r="K37" i="157" s="1"/>
  <c r="J36" i="157"/>
  <c r="J35" i="157"/>
  <c r="J34" i="157"/>
  <c r="J33" i="157"/>
  <c r="J32" i="157"/>
  <c r="J31" i="157"/>
  <c r="J30" i="157"/>
  <c r="J29" i="157"/>
  <c r="J28" i="157"/>
  <c r="J27" i="157"/>
  <c r="J26" i="157"/>
  <c r="J25" i="157"/>
  <c r="J24" i="157"/>
  <c r="J23" i="157"/>
  <c r="J22" i="157"/>
  <c r="J21" i="157"/>
  <c r="J20" i="157"/>
  <c r="J19" i="157"/>
  <c r="J18" i="157"/>
  <c r="J17" i="157"/>
  <c r="J16" i="157"/>
  <c r="K16" i="157" s="1"/>
  <c r="J15" i="157"/>
  <c r="J14" i="157"/>
  <c r="J13" i="157"/>
  <c r="J12" i="157"/>
  <c r="J11" i="157"/>
  <c r="J10" i="157"/>
  <c r="J9" i="157"/>
  <c r="J8" i="157"/>
  <c r="J7" i="157"/>
  <c r="J6" i="157"/>
  <c r="J5" i="157"/>
  <c r="J4" i="157"/>
  <c r="K4" i="157" s="1"/>
  <c r="J47" i="155"/>
  <c r="K47" i="155" s="1"/>
  <c r="J46" i="155"/>
  <c r="K46" i="155" s="1"/>
  <c r="J45" i="155"/>
  <c r="K45" i="155" s="1"/>
  <c r="J44" i="155"/>
  <c r="K44" i="155" s="1"/>
  <c r="J43" i="155"/>
  <c r="K43" i="155" s="1"/>
  <c r="J42" i="155"/>
  <c r="K42" i="155" s="1"/>
  <c r="J41" i="155"/>
  <c r="K41" i="155" s="1"/>
  <c r="J40" i="155"/>
  <c r="K40" i="155" s="1"/>
  <c r="J39" i="155"/>
  <c r="K39" i="155" s="1"/>
  <c r="J38" i="155"/>
  <c r="K38" i="155" s="1"/>
  <c r="J37" i="155"/>
  <c r="K37" i="155" s="1"/>
  <c r="J36" i="155"/>
  <c r="K36" i="155" s="1"/>
  <c r="J35" i="155"/>
  <c r="K35" i="155" s="1"/>
  <c r="J34" i="155"/>
  <c r="K34" i="155" s="1"/>
  <c r="J33" i="155"/>
  <c r="K33" i="155" s="1"/>
  <c r="J32" i="155"/>
  <c r="K32" i="155" s="1"/>
  <c r="J31" i="155"/>
  <c r="K31" i="155" s="1"/>
  <c r="J30" i="155"/>
  <c r="K30" i="155" s="1"/>
  <c r="J29" i="155"/>
  <c r="K29" i="155" s="1"/>
  <c r="J28" i="155"/>
  <c r="K28" i="155" s="1"/>
  <c r="J27" i="155"/>
  <c r="K27" i="155" s="1"/>
  <c r="J26" i="155"/>
  <c r="K26" i="155" s="1"/>
  <c r="J25" i="155"/>
  <c r="K25" i="155" s="1"/>
  <c r="J24" i="155"/>
  <c r="K24" i="155" s="1"/>
  <c r="J23" i="155"/>
  <c r="K23" i="155" s="1"/>
  <c r="J22" i="155"/>
  <c r="K22" i="155" s="1"/>
  <c r="J21" i="155"/>
  <c r="K21" i="155" s="1"/>
  <c r="J20" i="155"/>
  <c r="K20" i="155" s="1"/>
  <c r="J19" i="155"/>
  <c r="K19" i="155" s="1"/>
  <c r="J18" i="155"/>
  <c r="K18" i="155" s="1"/>
  <c r="J17" i="155"/>
  <c r="K17" i="155" s="1"/>
  <c r="J16" i="155"/>
  <c r="K16" i="155" s="1"/>
  <c r="J15" i="155"/>
  <c r="K15" i="155" s="1"/>
  <c r="J14" i="155"/>
  <c r="K14" i="155" s="1"/>
  <c r="K13" i="155"/>
  <c r="J12" i="155"/>
  <c r="K12" i="155" s="1"/>
  <c r="J11" i="155"/>
  <c r="K11" i="155" s="1"/>
  <c r="J10" i="155"/>
  <c r="K10" i="155" s="1"/>
  <c r="J9" i="155"/>
  <c r="K9" i="155" s="1"/>
  <c r="J8" i="155"/>
  <c r="K8" i="155" s="1"/>
  <c r="J7" i="155"/>
  <c r="K7" i="155" s="1"/>
  <c r="J6" i="155"/>
  <c r="K6" i="155" s="1"/>
  <c r="J5" i="155"/>
  <c r="K5" i="155" s="1"/>
  <c r="J4" i="155"/>
  <c r="K4" i="155" s="1"/>
  <c r="J47" i="160"/>
  <c r="K47" i="160" s="1"/>
  <c r="J46" i="160"/>
  <c r="K46" i="160" s="1"/>
  <c r="J45" i="160"/>
  <c r="K45" i="160" s="1"/>
  <c r="J44" i="160"/>
  <c r="K44" i="160" s="1"/>
  <c r="J43" i="160"/>
  <c r="K43" i="160" s="1"/>
  <c r="J42" i="160"/>
  <c r="K42" i="160" s="1"/>
  <c r="J41" i="160"/>
  <c r="K41" i="160" s="1"/>
  <c r="J40" i="160"/>
  <c r="K40" i="160" s="1"/>
  <c r="J39" i="160"/>
  <c r="K39" i="160" s="1"/>
  <c r="J38" i="160"/>
  <c r="K38" i="160" s="1"/>
  <c r="J37" i="160"/>
  <c r="K37" i="160" s="1"/>
  <c r="J36" i="160"/>
  <c r="K36" i="160" s="1"/>
  <c r="J35" i="160"/>
  <c r="K35" i="160" s="1"/>
  <c r="J34" i="160"/>
  <c r="K34" i="160" s="1"/>
  <c r="J33" i="160"/>
  <c r="K33" i="160" s="1"/>
  <c r="J32" i="160"/>
  <c r="K32" i="160" s="1"/>
  <c r="J31" i="160"/>
  <c r="K31" i="160" s="1"/>
  <c r="J30" i="160"/>
  <c r="K30" i="160" s="1"/>
  <c r="J29" i="160"/>
  <c r="K29" i="160" s="1"/>
  <c r="J28" i="160"/>
  <c r="K28" i="160" s="1"/>
  <c r="J27" i="160"/>
  <c r="K27" i="160" s="1"/>
  <c r="J26" i="160"/>
  <c r="K26" i="160" s="1"/>
  <c r="J25" i="160"/>
  <c r="K25" i="160" s="1"/>
  <c r="J24" i="160"/>
  <c r="K24" i="160" s="1"/>
  <c r="J23" i="160"/>
  <c r="K23" i="160" s="1"/>
  <c r="J22" i="160"/>
  <c r="K22" i="160" s="1"/>
  <c r="J21" i="160"/>
  <c r="K21" i="160" s="1"/>
  <c r="J20" i="160"/>
  <c r="K20" i="160" s="1"/>
  <c r="J19" i="160"/>
  <c r="K19" i="160" s="1"/>
  <c r="J18" i="160"/>
  <c r="K18" i="160" s="1"/>
  <c r="J17" i="160"/>
  <c r="K17" i="160" s="1"/>
  <c r="J16" i="160"/>
  <c r="K16" i="160" s="1"/>
  <c r="J15" i="160"/>
  <c r="K15" i="160" s="1"/>
  <c r="J14" i="160"/>
  <c r="K14" i="160" s="1"/>
  <c r="J13" i="160"/>
  <c r="K13" i="160" s="1"/>
  <c r="J12" i="160"/>
  <c r="K12" i="160" s="1"/>
  <c r="J11" i="160"/>
  <c r="K11" i="160" s="1"/>
  <c r="J10" i="160"/>
  <c r="K10" i="160" s="1"/>
  <c r="J9" i="160"/>
  <c r="K9" i="160" s="1"/>
  <c r="J8" i="160"/>
  <c r="K8" i="160" s="1"/>
  <c r="J7" i="160"/>
  <c r="K7" i="160" s="1"/>
  <c r="J6" i="160"/>
  <c r="K6" i="160" s="1"/>
  <c r="J5" i="160"/>
  <c r="K5" i="160" s="1"/>
  <c r="J4" i="160"/>
  <c r="K4" i="160" s="1"/>
  <c r="J47" i="161"/>
  <c r="K47" i="161" s="1"/>
  <c r="J46" i="161"/>
  <c r="K46" i="161" s="1"/>
  <c r="J45" i="161"/>
  <c r="K45" i="161" s="1"/>
  <c r="J44" i="161"/>
  <c r="K44" i="161" s="1"/>
  <c r="J43" i="161"/>
  <c r="K43" i="161" s="1"/>
  <c r="J42" i="161"/>
  <c r="K42" i="161" s="1"/>
  <c r="J41" i="161"/>
  <c r="K41" i="161" s="1"/>
  <c r="J40" i="161"/>
  <c r="K40" i="161" s="1"/>
  <c r="J39" i="161"/>
  <c r="K39" i="161" s="1"/>
  <c r="J38" i="161"/>
  <c r="K38" i="161" s="1"/>
  <c r="J37" i="161"/>
  <c r="K37" i="161" s="1"/>
  <c r="J36" i="161"/>
  <c r="K36" i="161" s="1"/>
  <c r="J35" i="161"/>
  <c r="K35" i="161" s="1"/>
  <c r="J34" i="161"/>
  <c r="K34" i="161" s="1"/>
  <c r="J33" i="161"/>
  <c r="K33" i="161" s="1"/>
  <c r="J32" i="161"/>
  <c r="K32" i="161" s="1"/>
  <c r="J31" i="161"/>
  <c r="K31" i="161" s="1"/>
  <c r="J30" i="161"/>
  <c r="K30" i="161" s="1"/>
  <c r="J29" i="161"/>
  <c r="K29" i="161" s="1"/>
  <c r="J28" i="161"/>
  <c r="K28" i="161" s="1"/>
  <c r="J27" i="161"/>
  <c r="K27" i="161" s="1"/>
  <c r="J26" i="161"/>
  <c r="K26" i="161" s="1"/>
  <c r="J25" i="161"/>
  <c r="K25" i="161" s="1"/>
  <c r="K24" i="161"/>
  <c r="J24" i="161"/>
  <c r="J23" i="161"/>
  <c r="K23" i="161" s="1"/>
  <c r="J22" i="161"/>
  <c r="K22" i="161" s="1"/>
  <c r="J21" i="161"/>
  <c r="K21" i="161" s="1"/>
  <c r="J20" i="161"/>
  <c r="K20" i="161" s="1"/>
  <c r="J19" i="161"/>
  <c r="K19" i="161" s="1"/>
  <c r="J18" i="161"/>
  <c r="K18" i="161" s="1"/>
  <c r="J17" i="161"/>
  <c r="K17" i="161" s="1"/>
  <c r="J16" i="161"/>
  <c r="K16" i="161" s="1"/>
  <c r="J15" i="161"/>
  <c r="K15" i="161" s="1"/>
  <c r="J14" i="161"/>
  <c r="K14" i="161" s="1"/>
  <c r="J13" i="161"/>
  <c r="K13" i="161" s="1"/>
  <c r="J12" i="161"/>
  <c r="K12" i="161" s="1"/>
  <c r="J11" i="161"/>
  <c r="K11" i="161" s="1"/>
  <c r="J10" i="161"/>
  <c r="K10" i="161" s="1"/>
  <c r="J9" i="161"/>
  <c r="K9" i="161" s="1"/>
  <c r="J8" i="161"/>
  <c r="K8" i="161" s="1"/>
  <c r="J7" i="161"/>
  <c r="K7" i="161" s="1"/>
  <c r="J6" i="161"/>
  <c r="K6" i="161" s="1"/>
  <c r="J5" i="161"/>
  <c r="K5" i="161" s="1"/>
  <c r="J4" i="161"/>
  <c r="K4" i="161" s="1"/>
  <c r="J47" i="152"/>
  <c r="K47" i="152" s="1"/>
  <c r="J46" i="152"/>
  <c r="K46" i="152" s="1"/>
  <c r="J45" i="152"/>
  <c r="K45" i="152" s="1"/>
  <c r="J44" i="152"/>
  <c r="K44" i="152" s="1"/>
  <c r="J43" i="152"/>
  <c r="K43" i="152" s="1"/>
  <c r="J42" i="152"/>
  <c r="K42" i="152" s="1"/>
  <c r="J41" i="152"/>
  <c r="K41" i="152" s="1"/>
  <c r="J40" i="152"/>
  <c r="K40" i="152" s="1"/>
  <c r="J39" i="152"/>
  <c r="K39" i="152" s="1"/>
  <c r="J38" i="152"/>
  <c r="K38" i="152" s="1"/>
  <c r="J37" i="152"/>
  <c r="K37" i="152" s="1"/>
  <c r="J36" i="152"/>
  <c r="K36" i="152" s="1"/>
  <c r="J35" i="152"/>
  <c r="K35" i="152" s="1"/>
  <c r="J34" i="152"/>
  <c r="K34" i="152" s="1"/>
  <c r="J33" i="152"/>
  <c r="K33" i="152" s="1"/>
  <c r="J32" i="152"/>
  <c r="K32" i="152" s="1"/>
  <c r="J31" i="152"/>
  <c r="K31" i="152" s="1"/>
  <c r="J30" i="152"/>
  <c r="K30" i="152" s="1"/>
  <c r="J29" i="152"/>
  <c r="K29" i="152" s="1"/>
  <c r="J28" i="152"/>
  <c r="K28" i="152" s="1"/>
  <c r="J27" i="152"/>
  <c r="K27" i="152" s="1"/>
  <c r="J26" i="152"/>
  <c r="K26" i="152" s="1"/>
  <c r="J25" i="152"/>
  <c r="K25" i="152" s="1"/>
  <c r="J24" i="152"/>
  <c r="K24" i="152" s="1"/>
  <c r="J23" i="152"/>
  <c r="K23" i="152" s="1"/>
  <c r="J22" i="152"/>
  <c r="K22" i="152" s="1"/>
  <c r="J21" i="152"/>
  <c r="K21" i="152" s="1"/>
  <c r="J20" i="152"/>
  <c r="K20" i="152" s="1"/>
  <c r="J19" i="152"/>
  <c r="K19" i="152" s="1"/>
  <c r="J18" i="152"/>
  <c r="K18" i="152" s="1"/>
  <c r="J17" i="152"/>
  <c r="K17" i="152" s="1"/>
  <c r="J16" i="152"/>
  <c r="K16" i="152" s="1"/>
  <c r="J15" i="152"/>
  <c r="K15" i="152" s="1"/>
  <c r="J14" i="152"/>
  <c r="K14" i="152" s="1"/>
  <c r="J13" i="152"/>
  <c r="K13" i="152" s="1"/>
  <c r="J12" i="152"/>
  <c r="K12" i="152" s="1"/>
  <c r="J11" i="152"/>
  <c r="K11" i="152" s="1"/>
  <c r="J10" i="152"/>
  <c r="K10" i="152" s="1"/>
  <c r="J9" i="152"/>
  <c r="K9" i="152" s="1"/>
  <c r="J8" i="152"/>
  <c r="K8" i="152" s="1"/>
  <c r="J7" i="152"/>
  <c r="K7" i="152" s="1"/>
  <c r="J6" i="152"/>
  <c r="K6" i="152" s="1"/>
  <c r="J5" i="152"/>
  <c r="K5" i="152" s="1"/>
  <c r="J4" i="152"/>
  <c r="K4" i="152" s="1"/>
  <c r="J47" i="154"/>
  <c r="K47" i="154" s="1"/>
  <c r="J46" i="154"/>
  <c r="K46" i="154" s="1"/>
  <c r="J45" i="154"/>
  <c r="K45" i="154" s="1"/>
  <c r="J44" i="154"/>
  <c r="K44" i="154" s="1"/>
  <c r="J43" i="154"/>
  <c r="K43" i="154" s="1"/>
  <c r="J42" i="154"/>
  <c r="K42" i="154" s="1"/>
  <c r="J41" i="154"/>
  <c r="K41" i="154" s="1"/>
  <c r="J40" i="154"/>
  <c r="K40" i="154" s="1"/>
  <c r="J39" i="154"/>
  <c r="K39" i="154" s="1"/>
  <c r="J38" i="154"/>
  <c r="K38" i="154" s="1"/>
  <c r="J37" i="154"/>
  <c r="K37" i="154" s="1"/>
  <c r="J36" i="154"/>
  <c r="K36" i="154" s="1"/>
  <c r="J35" i="154"/>
  <c r="K35" i="154" s="1"/>
  <c r="J34" i="154"/>
  <c r="K34" i="154" s="1"/>
  <c r="J33" i="154"/>
  <c r="K33" i="154" s="1"/>
  <c r="J32" i="154"/>
  <c r="K32" i="154" s="1"/>
  <c r="J31" i="154"/>
  <c r="K31" i="154" s="1"/>
  <c r="J30" i="154"/>
  <c r="K30" i="154" s="1"/>
  <c r="J29" i="154"/>
  <c r="K29" i="154" s="1"/>
  <c r="J28" i="154"/>
  <c r="K28" i="154" s="1"/>
  <c r="J27" i="154"/>
  <c r="K27" i="154" s="1"/>
  <c r="J26" i="154"/>
  <c r="K26" i="154" s="1"/>
  <c r="J25" i="154"/>
  <c r="K25" i="154" s="1"/>
  <c r="J24" i="154"/>
  <c r="K24" i="154" s="1"/>
  <c r="J23" i="154"/>
  <c r="K23" i="154" s="1"/>
  <c r="J22" i="154"/>
  <c r="K22" i="154" s="1"/>
  <c r="J21" i="154"/>
  <c r="K21" i="154" s="1"/>
  <c r="J20" i="154"/>
  <c r="K20" i="154" s="1"/>
  <c r="J19" i="154"/>
  <c r="K19" i="154" s="1"/>
  <c r="J18" i="154"/>
  <c r="K18" i="154" s="1"/>
  <c r="J17" i="154"/>
  <c r="K17" i="154" s="1"/>
  <c r="J16" i="154"/>
  <c r="K16" i="154" s="1"/>
  <c r="J15" i="154"/>
  <c r="K15" i="154" s="1"/>
  <c r="J14" i="154"/>
  <c r="K14" i="154" s="1"/>
  <c r="J13" i="154"/>
  <c r="K13" i="154" s="1"/>
  <c r="J12" i="154"/>
  <c r="K12" i="154" s="1"/>
  <c r="J11" i="154"/>
  <c r="K11" i="154" s="1"/>
  <c r="J10" i="154"/>
  <c r="K10" i="154" s="1"/>
  <c r="J9" i="154"/>
  <c r="K9" i="154" s="1"/>
  <c r="J8" i="154"/>
  <c r="K8" i="154" s="1"/>
  <c r="J7" i="154"/>
  <c r="K7" i="154" s="1"/>
  <c r="J6" i="154"/>
  <c r="K6" i="154" s="1"/>
  <c r="J5" i="154"/>
  <c r="K5" i="154" s="1"/>
  <c r="J4" i="154"/>
  <c r="K4" i="154" s="1"/>
  <c r="J47" i="153"/>
  <c r="K47" i="153" s="1"/>
  <c r="J46" i="153"/>
  <c r="K46" i="153" s="1"/>
  <c r="J45" i="153"/>
  <c r="K45" i="153" s="1"/>
  <c r="J44" i="153"/>
  <c r="K44" i="153" s="1"/>
  <c r="J43" i="153"/>
  <c r="K43" i="153" s="1"/>
  <c r="J42" i="153"/>
  <c r="K42" i="153" s="1"/>
  <c r="J41" i="153"/>
  <c r="K41" i="153" s="1"/>
  <c r="J40" i="153"/>
  <c r="K40" i="153" s="1"/>
  <c r="J39" i="153"/>
  <c r="K39" i="153" s="1"/>
  <c r="J38" i="153"/>
  <c r="K38" i="153" s="1"/>
  <c r="J37" i="153"/>
  <c r="K37" i="153" s="1"/>
  <c r="J36" i="153"/>
  <c r="K36" i="153" s="1"/>
  <c r="J35" i="153"/>
  <c r="K35" i="153" s="1"/>
  <c r="J34" i="153"/>
  <c r="K34" i="153" s="1"/>
  <c r="J33" i="153"/>
  <c r="K33" i="153" s="1"/>
  <c r="J32" i="153"/>
  <c r="K32" i="153" s="1"/>
  <c r="J31" i="153"/>
  <c r="K31" i="153" s="1"/>
  <c r="J30" i="153"/>
  <c r="K30" i="153" s="1"/>
  <c r="J29" i="153"/>
  <c r="K29" i="153" s="1"/>
  <c r="J28" i="153"/>
  <c r="K28" i="153" s="1"/>
  <c r="J27" i="153"/>
  <c r="K27" i="153" s="1"/>
  <c r="J26" i="153"/>
  <c r="K26" i="153" s="1"/>
  <c r="J25" i="153"/>
  <c r="K25" i="153" s="1"/>
  <c r="J24" i="153"/>
  <c r="K24" i="153" s="1"/>
  <c r="J23" i="153"/>
  <c r="K23" i="153" s="1"/>
  <c r="J22" i="153"/>
  <c r="K22" i="153" s="1"/>
  <c r="J21" i="153"/>
  <c r="K21" i="153" s="1"/>
  <c r="J20" i="153"/>
  <c r="K20" i="153" s="1"/>
  <c r="J19" i="153"/>
  <c r="K19" i="153" s="1"/>
  <c r="J18" i="153"/>
  <c r="K18" i="153" s="1"/>
  <c r="J17" i="153"/>
  <c r="K17" i="153" s="1"/>
  <c r="J16" i="153"/>
  <c r="K16" i="153" s="1"/>
  <c r="J15" i="153"/>
  <c r="K15" i="153" s="1"/>
  <c r="J14" i="153"/>
  <c r="K14" i="153" s="1"/>
  <c r="J13" i="153"/>
  <c r="K13" i="153" s="1"/>
  <c r="J12" i="153"/>
  <c r="K12" i="153" s="1"/>
  <c r="J11" i="153"/>
  <c r="K11" i="153" s="1"/>
  <c r="J10" i="153"/>
  <c r="K10" i="153" s="1"/>
  <c r="J9" i="153"/>
  <c r="K9" i="153" s="1"/>
  <c r="J8" i="153"/>
  <c r="K8" i="153" s="1"/>
  <c r="J7" i="153"/>
  <c r="K7" i="153" s="1"/>
  <c r="J6" i="153"/>
  <c r="K6" i="153" s="1"/>
  <c r="J5" i="153"/>
  <c r="K5" i="153" s="1"/>
  <c r="K4" i="153"/>
  <c r="K47" i="151"/>
  <c r="K46" i="151"/>
  <c r="K45" i="151"/>
  <c r="K44" i="151"/>
  <c r="K43" i="151"/>
  <c r="K42" i="151"/>
  <c r="K41" i="151"/>
  <c r="K40" i="151"/>
  <c r="K39" i="151"/>
  <c r="K38" i="151"/>
  <c r="K37" i="151"/>
  <c r="K36" i="151"/>
  <c r="K35" i="151"/>
  <c r="K34" i="151"/>
  <c r="K33" i="151"/>
  <c r="K32" i="151"/>
  <c r="K31" i="151"/>
  <c r="K30" i="151"/>
  <c r="K29" i="151"/>
  <c r="K28" i="151"/>
  <c r="K27" i="151"/>
  <c r="K26" i="151"/>
  <c r="K25" i="151"/>
  <c r="K24" i="151"/>
  <c r="K23" i="151"/>
  <c r="K22" i="151"/>
  <c r="K21" i="151"/>
  <c r="K20" i="151"/>
  <c r="K19" i="151"/>
  <c r="K18" i="151"/>
  <c r="K17" i="151"/>
  <c r="K16" i="151"/>
  <c r="K15" i="151"/>
  <c r="K14" i="151"/>
  <c r="K13" i="151"/>
  <c r="K12" i="151"/>
  <c r="K11" i="151"/>
  <c r="K10" i="151"/>
  <c r="K9" i="151"/>
  <c r="K8" i="151"/>
  <c r="K7" i="151"/>
  <c r="K6" i="151"/>
  <c r="K5" i="151"/>
  <c r="K4" i="151"/>
  <c r="J47" i="150"/>
  <c r="K47" i="150" s="1"/>
  <c r="J46" i="150"/>
  <c r="K46" i="150" s="1"/>
  <c r="J45" i="150"/>
  <c r="K45" i="150" s="1"/>
  <c r="J44" i="150"/>
  <c r="K44" i="150" s="1"/>
  <c r="J43" i="150"/>
  <c r="K43" i="150" s="1"/>
  <c r="J42" i="150"/>
  <c r="K42" i="150" s="1"/>
  <c r="J41" i="150"/>
  <c r="K41" i="150" s="1"/>
  <c r="J40" i="150"/>
  <c r="K40" i="150" s="1"/>
  <c r="J39" i="150"/>
  <c r="K39" i="150" s="1"/>
  <c r="J38" i="150"/>
  <c r="K38" i="150" s="1"/>
  <c r="J37" i="150"/>
  <c r="K37" i="150" s="1"/>
  <c r="J36" i="150"/>
  <c r="K36" i="150" s="1"/>
  <c r="J35" i="150"/>
  <c r="K35" i="150" s="1"/>
  <c r="J34" i="150"/>
  <c r="K34" i="150" s="1"/>
  <c r="J33" i="150"/>
  <c r="K33" i="150" s="1"/>
  <c r="J32" i="150"/>
  <c r="K32" i="150" s="1"/>
  <c r="J31" i="150"/>
  <c r="K31" i="150" s="1"/>
  <c r="J30" i="150"/>
  <c r="K30" i="150" s="1"/>
  <c r="J29" i="150"/>
  <c r="K29" i="150" s="1"/>
  <c r="J28" i="150"/>
  <c r="K28" i="150" s="1"/>
  <c r="J27" i="150"/>
  <c r="K27" i="150" s="1"/>
  <c r="J26" i="150"/>
  <c r="K26" i="150" s="1"/>
  <c r="J25" i="150"/>
  <c r="K25" i="150" s="1"/>
  <c r="J24" i="150"/>
  <c r="K24" i="150" s="1"/>
  <c r="J23" i="150"/>
  <c r="K23" i="150" s="1"/>
  <c r="J22" i="150"/>
  <c r="K22" i="150" s="1"/>
  <c r="J21" i="150"/>
  <c r="K21" i="150" s="1"/>
  <c r="J20" i="150"/>
  <c r="K20" i="150" s="1"/>
  <c r="J19" i="150"/>
  <c r="K19" i="150" s="1"/>
  <c r="J18" i="150"/>
  <c r="K18" i="150" s="1"/>
  <c r="J17" i="150"/>
  <c r="K17" i="150" s="1"/>
  <c r="J16" i="150"/>
  <c r="K16" i="150" s="1"/>
  <c r="J15" i="150"/>
  <c r="K15" i="150" s="1"/>
  <c r="J14" i="150"/>
  <c r="K14" i="150" s="1"/>
  <c r="J13" i="150"/>
  <c r="K13" i="150" s="1"/>
  <c r="J12" i="150"/>
  <c r="K12" i="150" s="1"/>
  <c r="J11" i="150"/>
  <c r="K11" i="150" s="1"/>
  <c r="J10" i="150"/>
  <c r="K10" i="150" s="1"/>
  <c r="J9" i="150"/>
  <c r="K9" i="150" s="1"/>
  <c r="J8" i="150"/>
  <c r="K8" i="150" s="1"/>
  <c r="J7" i="150"/>
  <c r="K7" i="150" s="1"/>
  <c r="J6" i="150"/>
  <c r="K6" i="150" s="1"/>
  <c r="J5" i="150"/>
  <c r="K5" i="150" s="1"/>
  <c r="J4" i="150"/>
  <c r="K4" i="150" s="1"/>
  <c r="J47" i="166"/>
  <c r="K47" i="166" s="1"/>
  <c r="J46" i="166"/>
  <c r="K46" i="166" s="1"/>
  <c r="J45" i="166"/>
  <c r="K45" i="166" s="1"/>
  <c r="J44" i="166"/>
  <c r="K44" i="166" s="1"/>
  <c r="J43" i="166"/>
  <c r="K43" i="166" s="1"/>
  <c r="J42" i="166"/>
  <c r="K42" i="166" s="1"/>
  <c r="J41" i="166"/>
  <c r="K41" i="166" s="1"/>
  <c r="J40" i="166"/>
  <c r="K40" i="166" s="1"/>
  <c r="J39" i="166"/>
  <c r="K39" i="166" s="1"/>
  <c r="J38" i="166"/>
  <c r="K38" i="166" s="1"/>
  <c r="J37" i="166"/>
  <c r="K37" i="166" s="1"/>
  <c r="K36" i="166"/>
  <c r="J36" i="166"/>
  <c r="J35" i="166"/>
  <c r="K35" i="166" s="1"/>
  <c r="J34" i="166"/>
  <c r="K34" i="166" s="1"/>
  <c r="J33" i="166"/>
  <c r="K33" i="166" s="1"/>
  <c r="J32" i="166"/>
  <c r="K32" i="166" s="1"/>
  <c r="J31" i="166"/>
  <c r="K31" i="166" s="1"/>
  <c r="J30" i="166"/>
  <c r="K30" i="166" s="1"/>
  <c r="J29" i="166"/>
  <c r="K29" i="166" s="1"/>
  <c r="J28" i="166"/>
  <c r="K28" i="166" s="1"/>
  <c r="J27" i="166"/>
  <c r="K27" i="166" s="1"/>
  <c r="J26" i="166"/>
  <c r="K26" i="166" s="1"/>
  <c r="J25" i="166"/>
  <c r="K25" i="166" s="1"/>
  <c r="J24" i="166"/>
  <c r="K24" i="166" s="1"/>
  <c r="J23" i="166"/>
  <c r="K23" i="166" s="1"/>
  <c r="J22" i="166"/>
  <c r="K22" i="166" s="1"/>
  <c r="J21" i="166"/>
  <c r="K21" i="166" s="1"/>
  <c r="K20" i="166"/>
  <c r="J20" i="166"/>
  <c r="J19" i="166"/>
  <c r="K19" i="166" s="1"/>
  <c r="J18" i="166"/>
  <c r="K18" i="166" s="1"/>
  <c r="J17" i="166"/>
  <c r="K17" i="166" s="1"/>
  <c r="J16" i="166"/>
  <c r="K16" i="166" s="1"/>
  <c r="J15" i="166"/>
  <c r="K15" i="166" s="1"/>
  <c r="J14" i="166"/>
  <c r="K14" i="166" s="1"/>
  <c r="J13" i="166"/>
  <c r="K13" i="166" s="1"/>
  <c r="J12" i="166"/>
  <c r="K12" i="166" s="1"/>
  <c r="J11" i="166"/>
  <c r="K11" i="166" s="1"/>
  <c r="J10" i="166"/>
  <c r="K10" i="166" s="1"/>
  <c r="J9" i="166"/>
  <c r="K9" i="166" s="1"/>
  <c r="J8" i="166"/>
  <c r="K8" i="166" s="1"/>
  <c r="J7" i="166"/>
  <c r="K7" i="166" s="1"/>
  <c r="J6" i="166"/>
  <c r="K6" i="166" s="1"/>
  <c r="J5" i="166"/>
  <c r="K5" i="166" s="1"/>
  <c r="K4" i="166"/>
  <c r="J4" i="166"/>
  <c r="J47" i="75"/>
  <c r="K47" i="75" s="1"/>
  <c r="J46" i="75"/>
  <c r="K46" i="75" s="1"/>
  <c r="J45" i="75"/>
  <c r="K45" i="75" s="1"/>
  <c r="J44" i="75"/>
  <c r="K44" i="75" s="1"/>
  <c r="J43" i="75"/>
  <c r="K43" i="75" s="1"/>
  <c r="J42" i="75"/>
  <c r="K42" i="75" s="1"/>
  <c r="J41" i="75"/>
  <c r="K41" i="75" s="1"/>
  <c r="J40" i="75"/>
  <c r="K40" i="75" s="1"/>
  <c r="J39" i="75"/>
  <c r="K39" i="75" s="1"/>
  <c r="J38" i="75"/>
  <c r="K38" i="75" s="1"/>
  <c r="J37" i="75"/>
  <c r="K37" i="75" s="1"/>
  <c r="J36" i="75"/>
  <c r="K36" i="75" s="1"/>
  <c r="J35" i="75"/>
  <c r="K35" i="75" s="1"/>
  <c r="J34" i="75"/>
  <c r="K34" i="75" s="1"/>
  <c r="J33" i="75"/>
  <c r="K33" i="75" s="1"/>
  <c r="J32" i="75"/>
  <c r="K32" i="75" s="1"/>
  <c r="J31" i="75"/>
  <c r="K31" i="75" s="1"/>
  <c r="J30" i="75"/>
  <c r="K30" i="75" s="1"/>
  <c r="J29" i="75"/>
  <c r="K29" i="75" s="1"/>
  <c r="J28" i="75"/>
  <c r="K28" i="75" s="1"/>
  <c r="J27" i="75"/>
  <c r="K27" i="75" s="1"/>
  <c r="J26" i="75"/>
  <c r="K26" i="75" s="1"/>
  <c r="J25" i="75"/>
  <c r="K25" i="75" s="1"/>
  <c r="J24" i="75"/>
  <c r="K24" i="75" s="1"/>
  <c r="J23" i="75"/>
  <c r="K23" i="75" s="1"/>
  <c r="J22" i="75"/>
  <c r="K22" i="75" s="1"/>
  <c r="J21" i="75"/>
  <c r="K21" i="75" s="1"/>
  <c r="J20" i="75"/>
  <c r="K20" i="75" s="1"/>
  <c r="J19" i="75"/>
  <c r="K19" i="75" s="1"/>
  <c r="J18" i="75"/>
  <c r="K18" i="75" s="1"/>
  <c r="J17" i="75"/>
  <c r="K17" i="75" s="1"/>
  <c r="J16" i="75"/>
  <c r="K16" i="75" s="1"/>
  <c r="J15" i="75"/>
  <c r="K15" i="75" s="1"/>
  <c r="J14" i="75"/>
  <c r="K14" i="75" s="1"/>
  <c r="J13" i="75"/>
  <c r="K13" i="75" s="1"/>
  <c r="J12" i="75"/>
  <c r="K12" i="75" s="1"/>
  <c r="J11" i="75"/>
  <c r="K11" i="75" s="1"/>
  <c r="J10" i="75"/>
  <c r="K10" i="75" s="1"/>
  <c r="J9" i="75"/>
  <c r="K9" i="75" s="1"/>
  <c r="J8" i="75"/>
  <c r="K8" i="75" s="1"/>
  <c r="J7" i="75"/>
  <c r="K7" i="75" s="1"/>
  <c r="J6" i="75"/>
  <c r="K6" i="75" s="1"/>
  <c r="J5" i="75"/>
  <c r="K5" i="75" s="1"/>
  <c r="J4" i="75"/>
  <c r="K4" i="75" s="1"/>
  <c r="J47" i="165"/>
  <c r="K47" i="165" s="1"/>
  <c r="J46" i="165"/>
  <c r="K46" i="165" s="1"/>
  <c r="J45" i="165"/>
  <c r="K45" i="165" s="1"/>
  <c r="J44" i="165"/>
  <c r="K44" i="165" s="1"/>
  <c r="J43" i="165"/>
  <c r="K43" i="165" s="1"/>
  <c r="J42" i="165"/>
  <c r="K42" i="165" s="1"/>
  <c r="J41" i="165"/>
  <c r="K41" i="165" s="1"/>
  <c r="J40" i="165"/>
  <c r="K40" i="165" s="1"/>
  <c r="J39" i="165"/>
  <c r="K39" i="165" s="1"/>
  <c r="J38" i="165"/>
  <c r="K38" i="165" s="1"/>
  <c r="J37" i="165"/>
  <c r="K37" i="165" s="1"/>
  <c r="J36" i="165"/>
  <c r="K36" i="165" s="1"/>
  <c r="J35" i="165"/>
  <c r="K35" i="165" s="1"/>
  <c r="J34" i="165"/>
  <c r="K34" i="165" s="1"/>
  <c r="J33" i="165"/>
  <c r="K33" i="165" s="1"/>
  <c r="J32" i="165"/>
  <c r="K32" i="165" s="1"/>
  <c r="J31" i="165"/>
  <c r="K31" i="165" s="1"/>
  <c r="J30" i="165"/>
  <c r="K30" i="165" s="1"/>
  <c r="J29" i="165"/>
  <c r="K29" i="165" s="1"/>
  <c r="J28" i="165"/>
  <c r="K28" i="165" s="1"/>
  <c r="J27" i="165"/>
  <c r="K27" i="165" s="1"/>
  <c r="J26" i="165"/>
  <c r="K26" i="165" s="1"/>
  <c r="J25" i="165"/>
  <c r="K25" i="165" s="1"/>
  <c r="J24" i="165"/>
  <c r="K24" i="165" s="1"/>
  <c r="J23" i="165"/>
  <c r="K23" i="165" s="1"/>
  <c r="J22" i="165"/>
  <c r="K22" i="165" s="1"/>
  <c r="J21" i="165"/>
  <c r="K21" i="165" s="1"/>
  <c r="J20" i="165"/>
  <c r="K20" i="165" s="1"/>
  <c r="J19" i="165"/>
  <c r="K19" i="165" s="1"/>
  <c r="J18" i="165"/>
  <c r="K18" i="165" s="1"/>
  <c r="J17" i="165"/>
  <c r="K17" i="165" s="1"/>
  <c r="J16" i="165"/>
  <c r="K16" i="165" s="1"/>
  <c r="J15" i="165"/>
  <c r="K15" i="165" s="1"/>
  <c r="J14" i="165"/>
  <c r="K14" i="165" s="1"/>
  <c r="J13" i="165"/>
  <c r="K13" i="165" s="1"/>
  <c r="J12" i="165"/>
  <c r="K12" i="165" s="1"/>
  <c r="J11" i="165"/>
  <c r="K11" i="165" s="1"/>
  <c r="J10" i="165"/>
  <c r="K10" i="165" s="1"/>
  <c r="J9" i="165"/>
  <c r="K9" i="165" s="1"/>
  <c r="J8" i="165"/>
  <c r="K8" i="165" s="1"/>
  <c r="J7" i="165"/>
  <c r="K7" i="165" s="1"/>
  <c r="J6" i="165"/>
  <c r="K6" i="165" s="1"/>
  <c r="J5" i="165"/>
  <c r="K5" i="165" s="1"/>
  <c r="J4" i="165"/>
  <c r="K4" i="165" s="1"/>
  <c r="J47" i="164"/>
  <c r="K47" i="164" s="1"/>
  <c r="J46" i="164"/>
  <c r="K46" i="164" s="1"/>
  <c r="J45" i="164"/>
  <c r="K45" i="164" s="1"/>
  <c r="J44" i="164"/>
  <c r="K44" i="164" s="1"/>
  <c r="K43" i="164"/>
  <c r="J43" i="164"/>
  <c r="J42" i="164"/>
  <c r="K42" i="164" s="1"/>
  <c r="J41" i="164"/>
  <c r="K41" i="164" s="1"/>
  <c r="J40" i="164"/>
  <c r="K40" i="164" s="1"/>
  <c r="J39" i="164"/>
  <c r="K39" i="164" s="1"/>
  <c r="J38" i="164"/>
  <c r="K38" i="164" s="1"/>
  <c r="J37" i="164"/>
  <c r="K37" i="164" s="1"/>
  <c r="J36" i="164"/>
  <c r="K36" i="164" s="1"/>
  <c r="J35" i="164"/>
  <c r="K35" i="164" s="1"/>
  <c r="J34" i="164"/>
  <c r="K34" i="164" s="1"/>
  <c r="J33" i="164"/>
  <c r="K33" i="164" s="1"/>
  <c r="J32" i="164"/>
  <c r="K32" i="164" s="1"/>
  <c r="J31" i="164"/>
  <c r="K31" i="164" s="1"/>
  <c r="J30" i="164"/>
  <c r="K30" i="164" s="1"/>
  <c r="J29" i="164"/>
  <c r="K29" i="164" s="1"/>
  <c r="J28" i="164"/>
  <c r="K28" i="164" s="1"/>
  <c r="J27" i="164"/>
  <c r="K27" i="164" s="1"/>
  <c r="J26" i="164"/>
  <c r="K26" i="164" s="1"/>
  <c r="J25" i="164"/>
  <c r="K25" i="164" s="1"/>
  <c r="J24" i="164"/>
  <c r="K24" i="164" s="1"/>
  <c r="J23" i="164"/>
  <c r="K23" i="164" s="1"/>
  <c r="J22" i="164"/>
  <c r="K22" i="164" s="1"/>
  <c r="J21" i="164"/>
  <c r="K21" i="164" s="1"/>
  <c r="J20" i="164"/>
  <c r="K20" i="164" s="1"/>
  <c r="J19" i="164"/>
  <c r="K19" i="164" s="1"/>
  <c r="J18" i="164"/>
  <c r="K18" i="164" s="1"/>
  <c r="J17" i="164"/>
  <c r="K17" i="164" s="1"/>
  <c r="J16" i="164"/>
  <c r="K16" i="164" s="1"/>
  <c r="J15" i="164"/>
  <c r="K15" i="164" s="1"/>
  <c r="J14" i="164"/>
  <c r="K14" i="164" s="1"/>
  <c r="J13" i="164"/>
  <c r="K13" i="164" s="1"/>
  <c r="J12" i="164"/>
  <c r="K12" i="164" s="1"/>
  <c r="K11" i="164"/>
  <c r="J11" i="164"/>
  <c r="J10" i="164"/>
  <c r="K10" i="164" s="1"/>
  <c r="J9" i="164"/>
  <c r="K9" i="164" s="1"/>
  <c r="J8" i="164"/>
  <c r="K8" i="164" s="1"/>
  <c r="J7" i="164"/>
  <c r="K7" i="164" s="1"/>
  <c r="J6" i="164"/>
  <c r="K6" i="164" s="1"/>
  <c r="J5" i="164"/>
  <c r="K5" i="164" s="1"/>
  <c r="J4" i="164"/>
  <c r="K4" i="164" s="1"/>
  <c r="J47" i="163"/>
  <c r="K47" i="163" s="1"/>
  <c r="J46" i="163"/>
  <c r="K46" i="163" s="1"/>
  <c r="J45" i="163"/>
  <c r="K45" i="163" s="1"/>
  <c r="J44" i="163"/>
  <c r="K44" i="163" s="1"/>
  <c r="J43" i="163"/>
  <c r="K43" i="163" s="1"/>
  <c r="J42" i="163"/>
  <c r="K42" i="163" s="1"/>
  <c r="J41" i="163"/>
  <c r="K41" i="163" s="1"/>
  <c r="J40" i="163"/>
  <c r="K40" i="163" s="1"/>
  <c r="J39" i="163"/>
  <c r="K39" i="163" s="1"/>
  <c r="J38" i="163"/>
  <c r="K38" i="163" s="1"/>
  <c r="J37" i="163"/>
  <c r="J36" i="163"/>
  <c r="K36" i="163" s="1"/>
  <c r="K35" i="163"/>
  <c r="J35" i="163"/>
  <c r="J34" i="163"/>
  <c r="K34" i="163" s="1"/>
  <c r="K33" i="163"/>
  <c r="J33" i="163"/>
  <c r="J32" i="163"/>
  <c r="K32" i="163" s="1"/>
  <c r="J31" i="163"/>
  <c r="K31" i="163" s="1"/>
  <c r="J30" i="163"/>
  <c r="K30" i="163" s="1"/>
  <c r="J29" i="163"/>
  <c r="K29" i="163" s="1"/>
  <c r="J28" i="163"/>
  <c r="K28" i="163" s="1"/>
  <c r="J27" i="163"/>
  <c r="K27" i="163" s="1"/>
  <c r="J26" i="163"/>
  <c r="K26" i="163" s="1"/>
  <c r="K25" i="163"/>
  <c r="J25" i="163"/>
  <c r="J24" i="163"/>
  <c r="K24" i="163" s="1"/>
  <c r="J23" i="163"/>
  <c r="K23" i="163" s="1"/>
  <c r="J22" i="163"/>
  <c r="K22" i="163" s="1"/>
  <c r="J21" i="163"/>
  <c r="K21" i="163" s="1"/>
  <c r="J20" i="163"/>
  <c r="K20" i="163" s="1"/>
  <c r="K19" i="163"/>
  <c r="J19" i="163"/>
  <c r="J18" i="163"/>
  <c r="K18" i="163" s="1"/>
  <c r="J17" i="163"/>
  <c r="K17" i="163" s="1"/>
  <c r="J16" i="163"/>
  <c r="K16" i="163" s="1"/>
  <c r="J15" i="163"/>
  <c r="K15" i="163" s="1"/>
  <c r="J14" i="163"/>
  <c r="K14" i="163" s="1"/>
  <c r="J13" i="163"/>
  <c r="K13" i="163" s="1"/>
  <c r="J12" i="163"/>
  <c r="K12" i="163" s="1"/>
  <c r="J11" i="163"/>
  <c r="K11" i="163" s="1"/>
  <c r="J10" i="163"/>
  <c r="K10" i="163" s="1"/>
  <c r="J9" i="163"/>
  <c r="K9" i="163" s="1"/>
  <c r="J8" i="163"/>
  <c r="K8" i="163" s="1"/>
  <c r="J7" i="163"/>
  <c r="K7" i="163" s="1"/>
  <c r="J6" i="163"/>
  <c r="K6" i="163" s="1"/>
  <c r="J5" i="163"/>
  <c r="K5" i="163" s="1"/>
  <c r="J4" i="163"/>
  <c r="K4" i="163" s="1"/>
  <c r="J36" i="162" l="1"/>
  <c r="M36" i="162" s="1"/>
  <c r="J7" i="162"/>
  <c r="K7" i="162" s="1"/>
  <c r="J15" i="162"/>
  <c r="K15" i="162" s="1"/>
  <c r="J23" i="162"/>
  <c r="K23" i="162" s="1"/>
  <c r="J31" i="162"/>
  <c r="M31" i="162" s="1"/>
  <c r="J39" i="162"/>
  <c r="K39" i="162" s="1"/>
  <c r="K6" i="157"/>
  <c r="J5" i="162"/>
  <c r="K9" i="157"/>
  <c r="J8" i="162"/>
  <c r="K13" i="157"/>
  <c r="J12" i="162"/>
  <c r="K20" i="157"/>
  <c r="J19" i="162"/>
  <c r="K27" i="157"/>
  <c r="J26" i="162"/>
  <c r="K31" i="157"/>
  <c r="J30" i="162"/>
  <c r="K34" i="157"/>
  <c r="J33" i="162"/>
  <c r="K38" i="157"/>
  <c r="J37" i="162"/>
  <c r="K41" i="157"/>
  <c r="J40" i="162"/>
  <c r="K45" i="157"/>
  <c r="J44" i="162"/>
  <c r="K7" i="157"/>
  <c r="J6" i="162"/>
  <c r="K10" i="157"/>
  <c r="J9" i="162"/>
  <c r="K14" i="157"/>
  <c r="J13" i="162"/>
  <c r="K17" i="157"/>
  <c r="J16" i="162"/>
  <c r="K21" i="157"/>
  <c r="J20" i="162"/>
  <c r="K24" i="157"/>
  <c r="K28" i="157"/>
  <c r="J27" i="162"/>
  <c r="K35" i="157"/>
  <c r="J34" i="162"/>
  <c r="K39" i="157"/>
  <c r="J38" i="162"/>
  <c r="K42" i="157"/>
  <c r="J41" i="162"/>
  <c r="K46" i="157"/>
  <c r="J45" i="162"/>
  <c r="K11" i="157"/>
  <c r="J10" i="162"/>
  <c r="K15" i="157"/>
  <c r="J14" i="162"/>
  <c r="K18" i="157"/>
  <c r="J17" i="162"/>
  <c r="K22" i="157"/>
  <c r="J21" i="162"/>
  <c r="K25" i="157"/>
  <c r="J24" i="162"/>
  <c r="K29" i="157"/>
  <c r="J28" i="162"/>
  <c r="K32" i="157"/>
  <c r="K36" i="157"/>
  <c r="J35" i="162"/>
  <c r="K43" i="157"/>
  <c r="J42" i="162"/>
  <c r="K47" i="157"/>
  <c r="J46" i="162"/>
  <c r="K5" i="157"/>
  <c r="J4" i="162"/>
  <c r="K8" i="157"/>
  <c r="K12" i="157"/>
  <c r="J11" i="162"/>
  <c r="K19" i="157"/>
  <c r="J18" i="162"/>
  <c r="K23" i="157"/>
  <c r="J22" i="162"/>
  <c r="K26" i="157"/>
  <c r="J25" i="162"/>
  <c r="K30" i="157"/>
  <c r="J29" i="162"/>
  <c r="K33" i="157"/>
  <c r="J32" i="162"/>
  <c r="K40" i="157"/>
  <c r="K44" i="157"/>
  <c r="J43" i="162"/>
  <c r="K37" i="163"/>
  <c r="K4" i="159"/>
  <c r="J3" i="162"/>
  <c r="K31" i="162" l="1"/>
  <c r="K36" i="162"/>
  <c r="M15" i="162"/>
  <c r="M23" i="162"/>
  <c r="M39" i="162"/>
  <c r="M7" i="162"/>
  <c r="K43" i="162"/>
  <c r="M43" i="162"/>
  <c r="K46" i="162"/>
  <c r="M46" i="162"/>
  <c r="M20" i="162"/>
  <c r="K20" i="162"/>
  <c r="K29" i="162"/>
  <c r="M29" i="162"/>
  <c r="K22" i="162"/>
  <c r="M22" i="162"/>
  <c r="M28" i="162"/>
  <c r="K28" i="162"/>
  <c r="K21" i="162"/>
  <c r="M21" i="162"/>
  <c r="K14" i="162"/>
  <c r="M14" i="162"/>
  <c r="M41" i="162"/>
  <c r="K41" i="162"/>
  <c r="K34" i="162"/>
  <c r="M34" i="162"/>
  <c r="K27" i="162"/>
  <c r="M27" i="162"/>
  <c r="M4" i="162"/>
  <c r="K4" i="162"/>
  <c r="K42" i="162"/>
  <c r="M42" i="162"/>
  <c r="K35" i="162"/>
  <c r="M35" i="162"/>
  <c r="M16" i="162"/>
  <c r="K16" i="162"/>
  <c r="K9" i="162"/>
  <c r="M9" i="162"/>
  <c r="K44" i="162"/>
  <c r="M44" i="162"/>
  <c r="M37" i="162"/>
  <c r="K37" i="162"/>
  <c r="K30" i="162"/>
  <c r="M30" i="162"/>
  <c r="M12" i="162"/>
  <c r="K12" i="162"/>
  <c r="K5" i="162"/>
  <c r="M5" i="162"/>
  <c r="M32" i="162"/>
  <c r="K32" i="162"/>
  <c r="K25" i="162"/>
  <c r="M25" i="162"/>
  <c r="K18" i="162"/>
  <c r="M18" i="162"/>
  <c r="K11" i="162"/>
  <c r="M11" i="162"/>
  <c r="M24" i="162"/>
  <c r="K24" i="162"/>
  <c r="K17" i="162"/>
  <c r="M17" i="162"/>
  <c r="K10" i="162"/>
  <c r="M10" i="162"/>
  <c r="M45" i="162"/>
  <c r="K45" i="162"/>
  <c r="K38" i="162"/>
  <c r="M38" i="162"/>
  <c r="K3" i="162"/>
  <c r="M3" i="162"/>
  <c r="K13" i="162"/>
  <c r="M13" i="162"/>
  <c r="K6" i="162"/>
  <c r="M6" i="162"/>
  <c r="K40" i="162"/>
  <c r="M40" i="162"/>
  <c r="K33" i="162"/>
  <c r="M33" i="162"/>
  <c r="K26" i="162"/>
  <c r="M26" i="162"/>
  <c r="K19" i="162"/>
  <c r="M19" i="162"/>
  <c r="M8" i="162"/>
  <c r="K8" i="162"/>
  <c r="M47" i="162" l="1"/>
  <c r="M55" i="162" s="1"/>
  <c r="M57" i="162" s="1"/>
</calcChain>
</file>

<file path=xl/comments1.xml><?xml version="1.0" encoding="utf-8"?>
<comments xmlns="http://schemas.openxmlformats.org/spreadsheetml/2006/main">
  <authors>
    <author>Leticia Koslowsky Mees</author>
    <author>Roberta kloster</author>
  </authors>
  <commentList>
    <comment ref="O1" authorId="0" shapeId="0">
      <text>
        <r>
          <rPr>
            <b/>
            <sz val="9"/>
            <color indexed="81"/>
            <rFont val="Segoe UI"/>
            <family val="2"/>
          </rPr>
          <t>Leticia Koslowsky Mees: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PEDIDO DA PROPLAN , 
c.f. CI 80/16.</t>
        </r>
      </text>
    </comment>
    <comment ref="I37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9 cedidos pelo CESFI
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I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Cedido ao CEART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I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 Cedido pela FAED
8 Cedido pelo CEAD</t>
        </r>
      </text>
    </comment>
    <comment ref="I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 Cedido pela ESAG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I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Cedido ao CEART</t>
        </r>
      </text>
    </comment>
  </commentList>
</comments>
</file>

<file path=xl/comments5.xml><?xml version="1.0" encoding="utf-8"?>
<comments xmlns="http://schemas.openxmlformats.org/spreadsheetml/2006/main">
  <authors>
    <author>Gabriela Monteiro</author>
  </authors>
  <commentList>
    <comment ref="I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8 Cedido ao CEART</t>
        </r>
      </text>
    </comment>
  </commentList>
</comments>
</file>

<file path=xl/comments6.xml><?xml version="1.0" encoding="utf-8"?>
<comments xmlns="http://schemas.openxmlformats.org/spreadsheetml/2006/main">
  <authors>
    <author>Roberta kloster</author>
  </authors>
  <commentList>
    <comment ref="I3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9 cedidos  para proex</t>
        </r>
      </text>
    </comment>
  </commentList>
</comments>
</file>

<file path=xl/sharedStrings.xml><?xml version="1.0" encoding="utf-8"?>
<sst xmlns="http://schemas.openxmlformats.org/spreadsheetml/2006/main" count="3531" uniqueCount="190">
  <si>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</si>
  <si>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</si>
  <si>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</si>
  <si>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</si>
  <si>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</si>
  <si>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</si>
  <si>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</si>
  <si>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</si>
  <si>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</si>
  <si>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</si>
  <si>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</si>
  <si>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</si>
  <si>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</si>
  <si>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</si>
  <si>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</si>
  <si>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</si>
  <si>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</si>
  <si>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</si>
  <si>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</si>
  <si>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</si>
  <si>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</si>
  <si>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</si>
  <si>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</si>
  <si>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</si>
  <si>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</si>
  <si>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</si>
  <si>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</si>
  <si>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</si>
  <si>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</si>
  <si>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</si>
  <si>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</si>
  <si>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</si>
  <si>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</si>
  <si>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</si>
  <si>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</si>
  <si>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</si>
  <si>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</si>
  <si>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 xml:space="preserve"> AF/OS nº  xxxx/2015 Qtde. DT</t>
  </si>
  <si>
    <t>CENTRO PARTICIPANTE: CAV</t>
  </si>
  <si>
    <t>CENTRO PARTICIPANTE: ESAG</t>
  </si>
  <si>
    <t>DETALHAMENTO</t>
  </si>
  <si>
    <t>CENTRO PARTICIPANTE: FAED</t>
  </si>
  <si>
    <t>CENTRO PARTICIPANTE: CEFID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</si>
  <si>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</si>
  <si>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</si>
  <si>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</si>
  <si>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</si>
  <si>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</si>
  <si>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</si>
  <si>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</si>
  <si>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</si>
  <si>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PROCESSO: 0354/2015/UDESC</t>
  </si>
  <si>
    <t>VIGÊNCIA DA ATA: 01/07/2015 até 30/06/2016</t>
  </si>
  <si>
    <t>OBJETO: SERVIÇOS GRÁFICOS PARA A UDESC</t>
  </si>
  <si>
    <t xml:space="preserve">Banner em lona, impressão digital 4x0 cores, resolução mínima 720 dpi's e 280 g/m² de gramatura mínima; e suporte: 
1) em madeira em duas das menores extremidades e acabamento com ponteira de PVC (grampeada)  e corda trançada de no mínimo 4mm e de resistência suficiente e compatível com o banner; ou 
2) com ilhóses dispostos de 20 em 20 cm, em ferro ou alumínio e de diâmetro compatível com a corda utilizada - corda trançada de no mínimo 4mm e de resistência suficiente e compatível com o banner.
</t>
  </si>
  <si>
    <t>Frontlight em lona, impressão digital 4x0 cores, resolução mínima 1200 dpi's e 440 g/m² de gramatura mínima; fixado com ilhóses dispostos de 20 em 20 cm, em ferro ou alumínio e de diâmetro compatível com a corda utilizada - corda trançada de no mínimo 4mm e de resistência suficiente e compatível com o frontlight.</t>
  </si>
  <si>
    <t>Banner em papel fotográfico com laminação brilhante, resolução mínima de 600 dpi's e 280g/m² de gramatura mínima, suporte em plástico em duas das menores extremidades e corda de no mínimo 1mm e de resistência suficiente e compatível com o banner.</t>
  </si>
  <si>
    <t xml:space="preserve">Banner em tecido. Impressão digital em tecido. Policromia: 4 x 0 cores. Resolução mínima de 1200 dpi´s. Acabamento em madeira (cabo redondo) nas duas extremidades menores, sendo encaixado internamente na costura do tecido para fechamento escondendo o varão, com ponteiras em PVC e corda trançada de no mínimo 4 mm e com resistência suficiente para sustentar o banner de tecido. </t>
  </si>
  <si>
    <t>Frontlight em lona, impressão digital 4x0 cores, resolução mínima 1200 dpi's e 440 g/m² de gramatura mínima; fixado com ilhóses dispostos de 20 em 20 cm, em ferro ou alumínio e de diâmetro compatível com a corda utilizada - corda trançada de no mínimo 4mm e de resistência suficiente e compatível com o frontlight. INSTALADO E RETIRADA.</t>
  </si>
  <si>
    <t>Adesivo perfurado para vidro traseiro de automóveis, impressão digital 4x0 cores, resolução mínima 720 dpi's; com no mínimo 40% de transmissão luminosa (nos termos da RES 254/2007 CONTRAN).</t>
  </si>
  <si>
    <t>Adesivo em vinil, impressão digital 4x0 cores, resolução mínima 300 dpi's e 26 a 30 g/m² de gramatura mínima de cola; acabamento meio corte especial com faca.</t>
  </si>
  <si>
    <t>Adesivo em vinil transparente para vidro, impressão digital 4x0 cores, resolução mínima 300 dpi's e 26 a 30 g/m² de gramatura mínima de cola; acabamento corte reto.</t>
  </si>
  <si>
    <t>Adesivo em vinil resistente a água e cloro, próprio para áreas com piscinas, impressão digital 4x0 cores, resolução mínima 300 dpi's e 26 a 30 g/m2 de gramatura mínima de cola; acabamento corte reto.</t>
  </si>
  <si>
    <t xml:space="preserve">Adesivo recortado em vinil colorido (cores diversas a escolher), para adesivagem. </t>
  </si>
  <si>
    <t>Adesivo com impressão digital em caixa metálica de plataforma elevatória ("elevador"); impressão digital em material vinil autoadesivo; acabamento em laminação fosca; instalado; inclui adequação de layout; sugere-se visita técnica para conhecimento.</t>
  </si>
  <si>
    <t>Crachá em cartão PVC laminado branco, impressão digital 4x1 cores, resolução mínima 300 dpi's e espessura de 0,70 a 0,80mm cantos arredondados, com perfuração entre 15 a 20mm compatível com grampo de metal tipo jacaré do cordão.</t>
  </si>
  <si>
    <t>Cordão para crachá personalizado em impressão digital, com grampo de metal tipo jacaré, em 100% poliéster.</t>
  </si>
  <si>
    <t xml:space="preserve">Placa em PVC branco, impressão digital 4x0 cores, resolução mínima 300 dpi's e espessura de 2mm, com fixação dupla face de espuma acrílica para ambiente externo de no mínimo 20mm de largura e de no mínimo 10 cm de tamanho para cada 150g de placa. </t>
  </si>
  <si>
    <t xml:space="preserve">Placa em PVC branco, impressão digital 4x0 cores, resolução
 mínima 300 dpi's e espessura de 2mm, com fixação dupla face de espuma acrílica para ambiente interno de no mínimo 20mm de largura e de no mínimo 10 cm de tamanho para cada 150g de placa. </t>
  </si>
  <si>
    <t>Placa em PVC branco em formato "V" para ser apoiado sobre balção, impressão digital 4x0 cores, resolução  mínima 300 dpi's e espessura de 2mm.</t>
  </si>
  <si>
    <t>Plotagem, impressão 4x0 cores, em papel sulfite de 75 g/m2 de gramatura mínima.</t>
  </si>
  <si>
    <t>Plotagem, impressão monocromática, em papel sulfite de 75 g/m2 de gramatura mínima.</t>
  </si>
  <si>
    <t>Adesivo em vinil transparente para vidro de carro, impressão digital 4x0 cores, resolução mínima 300 dpi's e 26 a 30 g/m² de gramatura mínima de cola; acabamento corte especial a faca (adesivo circular).</t>
  </si>
  <si>
    <t xml:space="preserve"> Adesivo recortado em vinil colorido Gold Max (cores diversas a escolher), para adesivagem, com instalação.</t>
  </si>
  <si>
    <t xml:space="preserve"> Adesivo vinílico colorido (cores diversas a escolher), para aplicação em Placa de MDF.</t>
  </si>
  <si>
    <t xml:space="preserve"> Placa em MDF 3mm. Pintada e envernizada com texto em vinil colorido (cores diversas a escolher).</t>
  </si>
  <si>
    <t>Adesivo vinílico colorido (cores diversas a escolher). Arredondamento do canto inferior direito é de 100 pontos. Para numeração sequencial.</t>
  </si>
  <si>
    <t>Adesivo para renovação do Totem de entrada. Texto em vinil recortado colorido (cores diversas a escolher).</t>
  </si>
  <si>
    <t>Adesivo numerado com quatro digitos em vinil transparente para uso interno em veículo, impressão digital 4x0 cores, resolução mínima 300 dpi's e 26 a 30 g/m² de gramatura</t>
  </si>
  <si>
    <t>Dimensões</t>
  </si>
  <si>
    <t>50 X 70 cm</t>
  </si>
  <si>
    <t>90 X 150 cm</t>
  </si>
  <si>
    <t xml:space="preserve">90 X 120 cm </t>
  </si>
  <si>
    <t>110 X 150 cm</t>
  </si>
  <si>
    <t>130 X 180 cm</t>
  </si>
  <si>
    <t>50 X 300 cm</t>
  </si>
  <si>
    <t>70 X 400 cm</t>
  </si>
  <si>
    <t>140 cm X metro linear</t>
  </si>
  <si>
    <t>80 X 110 cm</t>
  </si>
  <si>
    <t>80 X 120 cm</t>
  </si>
  <si>
    <t>90 X 110 cm</t>
  </si>
  <si>
    <t>320 cm X metro linear</t>
  </si>
  <si>
    <t>650 X 150 cm</t>
  </si>
  <si>
    <t>250 X 120 cm</t>
  </si>
  <si>
    <t>90 cm X metro linear</t>
  </si>
  <si>
    <t>90 cm x metro linear</t>
  </si>
  <si>
    <t>255 X 275 cm</t>
  </si>
  <si>
    <t xml:space="preserve">295 X  875 cm   </t>
  </si>
  <si>
    <t>310 X 914 cm</t>
  </si>
  <si>
    <t>35 X 90 cm</t>
  </si>
  <si>
    <t xml:space="preserve">7 X 9 cm </t>
  </si>
  <si>
    <t>5 X 20 cm</t>
  </si>
  <si>
    <t xml:space="preserve">10 X 25 cm </t>
  </si>
  <si>
    <t xml:space="preserve">5 X 20 cm </t>
  </si>
  <si>
    <t>75 cm X metro linear</t>
  </si>
  <si>
    <t>15 cm X metro linear</t>
  </si>
  <si>
    <t>m²</t>
  </si>
  <si>
    <t xml:space="preserve">  5,4 X 8,60 cm </t>
  </si>
  <si>
    <t>1,3 a 1,6 X 80 a 90 cm</t>
  </si>
  <si>
    <t>200 X 120 cm</t>
  </si>
  <si>
    <t>25 x 10 cm</t>
  </si>
  <si>
    <t>25 x 15 cm(plano)</t>
  </si>
  <si>
    <t>Formato A0 
("A" Zero - 84,1 X 118,9cm)</t>
  </si>
  <si>
    <t>Diametro de 8cm</t>
  </si>
  <si>
    <t>12m²</t>
  </si>
  <si>
    <t>80 X 60 cm</t>
  </si>
  <si>
    <t>60 X 10 cm</t>
  </si>
  <si>
    <t>60 X 40 cm</t>
  </si>
  <si>
    <t>10 X 6,5 cm</t>
  </si>
  <si>
    <t>1,70 X 0,60 m</t>
  </si>
  <si>
    <t>9 x 6 cm</t>
  </si>
  <si>
    <t>metro</t>
  </si>
  <si>
    <t>metro²</t>
  </si>
  <si>
    <t>339039.63</t>
  </si>
  <si>
    <t>Seriprint Comunicação Visual LTDA - ME</t>
  </si>
  <si>
    <t>Ferroprint Tecnologia LTDA - ME</t>
  </si>
  <si>
    <t>Webergrafic Comércio de Materiais Gráficos LTDA - ME</t>
  </si>
  <si>
    <t>CENTRO PARTICIPANTE: Reitoria</t>
  </si>
  <si>
    <t>CENTRO PARTICIPANTE: SEMS</t>
  </si>
  <si>
    <t>CENTRO PARTICIPANTE: Biblioteca</t>
  </si>
  <si>
    <t>CENTRO PARTICIPANTE: PROEX</t>
  </si>
  <si>
    <t>CENTRO PARTICIPANTE: Museu</t>
  </si>
  <si>
    <t>Pregão 0354/2015/UDESC - SRP</t>
  </si>
  <si>
    <t>SERVIÇOS GRÁFICOS PARA A UDESC</t>
  </si>
  <si>
    <t>AF 1538/2015 DPPG</t>
  </si>
  <si>
    <t>AF 1537/2015MODA</t>
  </si>
  <si>
    <t>AF 1750/2015 IDEMI</t>
  </si>
  <si>
    <t>OS 1778/2015</t>
  </si>
  <si>
    <t>OS 1777/2015</t>
  </si>
  <si>
    <t>OS 1886/2015</t>
  </si>
  <si>
    <t>CEART 30 - 2005/2015</t>
  </si>
  <si>
    <t>DAC 30 ANOS 2062/2015</t>
  </si>
  <si>
    <t>DESIGNACAO 2063/2015</t>
  </si>
  <si>
    <t xml:space="preserve"> AF/OS nº  1496/2015 Qtde. DT</t>
  </si>
  <si>
    <t xml:space="preserve"> AF/OS nº  1601/2015 Qtde. DT</t>
  </si>
  <si>
    <t xml:space="preserve"> AF/OS nº  1696/2015 Qtde. DT</t>
  </si>
  <si>
    <t xml:space="preserve"> AF/OS nº  1709/2015 Qtde. DT</t>
  </si>
  <si>
    <t xml:space="preserve"> AF/OS nº  1846/2015 Qtde. DT</t>
  </si>
  <si>
    <t xml:space="preserve"> AF/OS nº  2200/2015 Qtde. DT</t>
  </si>
  <si>
    <t xml:space="preserve"> AF/OS nº  2209/2015 Qtde. DT</t>
  </si>
  <si>
    <t xml:space="preserve"> AF/OS nº  1575/2015 Qtde. DT</t>
  </si>
  <si>
    <t xml:space="preserve"> AF/OS nº  1969/2015 Qtde. DT</t>
  </si>
  <si>
    <t xml:space="preserve"> AF/OS nº  1974/2015 Qtde. DT</t>
  </si>
  <si>
    <t>OS nº  1760/2015 Qtde. DT</t>
  </si>
  <si>
    <t xml:space="preserve"> AF/OS nº  1503/2015 Qtde. DT</t>
  </si>
  <si>
    <t xml:space="preserve"> AF/OS nº  1976/2015 Qtde. DT</t>
  </si>
  <si>
    <t xml:space="preserve"> AF/OS nº  2171/2015 Qtde. DT</t>
  </si>
  <si>
    <t xml:space="preserve"> AF/OS nº  1476/2015 Qtde. DT</t>
  </si>
  <si>
    <t xml:space="preserve"> AF/OS nº  1621/2015 Qtde. DT - PRAPEG</t>
  </si>
  <si>
    <t xml:space="preserve"> AF/OS nº  1660/2015 Qtde. DT</t>
  </si>
  <si>
    <t xml:space="preserve"> AF/OS nº  2029/2015 Qtde. DT - PAEX</t>
  </si>
  <si>
    <t xml:space="preserve"> AF/OS nº  2187/2015 Qtde. DT</t>
  </si>
  <si>
    <t>OS nº  1210/2015 Qtde. DT</t>
  </si>
  <si>
    <t>OS nº  0113/2016 Qtde. DT</t>
  </si>
  <si>
    <t xml:space="preserve"> OS nº  1151/2015 Qtde. DT</t>
  </si>
  <si>
    <t xml:space="preserve"> OS nº 2180/2015 Qtde. DT</t>
  </si>
  <si>
    <t>OS nº  244/2016 Qtde. DT</t>
  </si>
  <si>
    <t>OS nº  669/2016 Qtde. DT</t>
  </si>
  <si>
    <t>OS nº  487/2016 Qtde. DT</t>
  </si>
  <si>
    <t xml:space="preserve"> AF/OS nº  418/2016 Qtde. DT</t>
  </si>
  <si>
    <t xml:space="preserve"> AF/OS nº  529/2016 Qtde. DT</t>
  </si>
  <si>
    <t xml:space="preserve"> AF/OS nº  1921/2015 Qtde. DT - PRAPEG</t>
  </si>
  <si>
    <t xml:space="preserve"> AF/OS nº  337/2016 Qtde. DT</t>
  </si>
  <si>
    <t xml:space="preserve"> AF/OS nº  512/2016 Qtde. DT</t>
  </si>
  <si>
    <t xml:space="preserve"> AF/OS nº 320/2015 Qtde. DT</t>
  </si>
  <si>
    <t xml:space="preserve"> AF/OS nº  283/2016 Qtde. DT</t>
  </si>
  <si>
    <t xml:space="preserve"> AF/OS nº  709/2016 Qtde. DT</t>
  </si>
  <si>
    <t xml:space="preserve"> AF/OS nº  278/2016 Qtde. DT</t>
  </si>
  <si>
    <t xml:space="preserve"> AF/OS nº  576/2016</t>
  </si>
  <si>
    <t xml:space="preserve"> AF/OS nº  086/2016 Qtde. DT</t>
  </si>
  <si>
    <t>AF 262/2016</t>
  </si>
  <si>
    <t xml:space="preserve"> AF/OS nº  299/2016 Qtde. DT</t>
  </si>
  <si>
    <t xml:space="preserve"> AF/OS nº  342/2016 Qtde. DT</t>
  </si>
  <si>
    <t xml:space="preserve"> AF/OS nº  394/2016 Qtde. DT</t>
  </si>
  <si>
    <t xml:space="preserve"> AF/OS nº  586/2016 Qtde. DT</t>
  </si>
  <si>
    <t>Resumo Atualizado em Julho/2016</t>
  </si>
  <si>
    <t xml:space="preserve"> AF/OS nº  100/2016 </t>
  </si>
  <si>
    <t>AF 519/2016</t>
  </si>
  <si>
    <t>PROF. PIERMATIRI 2061/2015</t>
  </si>
  <si>
    <t xml:space="preserve">AF Design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</si>
</sst>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indexed="81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1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1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</cellStyleXfs>
  <cellXfs count="133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4" fontId="6" fillId="0" borderId="0" xfId="1" applyNumberFormat="1" applyFont="1" applyFill="1" applyAlignment="1">
      <alignment horizontal="center" vertical="center" wrapText="1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166" fontId="6" fillId="4" borderId="1" xfId="0" applyNumberFormat="1" applyFont="1" applyFill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6" fillId="2" borderId="1" xfId="1" applyNumberFormat="1" applyFont="1" applyFill="1" applyBorder="1" applyAlignment="1" applyProtection="1">
      <alignment horizontal="center" vertical="center" wrapText="1"/>
    </xf>
    <xf numFmtId="1" fontId="5" fillId="0" borderId="0" xfId="1" applyNumberFormat="1" applyFont="1" applyFill="1" applyAlignment="1" applyProtection="1">
      <alignment horizontal="center" wrapText="1"/>
      <protection locked="0"/>
    </xf>
    <xf numFmtId="0" fontId="5" fillId="0" borderId="1" xfId="1" applyFont="1" applyBorder="1" applyAlignment="1" applyProtection="1">
      <alignment wrapText="1"/>
      <protection locked="0"/>
    </xf>
    <xf numFmtId="1" fontId="5" fillId="0" borderId="1" xfId="0" applyNumberFormat="1" applyFont="1" applyBorder="1" applyAlignment="1">
      <alignment horizontal="center" vertical="center"/>
    </xf>
    <xf numFmtId="0" fontId="16" fillId="7" borderId="1" xfId="0" applyFont="1" applyFill="1" applyBorder="1" applyAlignment="1">
      <alignment vertical="center" wrapText="1"/>
    </xf>
    <xf numFmtId="41" fontId="5" fillId="0" borderId="1" xfId="0" applyNumberFormat="1" applyFont="1" applyFill="1" applyBorder="1" applyAlignment="1">
      <alignment horizontal="center" vertical="center" wrapText="1"/>
    </xf>
    <xf numFmtId="4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1" applyFont="1" applyFill="1" applyAlignment="1">
      <alignment wrapText="1"/>
    </xf>
    <xf numFmtId="3" fontId="5" fillId="0" borderId="0" xfId="1" applyNumberFormat="1" applyFont="1" applyFill="1" applyAlignment="1" applyProtection="1">
      <alignment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166" fontId="6" fillId="2" borderId="1" xfId="1" applyNumberFormat="1" applyFont="1" applyFill="1" applyBorder="1" applyAlignment="1">
      <alignment horizontal="center" vertical="center" wrapText="1"/>
    </xf>
    <xf numFmtId="168" fontId="18" fillId="9" borderId="6" xfId="1" applyNumberFormat="1" applyFont="1" applyFill="1" applyBorder="1" applyAlignment="1" applyProtection="1">
      <alignment horizontal="right"/>
      <protection locked="0"/>
    </xf>
    <xf numFmtId="168" fontId="18" fillId="9" borderId="11" xfId="1" applyNumberFormat="1" applyFont="1" applyFill="1" applyBorder="1" applyAlignment="1" applyProtection="1">
      <alignment horizontal="right"/>
      <protection locked="0"/>
    </xf>
    <xf numFmtId="9" fontId="18" fillId="9" borderId="7" xfId="12" applyFont="1" applyFill="1" applyBorder="1" applyAlignment="1" applyProtection="1">
      <alignment horizontal="right"/>
      <protection locked="0"/>
    </xf>
    <xf numFmtId="0" fontId="18" fillId="9" borderId="12" xfId="1" applyFont="1" applyFill="1" applyBorder="1" applyAlignment="1" applyProtection="1">
      <alignment horizontal="left"/>
      <protection locked="0"/>
    </xf>
    <xf numFmtId="0" fontId="18" fillId="9" borderId="19" xfId="1" applyFont="1" applyFill="1" applyBorder="1" applyAlignment="1" applyProtection="1">
      <alignment horizontal="left"/>
      <protection locked="0"/>
    </xf>
    <xf numFmtId="0" fontId="18" fillId="9" borderId="14" xfId="1" applyFont="1" applyFill="1" applyBorder="1" applyAlignment="1" applyProtection="1">
      <alignment horizontal="left"/>
      <protection locked="0"/>
    </xf>
    <xf numFmtId="0" fontId="18" fillId="9" borderId="0" xfId="1" applyFont="1" applyFill="1" applyBorder="1" applyAlignment="1" applyProtection="1">
      <alignment horizontal="left"/>
      <protection locked="0"/>
    </xf>
    <xf numFmtId="0" fontId="18" fillId="9" borderId="16" xfId="1" applyFont="1" applyFill="1" applyBorder="1" applyAlignment="1" applyProtection="1">
      <alignment horizontal="left"/>
      <protection locked="0"/>
    </xf>
    <xf numFmtId="0" fontId="18" fillId="9" borderId="18" xfId="1" applyFont="1" applyFill="1" applyBorder="1" applyAlignment="1" applyProtection="1">
      <alignment horizontal="left"/>
      <protection locked="0"/>
    </xf>
    <xf numFmtId="44" fontId="5" fillId="0" borderId="1" xfId="13" applyFont="1" applyBorder="1" applyAlignment="1">
      <alignment vertical="center"/>
    </xf>
    <xf numFmtId="44" fontId="5" fillId="10" borderId="1" xfId="1" applyNumberFormat="1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166" fontId="5" fillId="8" borderId="1" xfId="0" applyNumberFormat="1" applyFont="1" applyFill="1" applyBorder="1" applyAlignment="1">
      <alignment horizontal="center"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10" borderId="1" xfId="1" applyNumberFormat="1" applyFont="1" applyFill="1" applyBorder="1" applyAlignment="1">
      <alignment vertical="center" wrapText="1"/>
    </xf>
    <xf numFmtId="1" fontId="5" fillId="0" borderId="0" xfId="1" applyNumberFormat="1" applyFont="1" applyFill="1" applyAlignment="1">
      <alignment horizontal="center" wrapText="1"/>
    </xf>
    <xf numFmtId="1" fontId="18" fillId="9" borderId="19" xfId="1" applyNumberFormat="1" applyFont="1" applyFill="1" applyBorder="1" applyAlignment="1" applyProtection="1">
      <alignment horizontal="center"/>
      <protection locked="0"/>
    </xf>
    <xf numFmtId="1" fontId="18" fillId="9" borderId="0" xfId="1" applyNumberFormat="1" applyFont="1" applyFill="1" applyBorder="1" applyAlignment="1" applyProtection="1">
      <alignment horizontal="center"/>
      <protection locked="0"/>
    </xf>
    <xf numFmtId="1" fontId="18" fillId="9" borderId="18" xfId="1" applyNumberFormat="1" applyFont="1" applyFill="1" applyBorder="1" applyAlignment="1" applyProtection="1">
      <alignment horizontal="center"/>
      <protection locked="0"/>
    </xf>
    <xf numFmtId="1" fontId="5" fillId="0" borderId="0" xfId="1" applyNumberFormat="1" applyFont="1" applyAlignment="1">
      <alignment horizontal="center" wrapText="1"/>
    </xf>
    <xf numFmtId="1" fontId="5" fillId="9" borderId="1" xfId="13" applyNumberFormat="1" applyFont="1" applyFill="1" applyBorder="1" applyAlignment="1">
      <alignment horizontal="center" vertical="center" wrapText="1"/>
    </xf>
    <xf numFmtId="44" fontId="5" fillId="10" borderId="1" xfId="1" applyNumberFormat="1" applyFont="1" applyFill="1" applyBorder="1" applyAlignment="1">
      <alignment horizontal="center" vertical="center" wrapText="1"/>
    </xf>
    <xf numFmtId="9" fontId="18" fillId="9" borderId="11" xfId="17" applyFont="1" applyFill="1" applyBorder="1" applyAlignment="1">
      <alignment horizontal="right"/>
    </xf>
    <xf numFmtId="41" fontId="5" fillId="12" borderId="1" xfId="0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44" fontId="5" fillId="0" borderId="0" xfId="8" applyFont="1" applyAlignment="1" applyProtection="1">
      <alignment wrapText="1"/>
      <protection locked="0"/>
    </xf>
    <xf numFmtId="0" fontId="5" fillId="12" borderId="1" xfId="1" applyFont="1" applyFill="1" applyBorder="1" applyAlignment="1" applyProtection="1">
      <alignment horizontal="center" vertical="center" wrapText="1"/>
      <protection locked="0"/>
    </xf>
    <xf numFmtId="0" fontId="5" fillId="12" borderId="1" xfId="1" applyFont="1" applyFill="1" applyBorder="1" applyAlignment="1" applyProtection="1">
      <alignment horizontal="center" wrapText="1"/>
      <protection locked="0"/>
    </xf>
    <xf numFmtId="44" fontId="5" fillId="0" borderId="1" xfId="1" applyNumberFormat="1" applyFont="1" applyBorder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1" applyNumberFormat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wrapText="1"/>
      <protection locked="0"/>
    </xf>
    <xf numFmtId="14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12" borderId="1" xfId="1" applyFont="1" applyFill="1" applyBorder="1" applyAlignment="1" applyProtection="1">
      <alignment wrapText="1"/>
      <protection locked="0"/>
    </xf>
    <xf numFmtId="0" fontId="5" fillId="0" borderId="1" xfId="1" applyFont="1" applyFill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wrapText="1"/>
      <protection locked="0"/>
    </xf>
    <xf numFmtId="0" fontId="5" fillId="13" borderId="1" xfId="1" applyFont="1" applyFill="1" applyBorder="1" applyAlignment="1" applyProtection="1">
      <alignment horizont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44" fontId="5" fillId="2" borderId="1" xfId="8" applyFont="1" applyFill="1" applyBorder="1" applyAlignment="1" applyProtection="1">
      <alignment horizontal="center" vertical="center" wrapText="1"/>
      <protection locked="0"/>
    </xf>
    <xf numFmtId="14" fontId="5" fillId="2" borderId="1" xfId="8" applyNumberFormat="1" applyFont="1" applyFill="1" applyBorder="1" applyAlignment="1" applyProtection="1">
      <alignment horizontal="center" vertical="center"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6" fillId="7" borderId="6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3" fontId="1" fillId="5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5" borderId="6" xfId="1" applyNumberFormat="1" applyFont="1" applyFill="1" applyBorder="1" applyAlignment="1" applyProtection="1">
      <alignment horizontal="center" vertical="center" wrapText="1"/>
      <protection locked="0"/>
    </xf>
    <xf numFmtId="3" fontId="5" fillId="5" borderId="7" xfId="1" applyNumberFormat="1" applyFont="1" applyFill="1" applyBorder="1" applyAlignment="1" applyProtection="1">
      <alignment horizontal="center" vertical="center" wrapText="1"/>
      <protection locked="0"/>
    </xf>
    <xf numFmtId="3" fontId="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6" borderId="1" xfId="0" applyNumberFormat="1" applyFont="1" applyFill="1" applyBorder="1" applyAlignment="1">
      <alignment horizontal="left" vertical="center" wrapText="1"/>
    </xf>
    <xf numFmtId="0" fontId="18" fillId="9" borderId="8" xfId="1" applyFont="1" applyFill="1" applyBorder="1" applyAlignment="1" applyProtection="1">
      <alignment horizontal="left"/>
      <protection locked="0"/>
    </xf>
    <xf numFmtId="0" fontId="18" fillId="9" borderId="9" xfId="1" applyFont="1" applyFill="1" applyBorder="1" applyAlignment="1" applyProtection="1">
      <alignment horizontal="left"/>
      <protection locked="0"/>
    </xf>
    <xf numFmtId="0" fontId="18" fillId="9" borderId="10" xfId="1" applyFont="1" applyFill="1" applyBorder="1" applyAlignment="1" applyProtection="1">
      <alignment horizontal="left"/>
      <protection locked="0"/>
    </xf>
    <xf numFmtId="0" fontId="18" fillId="9" borderId="12" xfId="1" applyFont="1" applyFill="1" applyBorder="1" applyAlignment="1">
      <alignment vertical="center" wrapText="1"/>
    </xf>
    <xf numFmtId="0" fontId="18" fillId="9" borderId="19" xfId="1" applyFont="1" applyFill="1" applyBorder="1" applyAlignment="1">
      <alignment vertical="center" wrapText="1"/>
    </xf>
    <xf numFmtId="0" fontId="18" fillId="9" borderId="13" xfId="1" applyFont="1" applyFill="1" applyBorder="1" applyAlignment="1">
      <alignment vertical="center" wrapText="1"/>
    </xf>
    <xf numFmtId="0" fontId="18" fillId="9" borderId="14" xfId="1" applyFont="1" applyFill="1" applyBorder="1" applyAlignment="1">
      <alignment vertical="center" wrapText="1"/>
    </xf>
    <xf numFmtId="0" fontId="18" fillId="9" borderId="0" xfId="1" applyFont="1" applyFill="1" applyBorder="1" applyAlignment="1">
      <alignment vertical="center" wrapText="1"/>
    </xf>
    <xf numFmtId="0" fontId="18" fillId="9" borderId="15" xfId="1" applyFont="1" applyFill="1" applyBorder="1" applyAlignment="1">
      <alignment vertical="center" wrapText="1"/>
    </xf>
    <xf numFmtId="0" fontId="5" fillId="6" borderId="8" xfId="0" applyNumberFormat="1" applyFont="1" applyFill="1" applyBorder="1" applyAlignment="1">
      <alignment horizontal="left" vertical="center" wrapText="1"/>
    </xf>
    <xf numFmtId="0" fontId="5" fillId="6" borderId="9" xfId="0" applyNumberFormat="1" applyFont="1" applyFill="1" applyBorder="1" applyAlignment="1">
      <alignment horizontal="left" vertical="center" wrapText="1"/>
    </xf>
    <xf numFmtId="0" fontId="5" fillId="6" borderId="10" xfId="0" applyNumberFormat="1" applyFont="1" applyFill="1" applyBorder="1" applyAlignment="1">
      <alignment horizontal="left" vertical="center" wrapText="1"/>
    </xf>
    <xf numFmtId="0" fontId="18" fillId="9" borderId="16" xfId="1" applyFont="1" applyFill="1" applyBorder="1" applyAlignment="1">
      <alignment vertical="center" wrapText="1"/>
    </xf>
    <xf numFmtId="0" fontId="18" fillId="9" borderId="18" xfId="1" applyFont="1" applyFill="1" applyBorder="1" applyAlignment="1">
      <alignment vertical="center" wrapText="1"/>
    </xf>
    <xf numFmtId="0" fontId="18" fillId="9" borderId="17" xfId="1" applyFont="1" applyFill="1" applyBorder="1" applyAlignment="1">
      <alignment vertical="center" wrapText="1"/>
    </xf>
    <xf numFmtId="0" fontId="5" fillId="6" borderId="16" xfId="0" applyNumberFormat="1" applyFont="1" applyFill="1" applyBorder="1" applyAlignment="1">
      <alignment horizontal="center" vertical="center" wrapText="1"/>
    </xf>
    <xf numFmtId="0" fontId="5" fillId="6" borderId="18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27">
    <cellStyle name="Moeda" xfId="13" builtinId="4"/>
    <cellStyle name="Moeda 2" xfId="5"/>
    <cellStyle name="Moeda 2 2" xfId="9"/>
    <cellStyle name="Moeda 3" xfId="8"/>
    <cellStyle name="Moeda 3 2" xfId="20"/>
    <cellStyle name="Moeda 4" xfId="14"/>
    <cellStyle name="Moeda 4 2" xfId="24"/>
    <cellStyle name="Moeda 5" xfId="23"/>
    <cellStyle name="Normal" xfId="0" builtinId="0"/>
    <cellStyle name="Normal 2" xfId="1"/>
    <cellStyle name="Porcentagem" xfId="17" builtinId="5"/>
    <cellStyle name="Porcentagem 2" xfId="12"/>
    <cellStyle name="Separador de milhares 2" xfId="2"/>
    <cellStyle name="Separador de milhares 2 2" xfId="7"/>
    <cellStyle name="Separador de milhares 2 2 2" xfId="11"/>
    <cellStyle name="Separador de milhares 2 2 2 2" xfId="22"/>
    <cellStyle name="Separador de milhares 2 2 3" xfId="16"/>
    <cellStyle name="Separador de milhares 2 2 3 2" xfId="26"/>
    <cellStyle name="Separador de milhares 2 2 4" xfId="19"/>
    <cellStyle name="Separador de milhares 2 3" xfId="6"/>
    <cellStyle name="Separador de milhares 2 3 2" xfId="10"/>
    <cellStyle name="Separador de milhares 2 3 2 2" xfId="21"/>
    <cellStyle name="Separador de milhares 2 3 3" xfId="15"/>
    <cellStyle name="Separador de milhares 2 3 3 2" xfId="25"/>
    <cellStyle name="Separador de milhares 2 3 4" xfId="18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6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="80" zoomScaleNormal="80" workbookViewId="0">
      <selection activeCell="O10" sqref="O10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3" width="12" style="24" customWidth="1"/>
    <col min="14" max="16384" width="9.7109375" style="20"/>
  </cols>
  <sheetData>
    <row r="1" spans="1:13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162</v>
      </c>
      <c r="M1" s="92" t="s">
        <v>163</v>
      </c>
    </row>
    <row r="2" spans="1:13" ht="29.25" customHeight="1" x14ac:dyDescent="0.25">
      <c r="A2" s="93" t="s">
        <v>127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</row>
    <row r="3" spans="1:13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5">
        <v>42201</v>
      </c>
      <c r="M3" s="75">
        <v>42416</v>
      </c>
    </row>
    <row r="4" spans="1:13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/>
      <c r="J4" s="77">
        <f t="shared" ref="J4:J47" si="0">I4-(SUM(L4:M4))</f>
        <v>0</v>
      </c>
      <c r="K4" s="78" t="str">
        <f t="shared" ref="K4:K47" si="1">IF(J4&lt;0,"ATENÇÃO","OK")</f>
        <v>OK</v>
      </c>
      <c r="L4" s="29"/>
      <c r="M4" s="29"/>
    </row>
    <row r="5" spans="1:13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/>
      <c r="J5" s="77">
        <f t="shared" si="0"/>
        <v>0</v>
      </c>
      <c r="K5" s="78" t="str">
        <f t="shared" si="1"/>
        <v>OK</v>
      </c>
      <c r="L5" s="29"/>
      <c r="M5" s="29"/>
    </row>
    <row r="6" spans="1:13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v>20</v>
      </c>
      <c r="J6" s="77">
        <f t="shared" si="0"/>
        <v>20</v>
      </c>
      <c r="K6" s="78" t="str">
        <f t="shared" si="1"/>
        <v>OK</v>
      </c>
      <c r="L6" s="29"/>
      <c r="M6" s="29"/>
    </row>
    <row r="7" spans="1:13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/>
      <c r="J7" s="77">
        <f t="shared" si="0"/>
        <v>0</v>
      </c>
      <c r="K7" s="78" t="str">
        <f t="shared" si="1"/>
        <v>OK</v>
      </c>
      <c r="L7" s="29"/>
      <c r="M7" s="29"/>
    </row>
    <row r="8" spans="1:13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/>
      <c r="J8" s="77">
        <f t="shared" si="0"/>
        <v>0</v>
      </c>
      <c r="K8" s="78" t="str">
        <f t="shared" si="1"/>
        <v>OK</v>
      </c>
      <c r="L8" s="29"/>
      <c r="M8" s="29"/>
    </row>
    <row r="9" spans="1:13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/>
      <c r="J9" s="77">
        <f t="shared" si="0"/>
        <v>0</v>
      </c>
      <c r="K9" s="78" t="str">
        <f t="shared" si="1"/>
        <v>OK</v>
      </c>
      <c r="L9" s="29"/>
      <c r="M9" s="29"/>
    </row>
    <row r="10" spans="1:13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>
        <v>20</v>
      </c>
      <c r="J10" s="77">
        <f t="shared" si="0"/>
        <v>20</v>
      </c>
      <c r="K10" s="78" t="str">
        <f t="shared" si="1"/>
        <v>OK</v>
      </c>
      <c r="L10" s="29"/>
      <c r="M10" s="29"/>
    </row>
    <row r="11" spans="1:13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/>
      <c r="J11" s="77">
        <f t="shared" si="0"/>
        <v>0</v>
      </c>
      <c r="K11" s="78" t="str">
        <f t="shared" si="1"/>
        <v>OK</v>
      </c>
      <c r="L11" s="29"/>
      <c r="M11" s="29"/>
    </row>
    <row r="12" spans="1:13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 t="shared" si="0"/>
        <v>0</v>
      </c>
      <c r="K12" s="78" t="str">
        <f t="shared" si="1"/>
        <v>OK</v>
      </c>
      <c r="L12" s="29"/>
      <c r="M12" s="29"/>
    </row>
    <row r="13" spans="1:13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 t="shared" si="0"/>
        <v>0</v>
      </c>
      <c r="K13" s="78" t="str">
        <f t="shared" si="1"/>
        <v>OK</v>
      </c>
      <c r="L13" s="29"/>
      <c r="M13" s="29"/>
    </row>
    <row r="14" spans="1:13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/>
      <c r="J14" s="77">
        <f t="shared" si="0"/>
        <v>0</v>
      </c>
      <c r="K14" s="78" t="str">
        <f t="shared" si="1"/>
        <v>OK</v>
      </c>
      <c r="L14" s="29"/>
      <c r="M14" s="29"/>
    </row>
    <row r="15" spans="1:13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/>
      <c r="J15" s="77">
        <f t="shared" si="0"/>
        <v>0</v>
      </c>
      <c r="K15" s="78" t="str">
        <f t="shared" si="1"/>
        <v>OK</v>
      </c>
      <c r="L15" s="29"/>
      <c r="M15" s="29"/>
    </row>
    <row r="16" spans="1:13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0"/>
        <v>0</v>
      </c>
      <c r="K16" s="78" t="str">
        <f t="shared" si="1"/>
        <v>OK</v>
      </c>
      <c r="L16" s="29"/>
      <c r="M16" s="29"/>
    </row>
    <row r="17" spans="1:13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 t="shared" si="0"/>
        <v>0</v>
      </c>
      <c r="K17" s="78" t="str">
        <f t="shared" si="1"/>
        <v>OK</v>
      </c>
      <c r="L17" s="29"/>
      <c r="M17" s="29"/>
    </row>
    <row r="18" spans="1:13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/>
      <c r="J18" s="77">
        <f t="shared" si="0"/>
        <v>0</v>
      </c>
      <c r="K18" s="78" t="str">
        <f t="shared" si="1"/>
        <v>OK</v>
      </c>
      <c r="L18" s="29"/>
      <c r="M18" s="29"/>
    </row>
    <row r="19" spans="1:13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77">
        <f t="shared" si="0"/>
        <v>0</v>
      </c>
      <c r="K19" s="78" t="str">
        <f t="shared" si="1"/>
        <v>OK</v>
      </c>
      <c r="L19" s="29"/>
      <c r="M19" s="29"/>
    </row>
    <row r="20" spans="1:13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>
        <v>8</v>
      </c>
      <c r="J20" s="77">
        <f t="shared" si="0"/>
        <v>4</v>
      </c>
      <c r="K20" s="78" t="str">
        <f t="shared" si="1"/>
        <v>OK</v>
      </c>
      <c r="L20" s="68">
        <v>4</v>
      </c>
      <c r="M20" s="29"/>
    </row>
    <row r="21" spans="1:13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>
        <v>16</v>
      </c>
      <c r="J21" s="77">
        <f t="shared" si="0"/>
        <v>0</v>
      </c>
      <c r="K21" s="78" t="str">
        <f t="shared" si="1"/>
        <v>OK</v>
      </c>
      <c r="L21" s="68">
        <v>10</v>
      </c>
      <c r="M21" s="68">
        <v>6</v>
      </c>
    </row>
    <row r="22" spans="1:13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>
        <v>54</v>
      </c>
      <c r="J22" s="77">
        <f t="shared" si="0"/>
        <v>14</v>
      </c>
      <c r="K22" s="78" t="str">
        <f t="shared" si="1"/>
        <v>OK</v>
      </c>
      <c r="L22" s="68">
        <v>24</v>
      </c>
      <c r="M22" s="68">
        <v>16</v>
      </c>
    </row>
    <row r="23" spans="1:13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>
        <v>600</v>
      </c>
      <c r="J23" s="77">
        <f t="shared" si="0"/>
        <v>600</v>
      </c>
      <c r="K23" s="78" t="str">
        <f t="shared" si="1"/>
        <v>OK</v>
      </c>
      <c r="L23" s="29"/>
      <c r="M23" s="29"/>
    </row>
    <row r="24" spans="1:13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/>
      <c r="J24" s="77">
        <f t="shared" si="0"/>
        <v>0</v>
      </c>
      <c r="K24" s="78" t="str">
        <f t="shared" si="1"/>
        <v>OK</v>
      </c>
      <c r="L24" s="29"/>
      <c r="M24" s="29"/>
    </row>
    <row r="25" spans="1:13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/>
      <c r="J25" s="77">
        <f t="shared" si="0"/>
        <v>0</v>
      </c>
      <c r="K25" s="78" t="str">
        <f t="shared" si="1"/>
        <v>OK</v>
      </c>
      <c r="L25" s="29"/>
      <c r="M25" s="29"/>
    </row>
    <row r="26" spans="1:13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>
        <v>2000</v>
      </c>
      <c r="J26" s="77">
        <f t="shared" si="0"/>
        <v>2000</v>
      </c>
      <c r="K26" s="78" t="str">
        <f t="shared" si="1"/>
        <v>OK</v>
      </c>
      <c r="L26" s="29"/>
      <c r="M26" s="29"/>
    </row>
    <row r="27" spans="1:13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0"/>
        <v>0</v>
      </c>
      <c r="K27" s="78" t="str">
        <f t="shared" si="1"/>
        <v>OK</v>
      </c>
      <c r="L27" s="29"/>
      <c r="M27" s="29"/>
    </row>
    <row r="28" spans="1:13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0"/>
        <v>0</v>
      </c>
      <c r="K28" s="78" t="str">
        <f t="shared" si="1"/>
        <v>OK</v>
      </c>
      <c r="L28" s="29"/>
      <c r="M28" s="29"/>
    </row>
    <row r="29" spans="1:13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/>
      <c r="J29" s="77">
        <f t="shared" si="0"/>
        <v>0</v>
      </c>
      <c r="K29" s="78" t="str">
        <f t="shared" si="1"/>
        <v>OK</v>
      </c>
      <c r="L29" s="29"/>
      <c r="M29" s="29"/>
    </row>
    <row r="30" spans="1:13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 t="shared" si="0"/>
        <v>0</v>
      </c>
      <c r="K30" s="78" t="str">
        <f t="shared" si="1"/>
        <v>OK</v>
      </c>
      <c r="L30" s="29"/>
      <c r="M30" s="29"/>
    </row>
    <row r="31" spans="1:13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  <c r="M31" s="29"/>
    </row>
    <row r="32" spans="1:13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  <c r="M32" s="29"/>
    </row>
    <row r="33" spans="1:13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/>
      <c r="J33" s="77">
        <f t="shared" si="0"/>
        <v>0</v>
      </c>
      <c r="K33" s="78" t="str">
        <f t="shared" si="1"/>
        <v>OK</v>
      </c>
      <c r="L33" s="29"/>
      <c r="M33" s="29"/>
    </row>
    <row r="34" spans="1:13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/>
      <c r="J34" s="77">
        <f t="shared" si="0"/>
        <v>0</v>
      </c>
      <c r="K34" s="78" t="str">
        <f t="shared" si="1"/>
        <v>OK</v>
      </c>
      <c r="L34" s="29"/>
      <c r="M34" s="29"/>
    </row>
    <row r="35" spans="1:13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/>
      <c r="J35" s="77">
        <f t="shared" si="0"/>
        <v>0</v>
      </c>
      <c r="K35" s="78" t="str">
        <f t="shared" si="1"/>
        <v>OK</v>
      </c>
      <c r="L35" s="29"/>
      <c r="M35" s="29"/>
    </row>
    <row r="36" spans="1:13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/>
      <c r="J36" s="77">
        <f t="shared" si="0"/>
        <v>0</v>
      </c>
      <c r="K36" s="78" t="str">
        <f t="shared" si="1"/>
        <v>OK</v>
      </c>
      <c r="L36" s="29"/>
      <c r="M36" s="29"/>
    </row>
    <row r="37" spans="1:13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0"/>
        <v>0</v>
      </c>
      <c r="K37" s="78" t="str">
        <f t="shared" si="1"/>
        <v>OK</v>
      </c>
      <c r="L37" s="29"/>
      <c r="M37" s="29"/>
    </row>
    <row r="38" spans="1:13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77">
        <f t="shared" si="0"/>
        <v>0</v>
      </c>
      <c r="K38" s="78" t="str">
        <f t="shared" si="1"/>
        <v>OK</v>
      </c>
      <c r="L38" s="29"/>
      <c r="M38" s="29"/>
    </row>
    <row r="39" spans="1:13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0"/>
        <v>0</v>
      </c>
      <c r="K39" s="78" t="str">
        <f t="shared" si="1"/>
        <v>OK</v>
      </c>
      <c r="L39" s="29"/>
      <c r="M39" s="29"/>
    </row>
    <row r="40" spans="1:13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  <c r="M40" s="29"/>
    </row>
    <row r="41" spans="1:13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  <c r="M41" s="29"/>
    </row>
    <row r="42" spans="1:13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  <c r="M42" s="29"/>
    </row>
    <row r="43" spans="1:13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  <c r="M43" s="29"/>
    </row>
    <row r="44" spans="1:13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  <c r="M44" s="29"/>
    </row>
    <row r="45" spans="1:13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  <c r="M45" s="29"/>
    </row>
    <row r="46" spans="1:13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  <c r="M46" s="29"/>
    </row>
    <row r="47" spans="1:13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  <c r="M47" s="29"/>
    </row>
  </sheetData>
  <mergeCells count="25">
    <mergeCell ref="A24:A31"/>
    <mergeCell ref="B24:B31"/>
    <mergeCell ref="D25:D26"/>
    <mergeCell ref="D27:D28"/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:K2"/>
    <mergeCell ref="A4:A17"/>
    <mergeCell ref="B4:B17"/>
    <mergeCell ref="D4:D14"/>
    <mergeCell ref="D15:D17"/>
    <mergeCell ref="M1:M2"/>
    <mergeCell ref="A1:C1"/>
    <mergeCell ref="D1:H1"/>
    <mergeCell ref="I1:K1"/>
    <mergeCell ref="L1:L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="80" zoomScaleNormal="80" workbookViewId="0">
      <selection activeCell="K5" sqref="K5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3" width="12" style="24" customWidth="1"/>
    <col min="14" max="16384" width="9.7109375" style="20"/>
  </cols>
  <sheetData>
    <row r="1" spans="1:13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37</v>
      </c>
      <c r="M1" s="92" t="s">
        <v>37</v>
      </c>
    </row>
    <row r="2" spans="1:13" ht="29.25" customHeight="1" x14ac:dyDescent="0.25">
      <c r="A2" s="93" t="s">
        <v>128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</row>
    <row r="3" spans="1:13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6" t="s">
        <v>2</v>
      </c>
      <c r="M3" s="76" t="s">
        <v>2</v>
      </c>
    </row>
    <row r="4" spans="1:13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/>
      <c r="J4" s="77">
        <f t="shared" ref="J4:J47" si="0">I4-(SUM(L4:M4))</f>
        <v>0</v>
      </c>
      <c r="K4" s="78" t="str">
        <f t="shared" ref="K4:K47" si="1">IF(J4&lt;0,"ATENÇÃO","OK")</f>
        <v>OK</v>
      </c>
      <c r="L4" s="29"/>
      <c r="M4" s="29"/>
    </row>
    <row r="5" spans="1:13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/>
      <c r="J5" s="77">
        <f t="shared" si="0"/>
        <v>0</v>
      </c>
      <c r="K5" s="78" t="str">
        <f t="shared" si="1"/>
        <v>OK</v>
      </c>
      <c r="L5" s="29"/>
      <c r="M5" s="29"/>
    </row>
    <row r="6" spans="1:13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/>
      <c r="J6" s="77">
        <f t="shared" si="0"/>
        <v>0</v>
      </c>
      <c r="K6" s="78" t="str">
        <f t="shared" si="1"/>
        <v>OK</v>
      </c>
      <c r="L6" s="29"/>
      <c r="M6" s="29"/>
    </row>
    <row r="7" spans="1:13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/>
      <c r="J7" s="77">
        <f t="shared" si="0"/>
        <v>0</v>
      </c>
      <c r="K7" s="78" t="str">
        <f t="shared" si="1"/>
        <v>OK</v>
      </c>
      <c r="L7" s="29"/>
      <c r="M7" s="29"/>
    </row>
    <row r="8" spans="1:13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/>
      <c r="J8" s="77">
        <f t="shared" si="0"/>
        <v>0</v>
      </c>
      <c r="K8" s="78" t="str">
        <f t="shared" si="1"/>
        <v>OK</v>
      </c>
      <c r="L8" s="29"/>
      <c r="M8" s="29"/>
    </row>
    <row r="9" spans="1:13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/>
      <c r="J9" s="77">
        <f t="shared" si="0"/>
        <v>0</v>
      </c>
      <c r="K9" s="78" t="str">
        <f t="shared" si="1"/>
        <v>OK</v>
      </c>
      <c r="L9" s="29"/>
      <c r="M9" s="29"/>
    </row>
    <row r="10" spans="1:13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/>
      <c r="J10" s="77">
        <f t="shared" si="0"/>
        <v>0</v>
      </c>
      <c r="K10" s="78" t="str">
        <f t="shared" si="1"/>
        <v>OK</v>
      </c>
      <c r="L10" s="29"/>
      <c r="M10" s="29"/>
    </row>
    <row r="11" spans="1:13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/>
      <c r="J11" s="77">
        <f t="shared" si="0"/>
        <v>0</v>
      </c>
      <c r="K11" s="78" t="str">
        <f t="shared" si="1"/>
        <v>OK</v>
      </c>
      <c r="L11" s="29"/>
      <c r="M11" s="29"/>
    </row>
    <row r="12" spans="1:13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 t="shared" si="0"/>
        <v>0</v>
      </c>
      <c r="K12" s="78" t="str">
        <f t="shared" si="1"/>
        <v>OK</v>
      </c>
      <c r="L12" s="29"/>
      <c r="M12" s="29"/>
    </row>
    <row r="13" spans="1:13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 t="shared" si="0"/>
        <v>0</v>
      </c>
      <c r="K13" s="78" t="str">
        <f t="shared" si="1"/>
        <v>OK</v>
      </c>
      <c r="L13" s="29"/>
      <c r="M13" s="29"/>
    </row>
    <row r="14" spans="1:13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/>
      <c r="J14" s="77">
        <f t="shared" si="0"/>
        <v>0</v>
      </c>
      <c r="K14" s="78" t="str">
        <f t="shared" si="1"/>
        <v>OK</v>
      </c>
      <c r="L14" s="29"/>
      <c r="M14" s="29"/>
    </row>
    <row r="15" spans="1:13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/>
      <c r="J15" s="77">
        <f t="shared" si="0"/>
        <v>0</v>
      </c>
      <c r="K15" s="78" t="str">
        <f t="shared" si="1"/>
        <v>OK</v>
      </c>
      <c r="L15" s="29"/>
      <c r="M15" s="29"/>
    </row>
    <row r="16" spans="1:13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0"/>
        <v>0</v>
      </c>
      <c r="K16" s="78" t="str">
        <f t="shared" si="1"/>
        <v>OK</v>
      </c>
      <c r="L16" s="29"/>
      <c r="M16" s="29"/>
    </row>
    <row r="17" spans="1:13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 t="shared" si="0"/>
        <v>0</v>
      </c>
      <c r="K17" s="78" t="str">
        <f t="shared" si="1"/>
        <v>OK</v>
      </c>
      <c r="L17" s="29"/>
      <c r="M17" s="29"/>
    </row>
    <row r="18" spans="1:13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/>
      <c r="J18" s="77">
        <f t="shared" si="0"/>
        <v>0</v>
      </c>
      <c r="K18" s="78" t="str">
        <f t="shared" si="1"/>
        <v>OK</v>
      </c>
      <c r="L18" s="29"/>
      <c r="M18" s="29"/>
    </row>
    <row r="19" spans="1:13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77">
        <f t="shared" si="0"/>
        <v>0</v>
      </c>
      <c r="K19" s="78" t="str">
        <f t="shared" si="1"/>
        <v>OK</v>
      </c>
      <c r="L19" s="29"/>
      <c r="M19" s="29"/>
    </row>
    <row r="20" spans="1:13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/>
      <c r="J20" s="77">
        <f t="shared" si="0"/>
        <v>0</v>
      </c>
      <c r="K20" s="78" t="str">
        <f t="shared" si="1"/>
        <v>OK</v>
      </c>
      <c r="L20" s="29"/>
      <c r="M20" s="29"/>
    </row>
    <row r="21" spans="1:13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/>
      <c r="J21" s="77">
        <f t="shared" si="0"/>
        <v>0</v>
      </c>
      <c r="K21" s="78" t="str">
        <f t="shared" si="1"/>
        <v>OK</v>
      </c>
      <c r="L21" s="29"/>
      <c r="M21" s="29"/>
    </row>
    <row r="22" spans="1:13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77">
        <f t="shared" si="0"/>
        <v>0</v>
      </c>
      <c r="K22" s="78" t="str">
        <f t="shared" si="1"/>
        <v>OK</v>
      </c>
      <c r="L22" s="29"/>
      <c r="M22" s="29"/>
    </row>
    <row r="23" spans="1:13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 t="shared" si="0"/>
        <v>0</v>
      </c>
      <c r="K23" s="78" t="str">
        <f t="shared" si="1"/>
        <v>OK</v>
      </c>
      <c r="L23" s="29"/>
      <c r="M23" s="29"/>
    </row>
    <row r="24" spans="1:13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/>
      <c r="J24" s="77">
        <f t="shared" si="0"/>
        <v>0</v>
      </c>
      <c r="K24" s="78" t="str">
        <f t="shared" si="1"/>
        <v>OK</v>
      </c>
      <c r="L24" s="29"/>
      <c r="M24" s="29"/>
    </row>
    <row r="25" spans="1:13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/>
      <c r="J25" s="77">
        <f t="shared" si="0"/>
        <v>0</v>
      </c>
      <c r="K25" s="78" t="str">
        <f t="shared" si="1"/>
        <v>OK</v>
      </c>
      <c r="L25" s="29"/>
      <c r="M25" s="29"/>
    </row>
    <row r="26" spans="1:13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/>
      <c r="J26" s="77">
        <f t="shared" si="0"/>
        <v>0</v>
      </c>
      <c r="K26" s="78" t="str">
        <f t="shared" si="1"/>
        <v>OK</v>
      </c>
      <c r="L26" s="29"/>
      <c r="M26" s="29"/>
    </row>
    <row r="27" spans="1:13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0"/>
        <v>0</v>
      </c>
      <c r="K27" s="78" t="str">
        <f t="shared" si="1"/>
        <v>OK</v>
      </c>
      <c r="L27" s="29"/>
      <c r="M27" s="29"/>
    </row>
    <row r="28" spans="1:13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0"/>
        <v>0</v>
      </c>
      <c r="K28" s="78" t="str">
        <f t="shared" si="1"/>
        <v>OK</v>
      </c>
      <c r="L28" s="29"/>
      <c r="M28" s="29"/>
    </row>
    <row r="29" spans="1:13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/>
      <c r="J29" s="77">
        <f t="shared" si="0"/>
        <v>0</v>
      </c>
      <c r="K29" s="78" t="str">
        <f t="shared" si="1"/>
        <v>OK</v>
      </c>
      <c r="L29" s="29"/>
      <c r="M29" s="29"/>
    </row>
    <row r="30" spans="1:13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 t="shared" si="0"/>
        <v>0</v>
      </c>
      <c r="K30" s="78" t="str">
        <f t="shared" si="1"/>
        <v>OK</v>
      </c>
      <c r="L30" s="29"/>
      <c r="M30" s="29"/>
    </row>
    <row r="31" spans="1:13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  <c r="M31" s="29"/>
    </row>
    <row r="32" spans="1:13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  <c r="M32" s="29"/>
    </row>
    <row r="33" spans="1:13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>
        <v>150</v>
      </c>
      <c r="J33" s="77">
        <f t="shared" si="0"/>
        <v>150</v>
      </c>
      <c r="K33" s="78" t="str">
        <f t="shared" si="1"/>
        <v>OK</v>
      </c>
      <c r="L33" s="29"/>
      <c r="M33" s="29"/>
    </row>
    <row r="34" spans="1:13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/>
      <c r="J34" s="77">
        <f t="shared" si="0"/>
        <v>0</v>
      </c>
      <c r="K34" s="78" t="str">
        <f t="shared" si="1"/>
        <v>OK</v>
      </c>
      <c r="L34" s="29"/>
      <c r="M34" s="29"/>
    </row>
    <row r="35" spans="1:13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/>
      <c r="J35" s="77">
        <f t="shared" si="0"/>
        <v>0</v>
      </c>
      <c r="K35" s="78" t="str">
        <f t="shared" si="1"/>
        <v>OK</v>
      </c>
      <c r="L35" s="29"/>
      <c r="M35" s="29"/>
    </row>
    <row r="36" spans="1:13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/>
      <c r="J36" s="77">
        <f t="shared" si="0"/>
        <v>0</v>
      </c>
      <c r="K36" s="78" t="str">
        <f t="shared" si="1"/>
        <v>OK</v>
      </c>
      <c r="L36" s="29"/>
      <c r="M36" s="29"/>
    </row>
    <row r="37" spans="1:13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0"/>
        <v>0</v>
      </c>
      <c r="K37" s="78" t="str">
        <f t="shared" si="1"/>
        <v>OK</v>
      </c>
      <c r="L37" s="29"/>
      <c r="M37" s="29"/>
    </row>
    <row r="38" spans="1:13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77">
        <f t="shared" si="0"/>
        <v>0</v>
      </c>
      <c r="K38" s="78" t="str">
        <f t="shared" si="1"/>
        <v>OK</v>
      </c>
      <c r="L38" s="29"/>
      <c r="M38" s="29"/>
    </row>
    <row r="39" spans="1:13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0"/>
        <v>0</v>
      </c>
      <c r="K39" s="78" t="str">
        <f t="shared" si="1"/>
        <v>OK</v>
      </c>
      <c r="L39" s="29"/>
      <c r="M39" s="29"/>
    </row>
    <row r="40" spans="1:13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  <c r="M40" s="29"/>
    </row>
    <row r="41" spans="1:13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  <c r="M41" s="29"/>
    </row>
    <row r="42" spans="1:13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  <c r="M42" s="29"/>
    </row>
    <row r="43" spans="1:13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  <c r="M43" s="29"/>
    </row>
    <row r="44" spans="1:13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  <c r="M44" s="29"/>
    </row>
    <row r="45" spans="1:13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  <c r="M45" s="29"/>
    </row>
    <row r="46" spans="1:13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  <c r="M46" s="29"/>
    </row>
    <row r="47" spans="1:13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>
        <v>2800</v>
      </c>
      <c r="J47" s="77">
        <f t="shared" si="0"/>
        <v>2800</v>
      </c>
      <c r="K47" s="78" t="str">
        <f t="shared" si="1"/>
        <v>OK</v>
      </c>
      <c r="L47" s="29"/>
      <c r="M47" s="29"/>
    </row>
  </sheetData>
  <mergeCells count="25">
    <mergeCell ref="A24:A31"/>
    <mergeCell ref="B24:B31"/>
    <mergeCell ref="D25:D26"/>
    <mergeCell ref="D27:D28"/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:K2"/>
    <mergeCell ref="A4:A17"/>
    <mergeCell ref="B4:B17"/>
    <mergeCell ref="D4:D14"/>
    <mergeCell ref="D15:D17"/>
    <mergeCell ref="M1:M2"/>
    <mergeCell ref="A1:C1"/>
    <mergeCell ref="D1:H1"/>
    <mergeCell ref="I1:K1"/>
    <mergeCell ref="L1:L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="80" zoomScaleNormal="80" workbookViewId="0">
      <selection activeCell="G14" sqref="G1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2" width="12" style="24" customWidth="1"/>
    <col min="13" max="16384" width="9.7109375" style="20"/>
  </cols>
  <sheetData>
    <row r="1" spans="1:12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153</v>
      </c>
    </row>
    <row r="2" spans="1:12" ht="29.25" customHeight="1" x14ac:dyDescent="0.25">
      <c r="A2" s="93" t="s">
        <v>129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</row>
    <row r="3" spans="1:12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5">
        <v>42276</v>
      </c>
    </row>
    <row r="4" spans="1:12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>
        <v>4</v>
      </c>
      <c r="J4" s="77">
        <f t="shared" ref="J4:J47" si="0">I4-(SUM(L4:L4))</f>
        <v>4</v>
      </c>
      <c r="K4" s="78" t="str">
        <f t="shared" ref="K4:K47" si="1">IF(J4&lt;0,"ATENÇÃO","OK")</f>
        <v>OK</v>
      </c>
      <c r="L4" s="29"/>
    </row>
    <row r="5" spans="1:12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>
        <v>1</v>
      </c>
      <c r="J5" s="77">
        <f t="shared" si="0"/>
        <v>1</v>
      </c>
      <c r="K5" s="78" t="str">
        <f t="shared" si="1"/>
        <v>OK</v>
      </c>
      <c r="L5" s="29"/>
    </row>
    <row r="6" spans="1:12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v>1</v>
      </c>
      <c r="J6" s="77">
        <f t="shared" si="0"/>
        <v>1</v>
      </c>
      <c r="K6" s="78" t="str">
        <f t="shared" si="1"/>
        <v>OK</v>
      </c>
      <c r="L6" s="29"/>
    </row>
    <row r="7" spans="1:12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>
        <v>1</v>
      </c>
      <c r="J7" s="77">
        <f t="shared" si="0"/>
        <v>1</v>
      </c>
      <c r="K7" s="78" t="str">
        <f t="shared" si="1"/>
        <v>OK</v>
      </c>
      <c r="L7" s="29"/>
    </row>
    <row r="8" spans="1:12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>
        <v>1</v>
      </c>
      <c r="J8" s="77">
        <f t="shared" si="0"/>
        <v>1</v>
      </c>
      <c r="K8" s="78" t="str">
        <f t="shared" si="1"/>
        <v>OK</v>
      </c>
      <c r="L8" s="29"/>
    </row>
    <row r="9" spans="1:12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>
        <v>1</v>
      </c>
      <c r="J9" s="77">
        <f t="shared" si="0"/>
        <v>1</v>
      </c>
      <c r="K9" s="78" t="str">
        <f t="shared" si="1"/>
        <v>OK</v>
      </c>
      <c r="L9" s="29"/>
    </row>
    <row r="10" spans="1:12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>
        <v>1</v>
      </c>
      <c r="J10" s="77">
        <f t="shared" si="0"/>
        <v>1</v>
      </c>
      <c r="K10" s="78" t="str">
        <f t="shared" si="1"/>
        <v>OK</v>
      </c>
      <c r="L10" s="29"/>
    </row>
    <row r="11" spans="1:12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>
        <v>1</v>
      </c>
      <c r="J11" s="77">
        <f t="shared" si="0"/>
        <v>1</v>
      </c>
      <c r="K11" s="78" t="str">
        <f t="shared" si="1"/>
        <v>OK</v>
      </c>
      <c r="L11" s="29"/>
    </row>
    <row r="12" spans="1:12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>
        <v>1</v>
      </c>
      <c r="J12" s="77">
        <f t="shared" si="0"/>
        <v>1</v>
      </c>
      <c r="K12" s="78" t="str">
        <f t="shared" si="1"/>
        <v>OK</v>
      </c>
      <c r="L12" s="29"/>
    </row>
    <row r="13" spans="1:12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>
        <v>1</v>
      </c>
      <c r="J13" s="77">
        <f t="shared" si="0"/>
        <v>1</v>
      </c>
      <c r="K13" s="78" t="str">
        <f t="shared" si="1"/>
        <v>OK</v>
      </c>
      <c r="L13" s="29"/>
    </row>
    <row r="14" spans="1:12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>
        <v>1</v>
      </c>
      <c r="J14" s="77">
        <f t="shared" si="0"/>
        <v>1</v>
      </c>
      <c r="K14" s="78" t="str">
        <f t="shared" si="1"/>
        <v>OK</v>
      </c>
      <c r="L14" s="29"/>
    </row>
    <row r="15" spans="1:12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>
        <v>1</v>
      </c>
      <c r="J15" s="77">
        <f t="shared" si="0"/>
        <v>1</v>
      </c>
      <c r="K15" s="78" t="str">
        <f t="shared" si="1"/>
        <v>OK</v>
      </c>
      <c r="L15" s="29"/>
    </row>
    <row r="16" spans="1:12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>
        <v>1</v>
      </c>
      <c r="J16" s="77">
        <f t="shared" si="0"/>
        <v>1</v>
      </c>
      <c r="K16" s="78" t="str">
        <f t="shared" si="1"/>
        <v>OK</v>
      </c>
      <c r="L16" s="29"/>
    </row>
    <row r="17" spans="1:12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>
        <v>2</v>
      </c>
      <c r="J17" s="77">
        <f t="shared" si="0"/>
        <v>2</v>
      </c>
      <c r="K17" s="78" t="str">
        <f t="shared" si="1"/>
        <v>OK</v>
      </c>
      <c r="L17" s="29"/>
    </row>
    <row r="18" spans="1:12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>
        <v>1</v>
      </c>
      <c r="J18" s="77">
        <f t="shared" si="0"/>
        <v>1</v>
      </c>
      <c r="K18" s="78" t="str">
        <f t="shared" si="1"/>
        <v>OK</v>
      </c>
      <c r="L18" s="29"/>
    </row>
    <row r="19" spans="1:12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>
        <v>1</v>
      </c>
      <c r="J19" s="77">
        <f t="shared" si="0"/>
        <v>1</v>
      </c>
      <c r="K19" s="78" t="str">
        <f t="shared" si="1"/>
        <v>OK</v>
      </c>
      <c r="L19" s="29"/>
    </row>
    <row r="20" spans="1:12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>
        <v>4</v>
      </c>
      <c r="J20" s="77">
        <f t="shared" si="0"/>
        <v>4</v>
      </c>
      <c r="K20" s="78" t="str">
        <f t="shared" si="1"/>
        <v>OK</v>
      </c>
      <c r="L20" s="29"/>
    </row>
    <row r="21" spans="1:12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>
        <v>4</v>
      </c>
      <c r="J21" s="77">
        <f t="shared" si="0"/>
        <v>4</v>
      </c>
      <c r="K21" s="78" t="str">
        <f t="shared" si="1"/>
        <v>OK</v>
      </c>
      <c r="L21" s="29"/>
    </row>
    <row r="22" spans="1:12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>
        <v>4</v>
      </c>
      <c r="J22" s="77">
        <f t="shared" si="0"/>
        <v>4</v>
      </c>
      <c r="K22" s="78" t="str">
        <f t="shared" si="1"/>
        <v>OK</v>
      </c>
      <c r="L22" s="29"/>
    </row>
    <row r="23" spans="1:12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 t="shared" si="0"/>
        <v>0</v>
      </c>
      <c r="K23" s="78" t="str">
        <f t="shared" si="1"/>
        <v>OK</v>
      </c>
      <c r="L23" s="29"/>
    </row>
    <row r="24" spans="1:12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/>
      <c r="J24" s="77">
        <f t="shared" si="0"/>
        <v>0</v>
      </c>
      <c r="K24" s="78" t="str">
        <f t="shared" si="1"/>
        <v>OK</v>
      </c>
      <c r="L24" s="29"/>
    </row>
    <row r="25" spans="1:12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/>
      <c r="J25" s="77">
        <f t="shared" si="0"/>
        <v>0</v>
      </c>
      <c r="K25" s="78" t="str">
        <f t="shared" si="1"/>
        <v>OK</v>
      </c>
      <c r="L25" s="29"/>
    </row>
    <row r="26" spans="1:12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/>
      <c r="J26" s="77">
        <f t="shared" si="0"/>
        <v>0</v>
      </c>
      <c r="K26" s="78" t="str">
        <f t="shared" si="1"/>
        <v>OK</v>
      </c>
      <c r="L26" s="29"/>
    </row>
    <row r="27" spans="1:12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0"/>
        <v>0</v>
      </c>
      <c r="K27" s="78" t="str">
        <f t="shared" si="1"/>
        <v>OK</v>
      </c>
      <c r="L27" s="29"/>
    </row>
    <row r="28" spans="1:12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0"/>
        <v>0</v>
      </c>
      <c r="K28" s="78" t="str">
        <f t="shared" si="1"/>
        <v>OK</v>
      </c>
      <c r="L28" s="29"/>
    </row>
    <row r="29" spans="1:12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/>
      <c r="J29" s="77">
        <f t="shared" si="0"/>
        <v>0</v>
      </c>
      <c r="K29" s="78" t="str">
        <f t="shared" si="1"/>
        <v>OK</v>
      </c>
      <c r="L29" s="29"/>
    </row>
    <row r="30" spans="1:12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 t="shared" si="0"/>
        <v>0</v>
      </c>
      <c r="K30" s="78" t="str">
        <f t="shared" si="1"/>
        <v>OK</v>
      </c>
      <c r="L30" s="29"/>
    </row>
    <row r="31" spans="1:12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</row>
    <row r="32" spans="1:12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</row>
    <row r="33" spans="1:12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/>
      <c r="J33" s="77">
        <f t="shared" si="0"/>
        <v>0</v>
      </c>
      <c r="K33" s="78" t="str">
        <f t="shared" si="1"/>
        <v>OK</v>
      </c>
      <c r="L33" s="29"/>
    </row>
    <row r="34" spans="1:12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/>
      <c r="J34" s="77">
        <f t="shared" si="0"/>
        <v>0</v>
      </c>
      <c r="K34" s="78" t="str">
        <f t="shared" si="1"/>
        <v>OK</v>
      </c>
      <c r="L34" s="29"/>
    </row>
    <row r="35" spans="1:12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/>
      <c r="J35" s="77">
        <f t="shared" si="0"/>
        <v>0</v>
      </c>
      <c r="K35" s="78" t="str">
        <f t="shared" si="1"/>
        <v>OK</v>
      </c>
      <c r="L35" s="29"/>
    </row>
    <row r="36" spans="1:12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/>
      <c r="J36" s="77">
        <f t="shared" si="0"/>
        <v>0</v>
      </c>
      <c r="K36" s="78" t="str">
        <f t="shared" si="1"/>
        <v>OK</v>
      </c>
      <c r="L36" s="29"/>
    </row>
    <row r="37" spans="1:12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0"/>
        <v>0</v>
      </c>
      <c r="K37" s="78" t="str">
        <f t="shared" si="1"/>
        <v>OK</v>
      </c>
      <c r="L37" s="29"/>
    </row>
    <row r="38" spans="1:12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77">
        <f t="shared" si="0"/>
        <v>0</v>
      </c>
      <c r="K38" s="78" t="str">
        <f t="shared" si="1"/>
        <v>OK</v>
      </c>
      <c r="L38" s="29"/>
    </row>
    <row r="39" spans="1:12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0"/>
        <v>0</v>
      </c>
      <c r="K39" s="78" t="str">
        <f t="shared" si="1"/>
        <v>OK</v>
      </c>
      <c r="L39" s="29"/>
    </row>
    <row r="40" spans="1:12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</row>
    <row r="41" spans="1:12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</row>
    <row r="42" spans="1:12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>
        <v>4</v>
      </c>
      <c r="J42" s="77">
        <f t="shared" si="0"/>
        <v>0</v>
      </c>
      <c r="K42" s="78" t="str">
        <f t="shared" si="1"/>
        <v>OK</v>
      </c>
      <c r="L42" s="68">
        <v>4</v>
      </c>
    </row>
    <row r="43" spans="1:12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>
        <v>19</v>
      </c>
      <c r="J43" s="77">
        <f t="shared" si="0"/>
        <v>3</v>
      </c>
      <c r="K43" s="78" t="str">
        <f t="shared" si="1"/>
        <v>OK</v>
      </c>
      <c r="L43" s="68">
        <v>16</v>
      </c>
    </row>
    <row r="44" spans="1:12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>
        <v>8</v>
      </c>
      <c r="J44" s="77">
        <f t="shared" si="0"/>
        <v>0</v>
      </c>
      <c r="K44" s="78" t="str">
        <f t="shared" si="1"/>
        <v>OK</v>
      </c>
      <c r="L44" s="68">
        <v>8</v>
      </c>
    </row>
    <row r="45" spans="1:12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>
        <v>180</v>
      </c>
      <c r="J45" s="77">
        <f t="shared" si="0"/>
        <v>0</v>
      </c>
      <c r="K45" s="78" t="str">
        <f t="shared" si="1"/>
        <v>OK</v>
      </c>
      <c r="L45" s="68">
        <v>180</v>
      </c>
    </row>
    <row r="46" spans="1:12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>
        <v>1</v>
      </c>
      <c r="J46" s="77">
        <f t="shared" si="0"/>
        <v>0</v>
      </c>
      <c r="K46" s="78" t="str">
        <f t="shared" si="1"/>
        <v>OK</v>
      </c>
      <c r="L46" s="68">
        <v>1</v>
      </c>
    </row>
    <row r="47" spans="1:12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</row>
  </sheetData>
  <mergeCells count="24">
    <mergeCell ref="A24:A31"/>
    <mergeCell ref="B24:B31"/>
    <mergeCell ref="D25:D26"/>
    <mergeCell ref="D27:D28"/>
    <mergeCell ref="A42:A46"/>
    <mergeCell ref="B42:B46"/>
    <mergeCell ref="A33:A34"/>
    <mergeCell ref="B33:B34"/>
    <mergeCell ref="A35:A37"/>
    <mergeCell ref="B35:B37"/>
    <mergeCell ref="A38:A39"/>
    <mergeCell ref="B38:B39"/>
    <mergeCell ref="A1:C1"/>
    <mergeCell ref="D1:H1"/>
    <mergeCell ref="I1:K1"/>
    <mergeCell ref="L1:L2"/>
    <mergeCell ref="A20:A22"/>
    <mergeCell ref="B20:B22"/>
    <mergeCell ref="D20:D22"/>
    <mergeCell ref="A2:K2"/>
    <mergeCell ref="A4:A17"/>
    <mergeCell ref="B4:B17"/>
    <mergeCell ref="D4:D14"/>
    <mergeCell ref="D15:D17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P47"/>
  <sheetViews>
    <sheetView zoomScale="80" zoomScaleNormal="80" workbookViewId="0">
      <selection activeCell="M12" sqref="M12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2" width="14.28515625" style="24" customWidth="1"/>
    <col min="13" max="13" width="13.28515625" style="24" customWidth="1"/>
    <col min="14" max="14" width="13.5703125" style="24" customWidth="1"/>
    <col min="15" max="16" width="12" style="24" customWidth="1"/>
    <col min="17" max="16384" width="9.7109375" style="20"/>
  </cols>
  <sheetData>
    <row r="1" spans="1:16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164</v>
      </c>
      <c r="M1" s="92" t="s">
        <v>165</v>
      </c>
      <c r="N1" s="92" t="s">
        <v>166</v>
      </c>
      <c r="O1" s="103" t="s">
        <v>167</v>
      </c>
      <c r="P1" s="92" t="s">
        <v>168</v>
      </c>
    </row>
    <row r="2" spans="1:16" ht="29.25" customHeight="1" x14ac:dyDescent="0.25">
      <c r="A2" s="93" t="s">
        <v>130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  <c r="N2" s="92"/>
      <c r="O2" s="103"/>
      <c r="P2" s="92"/>
    </row>
    <row r="3" spans="1:16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5">
        <v>42192</v>
      </c>
      <c r="M3" s="75">
        <v>42324</v>
      </c>
      <c r="N3" s="75">
        <v>42444</v>
      </c>
      <c r="O3" s="82">
        <v>42536</v>
      </c>
      <c r="P3" s="75">
        <v>42550</v>
      </c>
    </row>
    <row r="4" spans="1:16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>
        <v>50</v>
      </c>
      <c r="J4" s="77">
        <f t="shared" ref="J4:J47" si="0">I4-(SUM(L4:P4))</f>
        <v>50</v>
      </c>
      <c r="K4" s="78" t="str">
        <f t="shared" ref="K4:K47" si="1">IF(J4&lt;0,"ATENÇÃO","OK")</f>
        <v>OK</v>
      </c>
      <c r="L4" s="29"/>
      <c r="M4" s="29"/>
      <c r="N4" s="29"/>
      <c r="O4" s="29"/>
      <c r="P4" s="29"/>
    </row>
    <row r="5" spans="1:16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/>
      <c r="J5" s="77">
        <f t="shared" si="0"/>
        <v>0</v>
      </c>
      <c r="K5" s="78" t="str">
        <f t="shared" si="1"/>
        <v>OK</v>
      </c>
      <c r="L5" s="29"/>
      <c r="M5" s="29"/>
      <c r="N5" s="29"/>
      <c r="O5" s="29"/>
      <c r="P5" s="29"/>
    </row>
    <row r="6" spans="1:16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v>410</v>
      </c>
      <c r="J6" s="77">
        <f t="shared" si="0"/>
        <v>70</v>
      </c>
      <c r="K6" s="78" t="str">
        <f t="shared" si="1"/>
        <v>OK</v>
      </c>
      <c r="L6" s="67">
        <v>250</v>
      </c>
      <c r="M6" s="29"/>
      <c r="N6" s="68">
        <v>40</v>
      </c>
      <c r="O6" s="29"/>
      <c r="P6" s="68">
        <v>50</v>
      </c>
    </row>
    <row r="7" spans="1:16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>
        <v>50</v>
      </c>
      <c r="J7" s="77">
        <f t="shared" si="0"/>
        <v>32</v>
      </c>
      <c r="K7" s="78" t="str">
        <f t="shared" si="1"/>
        <v>OK</v>
      </c>
      <c r="L7" s="29"/>
      <c r="M7" s="29"/>
      <c r="N7" s="29"/>
      <c r="O7" s="81"/>
      <c r="P7" s="68">
        <v>18</v>
      </c>
    </row>
    <row r="8" spans="1:16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>
        <v>55</v>
      </c>
      <c r="J8" s="77">
        <f t="shared" si="0"/>
        <v>55</v>
      </c>
      <c r="K8" s="78" t="str">
        <f t="shared" si="1"/>
        <v>OK</v>
      </c>
      <c r="L8" s="29"/>
      <c r="M8" s="29"/>
      <c r="N8" s="29"/>
      <c r="O8" s="29"/>
      <c r="P8" s="29"/>
    </row>
    <row r="9" spans="1:16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>
        <v>10</v>
      </c>
      <c r="J9" s="77">
        <f t="shared" si="0"/>
        <v>10</v>
      </c>
      <c r="K9" s="78" t="str">
        <f t="shared" si="1"/>
        <v>OK</v>
      </c>
      <c r="L9" s="29"/>
      <c r="M9" s="29"/>
      <c r="N9" s="29"/>
      <c r="O9" s="29"/>
      <c r="P9" s="29"/>
    </row>
    <row r="10" spans="1:16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>
        <v>10</v>
      </c>
      <c r="J10" s="77">
        <f t="shared" si="0"/>
        <v>10</v>
      </c>
      <c r="K10" s="78" t="str">
        <f t="shared" si="1"/>
        <v>OK</v>
      </c>
      <c r="L10" s="29"/>
      <c r="M10" s="29"/>
      <c r="N10" s="29"/>
      <c r="O10" s="29"/>
      <c r="P10" s="29"/>
    </row>
    <row r="11" spans="1:16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>
        <v>30</v>
      </c>
      <c r="J11" s="77">
        <f t="shared" si="0"/>
        <v>30</v>
      </c>
      <c r="K11" s="78" t="str">
        <f t="shared" si="1"/>
        <v>OK</v>
      </c>
      <c r="L11" s="29"/>
      <c r="M11" s="29"/>
      <c r="N11" s="29"/>
      <c r="O11" s="29"/>
      <c r="P11" s="29"/>
    </row>
    <row r="12" spans="1:16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 t="shared" si="0"/>
        <v>0</v>
      </c>
      <c r="K12" s="78" t="str">
        <f t="shared" si="1"/>
        <v>OK</v>
      </c>
      <c r="L12" s="29"/>
      <c r="M12" s="29"/>
      <c r="N12" s="29"/>
      <c r="O12" s="29"/>
      <c r="P12" s="29"/>
    </row>
    <row r="13" spans="1:16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 t="shared" si="0"/>
        <v>0</v>
      </c>
      <c r="K13" s="78" t="str">
        <f t="shared" si="1"/>
        <v>OK</v>
      </c>
      <c r="L13" s="29"/>
      <c r="M13" s="29"/>
      <c r="N13" s="29"/>
      <c r="O13" s="29"/>
      <c r="P13" s="29"/>
    </row>
    <row r="14" spans="1:16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/>
      <c r="J14" s="77">
        <f t="shared" si="0"/>
        <v>0</v>
      </c>
      <c r="K14" s="78" t="str">
        <f t="shared" si="1"/>
        <v>OK</v>
      </c>
      <c r="L14" s="29"/>
      <c r="M14" s="29"/>
      <c r="N14" s="29"/>
      <c r="O14" s="29"/>
      <c r="P14" s="29"/>
    </row>
    <row r="15" spans="1:16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>
        <v>30</v>
      </c>
      <c r="J15" s="77">
        <f t="shared" si="0"/>
        <v>30</v>
      </c>
      <c r="K15" s="78" t="str">
        <f t="shared" si="1"/>
        <v>OK</v>
      </c>
      <c r="L15" s="29"/>
      <c r="M15" s="29"/>
      <c r="N15" s="29"/>
      <c r="O15" s="29"/>
      <c r="P15" s="29"/>
    </row>
    <row r="16" spans="1:16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0"/>
        <v>0</v>
      </c>
      <c r="K16" s="78" t="str">
        <f t="shared" si="1"/>
        <v>OK</v>
      </c>
      <c r="L16" s="29"/>
      <c r="M16" s="29"/>
      <c r="N16" s="29"/>
      <c r="O16" s="29"/>
      <c r="P16" s="29"/>
    </row>
    <row r="17" spans="1:16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 t="shared" si="0"/>
        <v>0</v>
      </c>
      <c r="K17" s="78" t="str">
        <f t="shared" si="1"/>
        <v>OK</v>
      </c>
      <c r="L17" s="29"/>
      <c r="M17" s="29"/>
      <c r="N17" s="29"/>
      <c r="O17" s="29"/>
      <c r="P17" s="29"/>
    </row>
    <row r="18" spans="1:16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>
        <v>53</v>
      </c>
      <c r="J18" s="77">
        <f t="shared" si="0"/>
        <v>53</v>
      </c>
      <c r="K18" s="78" t="str">
        <f t="shared" si="1"/>
        <v>OK</v>
      </c>
      <c r="L18" s="29"/>
      <c r="M18" s="29"/>
      <c r="N18" s="29"/>
      <c r="O18" s="29"/>
      <c r="P18" s="29"/>
    </row>
    <row r="19" spans="1:16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77">
        <f t="shared" si="0"/>
        <v>0</v>
      </c>
      <c r="K19" s="78" t="str">
        <f t="shared" si="1"/>
        <v>OK</v>
      </c>
      <c r="L19" s="29"/>
      <c r="M19" s="29"/>
      <c r="N19" s="29"/>
      <c r="O19" s="29"/>
      <c r="P19" s="29"/>
    </row>
    <row r="20" spans="1:16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/>
      <c r="J20" s="77">
        <f t="shared" si="0"/>
        <v>0</v>
      </c>
      <c r="K20" s="78" t="str">
        <f t="shared" si="1"/>
        <v>OK</v>
      </c>
      <c r="L20" s="29"/>
      <c r="M20" s="29"/>
      <c r="N20" s="29"/>
      <c r="O20" s="29"/>
      <c r="P20" s="29"/>
    </row>
    <row r="21" spans="1:16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/>
      <c r="J21" s="77">
        <f t="shared" si="0"/>
        <v>0</v>
      </c>
      <c r="K21" s="78" t="str">
        <f t="shared" si="1"/>
        <v>OK</v>
      </c>
      <c r="L21" s="29"/>
      <c r="M21" s="29"/>
      <c r="N21" s="29"/>
      <c r="O21" s="29"/>
      <c r="P21" s="29"/>
    </row>
    <row r="22" spans="1:16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77">
        <f t="shared" si="0"/>
        <v>0</v>
      </c>
      <c r="K22" s="78" t="str">
        <f t="shared" si="1"/>
        <v>OK</v>
      </c>
      <c r="L22" s="29"/>
      <c r="M22" s="29"/>
      <c r="N22" s="29"/>
      <c r="O22" s="29"/>
      <c r="P22" s="29"/>
    </row>
    <row r="23" spans="1:16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 t="shared" si="0"/>
        <v>0</v>
      </c>
      <c r="K23" s="78" t="str">
        <f t="shared" si="1"/>
        <v>OK</v>
      </c>
      <c r="L23" s="29"/>
      <c r="M23" s="29"/>
      <c r="N23" s="29"/>
      <c r="O23" s="29"/>
      <c r="P23" s="29"/>
    </row>
    <row r="24" spans="1:16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>
        <v>1000</v>
      </c>
      <c r="J24" s="77">
        <f t="shared" si="0"/>
        <v>1000</v>
      </c>
      <c r="K24" s="78" t="str">
        <f t="shared" si="1"/>
        <v>OK</v>
      </c>
      <c r="L24" s="29"/>
      <c r="M24" s="29"/>
      <c r="N24" s="29"/>
      <c r="O24" s="29"/>
      <c r="P24" s="29"/>
    </row>
    <row r="25" spans="1:16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/>
      <c r="J25" s="77">
        <f t="shared" si="0"/>
        <v>0</v>
      </c>
      <c r="K25" s="78" t="str">
        <f t="shared" si="1"/>
        <v>OK</v>
      </c>
      <c r="L25" s="29"/>
      <c r="M25" s="29"/>
      <c r="N25" s="29"/>
      <c r="O25" s="29"/>
      <c r="P25" s="29"/>
    </row>
    <row r="26" spans="1:16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/>
      <c r="J26" s="77">
        <f t="shared" si="0"/>
        <v>0</v>
      </c>
      <c r="K26" s="78" t="str">
        <f t="shared" si="1"/>
        <v>OK</v>
      </c>
      <c r="L26" s="29"/>
      <c r="M26" s="29"/>
      <c r="N26" s="29"/>
      <c r="O26" s="29"/>
      <c r="P26" s="29"/>
    </row>
    <row r="27" spans="1:16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>
        <v>500</v>
      </c>
      <c r="J27" s="77">
        <f t="shared" si="0"/>
        <v>500</v>
      </c>
      <c r="K27" s="78" t="str">
        <f t="shared" si="1"/>
        <v>OK</v>
      </c>
      <c r="L27" s="29"/>
      <c r="M27" s="29"/>
      <c r="N27" s="29"/>
      <c r="O27" s="29"/>
      <c r="P27" s="29"/>
    </row>
    <row r="28" spans="1:16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0"/>
        <v>0</v>
      </c>
      <c r="K28" s="78" t="str">
        <f t="shared" si="1"/>
        <v>OK</v>
      </c>
      <c r="L28" s="29"/>
      <c r="M28" s="29"/>
      <c r="N28" s="29"/>
      <c r="O28" s="29"/>
      <c r="P28" s="29"/>
    </row>
    <row r="29" spans="1:16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/>
      <c r="J29" s="77">
        <f t="shared" si="0"/>
        <v>0</v>
      </c>
      <c r="K29" s="78" t="str">
        <f t="shared" si="1"/>
        <v>OK</v>
      </c>
      <c r="L29" s="29"/>
      <c r="M29" s="29"/>
      <c r="N29" s="29"/>
      <c r="O29" s="29"/>
      <c r="P29" s="29"/>
    </row>
    <row r="30" spans="1:16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 t="shared" si="0"/>
        <v>0</v>
      </c>
      <c r="K30" s="78" t="str">
        <f t="shared" si="1"/>
        <v>OK</v>
      </c>
      <c r="L30" s="29"/>
      <c r="M30" s="29"/>
      <c r="N30" s="29"/>
      <c r="O30" s="29"/>
      <c r="P30" s="29"/>
    </row>
    <row r="31" spans="1:16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  <c r="M31" s="29"/>
      <c r="N31" s="29"/>
      <c r="O31" s="29"/>
      <c r="P31" s="29"/>
    </row>
    <row r="32" spans="1:16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  <c r="M32" s="29"/>
      <c r="N32" s="29"/>
      <c r="O32" s="29"/>
      <c r="P32" s="29"/>
    </row>
    <row r="33" spans="1:16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/>
      <c r="J33" s="77">
        <f t="shared" si="0"/>
        <v>0</v>
      </c>
      <c r="K33" s="78" t="str">
        <f t="shared" si="1"/>
        <v>OK</v>
      </c>
      <c r="L33" s="29"/>
      <c r="M33" s="29"/>
      <c r="N33" s="29"/>
      <c r="O33" s="29"/>
      <c r="P33" s="29"/>
    </row>
    <row r="34" spans="1:16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/>
      <c r="J34" s="77">
        <f t="shared" si="0"/>
        <v>0</v>
      </c>
      <c r="K34" s="78" t="str">
        <f t="shared" si="1"/>
        <v>OK</v>
      </c>
      <c r="L34" s="29"/>
      <c r="M34" s="29"/>
      <c r="N34" s="29"/>
      <c r="O34" s="29"/>
      <c r="P34" s="29"/>
    </row>
    <row r="35" spans="1:16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>
        <v>20</v>
      </c>
      <c r="J35" s="77">
        <f t="shared" si="0"/>
        <v>18</v>
      </c>
      <c r="K35" s="78" t="str">
        <f t="shared" si="1"/>
        <v>OK</v>
      </c>
      <c r="L35" s="29"/>
      <c r="M35" s="29"/>
      <c r="N35" s="29"/>
      <c r="O35" s="67">
        <v>2</v>
      </c>
      <c r="P35" s="29"/>
    </row>
    <row r="36" spans="1:16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/>
      <c r="J36" s="77">
        <f t="shared" si="0"/>
        <v>0</v>
      </c>
      <c r="K36" s="78" t="str">
        <f t="shared" si="1"/>
        <v>OK</v>
      </c>
      <c r="L36" s="29"/>
      <c r="M36" s="29"/>
      <c r="N36" s="29"/>
      <c r="O36" s="29"/>
      <c r="P36" s="29"/>
    </row>
    <row r="37" spans="1:16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>
        <f>9</f>
        <v>9</v>
      </c>
      <c r="J37" s="77">
        <f t="shared" si="0"/>
        <v>0</v>
      </c>
      <c r="K37" s="78" t="str">
        <f t="shared" si="1"/>
        <v>OK</v>
      </c>
      <c r="L37" s="29"/>
      <c r="M37" s="67">
        <v>9</v>
      </c>
      <c r="N37" s="29"/>
      <c r="O37" s="29"/>
      <c r="P37" s="29"/>
    </row>
    <row r="38" spans="1:16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>
        <v>36</v>
      </c>
      <c r="J38" s="77">
        <f t="shared" si="0"/>
        <v>36</v>
      </c>
      <c r="K38" s="78" t="str">
        <f t="shared" si="1"/>
        <v>OK</v>
      </c>
      <c r="L38" s="29"/>
      <c r="M38" s="29"/>
      <c r="N38" s="29"/>
      <c r="O38" s="29"/>
      <c r="P38" s="29"/>
    </row>
    <row r="39" spans="1:16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0"/>
        <v>0</v>
      </c>
      <c r="K39" s="78" t="str">
        <f t="shared" si="1"/>
        <v>OK</v>
      </c>
      <c r="L39" s="29"/>
      <c r="M39" s="29"/>
      <c r="N39" s="29"/>
      <c r="O39" s="29"/>
      <c r="P39" s="29"/>
    </row>
    <row r="40" spans="1:16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  <c r="M40" s="29"/>
      <c r="N40" s="29"/>
      <c r="O40" s="29"/>
      <c r="P40" s="29"/>
    </row>
    <row r="41" spans="1:16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  <c r="M41" s="29"/>
      <c r="N41" s="29"/>
      <c r="O41" s="29"/>
      <c r="P41" s="29"/>
    </row>
    <row r="42" spans="1:16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  <c r="M42" s="29"/>
      <c r="N42" s="29"/>
      <c r="O42" s="29"/>
      <c r="P42" s="29"/>
    </row>
    <row r="43" spans="1:16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  <c r="M43" s="29"/>
      <c r="N43" s="29"/>
      <c r="O43" s="29"/>
      <c r="P43" s="29"/>
    </row>
    <row r="44" spans="1:16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  <c r="M44" s="29"/>
      <c r="N44" s="29"/>
      <c r="O44" s="29"/>
      <c r="P44" s="29"/>
    </row>
    <row r="45" spans="1:16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  <c r="M45" s="29"/>
      <c r="N45" s="29"/>
      <c r="O45" s="29"/>
      <c r="P45" s="29"/>
    </row>
    <row r="46" spans="1:16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  <c r="M46" s="29"/>
      <c r="N46" s="29"/>
      <c r="O46" s="29"/>
      <c r="P46" s="29"/>
    </row>
    <row r="47" spans="1:16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  <c r="M47" s="29"/>
      <c r="N47" s="29"/>
      <c r="O47" s="29"/>
      <c r="P47" s="29"/>
    </row>
  </sheetData>
  <mergeCells count="28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N1:N2"/>
    <mergeCell ref="O1:O2"/>
    <mergeCell ref="P1:P2"/>
    <mergeCell ref="A4:A17"/>
    <mergeCell ref="B4:B17"/>
    <mergeCell ref="D4:D14"/>
    <mergeCell ref="D15:D17"/>
    <mergeCell ref="L1:L2"/>
    <mergeCell ref="A1:C1"/>
    <mergeCell ref="D1:H1"/>
    <mergeCell ref="I1:K1"/>
    <mergeCell ref="A2:K2"/>
    <mergeCell ref="M1:M2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3" width="12" style="24" customWidth="1"/>
    <col min="14" max="16384" width="9.7109375" style="20"/>
  </cols>
  <sheetData>
    <row r="1" spans="1:13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37</v>
      </c>
      <c r="M1" s="92" t="s">
        <v>37</v>
      </c>
    </row>
    <row r="2" spans="1:13" ht="29.25" customHeight="1" x14ac:dyDescent="0.25">
      <c r="A2" s="93" t="s">
        <v>131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</row>
    <row r="3" spans="1:13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6" t="s">
        <v>2</v>
      </c>
      <c r="M3" s="76" t="s">
        <v>2</v>
      </c>
    </row>
    <row r="4" spans="1:13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/>
      <c r="J4" s="77">
        <f t="shared" ref="J4:J47" si="0">I4-(SUM(L4:M4))</f>
        <v>0</v>
      </c>
      <c r="K4" s="78" t="str">
        <f t="shared" ref="K4:K47" si="1">IF(J4&lt;0,"ATENÇÃO","OK")</f>
        <v>OK</v>
      </c>
      <c r="L4" s="29"/>
      <c r="M4" s="29"/>
    </row>
    <row r="5" spans="1:13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>
        <v>5</v>
      </c>
      <c r="J5" s="77">
        <f t="shared" si="0"/>
        <v>5</v>
      </c>
      <c r="K5" s="78" t="str">
        <f t="shared" si="1"/>
        <v>OK</v>
      </c>
      <c r="L5" s="29"/>
      <c r="M5" s="29"/>
    </row>
    <row r="6" spans="1:13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v>5</v>
      </c>
      <c r="J6" s="77">
        <f t="shared" si="0"/>
        <v>5</v>
      </c>
      <c r="K6" s="78" t="str">
        <f t="shared" si="1"/>
        <v>OK</v>
      </c>
      <c r="L6" s="29"/>
      <c r="M6" s="29"/>
    </row>
    <row r="7" spans="1:13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/>
      <c r="J7" s="77">
        <f t="shared" si="0"/>
        <v>0</v>
      </c>
      <c r="K7" s="78" t="str">
        <f t="shared" si="1"/>
        <v>OK</v>
      </c>
      <c r="L7" s="29"/>
      <c r="M7" s="29"/>
    </row>
    <row r="8" spans="1:13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/>
      <c r="J8" s="77">
        <f t="shared" si="0"/>
        <v>0</v>
      </c>
      <c r="K8" s="78" t="str">
        <f t="shared" si="1"/>
        <v>OK</v>
      </c>
      <c r="L8" s="29"/>
      <c r="M8" s="29"/>
    </row>
    <row r="9" spans="1:13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/>
      <c r="J9" s="77">
        <f t="shared" si="0"/>
        <v>0</v>
      </c>
      <c r="K9" s="78" t="str">
        <f t="shared" si="1"/>
        <v>OK</v>
      </c>
      <c r="L9" s="29"/>
      <c r="M9" s="29"/>
    </row>
    <row r="10" spans="1:13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>
        <v>2</v>
      </c>
      <c r="J10" s="77">
        <f t="shared" si="0"/>
        <v>2</v>
      </c>
      <c r="K10" s="78" t="str">
        <f t="shared" si="1"/>
        <v>OK</v>
      </c>
      <c r="L10" s="29"/>
      <c r="M10" s="29"/>
    </row>
    <row r="11" spans="1:13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/>
      <c r="J11" s="77">
        <f t="shared" si="0"/>
        <v>0</v>
      </c>
      <c r="K11" s="78" t="str">
        <f t="shared" si="1"/>
        <v>OK</v>
      </c>
      <c r="L11" s="29"/>
      <c r="M11" s="29"/>
    </row>
    <row r="12" spans="1:13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 t="shared" si="0"/>
        <v>0</v>
      </c>
      <c r="K12" s="78" t="str">
        <f t="shared" si="1"/>
        <v>OK</v>
      </c>
      <c r="L12" s="29"/>
      <c r="M12" s="29"/>
    </row>
    <row r="13" spans="1:13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 t="shared" si="0"/>
        <v>0</v>
      </c>
      <c r="K13" s="78" t="str">
        <f t="shared" si="1"/>
        <v>OK</v>
      </c>
      <c r="L13" s="29"/>
      <c r="M13" s="29"/>
    </row>
    <row r="14" spans="1:13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/>
      <c r="J14" s="77">
        <f t="shared" si="0"/>
        <v>0</v>
      </c>
      <c r="K14" s="78" t="str">
        <f t="shared" si="1"/>
        <v>OK</v>
      </c>
      <c r="L14" s="29"/>
      <c r="M14" s="29"/>
    </row>
    <row r="15" spans="1:13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/>
      <c r="J15" s="77">
        <f t="shared" si="0"/>
        <v>0</v>
      </c>
      <c r="K15" s="78" t="str">
        <f t="shared" si="1"/>
        <v>OK</v>
      </c>
      <c r="L15" s="29"/>
      <c r="M15" s="29"/>
    </row>
    <row r="16" spans="1:13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0"/>
        <v>0</v>
      </c>
      <c r="K16" s="78" t="str">
        <f t="shared" si="1"/>
        <v>OK</v>
      </c>
      <c r="L16" s="29"/>
      <c r="M16" s="29"/>
    </row>
    <row r="17" spans="1:13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 t="shared" si="0"/>
        <v>0</v>
      </c>
      <c r="K17" s="78" t="str">
        <f t="shared" si="1"/>
        <v>OK</v>
      </c>
      <c r="L17" s="29"/>
      <c r="M17" s="29"/>
    </row>
    <row r="18" spans="1:13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/>
      <c r="J18" s="77">
        <f t="shared" si="0"/>
        <v>0</v>
      </c>
      <c r="K18" s="78" t="str">
        <f t="shared" si="1"/>
        <v>OK</v>
      </c>
      <c r="L18" s="29"/>
      <c r="M18" s="29"/>
    </row>
    <row r="19" spans="1:13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77">
        <f t="shared" si="0"/>
        <v>0</v>
      </c>
      <c r="K19" s="78" t="str">
        <f t="shared" si="1"/>
        <v>OK</v>
      </c>
      <c r="L19" s="29"/>
      <c r="M19" s="29"/>
    </row>
    <row r="20" spans="1:13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/>
      <c r="J20" s="77">
        <f t="shared" si="0"/>
        <v>0</v>
      </c>
      <c r="K20" s="78" t="str">
        <f t="shared" si="1"/>
        <v>OK</v>
      </c>
      <c r="L20" s="29"/>
      <c r="M20" s="29"/>
    </row>
    <row r="21" spans="1:13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/>
      <c r="J21" s="77">
        <f t="shared" si="0"/>
        <v>0</v>
      </c>
      <c r="K21" s="78" t="str">
        <f t="shared" si="1"/>
        <v>OK</v>
      </c>
      <c r="L21" s="29"/>
      <c r="M21" s="29"/>
    </row>
    <row r="22" spans="1:13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77">
        <f t="shared" si="0"/>
        <v>0</v>
      </c>
      <c r="K22" s="78" t="str">
        <f t="shared" si="1"/>
        <v>OK</v>
      </c>
      <c r="L22" s="29"/>
      <c r="M22" s="29"/>
    </row>
    <row r="23" spans="1:13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 t="shared" si="0"/>
        <v>0</v>
      </c>
      <c r="K23" s="78" t="str">
        <f t="shared" si="1"/>
        <v>OK</v>
      </c>
      <c r="L23" s="29"/>
      <c r="M23" s="29"/>
    </row>
    <row r="24" spans="1:13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>
        <v>150</v>
      </c>
      <c r="J24" s="77">
        <f t="shared" si="0"/>
        <v>150</v>
      </c>
      <c r="K24" s="78" t="str">
        <f t="shared" si="1"/>
        <v>OK</v>
      </c>
      <c r="L24" s="29"/>
      <c r="M24" s="29"/>
    </row>
    <row r="25" spans="1:13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/>
      <c r="J25" s="77">
        <f t="shared" si="0"/>
        <v>0</v>
      </c>
      <c r="K25" s="78" t="str">
        <f t="shared" si="1"/>
        <v>OK</v>
      </c>
      <c r="L25" s="29"/>
      <c r="M25" s="29"/>
    </row>
    <row r="26" spans="1:13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/>
      <c r="J26" s="77">
        <f t="shared" si="0"/>
        <v>0</v>
      </c>
      <c r="K26" s="78" t="str">
        <f t="shared" si="1"/>
        <v>OK</v>
      </c>
      <c r="L26" s="29"/>
      <c r="M26" s="29"/>
    </row>
    <row r="27" spans="1:13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0"/>
        <v>0</v>
      </c>
      <c r="K27" s="78" t="str">
        <f t="shared" si="1"/>
        <v>OK</v>
      </c>
      <c r="L27" s="29"/>
      <c r="M27" s="29"/>
    </row>
    <row r="28" spans="1:13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0"/>
        <v>0</v>
      </c>
      <c r="K28" s="78" t="str">
        <f t="shared" si="1"/>
        <v>OK</v>
      </c>
      <c r="L28" s="29"/>
      <c r="M28" s="29"/>
    </row>
    <row r="29" spans="1:13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/>
      <c r="J29" s="77">
        <f t="shared" si="0"/>
        <v>0</v>
      </c>
      <c r="K29" s="78" t="str">
        <f t="shared" si="1"/>
        <v>OK</v>
      </c>
      <c r="L29" s="29"/>
      <c r="M29" s="29"/>
    </row>
    <row r="30" spans="1:13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 t="shared" si="0"/>
        <v>0</v>
      </c>
      <c r="K30" s="78" t="str">
        <f t="shared" si="1"/>
        <v>OK</v>
      </c>
      <c r="L30" s="29"/>
      <c r="M30" s="29"/>
    </row>
    <row r="31" spans="1:13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  <c r="M31" s="29"/>
    </row>
    <row r="32" spans="1:13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  <c r="M32" s="29"/>
    </row>
    <row r="33" spans="1:13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/>
      <c r="J33" s="77">
        <f t="shared" si="0"/>
        <v>0</v>
      </c>
      <c r="K33" s="78" t="str">
        <f t="shared" si="1"/>
        <v>OK</v>
      </c>
      <c r="L33" s="29"/>
      <c r="M33" s="29"/>
    </row>
    <row r="34" spans="1:13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/>
      <c r="J34" s="77">
        <f t="shared" si="0"/>
        <v>0</v>
      </c>
      <c r="K34" s="78" t="str">
        <f t="shared" si="1"/>
        <v>OK</v>
      </c>
      <c r="L34" s="29"/>
      <c r="M34" s="29"/>
    </row>
    <row r="35" spans="1:13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/>
      <c r="J35" s="77">
        <f t="shared" si="0"/>
        <v>0</v>
      </c>
      <c r="K35" s="78" t="str">
        <f t="shared" si="1"/>
        <v>OK</v>
      </c>
      <c r="L35" s="29"/>
      <c r="M35" s="29"/>
    </row>
    <row r="36" spans="1:13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/>
      <c r="J36" s="77">
        <f t="shared" si="0"/>
        <v>0</v>
      </c>
      <c r="K36" s="78" t="str">
        <f t="shared" si="1"/>
        <v>OK</v>
      </c>
      <c r="L36" s="29"/>
      <c r="M36" s="29"/>
    </row>
    <row r="37" spans="1:13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0"/>
        <v>0</v>
      </c>
      <c r="K37" s="78" t="str">
        <f t="shared" si="1"/>
        <v>OK</v>
      </c>
      <c r="L37" s="29"/>
      <c r="M37" s="29"/>
    </row>
    <row r="38" spans="1:13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77">
        <f t="shared" si="0"/>
        <v>0</v>
      </c>
      <c r="K38" s="78" t="str">
        <f t="shared" si="1"/>
        <v>OK</v>
      </c>
      <c r="L38" s="29"/>
      <c r="M38" s="29"/>
    </row>
    <row r="39" spans="1:13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0"/>
        <v>0</v>
      </c>
      <c r="K39" s="78" t="str">
        <f t="shared" si="1"/>
        <v>OK</v>
      </c>
      <c r="L39" s="29"/>
      <c r="M39" s="29"/>
    </row>
    <row r="40" spans="1:13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  <c r="M40" s="29"/>
    </row>
    <row r="41" spans="1:13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  <c r="M41" s="29"/>
    </row>
    <row r="42" spans="1:13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  <c r="M42" s="29"/>
    </row>
    <row r="43" spans="1:13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  <c r="M43" s="29"/>
    </row>
    <row r="44" spans="1:13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  <c r="M44" s="29"/>
    </row>
    <row r="45" spans="1:13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  <c r="M45" s="29"/>
    </row>
    <row r="46" spans="1:13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  <c r="M46" s="29"/>
    </row>
    <row r="47" spans="1:13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  <c r="M47" s="29"/>
    </row>
  </sheetData>
  <mergeCells count="25">
    <mergeCell ref="A24:A31"/>
    <mergeCell ref="B24:B31"/>
    <mergeCell ref="D25:D26"/>
    <mergeCell ref="D27:D28"/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:K2"/>
    <mergeCell ref="A4:A17"/>
    <mergeCell ref="B4:B17"/>
    <mergeCell ref="D4:D14"/>
    <mergeCell ref="D15:D17"/>
    <mergeCell ref="M1:M2"/>
    <mergeCell ref="A1:C1"/>
    <mergeCell ref="D1:H1"/>
    <mergeCell ref="I1:K1"/>
    <mergeCell ref="L1:L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7"/>
  <sheetViews>
    <sheetView zoomScale="80" zoomScaleNormal="80" workbookViewId="0">
      <selection activeCell="K17" sqref="K17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3" width="12" style="24" customWidth="1"/>
    <col min="14" max="16384" width="9.7109375" style="20"/>
  </cols>
  <sheetData>
    <row r="1" spans="1:13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169</v>
      </c>
      <c r="M1" s="92" t="s">
        <v>170</v>
      </c>
    </row>
    <row r="2" spans="1:13" ht="29.25" customHeight="1" x14ac:dyDescent="0.25">
      <c r="A2" s="93" t="s">
        <v>39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</row>
    <row r="3" spans="1:13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6" t="s">
        <v>2</v>
      </c>
      <c r="M3" s="76" t="s">
        <v>2</v>
      </c>
    </row>
    <row r="4" spans="1:13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/>
      <c r="J4" s="77">
        <f t="shared" ref="J4:J47" si="0">I4-(SUM(L4:M4))</f>
        <v>0</v>
      </c>
      <c r="K4" s="78" t="str">
        <f t="shared" ref="K4:K47" si="1">IF(J4&lt;0,"ATENÇÃO","OK")</f>
        <v>OK</v>
      </c>
      <c r="L4" s="29"/>
      <c r="M4" s="29"/>
    </row>
    <row r="5" spans="1:13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>
        <v>30</v>
      </c>
      <c r="J5" s="77">
        <f t="shared" si="0"/>
        <v>25</v>
      </c>
      <c r="K5" s="78" t="str">
        <f t="shared" si="1"/>
        <v>OK</v>
      </c>
      <c r="L5" s="29">
        <v>5</v>
      </c>
      <c r="M5" s="29"/>
    </row>
    <row r="6" spans="1:13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v>30</v>
      </c>
      <c r="J6" s="77">
        <f t="shared" si="0"/>
        <v>22</v>
      </c>
      <c r="K6" s="78" t="str">
        <f t="shared" si="1"/>
        <v>OK</v>
      </c>
      <c r="L6" s="29">
        <v>8</v>
      </c>
      <c r="M6" s="29"/>
    </row>
    <row r="7" spans="1:13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>
        <f>30-4</f>
        <v>26</v>
      </c>
      <c r="J7" s="77">
        <f t="shared" si="0"/>
        <v>26</v>
      </c>
      <c r="K7" s="78" t="str">
        <f t="shared" si="1"/>
        <v>OK</v>
      </c>
      <c r="L7" s="29"/>
      <c r="M7" s="29"/>
    </row>
    <row r="8" spans="1:13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/>
      <c r="J8" s="77">
        <f t="shared" si="0"/>
        <v>0</v>
      </c>
      <c r="K8" s="78" t="str">
        <f t="shared" si="1"/>
        <v>OK</v>
      </c>
      <c r="L8" s="29"/>
      <c r="M8" s="29"/>
    </row>
    <row r="9" spans="1:13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/>
      <c r="J9" s="77">
        <f t="shared" si="0"/>
        <v>0</v>
      </c>
      <c r="K9" s="78" t="str">
        <f t="shared" si="1"/>
        <v>OK</v>
      </c>
      <c r="L9" s="29"/>
      <c r="M9" s="29"/>
    </row>
    <row r="10" spans="1:13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/>
      <c r="J10" s="77">
        <f t="shared" si="0"/>
        <v>0</v>
      </c>
      <c r="K10" s="78" t="str">
        <f t="shared" si="1"/>
        <v>OK</v>
      </c>
      <c r="L10" s="29"/>
      <c r="M10" s="29"/>
    </row>
    <row r="11" spans="1:13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/>
      <c r="J11" s="77">
        <f t="shared" si="0"/>
        <v>0</v>
      </c>
      <c r="K11" s="78" t="str">
        <f t="shared" si="1"/>
        <v>OK</v>
      </c>
      <c r="L11" s="29"/>
      <c r="M11" s="29"/>
    </row>
    <row r="12" spans="1:13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 t="shared" si="0"/>
        <v>0</v>
      </c>
      <c r="K12" s="78" t="str">
        <f t="shared" si="1"/>
        <v>OK</v>
      </c>
      <c r="L12" s="29"/>
      <c r="M12" s="29"/>
    </row>
    <row r="13" spans="1:13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 t="shared" si="0"/>
        <v>0</v>
      </c>
      <c r="K13" s="78" t="str">
        <f t="shared" si="1"/>
        <v>OK</v>
      </c>
      <c r="L13" s="29"/>
      <c r="M13" s="29"/>
    </row>
    <row r="14" spans="1:13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/>
      <c r="J14" s="77">
        <f t="shared" si="0"/>
        <v>0</v>
      </c>
      <c r="K14" s="78" t="str">
        <f t="shared" si="1"/>
        <v>OK</v>
      </c>
      <c r="L14" s="29"/>
      <c r="M14" s="29"/>
    </row>
    <row r="15" spans="1:13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/>
      <c r="J15" s="77">
        <f t="shared" si="0"/>
        <v>0</v>
      </c>
      <c r="K15" s="78" t="str">
        <f t="shared" si="1"/>
        <v>OK</v>
      </c>
      <c r="L15" s="29"/>
      <c r="M15" s="29"/>
    </row>
    <row r="16" spans="1:13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0"/>
        <v>0</v>
      </c>
      <c r="K16" s="78" t="str">
        <f t="shared" si="1"/>
        <v>OK</v>
      </c>
      <c r="L16" s="29"/>
      <c r="M16" s="29"/>
    </row>
    <row r="17" spans="1:13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 t="shared" si="0"/>
        <v>0</v>
      </c>
      <c r="K17" s="78" t="str">
        <f t="shared" si="1"/>
        <v>OK</v>
      </c>
      <c r="L17" s="29"/>
      <c r="M17" s="29"/>
    </row>
    <row r="18" spans="1:13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/>
      <c r="J18" s="77">
        <f t="shared" si="0"/>
        <v>0</v>
      </c>
      <c r="K18" s="78" t="str">
        <f t="shared" si="1"/>
        <v>OK</v>
      </c>
      <c r="L18" s="29"/>
      <c r="M18" s="29"/>
    </row>
    <row r="19" spans="1:13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77">
        <f t="shared" si="0"/>
        <v>0</v>
      </c>
      <c r="K19" s="78" t="str">
        <f t="shared" si="1"/>
        <v>OK</v>
      </c>
      <c r="L19" s="29"/>
      <c r="M19" s="29"/>
    </row>
    <row r="20" spans="1:13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>
        <v>6</v>
      </c>
      <c r="J20" s="77">
        <f t="shared" si="0"/>
        <v>6</v>
      </c>
      <c r="K20" s="78" t="str">
        <f t="shared" si="1"/>
        <v>OK</v>
      </c>
      <c r="L20" s="29"/>
      <c r="M20" s="29"/>
    </row>
    <row r="21" spans="1:13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>
        <v>6</v>
      </c>
      <c r="J21" s="77">
        <f t="shared" si="0"/>
        <v>6</v>
      </c>
      <c r="K21" s="78" t="str">
        <f t="shared" si="1"/>
        <v>OK</v>
      </c>
      <c r="L21" s="29"/>
      <c r="M21" s="29"/>
    </row>
    <row r="22" spans="1:13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77">
        <f t="shared" si="0"/>
        <v>0</v>
      </c>
      <c r="K22" s="78" t="str">
        <f t="shared" si="1"/>
        <v>OK</v>
      </c>
      <c r="L22" s="29"/>
      <c r="M22" s="29"/>
    </row>
    <row r="23" spans="1:13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 t="shared" si="0"/>
        <v>0</v>
      </c>
      <c r="K23" s="78" t="str">
        <f t="shared" si="1"/>
        <v>OK</v>
      </c>
      <c r="L23" s="29"/>
      <c r="M23" s="29"/>
    </row>
    <row r="24" spans="1:13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>
        <v>500</v>
      </c>
      <c r="J24" s="77">
        <f t="shared" si="0"/>
        <v>500</v>
      </c>
      <c r="K24" s="78" t="str">
        <f t="shared" si="1"/>
        <v>OK</v>
      </c>
      <c r="L24" s="29"/>
      <c r="M24" s="29"/>
    </row>
    <row r="25" spans="1:13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>
        <v>500</v>
      </c>
      <c r="J25" s="77">
        <f t="shared" si="0"/>
        <v>500</v>
      </c>
      <c r="K25" s="78" t="str">
        <f t="shared" si="1"/>
        <v>OK</v>
      </c>
      <c r="L25" s="29"/>
      <c r="M25" s="29"/>
    </row>
    <row r="26" spans="1:13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/>
      <c r="J26" s="77">
        <f t="shared" si="0"/>
        <v>0</v>
      </c>
      <c r="K26" s="78" t="str">
        <f t="shared" si="1"/>
        <v>OK</v>
      </c>
      <c r="L26" s="29"/>
      <c r="M26" s="29"/>
    </row>
    <row r="27" spans="1:13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0"/>
        <v>0</v>
      </c>
      <c r="K27" s="78" t="str">
        <f t="shared" si="1"/>
        <v>OK</v>
      </c>
      <c r="L27" s="29"/>
      <c r="M27" s="29"/>
    </row>
    <row r="28" spans="1:13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0"/>
        <v>0</v>
      </c>
      <c r="K28" s="78" t="str">
        <f t="shared" si="1"/>
        <v>OK</v>
      </c>
      <c r="L28" s="29"/>
      <c r="M28" s="29"/>
    </row>
    <row r="29" spans="1:13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/>
      <c r="J29" s="77">
        <f t="shared" si="0"/>
        <v>0</v>
      </c>
      <c r="K29" s="78" t="str">
        <f t="shared" si="1"/>
        <v>OK</v>
      </c>
      <c r="L29" s="29"/>
      <c r="M29" s="29"/>
    </row>
    <row r="30" spans="1:13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 t="shared" si="0"/>
        <v>0</v>
      </c>
      <c r="K30" s="78" t="str">
        <f t="shared" si="1"/>
        <v>OK</v>
      </c>
      <c r="L30" s="29"/>
      <c r="M30" s="29"/>
    </row>
    <row r="31" spans="1:13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  <c r="M31" s="29"/>
    </row>
    <row r="32" spans="1:13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  <c r="M32" s="29"/>
    </row>
    <row r="33" spans="1:13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>
        <v>200</v>
      </c>
      <c r="J33" s="77">
        <f t="shared" si="0"/>
        <v>165</v>
      </c>
      <c r="K33" s="78" t="str">
        <f t="shared" si="1"/>
        <v>OK</v>
      </c>
      <c r="L33" s="29"/>
      <c r="M33" s="29">
        <v>35</v>
      </c>
    </row>
    <row r="34" spans="1:13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>
        <v>200</v>
      </c>
      <c r="J34" s="77">
        <f t="shared" si="0"/>
        <v>165</v>
      </c>
      <c r="K34" s="78" t="str">
        <f t="shared" si="1"/>
        <v>OK</v>
      </c>
      <c r="L34" s="29"/>
      <c r="M34" s="29">
        <v>35</v>
      </c>
    </row>
    <row r="35" spans="1:13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>
        <v>2</v>
      </c>
      <c r="J35" s="77">
        <f t="shared" si="0"/>
        <v>2</v>
      </c>
      <c r="K35" s="78" t="str">
        <f t="shared" si="1"/>
        <v>OK</v>
      </c>
      <c r="L35" s="29"/>
      <c r="M35" s="29"/>
    </row>
    <row r="36" spans="1:13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>
        <v>150</v>
      </c>
      <c r="J36" s="77">
        <f t="shared" si="0"/>
        <v>150</v>
      </c>
      <c r="K36" s="78" t="str">
        <f t="shared" si="1"/>
        <v>OK</v>
      </c>
      <c r="L36" s="29"/>
      <c r="M36" s="29"/>
    </row>
    <row r="37" spans="1:13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0"/>
        <v>0</v>
      </c>
      <c r="K37" s="78" t="str">
        <f t="shared" si="1"/>
        <v>OK</v>
      </c>
      <c r="L37" s="29"/>
      <c r="M37" s="29"/>
    </row>
    <row r="38" spans="1:13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77">
        <f t="shared" si="0"/>
        <v>0</v>
      </c>
      <c r="K38" s="78" t="str">
        <f t="shared" si="1"/>
        <v>OK</v>
      </c>
      <c r="L38" s="29"/>
      <c r="M38" s="29"/>
    </row>
    <row r="39" spans="1:13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0"/>
        <v>0</v>
      </c>
      <c r="K39" s="78" t="str">
        <f t="shared" si="1"/>
        <v>OK</v>
      </c>
      <c r="L39" s="29"/>
      <c r="M39" s="29"/>
    </row>
    <row r="40" spans="1:13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  <c r="M40" s="29"/>
    </row>
    <row r="41" spans="1:13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  <c r="M41" s="29"/>
    </row>
    <row r="42" spans="1:13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  <c r="M42" s="29"/>
    </row>
    <row r="43" spans="1:13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  <c r="M43" s="29"/>
    </row>
    <row r="44" spans="1:13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  <c r="M44" s="29"/>
    </row>
    <row r="45" spans="1:13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  <c r="M45" s="29"/>
    </row>
    <row r="46" spans="1:13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  <c r="M46" s="29"/>
    </row>
    <row r="47" spans="1:13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  <c r="M47" s="29"/>
    </row>
  </sheetData>
  <mergeCells count="2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L1:L2"/>
    <mergeCell ref="M1:M2"/>
    <mergeCell ref="D1:H1"/>
    <mergeCell ref="I1:K1"/>
    <mergeCell ref="A2:K2"/>
    <mergeCell ref="A4:A17"/>
    <mergeCell ref="B4:B17"/>
    <mergeCell ref="D4:D14"/>
    <mergeCell ref="D15:D17"/>
    <mergeCell ref="A1:C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49"/>
  <sheetViews>
    <sheetView zoomScale="80" zoomScaleNormal="80" workbookViewId="0">
      <selection activeCell="H6" sqref="H6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7" width="13.85546875" style="24" customWidth="1"/>
    <col min="18" max="21" width="15.7109375" style="24" customWidth="1"/>
    <col min="22" max="22" width="13.85546875" style="24" customWidth="1"/>
    <col min="23" max="24" width="14.7109375" style="24" customWidth="1"/>
    <col min="25" max="16384" width="9.7109375" style="20"/>
  </cols>
  <sheetData>
    <row r="1" spans="1:24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134</v>
      </c>
      <c r="M1" s="92" t="s">
        <v>135</v>
      </c>
      <c r="N1" s="92" t="s">
        <v>136</v>
      </c>
      <c r="O1" s="92" t="s">
        <v>137</v>
      </c>
      <c r="P1" s="92" t="s">
        <v>138</v>
      </c>
      <c r="Q1" s="92" t="s">
        <v>139</v>
      </c>
      <c r="R1" s="92" t="s">
        <v>188</v>
      </c>
      <c r="S1" s="92" t="s">
        <v>140</v>
      </c>
      <c r="T1" s="92" t="s">
        <v>141</v>
      </c>
      <c r="U1" s="92" t="s">
        <v>142</v>
      </c>
      <c r="V1" s="92" t="s">
        <v>186</v>
      </c>
      <c r="W1" s="104" t="s">
        <v>189</v>
      </c>
      <c r="X1" s="104" t="s">
        <v>187</v>
      </c>
    </row>
    <row r="2" spans="1:24" ht="29.25" customHeight="1" x14ac:dyDescent="0.25">
      <c r="A2" s="93" t="s">
        <v>29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105"/>
      <c r="X2" s="105"/>
    </row>
    <row r="3" spans="1:24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5">
        <v>42244</v>
      </c>
      <c r="M3" s="75">
        <v>42244</v>
      </c>
      <c r="N3" s="75">
        <v>42276</v>
      </c>
      <c r="O3" s="75">
        <v>42277</v>
      </c>
      <c r="P3" s="75">
        <v>42277</v>
      </c>
      <c r="Q3" s="75">
        <v>42285</v>
      </c>
      <c r="R3" s="75">
        <v>42306</v>
      </c>
      <c r="S3" s="90">
        <f>SUMPRODUCT(H6:H41,S6:S41)</f>
        <v>955</v>
      </c>
      <c r="T3" s="75">
        <v>42306</v>
      </c>
      <c r="U3" s="75">
        <v>42306</v>
      </c>
      <c r="V3" s="75">
        <v>42412</v>
      </c>
      <c r="W3" s="90"/>
      <c r="X3" s="91">
        <v>42509</v>
      </c>
    </row>
    <row r="4" spans="1:24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/>
      <c r="J4" s="77">
        <f t="shared" ref="J4:J47" si="0">I4-(SUM(L4:X4))</f>
        <v>0</v>
      </c>
      <c r="K4" s="78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/>
      <c r="J5" s="77">
        <f t="shared" si="0"/>
        <v>0</v>
      </c>
      <c r="K5" s="78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f>25+5+8</f>
        <v>38</v>
      </c>
      <c r="J6" s="77">
        <f t="shared" si="0"/>
        <v>10</v>
      </c>
      <c r="K6" s="78" t="str">
        <f t="shared" si="1"/>
        <v>OK</v>
      </c>
      <c r="L6" s="64"/>
      <c r="M6" s="64"/>
      <c r="N6" s="29"/>
      <c r="O6" s="29"/>
      <c r="P6" s="29">
        <v>10</v>
      </c>
      <c r="Q6" s="29">
        <v>8</v>
      </c>
      <c r="R6" s="29">
        <v>1</v>
      </c>
      <c r="S6" s="29">
        <v>6</v>
      </c>
      <c r="T6" s="29"/>
      <c r="U6" s="29"/>
      <c r="V6" s="29"/>
      <c r="W6" s="29">
        <v>3</v>
      </c>
      <c r="X6" s="29"/>
    </row>
    <row r="7" spans="1:24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>
        <f>23+4</f>
        <v>27</v>
      </c>
      <c r="J7" s="77">
        <f t="shared" si="0"/>
        <v>0</v>
      </c>
      <c r="K7" s="78" t="str">
        <f t="shared" si="1"/>
        <v>OK</v>
      </c>
      <c r="L7" s="64">
        <v>2</v>
      </c>
      <c r="M7" s="64"/>
      <c r="N7" s="29"/>
      <c r="O7" s="29"/>
      <c r="P7" s="29"/>
      <c r="Q7" s="29"/>
      <c r="R7" s="29"/>
      <c r="S7" s="29">
        <v>6</v>
      </c>
      <c r="T7" s="29">
        <v>9</v>
      </c>
      <c r="U7" s="29">
        <v>3</v>
      </c>
      <c r="V7" s="29"/>
      <c r="W7" s="29"/>
      <c r="X7" s="29">
        <v>7</v>
      </c>
    </row>
    <row r="8" spans="1:24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>
        <v>10</v>
      </c>
      <c r="J8" s="77">
        <f t="shared" si="0"/>
        <v>0</v>
      </c>
      <c r="K8" s="78" t="str">
        <f t="shared" si="1"/>
        <v>OK</v>
      </c>
      <c r="L8" s="64"/>
      <c r="M8" s="64"/>
      <c r="N8" s="29"/>
      <c r="O8" s="29"/>
      <c r="P8" s="29"/>
      <c r="Q8" s="29"/>
      <c r="R8" s="29"/>
      <c r="S8" s="29">
        <v>10</v>
      </c>
      <c r="T8" s="29"/>
      <c r="U8" s="29"/>
      <c r="V8" s="29"/>
      <c r="W8" s="29"/>
      <c r="X8" s="29"/>
    </row>
    <row r="9" spans="1:24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>
        <v>5</v>
      </c>
      <c r="J9" s="77">
        <f t="shared" si="0"/>
        <v>5</v>
      </c>
      <c r="K9" s="78" t="str">
        <f t="shared" si="1"/>
        <v>OK</v>
      </c>
      <c r="L9" s="64"/>
      <c r="M9" s="64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>
        <v>7</v>
      </c>
      <c r="J10" s="77">
        <f t="shared" si="0"/>
        <v>7</v>
      </c>
      <c r="K10" s="78" t="str">
        <f t="shared" si="1"/>
        <v>OK</v>
      </c>
      <c r="L10" s="64"/>
      <c r="M10" s="64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/>
      <c r="J11" s="77">
        <f t="shared" si="0"/>
        <v>0</v>
      </c>
      <c r="K11" s="78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 t="shared" si="0"/>
        <v>0</v>
      </c>
      <c r="K12" s="78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 t="shared" si="0"/>
        <v>0</v>
      </c>
      <c r="K13" s="78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/>
      <c r="J14" s="77">
        <f t="shared" si="0"/>
        <v>0</v>
      </c>
      <c r="K14" s="78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/>
      <c r="J15" s="77">
        <f t="shared" si="0"/>
        <v>0</v>
      </c>
      <c r="K15" s="78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0"/>
        <v>0</v>
      </c>
      <c r="K16" s="78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 t="shared" si="0"/>
        <v>0</v>
      </c>
      <c r="K17" s="78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/>
      <c r="J18" s="77">
        <f t="shared" si="0"/>
        <v>0</v>
      </c>
      <c r="K18" s="78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>
        <v>40</v>
      </c>
      <c r="J19" s="77">
        <f t="shared" si="0"/>
        <v>26</v>
      </c>
      <c r="K19" s="78" t="str">
        <f t="shared" si="1"/>
        <v>OK</v>
      </c>
      <c r="L19" s="64"/>
      <c r="M19" s="64">
        <v>1</v>
      </c>
      <c r="N19" s="64"/>
      <c r="O19" s="64">
        <v>9</v>
      </c>
      <c r="P19" s="65"/>
      <c r="Q19" s="65"/>
      <c r="R19" s="65"/>
      <c r="S19" s="65"/>
      <c r="T19" s="65"/>
      <c r="U19" s="65"/>
      <c r="V19" s="65">
        <v>4</v>
      </c>
      <c r="W19" s="65"/>
      <c r="X19" s="65"/>
    </row>
    <row r="20" spans="1:24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/>
      <c r="J20" s="77">
        <f t="shared" si="0"/>
        <v>0</v>
      </c>
      <c r="K20" s="78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/>
      <c r="J21" s="77">
        <f t="shared" si="0"/>
        <v>0</v>
      </c>
      <c r="K21" s="78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77">
        <f t="shared" si="0"/>
        <v>0</v>
      </c>
      <c r="K22" s="78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 t="shared" si="0"/>
        <v>0</v>
      </c>
      <c r="K23" s="78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/>
      <c r="J24" s="77">
        <f t="shared" si="0"/>
        <v>0</v>
      </c>
      <c r="K24" s="78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/>
      <c r="J25" s="77">
        <f t="shared" si="0"/>
        <v>0</v>
      </c>
      <c r="K25" s="78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/>
      <c r="J26" s="77">
        <f t="shared" si="0"/>
        <v>0</v>
      </c>
      <c r="K26" s="78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0"/>
        <v>0</v>
      </c>
      <c r="K27" s="78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0"/>
        <v>0</v>
      </c>
      <c r="K28" s="78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>
        <v>550</v>
      </c>
      <c r="J29" s="77">
        <f t="shared" si="0"/>
        <v>550</v>
      </c>
      <c r="K29" s="78" t="str">
        <f t="shared" si="1"/>
        <v>OK</v>
      </c>
      <c r="L29" s="29"/>
      <c r="M29" s="64"/>
      <c r="N29" s="64"/>
      <c r="O29" s="64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>
        <v>210</v>
      </c>
      <c r="J30" s="77">
        <f t="shared" si="0"/>
        <v>156</v>
      </c>
      <c r="K30" s="78" t="str">
        <f t="shared" si="1"/>
        <v>OK</v>
      </c>
      <c r="L30" s="65"/>
      <c r="M30" s="64"/>
      <c r="N30" s="64">
        <v>45</v>
      </c>
      <c r="O30" s="64"/>
      <c r="P30" s="65"/>
      <c r="Q30" s="65"/>
      <c r="R30" s="65"/>
      <c r="S30" s="65"/>
      <c r="T30" s="65"/>
      <c r="U30" s="65"/>
      <c r="V30" s="65">
        <v>9</v>
      </c>
      <c r="W30" s="65"/>
      <c r="X30" s="65"/>
    </row>
    <row r="31" spans="1:24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spans="1:24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/>
      <c r="J33" s="77">
        <f t="shared" si="0"/>
        <v>0</v>
      </c>
      <c r="K33" s="78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spans="1:24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/>
      <c r="J34" s="77">
        <f t="shared" si="0"/>
        <v>0</v>
      </c>
      <c r="K34" s="78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 spans="1:24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/>
      <c r="J35" s="77">
        <f t="shared" si="0"/>
        <v>0</v>
      </c>
      <c r="K35" s="78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spans="1:24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>
        <v>200</v>
      </c>
      <c r="J36" s="77">
        <f t="shared" si="0"/>
        <v>200</v>
      </c>
      <c r="K36" s="78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spans="1:24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0"/>
        <v>0</v>
      </c>
      <c r="K37" s="78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 spans="1:24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>
        <v>8</v>
      </c>
      <c r="J38" s="77">
        <f t="shared" si="0"/>
        <v>1</v>
      </c>
      <c r="K38" s="78" t="str">
        <f t="shared" si="1"/>
        <v>OK</v>
      </c>
      <c r="L38" s="29"/>
      <c r="M38" s="64"/>
      <c r="N38" s="64">
        <v>2</v>
      </c>
      <c r="O38" s="64">
        <v>2</v>
      </c>
      <c r="P38" s="29"/>
      <c r="Q38" s="29"/>
      <c r="R38" s="29"/>
      <c r="S38" s="29"/>
      <c r="T38" s="29"/>
      <c r="U38" s="29"/>
      <c r="V38" s="29">
        <v>3</v>
      </c>
      <c r="W38" s="29"/>
      <c r="X38" s="29"/>
    </row>
    <row r="39" spans="1:24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0"/>
        <v>0</v>
      </c>
      <c r="K39" s="78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</row>
    <row r="40" spans="1:24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 spans="1:24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>
        <v>2</v>
      </c>
      <c r="J41" s="77">
        <f t="shared" si="0"/>
        <v>2</v>
      </c>
      <c r="K41" s="78" t="str">
        <f t="shared" si="1"/>
        <v>OK</v>
      </c>
      <c r="L41" s="29"/>
      <c r="M41" s="64"/>
      <c r="N41" s="64"/>
      <c r="O41" s="64"/>
      <c r="P41" s="29"/>
      <c r="Q41" s="29"/>
      <c r="R41" s="29"/>
      <c r="S41" s="29"/>
      <c r="T41" s="29"/>
      <c r="U41" s="29"/>
      <c r="V41" s="29"/>
      <c r="W41" s="29"/>
      <c r="X41" s="29"/>
    </row>
    <row r="42" spans="1:24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:24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 spans="1:24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 spans="1:24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 spans="1:24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9" spans="21:21" x14ac:dyDescent="0.25">
      <c r="U49" s="66"/>
    </row>
  </sheetData>
  <mergeCells count="36">
    <mergeCell ref="W1:W2"/>
    <mergeCell ref="X1:X2"/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7"/>
  <sheetViews>
    <sheetView topLeftCell="E1" zoomScale="80" zoomScaleNormal="80" workbookViewId="0">
      <selection activeCell="O18" sqref="O18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5" width="12" style="24" customWidth="1"/>
    <col min="16" max="16" width="11.7109375" style="24" customWidth="1"/>
    <col min="17" max="19" width="12" style="24" customWidth="1"/>
    <col min="20" max="16384" width="9.7109375" style="20"/>
  </cols>
  <sheetData>
    <row r="1" spans="1:19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157</v>
      </c>
      <c r="M1" s="92" t="s">
        <v>158</v>
      </c>
      <c r="N1" s="92" t="s">
        <v>159</v>
      </c>
      <c r="O1" s="92" t="s">
        <v>171</v>
      </c>
      <c r="P1" s="92" t="s">
        <v>160</v>
      </c>
      <c r="Q1" s="92" t="s">
        <v>161</v>
      </c>
      <c r="R1" s="92" t="s">
        <v>172</v>
      </c>
      <c r="S1" s="92" t="s">
        <v>173</v>
      </c>
    </row>
    <row r="2" spans="1:19" ht="29.25" customHeight="1" x14ac:dyDescent="0.25">
      <c r="A2" s="93" t="s">
        <v>41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  <c r="N2" s="92"/>
      <c r="O2" s="92"/>
      <c r="P2" s="92"/>
      <c r="Q2" s="92"/>
      <c r="R2" s="92"/>
      <c r="S2" s="92"/>
    </row>
    <row r="3" spans="1:19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5">
        <v>42235</v>
      </c>
      <c r="M3" s="75">
        <v>42258</v>
      </c>
      <c r="N3" s="75">
        <v>42269</v>
      </c>
      <c r="O3" s="75">
        <v>42291</v>
      </c>
      <c r="P3" s="75">
        <v>42313</v>
      </c>
      <c r="Q3" s="75">
        <v>42325</v>
      </c>
      <c r="R3" s="75">
        <v>42464</v>
      </c>
      <c r="S3" s="75">
        <v>42508</v>
      </c>
    </row>
    <row r="4" spans="1:19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>
        <v>10</v>
      </c>
      <c r="J4" s="77">
        <f t="shared" ref="J4:J47" si="0">I4-(SUM(L4:S4))</f>
        <v>0</v>
      </c>
      <c r="K4" s="78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83">
        <v>10</v>
      </c>
    </row>
    <row r="5" spans="1:19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>
        <v>20</v>
      </c>
      <c r="J5" s="77">
        <f t="shared" si="0"/>
        <v>19</v>
      </c>
      <c r="K5" s="78" t="str">
        <f t="shared" si="1"/>
        <v>OK</v>
      </c>
      <c r="L5" s="83">
        <v>1</v>
      </c>
      <c r="M5" s="29"/>
      <c r="N5" s="29"/>
      <c r="O5" s="29"/>
      <c r="P5" s="29"/>
      <c r="Q5" s="29"/>
      <c r="R5" s="29"/>
      <c r="S5" s="29"/>
    </row>
    <row r="6" spans="1:19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f>20-5</f>
        <v>15</v>
      </c>
      <c r="J6" s="77">
        <f t="shared" si="0"/>
        <v>0</v>
      </c>
      <c r="K6" s="78" t="str">
        <f t="shared" si="1"/>
        <v>OK</v>
      </c>
      <c r="L6" s="83">
        <v>1</v>
      </c>
      <c r="M6" s="83">
        <v>2</v>
      </c>
      <c r="N6" s="83">
        <v>4</v>
      </c>
      <c r="O6" s="83">
        <v>1</v>
      </c>
      <c r="P6" s="29"/>
      <c r="Q6" s="29"/>
      <c r="R6" s="29"/>
      <c r="S6" s="83">
        <v>7</v>
      </c>
    </row>
    <row r="7" spans="1:19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>
        <v>20</v>
      </c>
      <c r="J7" s="77">
        <f t="shared" si="0"/>
        <v>12</v>
      </c>
      <c r="K7" s="78" t="str">
        <f t="shared" si="1"/>
        <v>OK</v>
      </c>
      <c r="L7" s="29"/>
      <c r="M7" s="29"/>
      <c r="N7" s="29"/>
      <c r="O7" s="29"/>
      <c r="P7" s="29"/>
      <c r="Q7" s="29"/>
      <c r="R7" s="29"/>
      <c r="S7" s="83">
        <v>8</v>
      </c>
    </row>
    <row r="8" spans="1:19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>
        <v>10</v>
      </c>
      <c r="J8" s="77">
        <f t="shared" si="0"/>
        <v>1</v>
      </c>
      <c r="K8" s="78" t="str">
        <f t="shared" si="1"/>
        <v>OK</v>
      </c>
      <c r="L8" s="29"/>
      <c r="M8" s="29"/>
      <c r="N8" s="83">
        <v>1</v>
      </c>
      <c r="O8" s="83">
        <v>1</v>
      </c>
      <c r="P8" s="83">
        <v>2</v>
      </c>
      <c r="Q8" s="29"/>
      <c r="R8" s="29"/>
      <c r="S8" s="83">
        <v>5</v>
      </c>
    </row>
    <row r="9" spans="1:19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/>
      <c r="J9" s="77">
        <f t="shared" si="0"/>
        <v>0</v>
      </c>
      <c r="K9" s="78" t="str">
        <f t="shared" si="1"/>
        <v>OK</v>
      </c>
      <c r="L9" s="29"/>
      <c r="M9" s="29"/>
      <c r="N9" s="29"/>
      <c r="O9" s="29"/>
      <c r="P9" s="29"/>
      <c r="Q9" s="29"/>
      <c r="R9" s="29"/>
      <c r="S9" s="29"/>
    </row>
    <row r="10" spans="1:19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/>
      <c r="J10" s="77">
        <f t="shared" si="0"/>
        <v>0</v>
      </c>
      <c r="K10" s="78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</row>
    <row r="11" spans="1:19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>
        <v>15</v>
      </c>
      <c r="J11" s="77">
        <f t="shared" si="0"/>
        <v>15</v>
      </c>
      <c r="K11" s="78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</row>
    <row r="12" spans="1:19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 t="shared" si="0"/>
        <v>0</v>
      </c>
      <c r="K12" s="78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</row>
    <row r="13" spans="1:19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 t="shared" si="0"/>
        <v>0</v>
      </c>
      <c r="K13" s="78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</row>
    <row r="14" spans="1:19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/>
      <c r="J14" s="77">
        <f t="shared" si="0"/>
        <v>0</v>
      </c>
      <c r="K14" s="78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</row>
    <row r="15" spans="1:19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>
        <v>10</v>
      </c>
      <c r="J15" s="77">
        <f t="shared" si="0"/>
        <v>10</v>
      </c>
      <c r="K15" s="78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</row>
    <row r="16" spans="1:19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0"/>
        <v>0</v>
      </c>
      <c r="K16" s="78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</row>
    <row r="17" spans="1:19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>
        <v>5</v>
      </c>
      <c r="J17" s="77">
        <f t="shared" si="0"/>
        <v>5</v>
      </c>
      <c r="K17" s="78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</row>
    <row r="18" spans="1:19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/>
      <c r="J18" s="77">
        <f t="shared" si="0"/>
        <v>0</v>
      </c>
      <c r="K18" s="78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</row>
    <row r="19" spans="1:19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77">
        <f t="shared" si="0"/>
        <v>0</v>
      </c>
      <c r="K19" s="78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</row>
    <row r="20" spans="1:19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>
        <v>3</v>
      </c>
      <c r="J20" s="77">
        <f t="shared" si="0"/>
        <v>3</v>
      </c>
      <c r="K20" s="78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</row>
    <row r="21" spans="1:19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>
        <v>3</v>
      </c>
      <c r="J21" s="77">
        <f t="shared" si="0"/>
        <v>3</v>
      </c>
      <c r="K21" s="78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</row>
    <row r="22" spans="1:19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77">
        <f t="shared" si="0"/>
        <v>0</v>
      </c>
      <c r="K22" s="78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</row>
    <row r="23" spans="1:19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 t="shared" si="0"/>
        <v>0</v>
      </c>
      <c r="K23" s="78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</row>
    <row r="24" spans="1:19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>
        <v>1000</v>
      </c>
      <c r="J24" s="77">
        <f t="shared" si="0"/>
        <v>500</v>
      </c>
      <c r="K24" s="78" t="str">
        <f t="shared" si="1"/>
        <v>OK</v>
      </c>
      <c r="L24" s="29"/>
      <c r="M24" s="69"/>
      <c r="N24" s="29"/>
      <c r="O24" s="29"/>
      <c r="P24" s="29"/>
      <c r="Q24" s="83">
        <v>500</v>
      </c>
      <c r="R24" s="29"/>
      <c r="S24" s="29"/>
    </row>
    <row r="25" spans="1:19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>
        <v>600</v>
      </c>
      <c r="J25" s="77">
        <f t="shared" si="0"/>
        <v>510</v>
      </c>
      <c r="K25" s="78" t="str">
        <f t="shared" si="1"/>
        <v>OK</v>
      </c>
      <c r="L25" s="29"/>
      <c r="M25" s="69"/>
      <c r="N25" s="29"/>
      <c r="O25" s="29"/>
      <c r="P25" s="29"/>
      <c r="Q25" s="84"/>
      <c r="R25" s="83">
        <v>90</v>
      </c>
      <c r="S25" s="29"/>
    </row>
    <row r="26" spans="1:19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>
        <v>100</v>
      </c>
      <c r="J26" s="77">
        <f t="shared" si="0"/>
        <v>26</v>
      </c>
      <c r="K26" s="78" t="str">
        <f t="shared" si="1"/>
        <v>OK</v>
      </c>
      <c r="L26" s="29"/>
      <c r="M26" s="69"/>
      <c r="N26" s="29"/>
      <c r="O26" s="29"/>
      <c r="P26" s="29"/>
      <c r="Q26" s="83">
        <v>24</v>
      </c>
      <c r="R26" s="83">
        <v>50</v>
      </c>
      <c r="S26" s="29"/>
    </row>
    <row r="27" spans="1:19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>
        <v>140</v>
      </c>
      <c r="J27" s="77">
        <f t="shared" si="0"/>
        <v>40</v>
      </c>
      <c r="K27" s="78" t="str">
        <f t="shared" si="1"/>
        <v>OK</v>
      </c>
      <c r="L27" s="29"/>
      <c r="M27" s="69"/>
      <c r="N27" s="29"/>
      <c r="O27" s="29"/>
      <c r="P27" s="29"/>
      <c r="Q27" s="83">
        <v>100</v>
      </c>
      <c r="R27" s="29"/>
      <c r="S27" s="29"/>
    </row>
    <row r="28" spans="1:19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0"/>
        <v>0</v>
      </c>
      <c r="K28" s="78" t="str">
        <f t="shared" si="1"/>
        <v>OK</v>
      </c>
      <c r="L28" s="29"/>
      <c r="M28" s="69"/>
      <c r="N28" s="29"/>
      <c r="O28" s="29"/>
      <c r="P28" s="29"/>
      <c r="Q28" s="29"/>
      <c r="R28" s="29"/>
      <c r="S28" s="29"/>
    </row>
    <row r="29" spans="1:19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>
        <v>3</v>
      </c>
      <c r="J29" s="77">
        <f t="shared" si="0"/>
        <v>2</v>
      </c>
      <c r="K29" s="78" t="str">
        <f t="shared" si="1"/>
        <v>OK</v>
      </c>
      <c r="L29" s="29"/>
      <c r="M29" s="29"/>
      <c r="N29" s="29"/>
      <c r="O29" s="29"/>
      <c r="P29" s="29"/>
      <c r="Q29" s="29"/>
      <c r="R29" s="83">
        <v>1</v>
      </c>
      <c r="S29" s="29"/>
    </row>
    <row r="30" spans="1:19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>
        <v>3</v>
      </c>
      <c r="J30" s="77">
        <f t="shared" si="0"/>
        <v>3</v>
      </c>
      <c r="K30" s="78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</row>
    <row r="31" spans="1:19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</row>
    <row r="32" spans="1:19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</row>
    <row r="33" spans="1:19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>
        <v>150</v>
      </c>
      <c r="J33" s="77">
        <f t="shared" si="0"/>
        <v>150</v>
      </c>
      <c r="K33" s="78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</row>
    <row r="34" spans="1:19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>
        <v>150</v>
      </c>
      <c r="J34" s="77">
        <f t="shared" si="0"/>
        <v>150</v>
      </c>
      <c r="K34" s="78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</row>
    <row r="35" spans="1:19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/>
      <c r="J35" s="77">
        <f t="shared" si="0"/>
        <v>0</v>
      </c>
      <c r="K35" s="78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</row>
    <row r="36" spans="1:19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/>
      <c r="J36" s="77">
        <f t="shared" si="0"/>
        <v>0</v>
      </c>
      <c r="K36" s="78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</row>
    <row r="37" spans="1:19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0"/>
        <v>0</v>
      </c>
      <c r="K37" s="78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</row>
    <row r="38" spans="1:19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77">
        <f t="shared" si="0"/>
        <v>0</v>
      </c>
      <c r="K38" s="78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</row>
    <row r="39" spans="1:19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0"/>
        <v>0</v>
      </c>
      <c r="K39" s="78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</row>
    <row r="40" spans="1:19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</row>
    <row r="41" spans="1:19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</row>
    <row r="42" spans="1:19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</row>
    <row r="43" spans="1:19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</row>
    <row r="44" spans="1:19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</row>
    <row r="45" spans="1:19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</row>
    <row r="46" spans="1:19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</row>
    <row r="47" spans="1:19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</row>
  </sheetData>
  <mergeCells count="31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R1:R2"/>
    <mergeCell ref="S1:S2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7"/>
  <sheetViews>
    <sheetView zoomScale="80" zoomScaleNormal="80" workbookViewId="0">
      <selection activeCell="H18" sqref="H18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2" width="12" style="24" customWidth="1"/>
    <col min="13" max="16384" width="9.7109375" style="20"/>
  </cols>
  <sheetData>
    <row r="1" spans="1:12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37</v>
      </c>
    </row>
    <row r="2" spans="1:12" ht="29.25" customHeight="1" x14ac:dyDescent="0.25">
      <c r="A2" s="93" t="s">
        <v>30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</row>
    <row r="3" spans="1:12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5">
        <v>42258</v>
      </c>
    </row>
    <row r="4" spans="1:12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>
        <v>20</v>
      </c>
      <c r="J4" s="77">
        <f>I4-(SUM(L4:L4))</f>
        <v>10</v>
      </c>
      <c r="K4" s="78" t="str">
        <f t="shared" ref="K4:K47" si="0">IF(J4&lt;0,"ATENÇÃO","OK")</f>
        <v>OK</v>
      </c>
      <c r="L4" s="29">
        <v>10</v>
      </c>
    </row>
    <row r="5" spans="1:12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>
        <v>19</v>
      </c>
      <c r="J5" s="77">
        <f>I5-(SUM(L5:L5))</f>
        <v>17</v>
      </c>
      <c r="K5" s="78" t="str">
        <f t="shared" si="0"/>
        <v>OK</v>
      </c>
      <c r="L5" s="29">
        <v>2</v>
      </c>
    </row>
    <row r="6" spans="1:12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f>51-8</f>
        <v>43</v>
      </c>
      <c r="J6" s="77">
        <f>I6-(SUM(L6:L6))</f>
        <v>41</v>
      </c>
      <c r="K6" s="78" t="str">
        <f t="shared" si="0"/>
        <v>OK</v>
      </c>
      <c r="L6" s="29">
        <v>2</v>
      </c>
    </row>
    <row r="7" spans="1:12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>
        <v>4</v>
      </c>
      <c r="J7" s="77">
        <f>I7-(SUM(L7:L7))</f>
        <v>4</v>
      </c>
      <c r="K7" s="78" t="str">
        <f t="shared" si="0"/>
        <v>OK</v>
      </c>
      <c r="L7" s="29"/>
    </row>
    <row r="8" spans="1:12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/>
      <c r="J8" s="77">
        <f>I8-(SUM(L8:L8))</f>
        <v>0</v>
      </c>
      <c r="K8" s="78" t="str">
        <f t="shared" si="0"/>
        <v>OK</v>
      </c>
      <c r="L8" s="29"/>
    </row>
    <row r="9" spans="1:12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/>
      <c r="J9" s="77">
        <f>I9-(SUM(L9:L9))</f>
        <v>0</v>
      </c>
      <c r="K9" s="78" t="str">
        <f t="shared" si="0"/>
        <v>OK</v>
      </c>
      <c r="L9" s="29"/>
    </row>
    <row r="10" spans="1:12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/>
      <c r="J10" s="77">
        <f>I10-(SUM(L10:L10))</f>
        <v>0</v>
      </c>
      <c r="K10" s="78" t="str">
        <f t="shared" si="0"/>
        <v>OK</v>
      </c>
      <c r="L10" s="29"/>
    </row>
    <row r="11" spans="1:12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/>
      <c r="J11" s="77">
        <f>I11-(SUM(L11:L11))</f>
        <v>0</v>
      </c>
      <c r="K11" s="78" t="str">
        <f t="shared" si="0"/>
        <v>OK</v>
      </c>
      <c r="L11" s="29"/>
    </row>
    <row r="12" spans="1:12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>I12-(SUM(L12:L12))</f>
        <v>0</v>
      </c>
      <c r="K12" s="78" t="str">
        <f t="shared" si="0"/>
        <v>OK</v>
      </c>
      <c r="L12" s="29"/>
    </row>
    <row r="13" spans="1:12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>I13-(SUM(L13:L13))</f>
        <v>0</v>
      </c>
      <c r="K13" s="78" t="str">
        <f t="shared" si="0"/>
        <v>OK</v>
      </c>
      <c r="L13" s="29"/>
    </row>
    <row r="14" spans="1:12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/>
      <c r="J14" s="77">
        <f>I14-(SUM(L14:L14))</f>
        <v>0</v>
      </c>
      <c r="K14" s="78" t="str">
        <f t="shared" si="0"/>
        <v>OK</v>
      </c>
      <c r="L14" s="29"/>
    </row>
    <row r="15" spans="1:12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/>
      <c r="J15" s="77">
        <f>I15-(SUM(L15:L15))</f>
        <v>0</v>
      </c>
      <c r="K15" s="78" t="str">
        <f t="shared" si="0"/>
        <v>OK</v>
      </c>
      <c r="L15" s="29"/>
    </row>
    <row r="16" spans="1:12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>I16-(SUM(L16:L16))</f>
        <v>0</v>
      </c>
      <c r="K16" s="78" t="str">
        <f t="shared" si="0"/>
        <v>OK</v>
      </c>
      <c r="L16" s="29"/>
    </row>
    <row r="17" spans="1:12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>I17-(SUM(L17:L17))</f>
        <v>0</v>
      </c>
      <c r="K17" s="78" t="str">
        <f t="shared" si="0"/>
        <v>OK</v>
      </c>
      <c r="L17" s="29"/>
    </row>
    <row r="18" spans="1:12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/>
      <c r="J18" s="77">
        <f>I18-(SUM(L18:L18))</f>
        <v>0</v>
      </c>
      <c r="K18" s="78" t="str">
        <f t="shared" si="0"/>
        <v>OK</v>
      </c>
      <c r="L18" s="29"/>
    </row>
    <row r="19" spans="1:12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77">
        <f>I19-(SUM(L19:L19))</f>
        <v>0</v>
      </c>
      <c r="K19" s="78" t="str">
        <f t="shared" si="0"/>
        <v>OK</v>
      </c>
      <c r="L19" s="29"/>
    </row>
    <row r="20" spans="1:12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/>
      <c r="J20" s="77">
        <f>I20-(SUM(L20:L20))</f>
        <v>0</v>
      </c>
      <c r="K20" s="78" t="str">
        <f t="shared" si="0"/>
        <v>OK</v>
      </c>
      <c r="L20" s="29"/>
    </row>
    <row r="21" spans="1:12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/>
      <c r="J21" s="77">
        <f>I21-(SUM(L21:L21))</f>
        <v>0</v>
      </c>
      <c r="K21" s="78" t="str">
        <f t="shared" si="0"/>
        <v>OK</v>
      </c>
      <c r="L21" s="29"/>
    </row>
    <row r="22" spans="1:12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77">
        <f>I22-(SUM(L22:L22))</f>
        <v>0</v>
      </c>
      <c r="K22" s="78" t="str">
        <f t="shared" si="0"/>
        <v>OK</v>
      </c>
      <c r="L22" s="29"/>
    </row>
    <row r="23" spans="1:12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>I23-(SUM(L23:L23))</f>
        <v>0</v>
      </c>
      <c r="K23" s="78" t="str">
        <f t="shared" si="0"/>
        <v>OK</v>
      </c>
      <c r="L23" s="29"/>
    </row>
    <row r="24" spans="1:12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>
        <v>24</v>
      </c>
      <c r="J24" s="77">
        <f>I24-(SUM(L24:L24))</f>
        <v>24</v>
      </c>
      <c r="K24" s="78" t="str">
        <f t="shared" si="0"/>
        <v>OK</v>
      </c>
      <c r="L24" s="29"/>
    </row>
    <row r="25" spans="1:12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/>
      <c r="J25" s="77">
        <f>I25-(SUM(L25:L25))</f>
        <v>0</v>
      </c>
      <c r="K25" s="78" t="str">
        <f t="shared" si="0"/>
        <v>OK</v>
      </c>
      <c r="L25" s="29"/>
    </row>
    <row r="26" spans="1:12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/>
      <c r="J26" s="77">
        <f>I26-(SUM(L26:L26))</f>
        <v>0</v>
      </c>
      <c r="K26" s="78" t="str">
        <f t="shared" si="0"/>
        <v>OK</v>
      </c>
      <c r="L26" s="29"/>
    </row>
    <row r="27" spans="1:12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>I27-(SUM(L27:L27))</f>
        <v>0</v>
      </c>
      <c r="K27" s="78" t="str">
        <f t="shared" si="0"/>
        <v>OK</v>
      </c>
      <c r="L27" s="29"/>
    </row>
    <row r="28" spans="1:12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>I28-(SUM(L28:L28))</f>
        <v>0</v>
      </c>
      <c r="K28" s="78" t="str">
        <f t="shared" si="0"/>
        <v>OK</v>
      </c>
      <c r="L28" s="29"/>
    </row>
    <row r="29" spans="1:12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/>
      <c r="J29" s="77">
        <f>I29-(SUM(L29:L29))</f>
        <v>0</v>
      </c>
      <c r="K29" s="78" t="str">
        <f t="shared" si="0"/>
        <v>OK</v>
      </c>
      <c r="L29" s="29"/>
    </row>
    <row r="30" spans="1:12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>I30-(SUM(L30:L30))</f>
        <v>0</v>
      </c>
      <c r="K30" s="78" t="str">
        <f t="shared" si="0"/>
        <v>OK</v>
      </c>
      <c r="L30" s="29"/>
    </row>
    <row r="31" spans="1:12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>I31-(SUM(L31:L31))</f>
        <v>0</v>
      </c>
      <c r="K31" s="78" t="str">
        <f t="shared" si="0"/>
        <v>OK</v>
      </c>
      <c r="L31" s="29"/>
    </row>
    <row r="32" spans="1:12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>
        <v>24</v>
      </c>
      <c r="J32" s="77">
        <f>I32-(SUM(L32:L32))</f>
        <v>24</v>
      </c>
      <c r="K32" s="78" t="str">
        <f t="shared" si="0"/>
        <v>OK</v>
      </c>
      <c r="L32" s="29"/>
    </row>
    <row r="33" spans="1:12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/>
      <c r="J33" s="77">
        <f>I33-(SUM(L33:L33))</f>
        <v>0</v>
      </c>
      <c r="K33" s="78" t="str">
        <f t="shared" si="0"/>
        <v>OK</v>
      </c>
      <c r="L33" s="29"/>
    </row>
    <row r="34" spans="1:12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/>
      <c r="J34" s="77">
        <f>I34-(SUM(L34:L34))</f>
        <v>0</v>
      </c>
      <c r="K34" s="78" t="str">
        <f t="shared" si="0"/>
        <v>OK</v>
      </c>
      <c r="L34" s="29"/>
    </row>
    <row r="35" spans="1:12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/>
      <c r="J35" s="77">
        <f>I35-(SUM(L35:L35))</f>
        <v>0</v>
      </c>
      <c r="K35" s="78" t="str">
        <f t="shared" si="0"/>
        <v>OK</v>
      </c>
      <c r="L35" s="29"/>
    </row>
    <row r="36" spans="1:12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/>
      <c r="J36" s="77">
        <f>I36-(SUM(L36:L36))</f>
        <v>0</v>
      </c>
      <c r="K36" s="78" t="str">
        <f t="shared" si="0"/>
        <v>OK</v>
      </c>
      <c r="L36" s="29"/>
    </row>
    <row r="37" spans="1:12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>I37-(SUM(L37:L37))</f>
        <v>0</v>
      </c>
      <c r="K37" s="78" t="str">
        <f t="shared" si="0"/>
        <v>OK</v>
      </c>
      <c r="L37" s="29"/>
    </row>
    <row r="38" spans="1:12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77">
        <f>I38-(SUM(L38:L38))</f>
        <v>0</v>
      </c>
      <c r="K38" s="78" t="str">
        <f t="shared" si="0"/>
        <v>OK</v>
      </c>
      <c r="L38" s="29"/>
    </row>
    <row r="39" spans="1:12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>I39-(SUM(L39:L39))</f>
        <v>0</v>
      </c>
      <c r="K39" s="78" t="str">
        <f t="shared" si="0"/>
        <v>OK</v>
      </c>
      <c r="L39" s="29"/>
    </row>
    <row r="40" spans="1:12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>I40-(SUM(L40:L40))</f>
        <v>0</v>
      </c>
      <c r="K40" s="78" t="str">
        <f t="shared" si="0"/>
        <v>OK</v>
      </c>
      <c r="L40" s="29"/>
    </row>
    <row r="41" spans="1:12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>I41-(SUM(L41:L41))</f>
        <v>0</v>
      </c>
      <c r="K41" s="78" t="str">
        <f t="shared" si="0"/>
        <v>OK</v>
      </c>
      <c r="L41" s="29"/>
    </row>
    <row r="42" spans="1:12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>I42-(SUM(L42:L42))</f>
        <v>0</v>
      </c>
      <c r="K42" s="78" t="str">
        <f t="shared" si="0"/>
        <v>OK</v>
      </c>
      <c r="L42" s="29"/>
    </row>
    <row r="43" spans="1:12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>I43-(SUM(L43:L43))</f>
        <v>0</v>
      </c>
      <c r="K43" s="78" t="str">
        <f t="shared" si="0"/>
        <v>OK</v>
      </c>
      <c r="L43" s="29"/>
    </row>
    <row r="44" spans="1:12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>I44-(SUM(L44:L44))</f>
        <v>0</v>
      </c>
      <c r="K44" s="78" t="str">
        <f t="shared" si="0"/>
        <v>OK</v>
      </c>
      <c r="L44" s="29"/>
    </row>
    <row r="45" spans="1:12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>I45-(SUM(L45:L45))</f>
        <v>0</v>
      </c>
      <c r="K45" s="78" t="str">
        <f t="shared" si="0"/>
        <v>OK</v>
      </c>
      <c r="L45" s="29"/>
    </row>
    <row r="46" spans="1:12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>I46-(SUM(L46:L46))</f>
        <v>0</v>
      </c>
      <c r="K46" s="78" t="str">
        <f t="shared" si="0"/>
        <v>OK</v>
      </c>
      <c r="L46" s="29"/>
    </row>
    <row r="47" spans="1:12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>I47-(SUM(L47:L47))</f>
        <v>0</v>
      </c>
      <c r="K47" s="78" t="str">
        <f t="shared" si="0"/>
        <v>OK</v>
      </c>
      <c r="L47" s="29"/>
    </row>
  </sheetData>
  <mergeCells count="24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A1:C1"/>
    <mergeCell ref="L1:L2"/>
    <mergeCell ref="D1:H1"/>
    <mergeCell ref="I1:K1"/>
    <mergeCell ref="A2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="80" zoomScaleNormal="80" workbookViewId="0">
      <selection activeCell="L14" sqref="L1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5" width="12" style="24" customWidth="1"/>
    <col min="16" max="16384" width="9.7109375" style="20"/>
  </cols>
  <sheetData>
    <row r="1" spans="1:15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150</v>
      </c>
      <c r="M1" s="92" t="s">
        <v>151</v>
      </c>
      <c r="N1" s="92" t="s">
        <v>152</v>
      </c>
      <c r="O1" s="92" t="s">
        <v>174</v>
      </c>
    </row>
    <row r="2" spans="1:15" ht="29.25" customHeight="1" x14ac:dyDescent="0.25">
      <c r="A2" s="93" t="s">
        <v>42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  <c r="N2" s="92"/>
      <c r="O2" s="92"/>
    </row>
    <row r="3" spans="1:15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5">
        <v>42249</v>
      </c>
      <c r="M3" s="75">
        <v>42297</v>
      </c>
      <c r="N3" s="75">
        <v>42298</v>
      </c>
      <c r="O3" s="75">
        <v>42095</v>
      </c>
    </row>
    <row r="4" spans="1:15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>
        <v>10</v>
      </c>
      <c r="J4" s="77">
        <f t="shared" ref="J4:J47" si="0">I4-(SUM(L4:O4))</f>
        <v>10</v>
      </c>
      <c r="K4" s="78" t="str">
        <f t="shared" ref="K4:K47" si="1">IF(J4&lt;0,"ATENÇÃO","OK")</f>
        <v>OK</v>
      </c>
      <c r="L4" s="29"/>
      <c r="M4" s="29"/>
      <c r="N4" s="29"/>
      <c r="O4" s="29"/>
    </row>
    <row r="5" spans="1:15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>
        <v>30</v>
      </c>
      <c r="J5" s="77">
        <f t="shared" si="0"/>
        <v>0</v>
      </c>
      <c r="K5" s="78" t="str">
        <f t="shared" si="1"/>
        <v>OK</v>
      </c>
      <c r="L5" s="29"/>
      <c r="M5" s="29"/>
      <c r="N5" s="83">
        <v>20</v>
      </c>
      <c r="O5" s="68">
        <v>10</v>
      </c>
    </row>
    <row r="6" spans="1:15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v>30</v>
      </c>
      <c r="J6" s="77">
        <f t="shared" si="0"/>
        <v>0</v>
      </c>
      <c r="K6" s="78" t="str">
        <f t="shared" si="1"/>
        <v>OK</v>
      </c>
      <c r="L6" s="83">
        <v>30</v>
      </c>
      <c r="M6" s="29"/>
      <c r="N6" s="29"/>
      <c r="O6" s="85"/>
    </row>
    <row r="7" spans="1:15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>
        <v>20</v>
      </c>
      <c r="J7" s="77">
        <f t="shared" si="0"/>
        <v>10</v>
      </c>
      <c r="K7" s="78" t="str">
        <f t="shared" si="1"/>
        <v>OK</v>
      </c>
      <c r="L7" s="29"/>
      <c r="M7" s="29"/>
      <c r="N7" s="29"/>
      <c r="O7" s="68">
        <v>10</v>
      </c>
    </row>
    <row r="8" spans="1:15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/>
      <c r="J8" s="77">
        <f t="shared" si="0"/>
        <v>0</v>
      </c>
      <c r="K8" s="78" t="str">
        <f t="shared" si="1"/>
        <v>OK</v>
      </c>
      <c r="L8" s="29"/>
      <c r="M8" s="29"/>
      <c r="N8" s="29"/>
      <c r="O8" s="29"/>
    </row>
    <row r="9" spans="1:15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/>
      <c r="J9" s="77">
        <f t="shared" si="0"/>
        <v>0</v>
      </c>
      <c r="K9" s="78" t="str">
        <f t="shared" si="1"/>
        <v>OK</v>
      </c>
      <c r="L9" s="29"/>
      <c r="M9" s="29"/>
      <c r="N9" s="29"/>
      <c r="O9" s="29"/>
    </row>
    <row r="10" spans="1:15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/>
      <c r="J10" s="77">
        <f t="shared" si="0"/>
        <v>0</v>
      </c>
      <c r="K10" s="78" t="str">
        <f t="shared" si="1"/>
        <v>OK</v>
      </c>
      <c r="L10" s="29"/>
      <c r="M10" s="29"/>
      <c r="N10" s="29"/>
      <c r="O10" s="29"/>
    </row>
    <row r="11" spans="1:15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/>
      <c r="J11" s="77">
        <f t="shared" si="0"/>
        <v>0</v>
      </c>
      <c r="K11" s="78" t="str">
        <f t="shared" si="1"/>
        <v>OK</v>
      </c>
      <c r="L11" s="29"/>
      <c r="M11" s="29"/>
      <c r="N11" s="29"/>
      <c r="O11" s="29"/>
    </row>
    <row r="12" spans="1:15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>
        <v>20</v>
      </c>
      <c r="J12" s="77">
        <f t="shared" si="0"/>
        <v>0</v>
      </c>
      <c r="K12" s="78" t="str">
        <f t="shared" si="1"/>
        <v>OK</v>
      </c>
      <c r="L12" s="83">
        <v>10</v>
      </c>
      <c r="M12" s="29"/>
      <c r="N12" s="83">
        <v>10</v>
      </c>
      <c r="O12" s="29"/>
    </row>
    <row r="13" spans="1:15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 t="shared" si="0"/>
        <v>0</v>
      </c>
      <c r="K13" s="78" t="str">
        <f t="shared" si="1"/>
        <v>OK</v>
      </c>
      <c r="L13" s="83"/>
      <c r="M13" s="29"/>
      <c r="N13" s="83"/>
      <c r="O13" s="29"/>
    </row>
    <row r="14" spans="1:15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>
        <v>50</v>
      </c>
      <c r="J14" s="77">
        <f t="shared" si="0"/>
        <v>0</v>
      </c>
      <c r="K14" s="78" t="str">
        <f t="shared" si="1"/>
        <v>OK</v>
      </c>
      <c r="L14" s="83">
        <v>30</v>
      </c>
      <c r="M14" s="29"/>
      <c r="N14" s="83">
        <v>20</v>
      </c>
      <c r="O14" s="29"/>
    </row>
    <row r="15" spans="1:15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/>
      <c r="J15" s="77">
        <f t="shared" si="0"/>
        <v>0</v>
      </c>
      <c r="K15" s="78" t="str">
        <f t="shared" si="1"/>
        <v>OK</v>
      </c>
      <c r="L15" s="29"/>
      <c r="M15" s="29"/>
      <c r="N15" s="29"/>
      <c r="O15" s="29"/>
    </row>
    <row r="16" spans="1:15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0"/>
        <v>0</v>
      </c>
      <c r="K16" s="78" t="str">
        <f t="shared" si="1"/>
        <v>OK</v>
      </c>
      <c r="L16" s="29"/>
      <c r="M16" s="29"/>
      <c r="N16" s="29"/>
      <c r="O16" s="29"/>
    </row>
    <row r="17" spans="1:15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 t="shared" si="0"/>
        <v>0</v>
      </c>
      <c r="K17" s="78" t="str">
        <f t="shared" si="1"/>
        <v>OK</v>
      </c>
      <c r="L17" s="29"/>
      <c r="M17" s="29"/>
      <c r="N17" s="29"/>
      <c r="O17" s="29"/>
    </row>
    <row r="18" spans="1:15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/>
      <c r="J18" s="77">
        <f t="shared" si="0"/>
        <v>0</v>
      </c>
      <c r="K18" s="78" t="str">
        <f t="shared" si="1"/>
        <v>OK</v>
      </c>
      <c r="L18" s="29"/>
      <c r="M18" s="29"/>
      <c r="N18" s="29"/>
      <c r="O18" s="29"/>
    </row>
    <row r="19" spans="1:15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77">
        <f t="shared" si="0"/>
        <v>0</v>
      </c>
      <c r="K19" s="78" t="str">
        <f t="shared" si="1"/>
        <v>OK</v>
      </c>
      <c r="L19" s="29"/>
      <c r="M19" s="29"/>
      <c r="N19" s="29"/>
      <c r="O19" s="29"/>
    </row>
    <row r="20" spans="1:15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/>
      <c r="J20" s="77">
        <f t="shared" si="0"/>
        <v>0</v>
      </c>
      <c r="K20" s="78" t="str">
        <f t="shared" si="1"/>
        <v>OK</v>
      </c>
      <c r="L20" s="29"/>
      <c r="M20" s="29"/>
      <c r="N20" s="29"/>
      <c r="O20" s="29"/>
    </row>
    <row r="21" spans="1:15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/>
      <c r="J21" s="77">
        <f t="shared" si="0"/>
        <v>0</v>
      </c>
      <c r="K21" s="78" t="str">
        <f t="shared" si="1"/>
        <v>OK</v>
      </c>
      <c r="L21" s="29"/>
      <c r="M21" s="29"/>
      <c r="N21" s="29"/>
      <c r="O21" s="29"/>
    </row>
    <row r="22" spans="1:15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77">
        <f t="shared" si="0"/>
        <v>0</v>
      </c>
      <c r="K22" s="78" t="str">
        <f t="shared" si="1"/>
        <v>OK</v>
      </c>
      <c r="L22" s="29"/>
      <c r="M22" s="29"/>
      <c r="N22" s="29"/>
      <c r="O22" s="29"/>
    </row>
    <row r="23" spans="1:15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 t="shared" si="0"/>
        <v>0</v>
      </c>
      <c r="K23" s="78" t="str">
        <f t="shared" si="1"/>
        <v>OK</v>
      </c>
      <c r="L23" s="29"/>
      <c r="M23" s="29"/>
      <c r="N23" s="29"/>
      <c r="O23" s="29"/>
    </row>
    <row r="24" spans="1:15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>
        <v>50</v>
      </c>
      <c r="J24" s="77">
        <f t="shared" si="0"/>
        <v>50</v>
      </c>
      <c r="K24" s="78" t="str">
        <f t="shared" si="1"/>
        <v>OK</v>
      </c>
      <c r="L24" s="29"/>
      <c r="M24" s="29"/>
      <c r="N24" s="29"/>
      <c r="O24" s="29"/>
    </row>
    <row r="25" spans="1:15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>
        <v>50</v>
      </c>
      <c r="J25" s="77">
        <f t="shared" si="0"/>
        <v>50</v>
      </c>
      <c r="K25" s="78" t="str">
        <f t="shared" si="1"/>
        <v>OK</v>
      </c>
      <c r="L25" s="29"/>
      <c r="M25" s="29"/>
      <c r="N25" s="29"/>
      <c r="O25" s="29"/>
    </row>
    <row r="26" spans="1:15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>
        <v>50</v>
      </c>
      <c r="J26" s="77">
        <f t="shared" si="0"/>
        <v>50</v>
      </c>
      <c r="K26" s="78" t="str">
        <f t="shared" si="1"/>
        <v>OK</v>
      </c>
      <c r="L26" s="29"/>
      <c r="M26" s="29"/>
      <c r="N26" s="29"/>
      <c r="O26" s="29"/>
    </row>
    <row r="27" spans="1:15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0"/>
        <v>0</v>
      </c>
      <c r="K27" s="78" t="str">
        <f t="shared" si="1"/>
        <v>OK</v>
      </c>
      <c r="L27" s="29"/>
      <c r="M27" s="29"/>
      <c r="N27" s="29"/>
      <c r="O27" s="29"/>
    </row>
    <row r="28" spans="1:15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0"/>
        <v>0</v>
      </c>
      <c r="K28" s="78" t="str">
        <f t="shared" si="1"/>
        <v>OK</v>
      </c>
      <c r="L28" s="29"/>
      <c r="M28" s="29"/>
      <c r="N28" s="29"/>
      <c r="O28" s="29"/>
    </row>
    <row r="29" spans="1:15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/>
      <c r="J29" s="77">
        <f t="shared" si="0"/>
        <v>0</v>
      </c>
      <c r="K29" s="78" t="str">
        <f t="shared" si="1"/>
        <v>OK</v>
      </c>
      <c r="L29" s="29"/>
      <c r="M29" s="29"/>
      <c r="N29" s="29"/>
      <c r="O29" s="29"/>
    </row>
    <row r="30" spans="1:15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 t="shared" si="0"/>
        <v>0</v>
      </c>
      <c r="K30" s="78" t="str">
        <f t="shared" si="1"/>
        <v>OK</v>
      </c>
      <c r="L30" s="29"/>
      <c r="M30" s="29"/>
      <c r="N30" s="29"/>
      <c r="O30" s="29"/>
    </row>
    <row r="31" spans="1:15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  <c r="M31" s="29"/>
      <c r="N31" s="29"/>
      <c r="O31" s="29"/>
    </row>
    <row r="32" spans="1:15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  <c r="M32" s="29"/>
      <c r="N32" s="29"/>
      <c r="O32" s="29"/>
    </row>
    <row r="33" spans="1:15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>
        <v>50</v>
      </c>
      <c r="J33" s="77">
        <f t="shared" si="0"/>
        <v>20</v>
      </c>
      <c r="K33" s="78" t="str">
        <f t="shared" si="1"/>
        <v>OK</v>
      </c>
      <c r="L33" s="29"/>
      <c r="M33" s="83">
        <v>30</v>
      </c>
      <c r="N33" s="29"/>
      <c r="O33" s="29"/>
    </row>
    <row r="34" spans="1:15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>
        <v>50</v>
      </c>
      <c r="J34" s="77">
        <f t="shared" si="0"/>
        <v>20</v>
      </c>
      <c r="K34" s="78" t="str">
        <f t="shared" si="1"/>
        <v>OK</v>
      </c>
      <c r="L34" s="29"/>
      <c r="M34" s="83">
        <v>30</v>
      </c>
      <c r="N34" s="29"/>
      <c r="O34" s="29"/>
    </row>
    <row r="35" spans="1:15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>
        <v>5</v>
      </c>
      <c r="J35" s="77">
        <f t="shared" si="0"/>
        <v>5</v>
      </c>
      <c r="K35" s="78" t="str">
        <f t="shared" si="1"/>
        <v>OK</v>
      </c>
      <c r="L35" s="29"/>
      <c r="M35" s="29"/>
      <c r="N35" s="29"/>
      <c r="O35" s="29"/>
    </row>
    <row r="36" spans="1:15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>
        <v>20</v>
      </c>
      <c r="J36" s="77">
        <f t="shared" si="0"/>
        <v>20</v>
      </c>
      <c r="K36" s="78" t="str">
        <f t="shared" si="1"/>
        <v>OK</v>
      </c>
      <c r="L36" s="29"/>
      <c r="M36" s="29"/>
      <c r="N36" s="29"/>
      <c r="O36" s="29"/>
    </row>
    <row r="37" spans="1:15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0"/>
        <v>0</v>
      </c>
      <c r="K37" s="78" t="str">
        <f t="shared" si="1"/>
        <v>OK</v>
      </c>
      <c r="L37" s="29"/>
      <c r="M37" s="29"/>
      <c r="N37" s="29"/>
      <c r="O37" s="29"/>
    </row>
    <row r="38" spans="1:15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77">
        <f t="shared" si="0"/>
        <v>0</v>
      </c>
      <c r="K38" s="78" t="str">
        <f t="shared" si="1"/>
        <v>OK</v>
      </c>
      <c r="L38" s="29"/>
      <c r="M38" s="29"/>
      <c r="N38" s="29"/>
      <c r="O38" s="29"/>
    </row>
    <row r="39" spans="1:15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0"/>
        <v>0</v>
      </c>
      <c r="K39" s="78" t="str">
        <f t="shared" si="1"/>
        <v>OK</v>
      </c>
      <c r="L39" s="29"/>
      <c r="M39" s="29"/>
      <c r="N39" s="29"/>
      <c r="O39" s="29"/>
    </row>
    <row r="40" spans="1:15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>
        <v>50</v>
      </c>
      <c r="J40" s="77">
        <f t="shared" si="0"/>
        <v>50</v>
      </c>
      <c r="K40" s="78" t="str">
        <f t="shared" si="1"/>
        <v>OK</v>
      </c>
      <c r="L40" s="29"/>
      <c r="M40" s="29"/>
      <c r="N40" s="29"/>
      <c r="O40" s="29"/>
    </row>
    <row r="41" spans="1:15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  <c r="M41" s="29"/>
      <c r="N41" s="29"/>
      <c r="O41" s="29"/>
    </row>
    <row r="42" spans="1:15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  <c r="M42" s="29"/>
      <c r="N42" s="29"/>
      <c r="O42" s="29"/>
    </row>
    <row r="43" spans="1:15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  <c r="M43" s="29"/>
      <c r="N43" s="29"/>
      <c r="O43" s="29"/>
    </row>
    <row r="44" spans="1:15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  <c r="M44" s="29"/>
      <c r="N44" s="29"/>
      <c r="O44" s="29"/>
    </row>
    <row r="45" spans="1:15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  <c r="M45" s="29"/>
      <c r="N45" s="29"/>
      <c r="O45" s="29"/>
    </row>
    <row r="46" spans="1:15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  <c r="M46" s="29"/>
      <c r="N46" s="29"/>
      <c r="O46" s="29"/>
    </row>
    <row r="47" spans="1:15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  <c r="M47" s="29"/>
      <c r="N47" s="29"/>
      <c r="O47" s="29"/>
    </row>
  </sheetData>
  <mergeCells count="27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O1:O2"/>
    <mergeCell ref="A1:C1"/>
    <mergeCell ref="L1:L2"/>
    <mergeCell ref="M1:M2"/>
    <mergeCell ref="N1:N2"/>
    <mergeCell ref="D1:H1"/>
    <mergeCell ref="I1:K1"/>
    <mergeCell ref="A2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="80" zoomScaleNormal="80" workbookViewId="0">
      <selection activeCell="D1" sqref="D1:H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3" width="12" style="24" customWidth="1"/>
    <col min="14" max="16384" width="9.7109375" style="20"/>
  </cols>
  <sheetData>
    <row r="1" spans="1:13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175</v>
      </c>
      <c r="M1" s="92" t="s">
        <v>176</v>
      </c>
    </row>
    <row r="2" spans="1:13" ht="29.25" customHeight="1" x14ac:dyDescent="0.25">
      <c r="A2" s="93" t="s">
        <v>31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</row>
    <row r="3" spans="1:13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5">
        <v>42452</v>
      </c>
      <c r="M3" s="75">
        <v>42550</v>
      </c>
    </row>
    <row r="4" spans="1:13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/>
      <c r="J4" s="77">
        <f t="shared" ref="J4:J47" si="0">I4-(SUM(L4:M4))</f>
        <v>0</v>
      </c>
      <c r="K4" s="78" t="str">
        <f t="shared" ref="K4:K47" si="1">IF(J4&lt;0,"ATENÇÃO","OK")</f>
        <v>OK</v>
      </c>
      <c r="L4" s="29"/>
      <c r="M4" s="29"/>
    </row>
    <row r="5" spans="1:13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/>
      <c r="J5" s="77">
        <f t="shared" si="0"/>
        <v>0</v>
      </c>
      <c r="K5" s="78" t="str">
        <f t="shared" si="1"/>
        <v>OK</v>
      </c>
      <c r="L5" s="29"/>
      <c r="M5" s="29"/>
    </row>
    <row r="6" spans="1:13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v>61</v>
      </c>
      <c r="J6" s="77">
        <f t="shared" si="0"/>
        <v>58</v>
      </c>
      <c r="K6" s="78" t="str">
        <f t="shared" si="1"/>
        <v>OK</v>
      </c>
      <c r="L6" s="29"/>
      <c r="M6" s="85">
        <v>3</v>
      </c>
    </row>
    <row r="7" spans="1:13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>
        <v>50</v>
      </c>
      <c r="J7" s="77">
        <f t="shared" si="0"/>
        <v>42</v>
      </c>
      <c r="K7" s="78" t="str">
        <f t="shared" si="1"/>
        <v>OK</v>
      </c>
      <c r="L7" s="64">
        <v>8</v>
      </c>
      <c r="M7" s="29"/>
    </row>
    <row r="8" spans="1:13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/>
      <c r="J8" s="77">
        <f t="shared" si="0"/>
        <v>0</v>
      </c>
      <c r="K8" s="78" t="str">
        <f t="shared" si="1"/>
        <v>OK</v>
      </c>
      <c r="L8" s="29"/>
      <c r="M8" s="29"/>
    </row>
    <row r="9" spans="1:13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/>
      <c r="J9" s="77">
        <f t="shared" si="0"/>
        <v>0</v>
      </c>
      <c r="K9" s="78" t="str">
        <f t="shared" si="1"/>
        <v>OK</v>
      </c>
      <c r="L9" s="29"/>
      <c r="M9" s="29"/>
    </row>
    <row r="10" spans="1:13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/>
      <c r="J10" s="77">
        <f t="shared" si="0"/>
        <v>0</v>
      </c>
      <c r="K10" s="78" t="str">
        <f t="shared" si="1"/>
        <v>OK</v>
      </c>
      <c r="L10" s="29"/>
      <c r="M10" s="29"/>
    </row>
    <row r="11" spans="1:13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/>
      <c r="J11" s="77">
        <f t="shared" si="0"/>
        <v>0</v>
      </c>
      <c r="K11" s="78" t="str">
        <f t="shared" si="1"/>
        <v>OK</v>
      </c>
      <c r="L11" s="29"/>
      <c r="M11" s="29"/>
    </row>
    <row r="12" spans="1:13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 t="shared" si="0"/>
        <v>0</v>
      </c>
      <c r="K12" s="78" t="str">
        <f t="shared" si="1"/>
        <v>OK</v>
      </c>
      <c r="L12" s="29"/>
      <c r="M12" s="29"/>
    </row>
    <row r="13" spans="1:13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 t="shared" si="0"/>
        <v>0</v>
      </c>
      <c r="K13" s="78" t="str">
        <f t="shared" si="1"/>
        <v>OK</v>
      </c>
      <c r="L13" s="29"/>
      <c r="M13" s="29"/>
    </row>
    <row r="14" spans="1:13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/>
      <c r="J14" s="77">
        <f t="shared" si="0"/>
        <v>0</v>
      </c>
      <c r="K14" s="78" t="str">
        <f t="shared" si="1"/>
        <v>OK</v>
      </c>
      <c r="L14" s="29"/>
      <c r="M14" s="29"/>
    </row>
    <row r="15" spans="1:13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/>
      <c r="J15" s="77">
        <f t="shared" si="0"/>
        <v>0</v>
      </c>
      <c r="K15" s="78" t="str">
        <f t="shared" si="1"/>
        <v>OK</v>
      </c>
      <c r="L15" s="29"/>
      <c r="M15" s="29"/>
    </row>
    <row r="16" spans="1:13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0"/>
        <v>0</v>
      </c>
      <c r="K16" s="78" t="str">
        <f t="shared" si="1"/>
        <v>OK</v>
      </c>
      <c r="L16" s="29"/>
      <c r="M16" s="29"/>
    </row>
    <row r="17" spans="1:13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 t="shared" si="0"/>
        <v>0</v>
      </c>
      <c r="K17" s="78" t="str">
        <f t="shared" si="1"/>
        <v>OK</v>
      </c>
      <c r="L17" s="29"/>
      <c r="M17" s="29"/>
    </row>
    <row r="18" spans="1:13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>
        <v>10</v>
      </c>
      <c r="J18" s="77">
        <f t="shared" si="0"/>
        <v>10</v>
      </c>
      <c r="K18" s="78" t="str">
        <f t="shared" si="1"/>
        <v>OK</v>
      </c>
      <c r="L18" s="29"/>
      <c r="M18" s="29"/>
    </row>
    <row r="19" spans="1:13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77">
        <f t="shared" si="0"/>
        <v>0</v>
      </c>
      <c r="K19" s="78" t="str">
        <f t="shared" si="1"/>
        <v>OK</v>
      </c>
      <c r="L19" s="29"/>
      <c r="M19" s="29"/>
    </row>
    <row r="20" spans="1:13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/>
      <c r="J20" s="77">
        <f t="shared" si="0"/>
        <v>0</v>
      </c>
      <c r="K20" s="78" t="str">
        <f t="shared" si="1"/>
        <v>OK</v>
      </c>
      <c r="L20" s="29"/>
      <c r="M20" s="29"/>
    </row>
    <row r="21" spans="1:13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>
        <v>2</v>
      </c>
      <c r="J21" s="77">
        <f t="shared" si="0"/>
        <v>2</v>
      </c>
      <c r="K21" s="78" t="str">
        <f t="shared" si="1"/>
        <v>OK</v>
      </c>
      <c r="L21" s="29"/>
      <c r="M21" s="29"/>
    </row>
    <row r="22" spans="1:13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77">
        <f t="shared" si="0"/>
        <v>0</v>
      </c>
      <c r="K22" s="78" t="str">
        <f t="shared" si="1"/>
        <v>OK</v>
      </c>
      <c r="L22" s="29"/>
      <c r="M22" s="29"/>
    </row>
    <row r="23" spans="1:13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 t="shared" si="0"/>
        <v>0</v>
      </c>
      <c r="K23" s="78" t="str">
        <f t="shared" si="1"/>
        <v>OK</v>
      </c>
      <c r="L23" s="29"/>
      <c r="M23" s="29"/>
    </row>
    <row r="24" spans="1:13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>
        <v>240</v>
      </c>
      <c r="J24" s="77">
        <f t="shared" si="0"/>
        <v>240</v>
      </c>
      <c r="K24" s="78" t="str">
        <f t="shared" si="1"/>
        <v>OK</v>
      </c>
      <c r="L24" s="29"/>
      <c r="M24" s="29"/>
    </row>
    <row r="25" spans="1:13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>
        <v>120</v>
      </c>
      <c r="J25" s="77">
        <f t="shared" si="0"/>
        <v>120</v>
      </c>
      <c r="K25" s="78" t="str">
        <f t="shared" si="1"/>
        <v>OK</v>
      </c>
      <c r="L25" s="29"/>
      <c r="M25" s="29"/>
    </row>
    <row r="26" spans="1:13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>
        <v>180</v>
      </c>
      <c r="J26" s="77">
        <f t="shared" si="0"/>
        <v>180</v>
      </c>
      <c r="K26" s="78" t="str">
        <f t="shared" si="1"/>
        <v>OK</v>
      </c>
      <c r="L26" s="29"/>
      <c r="M26" s="29"/>
    </row>
    <row r="27" spans="1:13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0"/>
        <v>0</v>
      </c>
      <c r="K27" s="78" t="str">
        <f t="shared" si="1"/>
        <v>OK</v>
      </c>
      <c r="L27" s="29"/>
      <c r="M27" s="29"/>
    </row>
    <row r="28" spans="1:13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>
        <v>100</v>
      </c>
      <c r="J28" s="77">
        <f t="shared" si="0"/>
        <v>100</v>
      </c>
      <c r="K28" s="78" t="str">
        <f t="shared" si="1"/>
        <v>OK</v>
      </c>
      <c r="L28" s="29"/>
      <c r="M28" s="29"/>
    </row>
    <row r="29" spans="1:13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>
        <v>5</v>
      </c>
      <c r="J29" s="77">
        <f t="shared" si="0"/>
        <v>5</v>
      </c>
      <c r="K29" s="78" t="str">
        <f t="shared" si="1"/>
        <v>OK</v>
      </c>
      <c r="L29" s="29"/>
      <c r="M29" s="29"/>
    </row>
    <row r="30" spans="1:13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 t="shared" si="0"/>
        <v>0</v>
      </c>
      <c r="K30" s="78" t="str">
        <f t="shared" si="1"/>
        <v>OK</v>
      </c>
      <c r="L30" s="29"/>
      <c r="M30" s="29"/>
    </row>
    <row r="31" spans="1:13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  <c r="M31" s="29"/>
    </row>
    <row r="32" spans="1:13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  <c r="M32" s="29"/>
    </row>
    <row r="33" spans="1:13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>
        <v>40</v>
      </c>
      <c r="J33" s="77">
        <f t="shared" si="0"/>
        <v>40</v>
      </c>
      <c r="K33" s="78" t="str">
        <f t="shared" si="1"/>
        <v>OK</v>
      </c>
      <c r="L33" s="29"/>
      <c r="M33" s="29"/>
    </row>
    <row r="34" spans="1:13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>
        <v>40</v>
      </c>
      <c r="J34" s="77">
        <f t="shared" si="0"/>
        <v>40</v>
      </c>
      <c r="K34" s="78" t="str">
        <f t="shared" si="1"/>
        <v>OK</v>
      </c>
      <c r="L34" s="29"/>
      <c r="M34" s="29"/>
    </row>
    <row r="35" spans="1:13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/>
      <c r="J35" s="77">
        <f t="shared" si="0"/>
        <v>0</v>
      </c>
      <c r="K35" s="78" t="str">
        <f t="shared" si="1"/>
        <v>OK</v>
      </c>
      <c r="L35" s="29"/>
      <c r="M35" s="29"/>
    </row>
    <row r="36" spans="1:13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>
        <v>12</v>
      </c>
      <c r="J36" s="77">
        <f t="shared" si="0"/>
        <v>12</v>
      </c>
      <c r="K36" s="78" t="str">
        <f t="shared" si="1"/>
        <v>OK</v>
      </c>
      <c r="L36" s="29"/>
      <c r="M36" s="29"/>
    </row>
    <row r="37" spans="1:13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0"/>
        <v>0</v>
      </c>
      <c r="K37" s="78" t="str">
        <f t="shared" si="1"/>
        <v>OK</v>
      </c>
      <c r="L37" s="29"/>
      <c r="M37" s="29"/>
    </row>
    <row r="38" spans="1:13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77">
        <f t="shared" si="0"/>
        <v>0</v>
      </c>
      <c r="K38" s="78" t="str">
        <f t="shared" si="1"/>
        <v>OK</v>
      </c>
      <c r="L38" s="29"/>
      <c r="M38" s="29"/>
    </row>
    <row r="39" spans="1:13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0"/>
        <v>0</v>
      </c>
      <c r="K39" s="78" t="str">
        <f t="shared" si="1"/>
        <v>OK</v>
      </c>
      <c r="L39" s="29"/>
      <c r="M39" s="29"/>
    </row>
    <row r="40" spans="1:13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  <c r="M40" s="29"/>
    </row>
    <row r="41" spans="1:13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  <c r="M41" s="29"/>
    </row>
    <row r="42" spans="1:13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  <c r="M42" s="29"/>
    </row>
    <row r="43" spans="1:13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  <c r="M43" s="29"/>
    </row>
    <row r="44" spans="1:13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  <c r="M44" s="29"/>
    </row>
    <row r="45" spans="1:13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  <c r="M45" s="29"/>
    </row>
    <row r="46" spans="1:13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  <c r="M46" s="29"/>
    </row>
    <row r="47" spans="1:13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  <c r="M47" s="29"/>
    </row>
  </sheetData>
  <mergeCells count="2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L1:L2"/>
    <mergeCell ref="M1:M2"/>
    <mergeCell ref="D1:H1"/>
    <mergeCell ref="I1:K1"/>
    <mergeCell ref="A2:K2"/>
    <mergeCell ref="A4:A17"/>
    <mergeCell ref="B4:B17"/>
    <mergeCell ref="D4:D14"/>
    <mergeCell ref="D15:D17"/>
    <mergeCell ref="A1:C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7"/>
  <sheetViews>
    <sheetView zoomScale="80" zoomScaleNormal="80" workbookViewId="0">
      <selection activeCell="D15" sqref="D15:D17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3" width="12" style="24" customWidth="1"/>
    <col min="14" max="16384" width="9.7109375" style="20"/>
  </cols>
  <sheetData>
    <row r="1" spans="1:13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37</v>
      </c>
      <c r="M1" s="92" t="s">
        <v>37</v>
      </c>
    </row>
    <row r="2" spans="1:13" ht="29.25" customHeight="1" x14ac:dyDescent="0.25">
      <c r="A2" s="93" t="s">
        <v>35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</row>
    <row r="3" spans="1:13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6" t="s">
        <v>2</v>
      </c>
      <c r="M3" s="76" t="s">
        <v>2</v>
      </c>
    </row>
    <row r="4" spans="1:13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>
        <v>10</v>
      </c>
      <c r="J4" s="77">
        <f t="shared" ref="J4:J47" si="0">I4-(SUM(L4:M4))</f>
        <v>10</v>
      </c>
      <c r="K4" s="78" t="str">
        <f t="shared" ref="K4:K47" si="1">IF(J4&lt;0,"ATENÇÃO","OK")</f>
        <v>OK</v>
      </c>
      <c r="L4" s="29"/>
      <c r="M4" s="29"/>
    </row>
    <row r="5" spans="1:13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>
        <v>10</v>
      </c>
      <c r="J5" s="77">
        <f t="shared" si="0"/>
        <v>10</v>
      </c>
      <c r="K5" s="78" t="str">
        <f t="shared" si="1"/>
        <v>OK</v>
      </c>
      <c r="L5" s="29"/>
      <c r="M5" s="29"/>
    </row>
    <row r="6" spans="1:13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v>10</v>
      </c>
      <c r="J6" s="77">
        <f t="shared" si="0"/>
        <v>10</v>
      </c>
      <c r="K6" s="78" t="str">
        <f t="shared" si="1"/>
        <v>OK</v>
      </c>
      <c r="L6" s="29"/>
      <c r="M6" s="29"/>
    </row>
    <row r="7" spans="1:13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>
        <v>10</v>
      </c>
      <c r="J7" s="77">
        <f t="shared" si="0"/>
        <v>10</v>
      </c>
      <c r="K7" s="78" t="str">
        <f t="shared" si="1"/>
        <v>OK</v>
      </c>
      <c r="L7" s="29"/>
      <c r="M7" s="29"/>
    </row>
    <row r="8" spans="1:13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>
        <v>10</v>
      </c>
      <c r="J8" s="77">
        <f t="shared" si="0"/>
        <v>10</v>
      </c>
      <c r="K8" s="78" t="str">
        <f t="shared" si="1"/>
        <v>OK</v>
      </c>
      <c r="L8" s="29"/>
      <c r="M8" s="29"/>
    </row>
    <row r="9" spans="1:13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>
        <v>10</v>
      </c>
      <c r="J9" s="77">
        <f t="shared" si="0"/>
        <v>10</v>
      </c>
      <c r="K9" s="78" t="str">
        <f t="shared" si="1"/>
        <v>OK</v>
      </c>
      <c r="L9" s="29"/>
      <c r="M9" s="29"/>
    </row>
    <row r="10" spans="1:13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>
        <v>10</v>
      </c>
      <c r="J10" s="77">
        <f t="shared" si="0"/>
        <v>10</v>
      </c>
      <c r="K10" s="78" t="str">
        <f t="shared" si="1"/>
        <v>OK</v>
      </c>
      <c r="L10" s="29"/>
      <c r="M10" s="29"/>
    </row>
    <row r="11" spans="1:13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>
        <v>10</v>
      </c>
      <c r="J11" s="77">
        <f t="shared" si="0"/>
        <v>10</v>
      </c>
      <c r="K11" s="78" t="str">
        <f t="shared" si="1"/>
        <v>OK</v>
      </c>
      <c r="L11" s="29"/>
      <c r="M11" s="29"/>
    </row>
    <row r="12" spans="1:13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>
        <v>10</v>
      </c>
      <c r="J12" s="77">
        <f t="shared" si="0"/>
        <v>10</v>
      </c>
      <c r="K12" s="78" t="str">
        <f t="shared" si="1"/>
        <v>OK</v>
      </c>
      <c r="L12" s="29"/>
      <c r="M12" s="29"/>
    </row>
    <row r="13" spans="1:13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>
        <v>10</v>
      </c>
      <c r="J13" s="77">
        <f t="shared" si="0"/>
        <v>10</v>
      </c>
      <c r="K13" s="78" t="str">
        <f t="shared" si="1"/>
        <v>OK</v>
      </c>
      <c r="L13" s="29"/>
      <c r="M13" s="29"/>
    </row>
    <row r="14" spans="1:13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>
        <v>10</v>
      </c>
      <c r="J14" s="77">
        <f t="shared" si="0"/>
        <v>10</v>
      </c>
      <c r="K14" s="78" t="str">
        <f t="shared" si="1"/>
        <v>OK</v>
      </c>
      <c r="L14" s="29"/>
      <c r="M14" s="29"/>
    </row>
    <row r="15" spans="1:13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>
        <v>5</v>
      </c>
      <c r="J15" s="77">
        <f t="shared" si="0"/>
        <v>5</v>
      </c>
      <c r="K15" s="78" t="str">
        <f t="shared" si="1"/>
        <v>OK</v>
      </c>
      <c r="L15" s="29"/>
      <c r="M15" s="29"/>
    </row>
    <row r="16" spans="1:13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>
        <v>5</v>
      </c>
      <c r="J16" s="77">
        <f t="shared" si="0"/>
        <v>5</v>
      </c>
      <c r="K16" s="78" t="str">
        <f t="shared" si="1"/>
        <v>OK</v>
      </c>
      <c r="L16" s="29"/>
      <c r="M16" s="29"/>
    </row>
    <row r="17" spans="1:13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>
        <v>10</v>
      </c>
      <c r="J17" s="77">
        <f t="shared" si="0"/>
        <v>10</v>
      </c>
      <c r="K17" s="78" t="str">
        <f t="shared" si="1"/>
        <v>OK</v>
      </c>
      <c r="L17" s="29"/>
      <c r="M17" s="29"/>
    </row>
    <row r="18" spans="1:13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>
        <v>5</v>
      </c>
      <c r="J18" s="77">
        <f t="shared" si="0"/>
        <v>5</v>
      </c>
      <c r="K18" s="78" t="str">
        <f t="shared" si="1"/>
        <v>OK</v>
      </c>
      <c r="L18" s="29"/>
      <c r="M18" s="29"/>
    </row>
    <row r="19" spans="1:13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>
        <v>5</v>
      </c>
      <c r="J19" s="77">
        <f t="shared" si="0"/>
        <v>5</v>
      </c>
      <c r="K19" s="78" t="str">
        <f t="shared" si="1"/>
        <v>OK</v>
      </c>
      <c r="L19" s="29"/>
      <c r="M19" s="29"/>
    </row>
    <row r="20" spans="1:13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>
        <v>5</v>
      </c>
      <c r="J20" s="77">
        <f t="shared" si="0"/>
        <v>5</v>
      </c>
      <c r="K20" s="78" t="str">
        <f t="shared" si="1"/>
        <v>OK</v>
      </c>
      <c r="L20" s="29"/>
      <c r="M20" s="29"/>
    </row>
    <row r="21" spans="1:13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>
        <v>1</v>
      </c>
      <c r="J21" s="77">
        <f t="shared" si="0"/>
        <v>1</v>
      </c>
      <c r="K21" s="78" t="str">
        <f t="shared" si="1"/>
        <v>OK</v>
      </c>
      <c r="L21" s="29"/>
      <c r="M21" s="29"/>
    </row>
    <row r="22" spans="1:13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>
        <v>1</v>
      </c>
      <c r="J22" s="77">
        <f t="shared" si="0"/>
        <v>1</v>
      </c>
      <c r="K22" s="78" t="str">
        <f t="shared" si="1"/>
        <v>OK</v>
      </c>
      <c r="L22" s="29"/>
      <c r="M22" s="29"/>
    </row>
    <row r="23" spans="1:13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>
        <v>20</v>
      </c>
      <c r="J23" s="77">
        <f t="shared" si="0"/>
        <v>20</v>
      </c>
      <c r="K23" s="78" t="str">
        <f t="shared" si="1"/>
        <v>OK</v>
      </c>
      <c r="L23" s="29"/>
      <c r="M23" s="29"/>
    </row>
    <row r="24" spans="1:13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>
        <v>100</v>
      </c>
      <c r="J24" s="77">
        <f t="shared" si="0"/>
        <v>100</v>
      </c>
      <c r="K24" s="78" t="str">
        <f t="shared" si="1"/>
        <v>OK</v>
      </c>
      <c r="L24" s="29"/>
      <c r="M24" s="29"/>
    </row>
    <row r="25" spans="1:13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>
        <v>10</v>
      </c>
      <c r="J25" s="77">
        <f t="shared" si="0"/>
        <v>10</v>
      </c>
      <c r="K25" s="78" t="str">
        <f t="shared" si="1"/>
        <v>OK</v>
      </c>
      <c r="L25" s="29"/>
      <c r="M25" s="29"/>
    </row>
    <row r="26" spans="1:13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>
        <v>10</v>
      </c>
      <c r="J26" s="77">
        <f t="shared" si="0"/>
        <v>10</v>
      </c>
      <c r="K26" s="78" t="str">
        <f t="shared" si="1"/>
        <v>OK</v>
      </c>
      <c r="L26" s="29"/>
      <c r="M26" s="29"/>
    </row>
    <row r="27" spans="1:13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0"/>
        <v>0</v>
      </c>
      <c r="K27" s="78" t="str">
        <f t="shared" si="1"/>
        <v>OK</v>
      </c>
      <c r="L27" s="29"/>
      <c r="M27" s="29"/>
    </row>
    <row r="28" spans="1:13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0"/>
        <v>0</v>
      </c>
      <c r="K28" s="78" t="str">
        <f t="shared" si="1"/>
        <v>OK</v>
      </c>
      <c r="L28" s="29"/>
      <c r="M28" s="29"/>
    </row>
    <row r="29" spans="1:13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>
        <v>5</v>
      </c>
      <c r="J29" s="77">
        <f t="shared" si="0"/>
        <v>5</v>
      </c>
      <c r="K29" s="78" t="str">
        <f t="shared" si="1"/>
        <v>OK</v>
      </c>
      <c r="L29" s="29"/>
      <c r="M29" s="29"/>
    </row>
    <row r="30" spans="1:13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>
        <v>5</v>
      </c>
      <c r="J30" s="77">
        <f t="shared" si="0"/>
        <v>5</v>
      </c>
      <c r="K30" s="78" t="str">
        <f t="shared" si="1"/>
        <v>OK</v>
      </c>
      <c r="L30" s="29"/>
      <c r="M30" s="29"/>
    </row>
    <row r="31" spans="1:13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  <c r="M31" s="29"/>
    </row>
    <row r="32" spans="1:13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>
        <v>16</v>
      </c>
      <c r="J32" s="77">
        <f t="shared" si="0"/>
        <v>16</v>
      </c>
      <c r="K32" s="78" t="str">
        <f t="shared" si="1"/>
        <v>OK</v>
      </c>
      <c r="L32" s="29"/>
      <c r="M32" s="29"/>
    </row>
    <row r="33" spans="1:13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>
        <v>50</v>
      </c>
      <c r="J33" s="77">
        <f t="shared" si="0"/>
        <v>50</v>
      </c>
      <c r="K33" s="78" t="str">
        <f t="shared" si="1"/>
        <v>OK</v>
      </c>
      <c r="L33" s="29"/>
      <c r="M33" s="29"/>
    </row>
    <row r="34" spans="1:13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>
        <v>50</v>
      </c>
      <c r="J34" s="77">
        <f t="shared" si="0"/>
        <v>50</v>
      </c>
      <c r="K34" s="78" t="str">
        <f t="shared" si="1"/>
        <v>OK</v>
      </c>
      <c r="L34" s="29"/>
      <c r="M34" s="29"/>
    </row>
    <row r="35" spans="1:13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>
        <v>5</v>
      </c>
      <c r="J35" s="77">
        <f t="shared" si="0"/>
        <v>5</v>
      </c>
      <c r="K35" s="78" t="str">
        <f t="shared" si="1"/>
        <v>OK</v>
      </c>
      <c r="L35" s="29"/>
      <c r="M35" s="29"/>
    </row>
    <row r="36" spans="1:13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>
        <v>5</v>
      </c>
      <c r="J36" s="77">
        <f t="shared" si="0"/>
        <v>5</v>
      </c>
      <c r="K36" s="78" t="str">
        <f t="shared" si="1"/>
        <v>OK</v>
      </c>
      <c r="L36" s="29"/>
      <c r="M36" s="29"/>
    </row>
    <row r="37" spans="1:13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>
        <f>40-9</f>
        <v>31</v>
      </c>
      <c r="J37" s="77">
        <f t="shared" si="0"/>
        <v>31</v>
      </c>
      <c r="K37" s="78" t="str">
        <f t="shared" si="1"/>
        <v>OK</v>
      </c>
      <c r="L37" s="29"/>
      <c r="M37" s="29"/>
    </row>
    <row r="38" spans="1:13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>
        <v>20</v>
      </c>
      <c r="J38" s="77">
        <f t="shared" si="0"/>
        <v>20</v>
      </c>
      <c r="K38" s="78" t="str">
        <f t="shared" si="1"/>
        <v>OK</v>
      </c>
      <c r="L38" s="29"/>
      <c r="M38" s="29"/>
    </row>
    <row r="39" spans="1:13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>
        <v>20</v>
      </c>
      <c r="J39" s="77">
        <f t="shared" si="0"/>
        <v>20</v>
      </c>
      <c r="K39" s="78" t="str">
        <f t="shared" si="1"/>
        <v>OK</v>
      </c>
      <c r="L39" s="29"/>
      <c r="M39" s="29"/>
    </row>
    <row r="40" spans="1:13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  <c r="M40" s="29"/>
    </row>
    <row r="41" spans="1:13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  <c r="M41" s="29"/>
    </row>
    <row r="42" spans="1:13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  <c r="M42" s="29"/>
    </row>
    <row r="43" spans="1:13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  <c r="M43" s="29"/>
    </row>
    <row r="44" spans="1:13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  <c r="M44" s="29"/>
    </row>
    <row r="45" spans="1:13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  <c r="M45" s="29"/>
    </row>
    <row r="46" spans="1:13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  <c r="M46" s="29"/>
    </row>
    <row r="47" spans="1:13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  <c r="M47" s="29"/>
    </row>
  </sheetData>
  <mergeCells count="25">
    <mergeCell ref="B42:B46"/>
    <mergeCell ref="A42:A46"/>
    <mergeCell ref="D20:D22"/>
    <mergeCell ref="D25:D26"/>
    <mergeCell ref="D27:D28"/>
    <mergeCell ref="B35:B37"/>
    <mergeCell ref="A35:A37"/>
    <mergeCell ref="B38:B39"/>
    <mergeCell ref="A38:A39"/>
    <mergeCell ref="B20:B22"/>
    <mergeCell ref="A20:A22"/>
    <mergeCell ref="B24:B31"/>
    <mergeCell ref="A24:A31"/>
    <mergeCell ref="B33:B34"/>
    <mergeCell ref="A33:A34"/>
    <mergeCell ref="M1:M2"/>
    <mergeCell ref="D1:H1"/>
    <mergeCell ref="I1:K1"/>
    <mergeCell ref="L1:L2"/>
    <mergeCell ref="A2:K2"/>
    <mergeCell ref="B4:B17"/>
    <mergeCell ref="D4:D14"/>
    <mergeCell ref="D15:D17"/>
    <mergeCell ref="A4:A17"/>
    <mergeCell ref="A1:C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="80" zoomScaleNormal="80" workbookViewId="0">
      <selection activeCell="E12" sqref="E12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5" width="11.28515625" style="24" customWidth="1"/>
    <col min="16" max="16384" width="9.7109375" style="20"/>
  </cols>
  <sheetData>
    <row r="1" spans="1:15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155</v>
      </c>
      <c r="M1" s="92" t="s">
        <v>156</v>
      </c>
      <c r="N1" s="92" t="s">
        <v>177</v>
      </c>
      <c r="O1" s="92" t="s">
        <v>178</v>
      </c>
    </row>
    <row r="2" spans="1:15" ht="29.25" customHeight="1" x14ac:dyDescent="0.25">
      <c r="A2" s="93" t="s">
        <v>33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  <c r="N2" s="92"/>
      <c r="O2" s="92"/>
    </row>
    <row r="3" spans="1:15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5">
        <v>42298</v>
      </c>
      <c r="M3" s="75">
        <v>42321</v>
      </c>
      <c r="N3" s="75">
        <v>42451</v>
      </c>
      <c r="O3" s="75">
        <v>42515</v>
      </c>
    </row>
    <row r="4" spans="1:15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/>
      <c r="J4" s="77">
        <f t="shared" ref="J4:J47" si="0">I4-(SUM(L4:O4))</f>
        <v>0</v>
      </c>
      <c r="K4" s="78" t="str">
        <f t="shared" ref="K4:K47" si="1">IF(J4&lt;0,"ATENÇÃO","OK")</f>
        <v>OK</v>
      </c>
      <c r="L4" s="29"/>
      <c r="M4" s="29"/>
      <c r="N4" s="29"/>
      <c r="O4" s="29"/>
    </row>
    <row r="5" spans="1:15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/>
      <c r="J5" s="77">
        <f t="shared" si="0"/>
        <v>0</v>
      </c>
      <c r="K5" s="78" t="str">
        <f t="shared" si="1"/>
        <v>OK</v>
      </c>
      <c r="L5" s="29"/>
      <c r="M5" s="29"/>
      <c r="N5" s="29"/>
      <c r="O5" s="29"/>
    </row>
    <row r="6" spans="1:15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/>
      <c r="J6" s="77">
        <f t="shared" si="0"/>
        <v>0</v>
      </c>
      <c r="K6" s="78" t="str">
        <f t="shared" si="1"/>
        <v>OK</v>
      </c>
      <c r="L6" s="29"/>
      <c r="M6" s="29"/>
      <c r="N6" s="29"/>
      <c r="O6" s="29"/>
    </row>
    <row r="7" spans="1:15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/>
      <c r="J7" s="77">
        <f t="shared" si="0"/>
        <v>0</v>
      </c>
      <c r="K7" s="78" t="str">
        <f t="shared" si="1"/>
        <v>OK</v>
      </c>
      <c r="L7" s="29"/>
      <c r="M7" s="29"/>
      <c r="N7" s="29"/>
      <c r="O7" s="29"/>
    </row>
    <row r="8" spans="1:15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/>
      <c r="J8" s="77">
        <f t="shared" si="0"/>
        <v>0</v>
      </c>
      <c r="K8" s="78" t="str">
        <f t="shared" si="1"/>
        <v>OK</v>
      </c>
      <c r="L8" s="29"/>
      <c r="M8" s="29"/>
      <c r="N8" s="29"/>
      <c r="O8" s="29"/>
    </row>
    <row r="9" spans="1:15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>
        <v>2</v>
      </c>
      <c r="J9" s="77">
        <f t="shared" si="0"/>
        <v>2</v>
      </c>
      <c r="K9" s="78" t="str">
        <f t="shared" si="1"/>
        <v>OK</v>
      </c>
      <c r="L9" s="29"/>
      <c r="M9" s="29"/>
      <c r="N9" s="29"/>
      <c r="O9" s="29"/>
    </row>
    <row r="10" spans="1:15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>
        <v>5</v>
      </c>
      <c r="J10" s="77">
        <f t="shared" si="0"/>
        <v>5</v>
      </c>
      <c r="K10" s="78" t="str">
        <f t="shared" si="1"/>
        <v>OK</v>
      </c>
      <c r="L10" s="29"/>
      <c r="M10" s="29"/>
      <c r="N10" s="29"/>
      <c r="O10" s="29"/>
    </row>
    <row r="11" spans="1:15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>
        <v>30</v>
      </c>
      <c r="J11" s="77">
        <f t="shared" si="0"/>
        <v>0</v>
      </c>
      <c r="K11" s="78" t="str">
        <f t="shared" si="1"/>
        <v>OK</v>
      </c>
      <c r="L11" s="29"/>
      <c r="M11" s="29"/>
      <c r="N11" s="29"/>
      <c r="O11" s="29">
        <v>30</v>
      </c>
    </row>
    <row r="12" spans="1:15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 t="shared" si="0"/>
        <v>0</v>
      </c>
      <c r="K12" s="78" t="str">
        <f t="shared" si="1"/>
        <v>OK</v>
      </c>
      <c r="L12" s="29"/>
      <c r="M12" s="29"/>
      <c r="N12" s="29"/>
      <c r="O12" s="29"/>
    </row>
    <row r="13" spans="1:15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>
        <v>60</v>
      </c>
      <c r="J13" s="77">
        <f t="shared" si="0"/>
        <v>30</v>
      </c>
      <c r="K13" s="78" t="str">
        <f t="shared" si="1"/>
        <v>OK</v>
      </c>
      <c r="L13" s="29">
        <v>10</v>
      </c>
      <c r="M13" s="29">
        <v>10</v>
      </c>
      <c r="N13" s="29">
        <v>10</v>
      </c>
      <c r="O13" s="29"/>
    </row>
    <row r="14" spans="1:15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>
        <v>5</v>
      </c>
      <c r="J14" s="77">
        <f t="shared" si="0"/>
        <v>5</v>
      </c>
      <c r="K14" s="78" t="str">
        <f t="shared" si="1"/>
        <v>OK</v>
      </c>
      <c r="L14" s="29"/>
      <c r="M14" s="29"/>
      <c r="N14" s="29"/>
      <c r="O14" s="29"/>
    </row>
    <row r="15" spans="1:15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/>
      <c r="J15" s="77">
        <f t="shared" si="0"/>
        <v>0</v>
      </c>
      <c r="K15" s="78" t="str">
        <f t="shared" si="1"/>
        <v>OK</v>
      </c>
      <c r="L15" s="29"/>
      <c r="M15" s="29"/>
      <c r="N15" s="29"/>
      <c r="O15" s="29"/>
    </row>
    <row r="16" spans="1:15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0"/>
        <v>0</v>
      </c>
      <c r="K16" s="78" t="str">
        <f t="shared" si="1"/>
        <v>OK</v>
      </c>
      <c r="L16" s="29"/>
      <c r="M16" s="29"/>
      <c r="N16" s="29"/>
      <c r="O16" s="29"/>
    </row>
    <row r="17" spans="1:15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 t="shared" si="0"/>
        <v>0</v>
      </c>
      <c r="K17" s="78" t="str">
        <f t="shared" si="1"/>
        <v>OK</v>
      </c>
      <c r="L17" s="29"/>
      <c r="M17" s="29"/>
      <c r="N17" s="29"/>
      <c r="O17" s="29"/>
    </row>
    <row r="18" spans="1:15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/>
      <c r="J18" s="77">
        <f t="shared" si="0"/>
        <v>0</v>
      </c>
      <c r="K18" s="78" t="str">
        <f t="shared" si="1"/>
        <v>OK</v>
      </c>
      <c r="L18" s="29"/>
      <c r="M18" s="29"/>
      <c r="N18" s="29"/>
      <c r="O18" s="29"/>
    </row>
    <row r="19" spans="1:15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77">
        <f t="shared" si="0"/>
        <v>0</v>
      </c>
      <c r="K19" s="78" t="str">
        <f t="shared" si="1"/>
        <v>OK</v>
      </c>
      <c r="L19" s="29"/>
      <c r="M19" s="29"/>
      <c r="N19" s="29"/>
      <c r="O19" s="29"/>
    </row>
    <row r="20" spans="1:15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>
        <v>12</v>
      </c>
      <c r="J20" s="77">
        <f t="shared" si="0"/>
        <v>12</v>
      </c>
      <c r="K20" s="78" t="str">
        <f t="shared" si="1"/>
        <v>OK</v>
      </c>
      <c r="L20" s="29"/>
      <c r="M20" s="29"/>
      <c r="N20" s="29"/>
      <c r="O20" s="29"/>
    </row>
    <row r="21" spans="1:15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/>
      <c r="J21" s="77">
        <f t="shared" si="0"/>
        <v>0</v>
      </c>
      <c r="K21" s="78" t="str">
        <f t="shared" si="1"/>
        <v>OK</v>
      </c>
      <c r="L21" s="29"/>
      <c r="M21" s="29"/>
      <c r="N21" s="29"/>
      <c r="O21" s="29"/>
    </row>
    <row r="22" spans="1:15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77">
        <f t="shared" si="0"/>
        <v>0</v>
      </c>
      <c r="K22" s="78" t="str">
        <f t="shared" si="1"/>
        <v>OK</v>
      </c>
      <c r="L22" s="29"/>
      <c r="M22" s="29"/>
      <c r="N22" s="29"/>
      <c r="O22" s="29"/>
    </row>
    <row r="23" spans="1:15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 t="shared" si="0"/>
        <v>0</v>
      </c>
      <c r="K23" s="78" t="str">
        <f t="shared" si="1"/>
        <v>OK</v>
      </c>
      <c r="L23" s="29"/>
      <c r="M23" s="29"/>
      <c r="N23" s="29"/>
      <c r="O23" s="29"/>
    </row>
    <row r="24" spans="1:15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>
        <v>300</v>
      </c>
      <c r="J24" s="77">
        <f t="shared" si="0"/>
        <v>300</v>
      </c>
      <c r="K24" s="78" t="str">
        <f t="shared" si="1"/>
        <v>OK</v>
      </c>
      <c r="L24" s="29"/>
      <c r="M24" s="29"/>
      <c r="N24" s="29"/>
      <c r="O24" s="29"/>
    </row>
    <row r="25" spans="1:15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/>
      <c r="J25" s="77">
        <f t="shared" si="0"/>
        <v>0</v>
      </c>
      <c r="K25" s="78" t="str">
        <f t="shared" si="1"/>
        <v>OK</v>
      </c>
      <c r="L25" s="29"/>
      <c r="M25" s="29"/>
      <c r="N25" s="29"/>
      <c r="O25" s="29"/>
    </row>
    <row r="26" spans="1:15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/>
      <c r="J26" s="77">
        <f t="shared" si="0"/>
        <v>0</v>
      </c>
      <c r="K26" s="78" t="str">
        <f t="shared" si="1"/>
        <v>OK</v>
      </c>
      <c r="L26" s="29"/>
      <c r="M26" s="29"/>
      <c r="N26" s="29"/>
      <c r="O26" s="29"/>
    </row>
    <row r="27" spans="1:15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0"/>
        <v>0</v>
      </c>
      <c r="K27" s="78" t="str">
        <f t="shared" si="1"/>
        <v>OK</v>
      </c>
      <c r="L27" s="29"/>
      <c r="M27" s="29"/>
      <c r="N27" s="29"/>
      <c r="O27" s="29"/>
    </row>
    <row r="28" spans="1:15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0"/>
        <v>0</v>
      </c>
      <c r="K28" s="78" t="str">
        <f t="shared" si="1"/>
        <v>OK</v>
      </c>
      <c r="L28" s="29"/>
      <c r="M28" s="29"/>
      <c r="N28" s="29"/>
      <c r="O28" s="29"/>
    </row>
    <row r="29" spans="1:15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>
        <v>25</v>
      </c>
      <c r="J29" s="77">
        <f t="shared" si="0"/>
        <v>25</v>
      </c>
      <c r="K29" s="78" t="str">
        <f t="shared" si="1"/>
        <v>OK</v>
      </c>
      <c r="L29" s="29"/>
      <c r="M29" s="29"/>
      <c r="N29" s="29"/>
      <c r="O29" s="29"/>
    </row>
    <row r="30" spans="1:15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 t="shared" si="0"/>
        <v>0</v>
      </c>
      <c r="K30" s="78" t="str">
        <f t="shared" si="1"/>
        <v>OK</v>
      </c>
      <c r="L30" s="29"/>
      <c r="M30" s="29"/>
      <c r="N30" s="29"/>
      <c r="O30" s="29"/>
    </row>
    <row r="31" spans="1:15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  <c r="M31" s="29"/>
      <c r="N31" s="29"/>
      <c r="O31" s="29"/>
    </row>
    <row r="32" spans="1:15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  <c r="M32" s="29"/>
      <c r="N32" s="29"/>
      <c r="O32" s="29"/>
    </row>
    <row r="33" spans="1:15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/>
      <c r="J33" s="77">
        <f t="shared" si="0"/>
        <v>0</v>
      </c>
      <c r="K33" s="78" t="str">
        <f t="shared" si="1"/>
        <v>OK</v>
      </c>
      <c r="L33" s="29"/>
      <c r="M33" s="29"/>
      <c r="N33" s="29"/>
      <c r="O33" s="29"/>
    </row>
    <row r="34" spans="1:15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/>
      <c r="J34" s="77">
        <f t="shared" si="0"/>
        <v>0</v>
      </c>
      <c r="K34" s="78" t="str">
        <f t="shared" si="1"/>
        <v>OK</v>
      </c>
      <c r="L34" s="29"/>
      <c r="M34" s="29"/>
      <c r="N34" s="29"/>
      <c r="O34" s="29"/>
    </row>
    <row r="35" spans="1:15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/>
      <c r="J35" s="77">
        <f t="shared" si="0"/>
        <v>0</v>
      </c>
      <c r="K35" s="78" t="str">
        <f t="shared" si="1"/>
        <v>OK</v>
      </c>
      <c r="L35" s="29"/>
      <c r="M35" s="29"/>
      <c r="N35" s="29"/>
      <c r="O35" s="29"/>
    </row>
    <row r="36" spans="1:15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/>
      <c r="J36" s="77">
        <f t="shared" si="0"/>
        <v>0</v>
      </c>
      <c r="K36" s="78" t="str">
        <f t="shared" si="1"/>
        <v>OK</v>
      </c>
      <c r="L36" s="29"/>
      <c r="M36" s="29"/>
      <c r="N36" s="29"/>
      <c r="O36" s="29"/>
    </row>
    <row r="37" spans="1:15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0"/>
        <v>0</v>
      </c>
      <c r="K37" s="78" t="str">
        <f t="shared" si="1"/>
        <v>OK</v>
      </c>
      <c r="L37" s="29"/>
      <c r="M37" s="29"/>
      <c r="N37" s="29"/>
      <c r="O37" s="29"/>
    </row>
    <row r="38" spans="1:15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77">
        <f t="shared" si="0"/>
        <v>0</v>
      </c>
      <c r="K38" s="78" t="str">
        <f t="shared" si="1"/>
        <v>OK</v>
      </c>
      <c r="L38" s="29"/>
      <c r="M38" s="29"/>
      <c r="N38" s="29"/>
      <c r="O38" s="29"/>
    </row>
    <row r="39" spans="1:15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0"/>
        <v>0</v>
      </c>
      <c r="K39" s="78" t="str">
        <f t="shared" si="1"/>
        <v>OK</v>
      </c>
      <c r="L39" s="29"/>
      <c r="M39" s="29"/>
      <c r="N39" s="29"/>
      <c r="O39" s="29"/>
    </row>
    <row r="40" spans="1:15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  <c r="M40" s="29"/>
      <c r="N40" s="29"/>
      <c r="O40" s="29"/>
    </row>
    <row r="41" spans="1:15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  <c r="M41" s="29"/>
      <c r="N41" s="29"/>
      <c r="O41" s="29"/>
    </row>
    <row r="42" spans="1:15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  <c r="M42" s="29"/>
      <c r="N42" s="29"/>
      <c r="O42" s="29"/>
    </row>
    <row r="43" spans="1:15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  <c r="M43" s="29"/>
      <c r="N43" s="29"/>
      <c r="O43" s="29"/>
    </row>
    <row r="44" spans="1:15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  <c r="M44" s="29"/>
      <c r="N44" s="29"/>
      <c r="O44" s="29"/>
    </row>
    <row r="45" spans="1:15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  <c r="M45" s="29"/>
      <c r="N45" s="29"/>
      <c r="O45" s="29"/>
    </row>
    <row r="46" spans="1:15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  <c r="M46" s="29"/>
      <c r="N46" s="29"/>
      <c r="O46" s="29"/>
    </row>
    <row r="47" spans="1:15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  <c r="M47" s="29"/>
      <c r="N47" s="29"/>
      <c r="O47" s="29"/>
    </row>
  </sheetData>
  <mergeCells count="27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O1:O2"/>
    <mergeCell ref="A1:C1"/>
    <mergeCell ref="L1:L2"/>
    <mergeCell ref="M1:M2"/>
    <mergeCell ref="N1:N2"/>
    <mergeCell ref="D1:H1"/>
    <mergeCell ref="I1:K1"/>
    <mergeCell ref="A2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="80" zoomScaleNormal="80" workbookViewId="0">
      <selection activeCell="D4" sqref="D4:D1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3" width="12" style="24" customWidth="1"/>
    <col min="14" max="16384" width="9.7109375" style="20"/>
  </cols>
  <sheetData>
    <row r="1" spans="1:13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37</v>
      </c>
      <c r="M1" s="92" t="s">
        <v>37</v>
      </c>
    </row>
    <row r="2" spans="1:13" ht="29.25" customHeight="1" x14ac:dyDescent="0.25">
      <c r="A2" s="93" t="s">
        <v>38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</row>
    <row r="3" spans="1:13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6" t="s">
        <v>2</v>
      </c>
      <c r="M3" s="76" t="s">
        <v>2</v>
      </c>
    </row>
    <row r="4" spans="1:13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>
        <v>50</v>
      </c>
      <c r="J4" s="77">
        <f t="shared" ref="J4:J47" si="0">I4-(SUM(L4:M4))</f>
        <v>50</v>
      </c>
      <c r="K4" s="78" t="str">
        <f t="shared" ref="K4:K47" si="1">IF(J4&lt;0,"ATENÇÃO","OK")</f>
        <v>OK</v>
      </c>
      <c r="L4" s="29"/>
      <c r="M4" s="29"/>
    </row>
    <row r="5" spans="1:13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/>
      <c r="J5" s="77">
        <f t="shared" si="0"/>
        <v>0</v>
      </c>
      <c r="K5" s="78" t="str">
        <f t="shared" si="1"/>
        <v>OK</v>
      </c>
      <c r="L5" s="29"/>
      <c r="M5" s="29"/>
    </row>
    <row r="6" spans="1:13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v>250</v>
      </c>
      <c r="J6" s="77">
        <f t="shared" si="0"/>
        <v>244</v>
      </c>
      <c r="K6" s="78" t="str">
        <f t="shared" si="1"/>
        <v>OK</v>
      </c>
      <c r="L6" s="29">
        <v>6</v>
      </c>
      <c r="M6" s="29"/>
    </row>
    <row r="7" spans="1:13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/>
      <c r="J7" s="77">
        <f t="shared" si="0"/>
        <v>0</v>
      </c>
      <c r="K7" s="78" t="str">
        <f t="shared" si="1"/>
        <v>OK</v>
      </c>
      <c r="L7" s="29"/>
      <c r="M7" s="29"/>
    </row>
    <row r="8" spans="1:13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/>
      <c r="J8" s="77">
        <f t="shared" si="0"/>
        <v>0</v>
      </c>
      <c r="K8" s="78" t="str">
        <f t="shared" si="1"/>
        <v>OK</v>
      </c>
      <c r="L8" s="29"/>
      <c r="M8" s="29"/>
    </row>
    <row r="9" spans="1:13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>
        <v>10</v>
      </c>
      <c r="J9" s="77">
        <f t="shared" si="0"/>
        <v>10</v>
      </c>
      <c r="K9" s="78" t="str">
        <f t="shared" si="1"/>
        <v>OK</v>
      </c>
      <c r="L9" s="29"/>
      <c r="M9" s="29"/>
    </row>
    <row r="10" spans="1:13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>
        <v>10</v>
      </c>
      <c r="J10" s="77">
        <f t="shared" si="0"/>
        <v>10</v>
      </c>
      <c r="K10" s="78" t="str">
        <f t="shared" si="1"/>
        <v>OK</v>
      </c>
      <c r="L10" s="29"/>
      <c r="M10" s="29"/>
    </row>
    <row r="11" spans="1:13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/>
      <c r="J11" s="77">
        <f t="shared" si="0"/>
        <v>0</v>
      </c>
      <c r="K11" s="78" t="str">
        <f t="shared" si="1"/>
        <v>OK</v>
      </c>
      <c r="L11" s="29"/>
      <c r="M11" s="29"/>
    </row>
    <row r="12" spans="1:13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 t="shared" si="0"/>
        <v>0</v>
      </c>
      <c r="K12" s="78" t="str">
        <f t="shared" si="1"/>
        <v>OK</v>
      </c>
      <c r="L12" s="29"/>
      <c r="M12" s="29"/>
    </row>
    <row r="13" spans="1:13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 t="shared" si="0"/>
        <v>0</v>
      </c>
      <c r="K13" s="78" t="str">
        <f t="shared" si="1"/>
        <v>OK</v>
      </c>
      <c r="L13" s="29"/>
      <c r="M13" s="29"/>
    </row>
    <row r="14" spans="1:13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>
        <v>200</v>
      </c>
      <c r="J14" s="77">
        <f t="shared" si="0"/>
        <v>200</v>
      </c>
      <c r="K14" s="78" t="str">
        <f t="shared" si="1"/>
        <v>OK</v>
      </c>
      <c r="L14" s="29"/>
      <c r="M14" s="29"/>
    </row>
    <row r="15" spans="1:13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>
        <v>20</v>
      </c>
      <c r="J15" s="77">
        <f t="shared" si="0"/>
        <v>20</v>
      </c>
      <c r="K15" s="78" t="str">
        <f t="shared" si="1"/>
        <v>OK</v>
      </c>
      <c r="L15" s="29"/>
      <c r="M15" s="29"/>
    </row>
    <row r="16" spans="1:13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0"/>
        <v>0</v>
      </c>
      <c r="K16" s="78" t="str">
        <f t="shared" si="1"/>
        <v>OK</v>
      </c>
      <c r="L16" s="29"/>
      <c r="M16" s="29"/>
    </row>
    <row r="17" spans="1:13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 t="shared" si="0"/>
        <v>0</v>
      </c>
      <c r="K17" s="78" t="str">
        <f t="shared" si="1"/>
        <v>OK</v>
      </c>
      <c r="L17" s="29"/>
      <c r="M17" s="29"/>
    </row>
    <row r="18" spans="1:13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>
        <v>200</v>
      </c>
      <c r="J18" s="77">
        <f t="shared" si="0"/>
        <v>140</v>
      </c>
      <c r="K18" s="78" t="str">
        <f t="shared" si="1"/>
        <v>OK</v>
      </c>
      <c r="L18" s="29"/>
      <c r="M18" s="29">
        <v>60</v>
      </c>
    </row>
    <row r="19" spans="1:13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>
        <v>5</v>
      </c>
      <c r="J19" s="77">
        <f t="shared" si="0"/>
        <v>5</v>
      </c>
      <c r="K19" s="78" t="str">
        <f t="shared" si="1"/>
        <v>OK</v>
      </c>
      <c r="L19" s="29"/>
      <c r="M19" s="29"/>
    </row>
    <row r="20" spans="1:13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>
        <v>10</v>
      </c>
      <c r="J20" s="77">
        <f t="shared" si="0"/>
        <v>10</v>
      </c>
      <c r="K20" s="78" t="str">
        <f t="shared" si="1"/>
        <v>OK</v>
      </c>
      <c r="L20" s="29"/>
      <c r="M20" s="29"/>
    </row>
    <row r="21" spans="1:13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>
        <v>10</v>
      </c>
      <c r="J21" s="77">
        <f t="shared" si="0"/>
        <v>10</v>
      </c>
      <c r="K21" s="78" t="str">
        <f t="shared" si="1"/>
        <v>OK</v>
      </c>
      <c r="L21" s="29"/>
      <c r="M21" s="29"/>
    </row>
    <row r="22" spans="1:13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>
        <v>5</v>
      </c>
      <c r="J22" s="77">
        <f t="shared" si="0"/>
        <v>5</v>
      </c>
      <c r="K22" s="78" t="str">
        <f t="shared" si="1"/>
        <v>OK</v>
      </c>
      <c r="L22" s="29"/>
      <c r="M22" s="29"/>
    </row>
    <row r="23" spans="1:13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>
        <v>30</v>
      </c>
      <c r="J23" s="77">
        <f t="shared" si="0"/>
        <v>30</v>
      </c>
      <c r="K23" s="78" t="str">
        <f t="shared" si="1"/>
        <v>OK</v>
      </c>
      <c r="L23" s="29"/>
      <c r="M23" s="29"/>
    </row>
    <row r="24" spans="1:13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/>
      <c r="J24" s="77">
        <f t="shared" si="0"/>
        <v>0</v>
      </c>
      <c r="K24" s="78" t="str">
        <f t="shared" si="1"/>
        <v>OK</v>
      </c>
      <c r="L24" s="29"/>
      <c r="M24" s="29"/>
    </row>
    <row r="25" spans="1:13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/>
      <c r="J25" s="77">
        <f t="shared" si="0"/>
        <v>0</v>
      </c>
      <c r="K25" s="78" t="str">
        <f t="shared" si="1"/>
        <v>OK</v>
      </c>
      <c r="L25" s="29"/>
      <c r="M25" s="29"/>
    </row>
    <row r="26" spans="1:13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/>
      <c r="J26" s="77">
        <f t="shared" si="0"/>
        <v>0</v>
      </c>
      <c r="K26" s="78" t="str">
        <f t="shared" si="1"/>
        <v>OK</v>
      </c>
      <c r="L26" s="29"/>
      <c r="M26" s="29"/>
    </row>
    <row r="27" spans="1:13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0"/>
        <v>0</v>
      </c>
      <c r="K27" s="78" t="str">
        <f t="shared" si="1"/>
        <v>OK</v>
      </c>
      <c r="L27" s="29"/>
      <c r="M27" s="29"/>
    </row>
    <row r="28" spans="1:13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>
        <v>150</v>
      </c>
      <c r="J28" s="77">
        <f t="shared" si="0"/>
        <v>150</v>
      </c>
      <c r="K28" s="78" t="str">
        <f t="shared" si="1"/>
        <v>OK</v>
      </c>
      <c r="L28" s="29"/>
      <c r="M28" s="29"/>
    </row>
    <row r="29" spans="1:13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/>
      <c r="J29" s="77">
        <f t="shared" si="0"/>
        <v>0</v>
      </c>
      <c r="K29" s="78" t="str">
        <f t="shared" si="1"/>
        <v>OK</v>
      </c>
      <c r="L29" s="29"/>
      <c r="M29" s="29"/>
    </row>
    <row r="30" spans="1:13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 t="shared" si="0"/>
        <v>0</v>
      </c>
      <c r="K30" s="78" t="str">
        <f t="shared" si="1"/>
        <v>OK</v>
      </c>
      <c r="L30" s="29"/>
      <c r="M30" s="29"/>
    </row>
    <row r="31" spans="1:13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  <c r="M31" s="29"/>
    </row>
    <row r="32" spans="1:13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  <c r="M32" s="29"/>
    </row>
    <row r="33" spans="1:13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/>
      <c r="J33" s="77">
        <f t="shared" si="0"/>
        <v>0</v>
      </c>
      <c r="K33" s="78" t="str">
        <f t="shared" si="1"/>
        <v>OK</v>
      </c>
      <c r="L33" s="29"/>
      <c r="M33" s="29"/>
    </row>
    <row r="34" spans="1:13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/>
      <c r="J34" s="77">
        <f t="shared" si="0"/>
        <v>0</v>
      </c>
      <c r="K34" s="78" t="str">
        <f t="shared" si="1"/>
        <v>OK</v>
      </c>
      <c r="L34" s="29"/>
      <c r="M34" s="29"/>
    </row>
    <row r="35" spans="1:13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/>
      <c r="J35" s="77">
        <f t="shared" si="0"/>
        <v>0</v>
      </c>
      <c r="K35" s="78" t="str">
        <f t="shared" si="1"/>
        <v>OK</v>
      </c>
      <c r="L35" s="29"/>
      <c r="M35" s="29"/>
    </row>
    <row r="36" spans="1:13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/>
      <c r="J36" s="77">
        <f t="shared" si="0"/>
        <v>0</v>
      </c>
      <c r="K36" s="78" t="str">
        <f t="shared" si="1"/>
        <v>OK</v>
      </c>
      <c r="L36" s="29"/>
      <c r="M36" s="29"/>
    </row>
    <row r="37" spans="1:13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0"/>
        <v>0</v>
      </c>
      <c r="K37" s="78" t="str">
        <f t="shared" si="1"/>
        <v>OK</v>
      </c>
      <c r="L37" s="29"/>
      <c r="M37" s="29"/>
    </row>
    <row r="38" spans="1:13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>
        <v>20</v>
      </c>
      <c r="J38" s="77">
        <f t="shared" si="0"/>
        <v>20</v>
      </c>
      <c r="K38" s="78" t="str">
        <f t="shared" si="1"/>
        <v>OK</v>
      </c>
      <c r="L38" s="29"/>
      <c r="M38" s="29"/>
    </row>
    <row r="39" spans="1:13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>
        <v>20</v>
      </c>
      <c r="J39" s="77">
        <f t="shared" si="0"/>
        <v>20</v>
      </c>
      <c r="K39" s="78" t="str">
        <f t="shared" si="1"/>
        <v>OK</v>
      </c>
      <c r="L39" s="29"/>
      <c r="M39" s="29"/>
    </row>
    <row r="40" spans="1:13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  <c r="M40" s="29"/>
    </row>
    <row r="41" spans="1:13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  <c r="M41" s="29"/>
    </row>
    <row r="42" spans="1:13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  <c r="M42" s="29"/>
    </row>
    <row r="43" spans="1:13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  <c r="M43" s="29"/>
    </row>
    <row r="44" spans="1:13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  <c r="M44" s="29"/>
    </row>
    <row r="45" spans="1:13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  <c r="M45" s="29"/>
    </row>
    <row r="46" spans="1:13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  <c r="M46" s="29"/>
    </row>
    <row r="47" spans="1:13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  <c r="M47" s="29"/>
    </row>
  </sheetData>
  <mergeCells count="2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A1:C1"/>
    <mergeCell ref="L1:L2"/>
    <mergeCell ref="M1:M2"/>
    <mergeCell ref="D1:H1"/>
    <mergeCell ref="I1:K1"/>
    <mergeCell ref="A2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I4" sqref="I4:I4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107" t="s">
        <v>51</v>
      </c>
      <c r="B1" s="107"/>
      <c r="C1" s="107"/>
      <c r="D1" s="107" t="s">
        <v>53</v>
      </c>
      <c r="E1" s="107"/>
      <c r="F1" s="107"/>
      <c r="G1" s="107"/>
      <c r="H1" s="107"/>
      <c r="I1" s="107" t="s">
        <v>52</v>
      </c>
      <c r="J1" s="107"/>
      <c r="K1" s="107"/>
      <c r="L1" s="106" t="s">
        <v>37</v>
      </c>
      <c r="M1" s="106" t="s">
        <v>37</v>
      </c>
      <c r="N1" s="106" t="s">
        <v>37</v>
      </c>
      <c r="O1" s="106" t="s">
        <v>37</v>
      </c>
      <c r="P1" s="106" t="s">
        <v>37</v>
      </c>
      <c r="Q1" s="106" t="s">
        <v>37</v>
      </c>
      <c r="R1" s="106" t="s">
        <v>37</v>
      </c>
      <c r="S1" s="106" t="s">
        <v>37</v>
      </c>
      <c r="T1" s="106" t="s">
        <v>37</v>
      </c>
      <c r="U1" s="106" t="s">
        <v>37</v>
      </c>
      <c r="V1" s="106" t="s">
        <v>37</v>
      </c>
      <c r="W1" s="106" t="s">
        <v>37</v>
      </c>
    </row>
    <row r="2" spans="1:23" ht="29.25" customHeight="1" x14ac:dyDescent="0.25">
      <c r="A2" s="107" t="s">
        <v>34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</row>
    <row r="3" spans="1:23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39" t="s">
        <v>0</v>
      </c>
      <c r="K3" s="38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/>
      <c r="J4" s="25">
        <f t="shared" ref="J4:J47" si="0">I4-(SUM(L4:W4))</f>
        <v>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/>
      <c r="J5" s="25">
        <f t="shared" si="0"/>
        <v>0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/>
      <c r="J6" s="25">
        <f t="shared" si="0"/>
        <v>0</v>
      </c>
      <c r="K6" s="26" t="str">
        <f t="shared" si="1"/>
        <v>OK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/>
      <c r="J7" s="25">
        <f t="shared" si="0"/>
        <v>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/>
      <c r="J8" s="25">
        <f t="shared" si="0"/>
        <v>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/>
      <c r="J9" s="25">
        <f t="shared" si="0"/>
        <v>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/>
      <c r="J10" s="25">
        <f t="shared" si="0"/>
        <v>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/>
      <c r="J14" s="25">
        <f t="shared" si="0"/>
        <v>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/>
      <c r="J15" s="25">
        <f t="shared" si="0"/>
        <v>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/>
      <c r="J18" s="25">
        <f t="shared" si="0"/>
        <v>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/>
      <c r="J20" s="25">
        <f t="shared" si="0"/>
        <v>0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/>
      <c r="J21" s="25">
        <f t="shared" si="0"/>
        <v>0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>
        <v>100</v>
      </c>
      <c r="J23" s="25">
        <f t="shared" si="0"/>
        <v>100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>
        <v>800</v>
      </c>
      <c r="J24" s="25">
        <f t="shared" si="0"/>
        <v>800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>
        <v>100</v>
      </c>
      <c r="J25" s="25">
        <f t="shared" si="0"/>
        <v>100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>
        <v>20</v>
      </c>
      <c r="J26" s="25">
        <f t="shared" si="0"/>
        <v>20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>
        <v>20</v>
      </c>
      <c r="J31" s="25">
        <f t="shared" si="0"/>
        <v>20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>
        <v>150</v>
      </c>
      <c r="J33" s="25">
        <f t="shared" si="0"/>
        <v>150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>
        <v>150</v>
      </c>
      <c r="J34" s="25">
        <f t="shared" si="0"/>
        <v>150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>
        <v>30</v>
      </c>
      <c r="J36" s="25">
        <f t="shared" si="0"/>
        <v>30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="80" zoomScaleNormal="80" workbookViewId="0">
      <selection activeCell="H6" sqref="H6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12" width="12" style="24" customWidth="1"/>
    <col min="13" max="16384" width="9.7109375" style="20"/>
  </cols>
  <sheetData>
    <row r="1" spans="1:12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154</v>
      </c>
    </row>
    <row r="2" spans="1:12" ht="29.25" customHeight="1" x14ac:dyDescent="0.25">
      <c r="A2" s="93" t="s">
        <v>32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</row>
    <row r="3" spans="1:12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6" t="s">
        <v>2</v>
      </c>
    </row>
    <row r="4" spans="1:12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>
        <v>3</v>
      </c>
      <c r="J4" s="77">
        <f t="shared" ref="J4:J47" si="0">I4-(SUM(L4:L4))</f>
        <v>3</v>
      </c>
      <c r="K4" s="78" t="str">
        <f t="shared" ref="K4:K47" si="1">IF(J4&lt;0,"ATENÇÃO","OK")</f>
        <v>OK</v>
      </c>
      <c r="L4" s="29"/>
    </row>
    <row r="5" spans="1:12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>
        <v>3</v>
      </c>
      <c r="J5" s="77">
        <f t="shared" si="0"/>
        <v>3</v>
      </c>
      <c r="K5" s="78" t="str">
        <f t="shared" si="1"/>
        <v>OK</v>
      </c>
      <c r="L5" s="29"/>
    </row>
    <row r="6" spans="1:12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v>10</v>
      </c>
      <c r="J6" s="77">
        <f t="shared" si="0"/>
        <v>9</v>
      </c>
      <c r="K6" s="78" t="str">
        <f t="shared" si="1"/>
        <v>OK</v>
      </c>
      <c r="L6" s="68">
        <v>1</v>
      </c>
    </row>
    <row r="7" spans="1:12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/>
      <c r="J7" s="77">
        <f t="shared" si="0"/>
        <v>0</v>
      </c>
      <c r="K7" s="78" t="str">
        <f t="shared" si="1"/>
        <v>OK</v>
      </c>
      <c r="L7" s="29"/>
    </row>
    <row r="8" spans="1:12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/>
      <c r="J8" s="77">
        <f t="shared" si="0"/>
        <v>0</v>
      </c>
      <c r="K8" s="78" t="str">
        <f t="shared" si="1"/>
        <v>OK</v>
      </c>
      <c r="L8" s="29"/>
    </row>
    <row r="9" spans="1:12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/>
      <c r="J9" s="77">
        <f t="shared" si="0"/>
        <v>0</v>
      </c>
      <c r="K9" s="78" t="str">
        <f t="shared" si="1"/>
        <v>OK</v>
      </c>
      <c r="L9" s="29"/>
    </row>
    <row r="10" spans="1:12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/>
      <c r="J10" s="77">
        <f t="shared" si="0"/>
        <v>0</v>
      </c>
      <c r="K10" s="78" t="str">
        <f t="shared" si="1"/>
        <v>OK</v>
      </c>
      <c r="L10" s="29"/>
    </row>
    <row r="11" spans="1:12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/>
      <c r="J11" s="77">
        <f t="shared" si="0"/>
        <v>0</v>
      </c>
      <c r="K11" s="78" t="str">
        <f t="shared" si="1"/>
        <v>OK</v>
      </c>
      <c r="L11" s="29"/>
    </row>
    <row r="12" spans="1:12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 t="shared" si="0"/>
        <v>0</v>
      </c>
      <c r="K12" s="78" t="str">
        <f t="shared" si="1"/>
        <v>OK</v>
      </c>
      <c r="L12" s="29"/>
    </row>
    <row r="13" spans="1:12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 t="shared" si="0"/>
        <v>0</v>
      </c>
      <c r="K13" s="78" t="str">
        <f t="shared" si="1"/>
        <v>OK</v>
      </c>
      <c r="L13" s="29"/>
    </row>
    <row r="14" spans="1:12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/>
      <c r="J14" s="77">
        <f t="shared" si="0"/>
        <v>0</v>
      </c>
      <c r="K14" s="78" t="str">
        <f t="shared" si="1"/>
        <v>OK</v>
      </c>
      <c r="L14" s="29"/>
    </row>
    <row r="15" spans="1:12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/>
      <c r="J15" s="77">
        <f t="shared" si="0"/>
        <v>0</v>
      </c>
      <c r="K15" s="78" t="str">
        <f t="shared" si="1"/>
        <v>OK</v>
      </c>
      <c r="L15" s="29"/>
    </row>
    <row r="16" spans="1:12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0"/>
        <v>0</v>
      </c>
      <c r="K16" s="78" t="str">
        <f t="shared" si="1"/>
        <v>OK</v>
      </c>
      <c r="L16" s="29"/>
    </row>
    <row r="17" spans="1:12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 t="shared" si="0"/>
        <v>0</v>
      </c>
      <c r="K17" s="78" t="str">
        <f t="shared" si="1"/>
        <v>OK</v>
      </c>
      <c r="L17" s="29"/>
    </row>
    <row r="18" spans="1:12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/>
      <c r="J18" s="77">
        <f t="shared" si="0"/>
        <v>0</v>
      </c>
      <c r="K18" s="78" t="str">
        <f t="shared" si="1"/>
        <v>OK</v>
      </c>
      <c r="L18" s="29"/>
    </row>
    <row r="19" spans="1:12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77">
        <f t="shared" si="0"/>
        <v>0</v>
      </c>
      <c r="K19" s="78" t="str">
        <f t="shared" si="1"/>
        <v>OK</v>
      </c>
      <c r="L19" s="29"/>
    </row>
    <row r="20" spans="1:12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/>
      <c r="J20" s="77">
        <f t="shared" si="0"/>
        <v>0</v>
      </c>
      <c r="K20" s="78" t="str">
        <f t="shared" si="1"/>
        <v>OK</v>
      </c>
      <c r="L20" s="29"/>
    </row>
    <row r="21" spans="1:12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/>
      <c r="J21" s="77">
        <f t="shared" si="0"/>
        <v>0</v>
      </c>
      <c r="K21" s="78" t="str">
        <f t="shared" si="1"/>
        <v>OK</v>
      </c>
      <c r="L21" s="29"/>
    </row>
    <row r="22" spans="1:12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77">
        <f t="shared" si="0"/>
        <v>0</v>
      </c>
      <c r="K22" s="78" t="str">
        <f t="shared" si="1"/>
        <v>OK</v>
      </c>
      <c r="L22" s="29"/>
    </row>
    <row r="23" spans="1:12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 t="shared" si="0"/>
        <v>0</v>
      </c>
      <c r="K23" s="78" t="str">
        <f t="shared" si="1"/>
        <v>OK</v>
      </c>
      <c r="L23" s="29"/>
    </row>
    <row r="24" spans="1:12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>
        <v>500</v>
      </c>
      <c r="J24" s="77">
        <f t="shared" si="0"/>
        <v>500</v>
      </c>
      <c r="K24" s="78" t="str">
        <f t="shared" si="1"/>
        <v>OK</v>
      </c>
      <c r="L24" s="29"/>
    </row>
    <row r="25" spans="1:12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>
        <v>500</v>
      </c>
      <c r="J25" s="77">
        <f t="shared" si="0"/>
        <v>500</v>
      </c>
      <c r="K25" s="78" t="str">
        <f t="shared" si="1"/>
        <v>OK</v>
      </c>
      <c r="L25" s="29"/>
    </row>
    <row r="26" spans="1:12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/>
      <c r="J26" s="77">
        <f t="shared" si="0"/>
        <v>0</v>
      </c>
      <c r="K26" s="78" t="str">
        <f t="shared" si="1"/>
        <v>OK</v>
      </c>
      <c r="L26" s="29"/>
    </row>
    <row r="27" spans="1:12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0"/>
        <v>0</v>
      </c>
      <c r="K27" s="78" t="str">
        <f t="shared" si="1"/>
        <v>OK</v>
      </c>
      <c r="L27" s="29"/>
    </row>
    <row r="28" spans="1:12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0"/>
        <v>0</v>
      </c>
      <c r="K28" s="78" t="str">
        <f t="shared" si="1"/>
        <v>OK</v>
      </c>
      <c r="L28" s="29"/>
    </row>
    <row r="29" spans="1:12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/>
      <c r="J29" s="77">
        <f t="shared" si="0"/>
        <v>0</v>
      </c>
      <c r="K29" s="78" t="str">
        <f t="shared" si="1"/>
        <v>OK</v>
      </c>
      <c r="L29" s="29"/>
    </row>
    <row r="30" spans="1:12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 t="shared" si="0"/>
        <v>0</v>
      </c>
      <c r="K30" s="78" t="str">
        <f t="shared" si="1"/>
        <v>OK</v>
      </c>
      <c r="L30" s="29"/>
    </row>
    <row r="31" spans="1:12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0"/>
        <v>0</v>
      </c>
      <c r="K31" s="78" t="str">
        <f t="shared" si="1"/>
        <v>OK</v>
      </c>
      <c r="L31" s="29"/>
    </row>
    <row r="32" spans="1:12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0"/>
        <v>0</v>
      </c>
      <c r="K32" s="78" t="str">
        <f t="shared" si="1"/>
        <v>OK</v>
      </c>
      <c r="L32" s="29"/>
    </row>
    <row r="33" spans="1:12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>
        <v>500</v>
      </c>
      <c r="J33" s="77">
        <f t="shared" si="0"/>
        <v>500</v>
      </c>
      <c r="K33" s="78" t="str">
        <f t="shared" si="1"/>
        <v>OK</v>
      </c>
      <c r="L33" s="29"/>
    </row>
    <row r="34" spans="1:12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>
        <v>500</v>
      </c>
      <c r="J34" s="77">
        <f t="shared" si="0"/>
        <v>500</v>
      </c>
      <c r="K34" s="78" t="str">
        <f t="shared" si="1"/>
        <v>OK</v>
      </c>
      <c r="L34" s="29"/>
    </row>
    <row r="35" spans="1:12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/>
      <c r="J35" s="77">
        <f t="shared" si="0"/>
        <v>0</v>
      </c>
      <c r="K35" s="78" t="str">
        <f t="shared" si="1"/>
        <v>OK</v>
      </c>
      <c r="L35" s="29"/>
    </row>
    <row r="36" spans="1:12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>
        <v>100</v>
      </c>
      <c r="J36" s="77">
        <f t="shared" si="0"/>
        <v>100</v>
      </c>
      <c r="K36" s="78" t="str">
        <f t="shared" si="1"/>
        <v>OK</v>
      </c>
      <c r="L36" s="29"/>
    </row>
    <row r="37" spans="1:12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0"/>
        <v>0</v>
      </c>
      <c r="K37" s="78" t="str">
        <f t="shared" si="1"/>
        <v>OK</v>
      </c>
      <c r="L37" s="29"/>
    </row>
    <row r="38" spans="1:12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77">
        <f t="shared" si="0"/>
        <v>0</v>
      </c>
      <c r="K38" s="78" t="str">
        <f t="shared" si="1"/>
        <v>OK</v>
      </c>
      <c r="L38" s="29"/>
    </row>
    <row r="39" spans="1:12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0"/>
        <v>0</v>
      </c>
      <c r="K39" s="78" t="str">
        <f t="shared" si="1"/>
        <v>OK</v>
      </c>
      <c r="L39" s="29"/>
    </row>
    <row r="40" spans="1:12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0"/>
        <v>0</v>
      </c>
      <c r="K40" s="78" t="str">
        <f t="shared" si="1"/>
        <v>OK</v>
      </c>
      <c r="L40" s="29"/>
    </row>
    <row r="41" spans="1:12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0"/>
        <v>0</v>
      </c>
      <c r="K41" s="78" t="str">
        <f t="shared" si="1"/>
        <v>OK</v>
      </c>
      <c r="L41" s="29"/>
    </row>
    <row r="42" spans="1:12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0"/>
        <v>0</v>
      </c>
      <c r="K42" s="78" t="str">
        <f t="shared" si="1"/>
        <v>OK</v>
      </c>
      <c r="L42" s="29"/>
    </row>
    <row r="43" spans="1:12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0"/>
        <v>0</v>
      </c>
      <c r="K43" s="78" t="str">
        <f t="shared" si="1"/>
        <v>OK</v>
      </c>
      <c r="L43" s="29"/>
    </row>
    <row r="44" spans="1:12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0"/>
        <v>0</v>
      </c>
      <c r="K44" s="78" t="str">
        <f t="shared" si="1"/>
        <v>OK</v>
      </c>
      <c r="L44" s="29"/>
    </row>
    <row r="45" spans="1:12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0"/>
        <v>0</v>
      </c>
      <c r="K45" s="78" t="str">
        <f t="shared" si="1"/>
        <v>OK</v>
      </c>
      <c r="L45" s="29"/>
    </row>
    <row r="46" spans="1:12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0"/>
        <v>0</v>
      </c>
      <c r="K46" s="78" t="str">
        <f t="shared" si="1"/>
        <v>OK</v>
      </c>
      <c r="L46" s="29"/>
    </row>
    <row r="47" spans="1:12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0"/>
        <v>0</v>
      </c>
      <c r="K47" s="78" t="str">
        <f t="shared" si="1"/>
        <v>OK</v>
      </c>
      <c r="L47" s="29"/>
    </row>
  </sheetData>
  <mergeCells count="24">
    <mergeCell ref="A24:A31"/>
    <mergeCell ref="B24:B31"/>
    <mergeCell ref="D25:D26"/>
    <mergeCell ref="D27:D28"/>
    <mergeCell ref="A42:A46"/>
    <mergeCell ref="B42:B46"/>
    <mergeCell ref="A33:A34"/>
    <mergeCell ref="B33:B34"/>
    <mergeCell ref="A35:A37"/>
    <mergeCell ref="B35:B37"/>
    <mergeCell ref="A38:A39"/>
    <mergeCell ref="B38:B39"/>
    <mergeCell ref="L1:L2"/>
    <mergeCell ref="D1:H1"/>
    <mergeCell ref="I1:K1"/>
    <mergeCell ref="A2:K2"/>
    <mergeCell ref="A20:A22"/>
    <mergeCell ref="B20:B22"/>
    <mergeCell ref="D20:D22"/>
    <mergeCell ref="A4:A17"/>
    <mergeCell ref="B4:B17"/>
    <mergeCell ref="D4:D14"/>
    <mergeCell ref="D15:D17"/>
    <mergeCell ref="A1:C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zoomScale="80" zoomScaleNormal="80" workbookViewId="0">
      <selection activeCell="F1" sqref="A1:XFD1048576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1.28515625" style="28" customWidth="1"/>
    <col min="10" max="10" width="13.28515625" style="80" customWidth="1"/>
    <col min="11" max="11" width="12.5703125" style="23" customWidth="1"/>
    <col min="12" max="24" width="12" style="24" customWidth="1"/>
    <col min="25" max="16384" width="9.7109375" style="20"/>
  </cols>
  <sheetData>
    <row r="1" spans="1:24" ht="32.25" customHeight="1" x14ac:dyDescent="0.25">
      <c r="A1" s="93" t="s">
        <v>51</v>
      </c>
      <c r="B1" s="93"/>
      <c r="C1" s="93"/>
      <c r="D1" s="93" t="s">
        <v>53</v>
      </c>
      <c r="E1" s="93"/>
      <c r="F1" s="93"/>
      <c r="G1" s="93"/>
      <c r="H1" s="93"/>
      <c r="I1" s="93" t="s">
        <v>52</v>
      </c>
      <c r="J1" s="93"/>
      <c r="K1" s="93"/>
      <c r="L1" s="92" t="s">
        <v>143</v>
      </c>
      <c r="M1" s="92" t="s">
        <v>144</v>
      </c>
      <c r="N1" s="92" t="s">
        <v>145</v>
      </c>
      <c r="O1" s="92" t="s">
        <v>146</v>
      </c>
      <c r="P1" s="92" t="s">
        <v>147</v>
      </c>
      <c r="Q1" s="92" t="s">
        <v>148</v>
      </c>
      <c r="R1" s="92" t="s">
        <v>149</v>
      </c>
      <c r="S1" s="92" t="s">
        <v>179</v>
      </c>
      <c r="T1" s="92" t="s">
        <v>180</v>
      </c>
      <c r="U1" s="92" t="s">
        <v>181</v>
      </c>
      <c r="V1" s="92" t="s">
        <v>182</v>
      </c>
      <c r="W1" s="92" t="s">
        <v>183</v>
      </c>
      <c r="X1" s="92" t="s">
        <v>184</v>
      </c>
    </row>
    <row r="2" spans="1:24" ht="29.25" customHeight="1" x14ac:dyDescent="0.25">
      <c r="A2" s="93" t="s">
        <v>36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s="21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79</v>
      </c>
      <c r="F3" s="71" t="s">
        <v>9</v>
      </c>
      <c r="G3" s="71" t="s">
        <v>40</v>
      </c>
      <c r="H3" s="72" t="s">
        <v>5</v>
      </c>
      <c r="I3" s="73" t="s">
        <v>28</v>
      </c>
      <c r="J3" s="74" t="s">
        <v>0</v>
      </c>
      <c r="K3" s="70" t="s">
        <v>7</v>
      </c>
      <c r="L3" s="75">
        <v>42240</v>
      </c>
      <c r="M3" s="75">
        <v>42255</v>
      </c>
      <c r="N3" s="76" t="s">
        <v>2</v>
      </c>
      <c r="O3" s="75">
        <v>42269</v>
      </c>
      <c r="P3" s="75">
        <v>42285</v>
      </c>
      <c r="Q3" s="75">
        <v>42335</v>
      </c>
      <c r="R3" s="75">
        <v>42335</v>
      </c>
      <c r="S3" s="75">
        <v>42450</v>
      </c>
      <c r="T3" s="75">
        <v>42450</v>
      </c>
      <c r="U3" s="75">
        <v>42495</v>
      </c>
      <c r="V3" s="75">
        <v>42495</v>
      </c>
      <c r="W3" s="75">
        <v>42496</v>
      </c>
      <c r="X3" s="75">
        <v>42521</v>
      </c>
    </row>
    <row r="4" spans="1:24" ht="19.5" customHeight="1" x14ac:dyDescent="0.25">
      <c r="A4" s="94" t="s">
        <v>124</v>
      </c>
      <c r="B4" s="97">
        <v>1</v>
      </c>
      <c r="C4" s="30">
        <v>1</v>
      </c>
      <c r="D4" s="100" t="s">
        <v>54</v>
      </c>
      <c r="E4" s="32" t="s">
        <v>80</v>
      </c>
      <c r="F4" s="32" t="s">
        <v>9</v>
      </c>
      <c r="G4" s="32" t="s">
        <v>123</v>
      </c>
      <c r="H4" s="49">
        <v>10.3</v>
      </c>
      <c r="I4" s="63">
        <v>8</v>
      </c>
      <c r="J4" s="77">
        <f>I4-(SUM(L4:X4))</f>
        <v>8</v>
      </c>
      <c r="K4" s="78" t="str">
        <f t="shared" ref="K4:K47" si="0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19.5" customHeight="1" x14ac:dyDescent="0.25">
      <c r="A5" s="95"/>
      <c r="B5" s="98"/>
      <c r="C5" s="30">
        <v>2</v>
      </c>
      <c r="D5" s="101"/>
      <c r="E5" s="33" t="s">
        <v>81</v>
      </c>
      <c r="F5" s="33" t="s">
        <v>9</v>
      </c>
      <c r="G5" s="32" t="s">
        <v>123</v>
      </c>
      <c r="H5" s="49">
        <v>36.200000000000003</v>
      </c>
      <c r="I5" s="63"/>
      <c r="J5" s="77">
        <f t="shared" ref="J5:J47" si="1">I5-(SUM(L5:X5))</f>
        <v>0</v>
      </c>
      <c r="K5" s="78" t="str">
        <f t="shared" si="0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9.5" customHeight="1" x14ac:dyDescent="0.25">
      <c r="A6" s="95"/>
      <c r="B6" s="98"/>
      <c r="C6" s="30">
        <v>3</v>
      </c>
      <c r="D6" s="101"/>
      <c r="E6" s="33" t="s">
        <v>82</v>
      </c>
      <c r="F6" s="33" t="s">
        <v>9</v>
      </c>
      <c r="G6" s="32" t="s">
        <v>123</v>
      </c>
      <c r="H6" s="49">
        <v>33</v>
      </c>
      <c r="I6" s="63">
        <v>50</v>
      </c>
      <c r="J6" s="77">
        <f t="shared" si="1"/>
        <v>0</v>
      </c>
      <c r="K6" s="78" t="str">
        <f t="shared" si="0"/>
        <v>OK</v>
      </c>
      <c r="L6" s="68">
        <v>25</v>
      </c>
      <c r="M6" s="68">
        <v>2</v>
      </c>
      <c r="N6" s="86"/>
      <c r="O6" s="68">
        <v>1</v>
      </c>
      <c r="P6" s="68">
        <v>5</v>
      </c>
      <c r="Q6" s="67">
        <v>1</v>
      </c>
      <c r="R6" s="29"/>
      <c r="S6" s="29"/>
      <c r="T6" s="29"/>
      <c r="U6" s="68">
        <v>6</v>
      </c>
      <c r="V6" s="68">
        <v>2</v>
      </c>
      <c r="W6" s="68">
        <v>1</v>
      </c>
      <c r="X6" s="68">
        <v>7</v>
      </c>
    </row>
    <row r="7" spans="1:24" ht="19.5" customHeight="1" x14ac:dyDescent="0.25">
      <c r="A7" s="95"/>
      <c r="B7" s="98"/>
      <c r="C7" s="30">
        <v>4</v>
      </c>
      <c r="D7" s="101"/>
      <c r="E7" s="32" t="s">
        <v>83</v>
      </c>
      <c r="F7" s="32" t="s">
        <v>9</v>
      </c>
      <c r="G7" s="32" t="s">
        <v>123</v>
      </c>
      <c r="H7" s="49">
        <v>39</v>
      </c>
      <c r="I7" s="63"/>
      <c r="J7" s="77">
        <f t="shared" si="1"/>
        <v>0</v>
      </c>
      <c r="K7" s="78" t="str">
        <f t="shared" si="0"/>
        <v>OK</v>
      </c>
      <c r="L7" s="29"/>
      <c r="M7" s="29"/>
      <c r="N7" s="29"/>
      <c r="O7" s="29"/>
      <c r="P7" s="29"/>
      <c r="Q7" s="29"/>
      <c r="R7" s="29"/>
      <c r="S7" s="29"/>
      <c r="T7" s="64"/>
      <c r="U7" s="29"/>
      <c r="V7" s="29"/>
      <c r="W7" s="29"/>
      <c r="X7" s="29"/>
    </row>
    <row r="8" spans="1:24" ht="19.5" customHeight="1" x14ac:dyDescent="0.25">
      <c r="A8" s="95"/>
      <c r="B8" s="98"/>
      <c r="C8" s="30">
        <v>5</v>
      </c>
      <c r="D8" s="101"/>
      <c r="E8" s="33" t="s">
        <v>84</v>
      </c>
      <c r="F8" s="33" t="s">
        <v>9</v>
      </c>
      <c r="G8" s="32" t="s">
        <v>123</v>
      </c>
      <c r="H8" s="49">
        <v>52.3</v>
      </c>
      <c r="I8" s="63">
        <v>2</v>
      </c>
      <c r="J8" s="77">
        <f t="shared" si="1"/>
        <v>0</v>
      </c>
      <c r="K8" s="78" t="str">
        <f t="shared" si="0"/>
        <v>OK</v>
      </c>
      <c r="L8" s="29"/>
      <c r="M8" s="29"/>
      <c r="N8" s="29"/>
      <c r="O8" s="29"/>
      <c r="P8" s="29"/>
      <c r="Q8" s="29"/>
      <c r="R8" s="29"/>
      <c r="S8" s="29"/>
      <c r="T8" s="67">
        <v>2</v>
      </c>
      <c r="U8" s="29"/>
      <c r="V8" s="29"/>
      <c r="W8" s="29"/>
      <c r="X8" s="29"/>
    </row>
    <row r="9" spans="1:24" ht="19.5" customHeight="1" x14ac:dyDescent="0.25">
      <c r="A9" s="95"/>
      <c r="B9" s="98"/>
      <c r="C9" s="30">
        <v>6</v>
      </c>
      <c r="D9" s="101"/>
      <c r="E9" s="33" t="s">
        <v>85</v>
      </c>
      <c r="F9" s="33" t="s">
        <v>9</v>
      </c>
      <c r="G9" s="32" t="s">
        <v>123</v>
      </c>
      <c r="H9" s="49">
        <v>34</v>
      </c>
      <c r="I9" s="63">
        <v>6</v>
      </c>
      <c r="J9" s="77">
        <f t="shared" si="1"/>
        <v>0</v>
      </c>
      <c r="K9" s="78" t="str">
        <f t="shared" si="0"/>
        <v>OK</v>
      </c>
      <c r="L9" s="29"/>
      <c r="M9" s="29"/>
      <c r="N9" s="29"/>
      <c r="O9" s="29"/>
      <c r="P9" s="68">
        <v>2</v>
      </c>
      <c r="Q9" s="29"/>
      <c r="R9" s="29"/>
      <c r="S9" s="29"/>
      <c r="T9" s="64"/>
      <c r="U9" s="68">
        <v>4</v>
      </c>
      <c r="V9" s="29"/>
      <c r="W9" s="29"/>
      <c r="X9" s="29"/>
    </row>
    <row r="10" spans="1:24" ht="19.5" customHeight="1" x14ac:dyDescent="0.25">
      <c r="A10" s="95"/>
      <c r="B10" s="98"/>
      <c r="C10" s="30">
        <v>7</v>
      </c>
      <c r="D10" s="101"/>
      <c r="E10" s="32" t="s">
        <v>86</v>
      </c>
      <c r="F10" s="32" t="s">
        <v>9</v>
      </c>
      <c r="G10" s="32" t="s">
        <v>123</v>
      </c>
      <c r="H10" s="49">
        <v>59</v>
      </c>
      <c r="I10" s="63"/>
      <c r="J10" s="77">
        <f t="shared" si="1"/>
        <v>0</v>
      </c>
      <c r="K10" s="78" t="str">
        <f t="shared" si="0"/>
        <v>OK</v>
      </c>
      <c r="L10" s="29"/>
      <c r="M10" s="29"/>
      <c r="N10" s="29"/>
      <c r="O10" s="29"/>
      <c r="P10" s="29"/>
      <c r="Q10" s="29"/>
      <c r="R10" s="29"/>
      <c r="S10" s="29"/>
      <c r="T10" s="64"/>
      <c r="U10" s="29"/>
      <c r="V10" s="29"/>
      <c r="W10" s="29"/>
      <c r="X10" s="29"/>
    </row>
    <row r="11" spans="1:24" ht="19.5" customHeight="1" x14ac:dyDescent="0.25">
      <c r="A11" s="95"/>
      <c r="B11" s="98"/>
      <c r="C11" s="30">
        <v>8</v>
      </c>
      <c r="D11" s="101"/>
      <c r="E11" s="33" t="s">
        <v>87</v>
      </c>
      <c r="F11" s="33" t="s">
        <v>121</v>
      </c>
      <c r="G11" s="32" t="s">
        <v>123</v>
      </c>
      <c r="H11" s="49">
        <v>26</v>
      </c>
      <c r="I11" s="63"/>
      <c r="J11" s="77">
        <f t="shared" si="1"/>
        <v>0</v>
      </c>
      <c r="K11" s="78" t="str">
        <f t="shared" si="0"/>
        <v>OK</v>
      </c>
      <c r="L11" s="29"/>
      <c r="M11" s="29"/>
      <c r="N11" s="29"/>
      <c r="O11" s="29"/>
      <c r="P11" s="29"/>
      <c r="Q11" s="29"/>
      <c r="R11" s="29"/>
      <c r="S11" s="29"/>
      <c r="T11" s="64"/>
      <c r="U11" s="29"/>
      <c r="V11" s="29"/>
      <c r="W11" s="29"/>
      <c r="X11" s="29"/>
    </row>
    <row r="12" spans="1:24" ht="19.5" customHeight="1" x14ac:dyDescent="0.25">
      <c r="A12" s="95"/>
      <c r="B12" s="98"/>
      <c r="C12" s="30">
        <v>9</v>
      </c>
      <c r="D12" s="101"/>
      <c r="E12" s="33" t="s">
        <v>88</v>
      </c>
      <c r="F12" s="33" t="s">
        <v>9</v>
      </c>
      <c r="G12" s="32" t="s">
        <v>123</v>
      </c>
      <c r="H12" s="49">
        <v>29.3</v>
      </c>
      <c r="I12" s="63"/>
      <c r="J12" s="77">
        <f t="shared" si="1"/>
        <v>0</v>
      </c>
      <c r="K12" s="78" t="str">
        <f t="shared" si="0"/>
        <v>OK</v>
      </c>
      <c r="L12" s="29"/>
      <c r="M12" s="29"/>
      <c r="N12" s="29"/>
      <c r="O12" s="29"/>
      <c r="P12" s="29"/>
      <c r="Q12" s="29"/>
      <c r="R12" s="29"/>
      <c r="S12" s="29"/>
      <c r="T12" s="64"/>
      <c r="U12" s="29"/>
      <c r="V12" s="29"/>
      <c r="W12" s="29"/>
      <c r="X12" s="29"/>
    </row>
    <row r="13" spans="1:24" ht="19.5" customHeight="1" x14ac:dyDescent="0.25">
      <c r="A13" s="95"/>
      <c r="B13" s="98"/>
      <c r="C13" s="30">
        <v>10</v>
      </c>
      <c r="D13" s="101"/>
      <c r="E13" s="32" t="s">
        <v>89</v>
      </c>
      <c r="F13" s="32" t="s">
        <v>9</v>
      </c>
      <c r="G13" s="32" t="s">
        <v>123</v>
      </c>
      <c r="H13" s="49">
        <v>30</v>
      </c>
      <c r="I13" s="63"/>
      <c r="J13" s="77">
        <f t="shared" si="1"/>
        <v>0</v>
      </c>
      <c r="K13" s="78" t="str">
        <f t="shared" si="0"/>
        <v>OK</v>
      </c>
      <c r="L13" s="29"/>
      <c r="M13" s="29"/>
      <c r="N13" s="29"/>
      <c r="O13" s="29"/>
      <c r="P13" s="29"/>
      <c r="Q13" s="29"/>
      <c r="R13" s="29"/>
      <c r="S13" s="29"/>
      <c r="T13" s="64"/>
      <c r="U13" s="29"/>
      <c r="V13" s="29"/>
      <c r="W13" s="29"/>
      <c r="X13" s="29"/>
    </row>
    <row r="14" spans="1:24" ht="19.5" customHeight="1" x14ac:dyDescent="0.25">
      <c r="A14" s="95"/>
      <c r="B14" s="98"/>
      <c r="C14" s="30">
        <v>11</v>
      </c>
      <c r="D14" s="102"/>
      <c r="E14" s="33" t="s">
        <v>90</v>
      </c>
      <c r="F14" s="33" t="s">
        <v>9</v>
      </c>
      <c r="G14" s="32" t="s">
        <v>123</v>
      </c>
      <c r="H14" s="49">
        <v>25</v>
      </c>
      <c r="I14" s="63">
        <v>22</v>
      </c>
      <c r="J14" s="77">
        <f t="shared" si="1"/>
        <v>0</v>
      </c>
      <c r="K14" s="78" t="str">
        <f t="shared" si="0"/>
        <v>OK</v>
      </c>
      <c r="L14" s="67">
        <v>2</v>
      </c>
      <c r="M14" s="67">
        <v>1</v>
      </c>
      <c r="N14" s="29"/>
      <c r="O14" s="29"/>
      <c r="P14" s="29"/>
      <c r="Q14" s="67">
        <v>8</v>
      </c>
      <c r="R14" s="67">
        <v>2</v>
      </c>
      <c r="S14" s="29"/>
      <c r="T14" s="67">
        <v>1</v>
      </c>
      <c r="U14" s="68">
        <v>8</v>
      </c>
      <c r="V14" s="29"/>
      <c r="W14" s="29"/>
      <c r="X14" s="29"/>
    </row>
    <row r="15" spans="1:24" ht="19.5" customHeight="1" x14ac:dyDescent="0.25">
      <c r="A15" s="95"/>
      <c r="B15" s="98"/>
      <c r="C15" s="30">
        <v>12</v>
      </c>
      <c r="D15" s="100" t="s">
        <v>55</v>
      </c>
      <c r="E15" s="33" t="s">
        <v>91</v>
      </c>
      <c r="F15" s="33" t="s">
        <v>121</v>
      </c>
      <c r="G15" s="32" t="s">
        <v>123</v>
      </c>
      <c r="H15" s="49">
        <v>65</v>
      </c>
      <c r="I15" s="63">
        <v>2</v>
      </c>
      <c r="J15" s="77">
        <f t="shared" si="1"/>
        <v>2</v>
      </c>
      <c r="K15" s="78" t="str">
        <f t="shared" si="0"/>
        <v>OK</v>
      </c>
      <c r="L15" s="29"/>
      <c r="M15" s="29"/>
      <c r="N15" s="29"/>
      <c r="O15" s="29"/>
      <c r="P15" s="29"/>
      <c r="Q15" s="29"/>
      <c r="R15" s="29"/>
      <c r="S15" s="29"/>
      <c r="T15" s="64"/>
      <c r="U15" s="29"/>
      <c r="V15" s="29"/>
      <c r="W15" s="29"/>
      <c r="X15" s="29"/>
    </row>
    <row r="16" spans="1:24" ht="19.5" customHeight="1" x14ac:dyDescent="0.25">
      <c r="A16" s="95"/>
      <c r="B16" s="98"/>
      <c r="C16" s="30">
        <v>13</v>
      </c>
      <c r="D16" s="101"/>
      <c r="E16" s="32" t="s">
        <v>92</v>
      </c>
      <c r="F16" s="32" t="s">
        <v>9</v>
      </c>
      <c r="G16" s="32" t="s">
        <v>123</v>
      </c>
      <c r="H16" s="49">
        <v>189.86</v>
      </c>
      <c r="I16" s="63"/>
      <c r="J16" s="77">
        <f t="shared" si="1"/>
        <v>0</v>
      </c>
      <c r="K16" s="78" t="str">
        <f t="shared" si="0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9.5" customHeight="1" x14ac:dyDescent="0.25">
      <c r="A17" s="96"/>
      <c r="B17" s="99"/>
      <c r="C17" s="30">
        <v>14</v>
      </c>
      <c r="D17" s="102"/>
      <c r="E17" s="33" t="s">
        <v>93</v>
      </c>
      <c r="F17" s="33" t="s">
        <v>9</v>
      </c>
      <c r="G17" s="32" t="s">
        <v>123</v>
      </c>
      <c r="H17" s="49">
        <v>73</v>
      </c>
      <c r="I17" s="63"/>
      <c r="J17" s="77">
        <f t="shared" si="1"/>
        <v>0</v>
      </c>
      <c r="K17" s="78" t="str">
        <f t="shared" si="0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75" x14ac:dyDescent="0.25">
      <c r="A18" s="37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49">
        <v>49.5</v>
      </c>
      <c r="I18" s="63">
        <v>9</v>
      </c>
      <c r="J18" s="77">
        <f t="shared" si="1"/>
        <v>9</v>
      </c>
      <c r="K18" s="78" t="str">
        <f t="shared" si="0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20" x14ac:dyDescent="0.25">
      <c r="A19" s="37" t="s">
        <v>126</v>
      </c>
      <c r="B19" s="51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49">
        <v>40.19</v>
      </c>
      <c r="I19" s="63"/>
      <c r="J19" s="77">
        <f t="shared" si="1"/>
        <v>0</v>
      </c>
      <c r="K19" s="78" t="str">
        <f t="shared" si="0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36" customHeight="1" x14ac:dyDescent="0.25">
      <c r="A20" s="94" t="s">
        <v>126</v>
      </c>
      <c r="B20" s="97">
        <v>4</v>
      </c>
      <c r="C20" s="30">
        <v>17</v>
      </c>
      <c r="D20" s="100" t="s">
        <v>58</v>
      </c>
      <c r="E20" s="33" t="s">
        <v>96</v>
      </c>
      <c r="F20" s="33" t="s">
        <v>9</v>
      </c>
      <c r="G20" s="32" t="s">
        <v>123</v>
      </c>
      <c r="H20" s="49">
        <v>429.72</v>
      </c>
      <c r="I20" s="63"/>
      <c r="J20" s="77">
        <f t="shared" si="1"/>
        <v>0</v>
      </c>
      <c r="K20" s="78" t="str">
        <f t="shared" si="0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36" customHeight="1" x14ac:dyDescent="0.25">
      <c r="A21" s="95"/>
      <c r="B21" s="98"/>
      <c r="C21" s="30">
        <v>18</v>
      </c>
      <c r="D21" s="101"/>
      <c r="E21" s="33" t="s">
        <v>97</v>
      </c>
      <c r="F21" s="33" t="s">
        <v>9</v>
      </c>
      <c r="G21" s="32" t="s">
        <v>123</v>
      </c>
      <c r="H21" s="49">
        <v>1055.06</v>
      </c>
      <c r="I21" s="63"/>
      <c r="J21" s="77">
        <f t="shared" si="1"/>
        <v>0</v>
      </c>
      <c r="K21" s="78" t="str">
        <f t="shared" si="0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36" customHeight="1" x14ac:dyDescent="0.25">
      <c r="A22" s="96"/>
      <c r="B22" s="99"/>
      <c r="C22" s="30">
        <v>19</v>
      </c>
      <c r="D22" s="102"/>
      <c r="E22" s="32" t="s">
        <v>98</v>
      </c>
      <c r="F22" s="32" t="s">
        <v>9</v>
      </c>
      <c r="G22" s="32" t="s">
        <v>123</v>
      </c>
      <c r="H22" s="49">
        <v>1157.2</v>
      </c>
      <c r="I22" s="63"/>
      <c r="J22" s="77">
        <f t="shared" si="1"/>
        <v>0</v>
      </c>
      <c r="K22" s="78" t="str">
        <f t="shared" si="0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75" x14ac:dyDescent="0.25">
      <c r="A23" s="37" t="s">
        <v>126</v>
      </c>
      <c r="B23" s="51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49">
        <v>11.33</v>
      </c>
      <c r="I23" s="63"/>
      <c r="J23" s="77">
        <f t="shared" si="1"/>
        <v>0</v>
      </c>
      <c r="K23" s="78" t="str">
        <f t="shared" si="0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63" customHeight="1" x14ac:dyDescent="0.25">
      <c r="A24" s="94" t="s">
        <v>126</v>
      </c>
      <c r="B24" s="97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49">
        <v>0.4</v>
      </c>
      <c r="I24" s="63">
        <v>200</v>
      </c>
      <c r="J24" s="77">
        <f t="shared" si="1"/>
        <v>200</v>
      </c>
      <c r="K24" s="78" t="str">
        <f t="shared" si="0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30.75" customHeight="1" x14ac:dyDescent="0.25">
      <c r="A25" s="95"/>
      <c r="B25" s="98"/>
      <c r="C25" s="30">
        <v>22</v>
      </c>
      <c r="D25" s="100" t="s">
        <v>61</v>
      </c>
      <c r="E25" s="32" t="s">
        <v>101</v>
      </c>
      <c r="F25" s="32" t="s">
        <v>9</v>
      </c>
      <c r="G25" s="32" t="s">
        <v>123</v>
      </c>
      <c r="H25" s="49">
        <v>0.5</v>
      </c>
      <c r="I25" s="63"/>
      <c r="J25" s="77">
        <f t="shared" si="1"/>
        <v>0</v>
      </c>
      <c r="K25" s="78" t="str">
        <f t="shared" si="0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30.75" customHeight="1" x14ac:dyDescent="0.25">
      <c r="A26" s="95"/>
      <c r="B26" s="98"/>
      <c r="C26" s="30">
        <v>23</v>
      </c>
      <c r="D26" s="102"/>
      <c r="E26" s="33" t="s">
        <v>102</v>
      </c>
      <c r="F26" s="33" t="s">
        <v>9</v>
      </c>
      <c r="G26" s="32" t="s">
        <v>123</v>
      </c>
      <c r="H26" s="49">
        <v>1.27</v>
      </c>
      <c r="I26" s="63"/>
      <c r="J26" s="77">
        <f t="shared" si="1"/>
        <v>0</v>
      </c>
      <c r="K26" s="78" t="str">
        <f t="shared" si="0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34.5" customHeight="1" x14ac:dyDescent="0.25">
      <c r="A27" s="95"/>
      <c r="B27" s="98"/>
      <c r="C27" s="30">
        <v>24</v>
      </c>
      <c r="D27" s="100" t="s">
        <v>62</v>
      </c>
      <c r="E27" s="33" t="s">
        <v>103</v>
      </c>
      <c r="F27" s="33" t="s">
        <v>9</v>
      </c>
      <c r="G27" s="32" t="s">
        <v>123</v>
      </c>
      <c r="H27" s="49">
        <v>0.5</v>
      </c>
      <c r="I27" s="63"/>
      <c r="J27" s="77">
        <f t="shared" si="1"/>
        <v>0</v>
      </c>
      <c r="K27" s="78" t="str">
        <f t="shared" si="0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34.5" customHeight="1" x14ac:dyDescent="0.25">
      <c r="A28" s="95"/>
      <c r="B28" s="98"/>
      <c r="C28" s="30">
        <v>25</v>
      </c>
      <c r="D28" s="102"/>
      <c r="E28" s="32" t="s">
        <v>102</v>
      </c>
      <c r="F28" s="32" t="s">
        <v>9</v>
      </c>
      <c r="G28" s="32" t="s">
        <v>123</v>
      </c>
      <c r="H28" s="49">
        <v>1.27</v>
      </c>
      <c r="I28" s="63"/>
      <c r="J28" s="77">
        <f t="shared" si="1"/>
        <v>0</v>
      </c>
      <c r="K28" s="78" t="str">
        <f t="shared" si="0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46.5" customHeight="1" x14ac:dyDescent="0.25">
      <c r="A29" s="95"/>
      <c r="B29" s="98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49">
        <v>38.159999999999997</v>
      </c>
      <c r="I29" s="63"/>
      <c r="J29" s="77">
        <f t="shared" si="1"/>
        <v>0</v>
      </c>
      <c r="K29" s="78" t="str">
        <f t="shared" si="0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63" customHeight="1" x14ac:dyDescent="0.25">
      <c r="A30" s="95"/>
      <c r="B30" s="98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49">
        <v>44.5</v>
      </c>
      <c r="I30" s="63"/>
      <c r="J30" s="77">
        <f t="shared" si="1"/>
        <v>0</v>
      </c>
      <c r="K30" s="78" t="str">
        <f t="shared" si="0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63" customHeight="1" x14ac:dyDescent="0.25">
      <c r="A31" s="96"/>
      <c r="B31" s="99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49">
        <v>37.03</v>
      </c>
      <c r="I31" s="63"/>
      <c r="J31" s="77">
        <f t="shared" si="1"/>
        <v>0</v>
      </c>
      <c r="K31" s="78" t="str">
        <f t="shared" si="0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75" x14ac:dyDescent="0.25">
      <c r="A32" s="37" t="s">
        <v>126</v>
      </c>
      <c r="B32" s="51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49">
        <v>97.5</v>
      </c>
      <c r="I32" s="63"/>
      <c r="J32" s="77">
        <f t="shared" si="1"/>
        <v>0</v>
      </c>
      <c r="K32" s="78" t="str">
        <f t="shared" si="0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spans="1:24" ht="75" x14ac:dyDescent="0.25">
      <c r="A33" s="94" t="s">
        <v>126</v>
      </c>
      <c r="B33" s="97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49">
        <v>5.99</v>
      </c>
      <c r="I33" s="63">
        <v>100</v>
      </c>
      <c r="J33" s="77">
        <f t="shared" si="1"/>
        <v>7</v>
      </c>
      <c r="K33" s="78" t="str">
        <f t="shared" si="0"/>
        <v>OK</v>
      </c>
      <c r="L33" s="29"/>
      <c r="M33" s="29"/>
      <c r="N33" s="67">
        <v>83</v>
      </c>
      <c r="O33" s="29"/>
      <c r="P33" s="29"/>
      <c r="Q33" s="29"/>
      <c r="R33" s="29"/>
      <c r="S33" s="67">
        <v>10</v>
      </c>
      <c r="T33" s="29"/>
      <c r="U33" s="29"/>
      <c r="V33" s="29"/>
      <c r="W33" s="29"/>
      <c r="X33" s="29"/>
    </row>
    <row r="34" spans="1:24" ht="44.25" customHeight="1" x14ac:dyDescent="0.25">
      <c r="A34" s="96"/>
      <c r="B34" s="99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49">
        <v>2.75</v>
      </c>
      <c r="I34" s="63">
        <v>50</v>
      </c>
      <c r="J34" s="77">
        <f t="shared" si="1"/>
        <v>0</v>
      </c>
      <c r="K34" s="78" t="str">
        <f t="shared" si="0"/>
        <v>OK</v>
      </c>
      <c r="L34" s="29"/>
      <c r="M34" s="29"/>
      <c r="N34" s="67">
        <v>50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 spans="1:24" ht="75" x14ac:dyDescent="0.25">
      <c r="A35" s="94" t="s">
        <v>125</v>
      </c>
      <c r="B35" s="97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49">
        <v>360</v>
      </c>
      <c r="I35" s="63">
        <v>2</v>
      </c>
      <c r="J35" s="77">
        <f t="shared" si="1"/>
        <v>2</v>
      </c>
      <c r="K35" s="78" t="str">
        <f t="shared" si="0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spans="1:24" ht="90" x14ac:dyDescent="0.25">
      <c r="A36" s="95"/>
      <c r="B36" s="98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49">
        <v>3.75</v>
      </c>
      <c r="I36" s="63">
        <v>45</v>
      </c>
      <c r="J36" s="77">
        <f t="shared" si="1"/>
        <v>45</v>
      </c>
      <c r="K36" s="78" t="str">
        <f t="shared" si="0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spans="1:24" ht="45" x14ac:dyDescent="0.25">
      <c r="A37" s="96"/>
      <c r="B37" s="99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49">
        <v>35.06</v>
      </c>
      <c r="I37" s="63"/>
      <c r="J37" s="77">
        <f t="shared" si="1"/>
        <v>0</v>
      </c>
      <c r="K37" s="78" t="str">
        <f t="shared" si="0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 spans="1:24" ht="30" x14ac:dyDescent="0.25">
      <c r="A38" s="94" t="s">
        <v>126</v>
      </c>
      <c r="B38" s="97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49">
        <v>73.39</v>
      </c>
      <c r="I38" s="63"/>
      <c r="J38" s="77">
        <f t="shared" si="1"/>
        <v>0</v>
      </c>
      <c r="K38" s="78" t="str">
        <f t="shared" si="0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</row>
    <row r="39" spans="1:24" ht="30" x14ac:dyDescent="0.25">
      <c r="A39" s="96"/>
      <c r="B39" s="99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49">
        <v>73.38</v>
      </c>
      <c r="I39" s="63"/>
      <c r="J39" s="77">
        <f t="shared" si="1"/>
        <v>0</v>
      </c>
      <c r="K39" s="78" t="str">
        <f t="shared" si="0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</row>
    <row r="40" spans="1:24" ht="75" x14ac:dyDescent="0.25">
      <c r="A40" s="37" t="s">
        <v>126</v>
      </c>
      <c r="B40" s="51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49">
        <v>3</v>
      </c>
      <c r="I40" s="63"/>
      <c r="J40" s="77">
        <f t="shared" si="1"/>
        <v>0</v>
      </c>
      <c r="K40" s="78" t="str">
        <f t="shared" si="0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 spans="1:24" ht="75" x14ac:dyDescent="0.25">
      <c r="A41" s="37" t="s">
        <v>126</v>
      </c>
      <c r="B41" s="51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49">
        <v>1050</v>
      </c>
      <c r="I41" s="63"/>
      <c r="J41" s="77">
        <f t="shared" si="1"/>
        <v>0</v>
      </c>
      <c r="K41" s="78" t="str">
        <f t="shared" si="0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 spans="1:24" ht="30" x14ac:dyDescent="0.25">
      <c r="A42" s="94" t="s">
        <v>126</v>
      </c>
      <c r="B42" s="97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49">
        <v>26.95</v>
      </c>
      <c r="I42" s="63"/>
      <c r="J42" s="77">
        <f t="shared" si="1"/>
        <v>0</v>
      </c>
      <c r="K42" s="78" t="str">
        <f t="shared" si="0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 ht="30" x14ac:dyDescent="0.25">
      <c r="A43" s="95"/>
      <c r="B43" s="98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49">
        <v>16.850000000000001</v>
      </c>
      <c r="I43" s="63"/>
      <c r="J43" s="77">
        <f t="shared" si="1"/>
        <v>0</v>
      </c>
      <c r="K43" s="78" t="str">
        <f t="shared" si="0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:24" ht="30" x14ac:dyDescent="0.25">
      <c r="A44" s="95"/>
      <c r="B44" s="98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49">
        <v>13.48</v>
      </c>
      <c r="I44" s="63"/>
      <c r="J44" s="77">
        <f t="shared" si="1"/>
        <v>0</v>
      </c>
      <c r="K44" s="78" t="str">
        <f t="shared" si="0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 spans="1:24" ht="45" x14ac:dyDescent="0.25">
      <c r="A45" s="95"/>
      <c r="B45" s="98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49">
        <v>3.64</v>
      </c>
      <c r="I45" s="63"/>
      <c r="J45" s="77">
        <f t="shared" si="1"/>
        <v>0</v>
      </c>
      <c r="K45" s="78" t="str">
        <f t="shared" si="0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 spans="1:24" ht="30" x14ac:dyDescent="0.25">
      <c r="A46" s="96"/>
      <c r="B46" s="99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49">
        <v>59</v>
      </c>
      <c r="I46" s="63"/>
      <c r="J46" s="77">
        <f t="shared" si="1"/>
        <v>0</v>
      </c>
      <c r="K46" s="78" t="str">
        <f t="shared" si="0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 spans="1:24" ht="75" x14ac:dyDescent="0.25">
      <c r="A47" s="37" t="s">
        <v>126</v>
      </c>
      <c r="B47" s="51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49">
        <v>0.31</v>
      </c>
      <c r="I47" s="63"/>
      <c r="J47" s="77">
        <f t="shared" si="1"/>
        <v>0</v>
      </c>
      <c r="K47" s="78" t="str">
        <f t="shared" si="0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</sheetData>
  <mergeCells count="36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X1:X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3"/>
  <sheetViews>
    <sheetView tabSelected="1" zoomScale="80" zoomScaleNormal="80" workbookViewId="0">
      <selection activeCell="I17" sqref="I17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79" bestFit="1" customWidth="1"/>
    <col min="4" max="4" width="53.85546875" style="1" bestFit="1" customWidth="1"/>
    <col min="5" max="5" width="30.28515625" style="1" customWidth="1"/>
    <col min="6" max="6" width="11" style="1" bestFit="1" customWidth="1"/>
    <col min="7" max="7" width="13.42578125" style="1" customWidth="1"/>
    <col min="8" max="8" width="12.7109375" style="1" bestFit="1" customWidth="1"/>
    <col min="9" max="9" width="13.28515625" style="80" customWidth="1"/>
    <col min="10" max="10" width="12.5703125" style="23" customWidth="1"/>
    <col min="11" max="11" width="13.85546875" style="59" customWidth="1"/>
    <col min="12" max="12" width="15.7109375" style="20" bestFit="1" customWidth="1"/>
    <col min="13" max="13" width="17" style="20" bestFit="1" customWidth="1"/>
    <col min="14" max="16384" width="9.7109375" style="20"/>
  </cols>
  <sheetData>
    <row r="1" spans="1:13" ht="33" customHeight="1" x14ac:dyDescent="0.25">
      <c r="A1" s="93" t="s">
        <v>51</v>
      </c>
      <c r="B1" s="93"/>
      <c r="C1" s="93"/>
      <c r="D1" s="117" t="s">
        <v>53</v>
      </c>
      <c r="E1" s="118"/>
      <c r="F1" s="118"/>
      <c r="G1" s="119"/>
      <c r="H1" s="123" t="s">
        <v>52</v>
      </c>
      <c r="I1" s="124"/>
      <c r="J1" s="124"/>
      <c r="K1" s="124"/>
      <c r="L1" s="124"/>
      <c r="M1" s="124"/>
    </row>
    <row r="2" spans="1:13" ht="45" x14ac:dyDescent="0.25">
      <c r="A2" s="70" t="s">
        <v>3</v>
      </c>
      <c r="B2" s="70" t="s">
        <v>1</v>
      </c>
      <c r="C2" s="71" t="s">
        <v>4</v>
      </c>
      <c r="D2" s="71" t="s">
        <v>6</v>
      </c>
      <c r="E2" s="71" t="s">
        <v>79</v>
      </c>
      <c r="F2" s="71" t="s">
        <v>9</v>
      </c>
      <c r="G2" s="71" t="s">
        <v>40</v>
      </c>
      <c r="H2" s="72" t="s">
        <v>5</v>
      </c>
      <c r="I2" s="87" t="s">
        <v>28</v>
      </c>
      <c r="J2" s="74" t="s">
        <v>43</v>
      </c>
      <c r="K2" s="88" t="s">
        <v>44</v>
      </c>
      <c r="L2" s="89" t="s">
        <v>45</v>
      </c>
      <c r="M2" s="89" t="s">
        <v>46</v>
      </c>
    </row>
    <row r="3" spans="1:13" ht="24.75" customHeight="1" x14ac:dyDescent="0.25">
      <c r="A3" s="94" t="s">
        <v>124</v>
      </c>
      <c r="B3" s="97">
        <v>1</v>
      </c>
      <c r="C3" s="30">
        <v>1</v>
      </c>
      <c r="D3" s="100" t="s">
        <v>54</v>
      </c>
      <c r="E3" s="32" t="s">
        <v>80</v>
      </c>
      <c r="F3" s="32" t="s">
        <v>9</v>
      </c>
      <c r="G3" s="32" t="s">
        <v>123</v>
      </c>
      <c r="H3" s="49">
        <v>10.3</v>
      </c>
      <c r="I3" s="52">
        <f>Reitoria!I4+SEMS!I4+Biblioteca!I4+PROEX!I4+Museu!I4+ESAG!I4+CEART!I4+FAED!I4+CEAD!I4+CEFID!I4+CERES!I4+CESFI!I4+CCT!I4+CAV!I4+CEO!I4+CEPLAN!I4+CEAVI!I4</f>
        <v>165</v>
      </c>
      <c r="J3" s="53">
        <f>(Reitoria!I4-Reitoria!J4)+(SEMS!I4-SEMS!J4)+(Biblioteca!I4-Biblioteca!J4)+(PROEX!I4-PROEX!J4)+(Museu!I4-Museu!J4)+(ESAG!I4-ESAG!J4)+(CEART!I4-CEART!J4)+(FAED!I4-FAED!J4)+(CEAD!I4-CEAD!J4)+(CEFID!I4-CEFID!J4)+(CERES!I4-CERES!J4)+(CESFI!I4-CESFI!J4)+(CCT!I4-CCT!J4)+(CAV!I4-CAV!J4)+(CEO!I4-CEO!J4)+(CEPLAN!I4-CEPLAN!J4)+(CEAVI!I4-CEAVI!J4)</f>
        <v>20</v>
      </c>
      <c r="K3" s="60">
        <f>I3-J3</f>
        <v>145</v>
      </c>
      <c r="L3" s="54">
        <f>H3*I3</f>
        <v>1699.5000000000002</v>
      </c>
      <c r="M3" s="61">
        <f>H3*J3</f>
        <v>206</v>
      </c>
    </row>
    <row r="4" spans="1:13" x14ac:dyDescent="0.25">
      <c r="A4" s="95"/>
      <c r="B4" s="98"/>
      <c r="C4" s="30">
        <v>2</v>
      </c>
      <c r="D4" s="101"/>
      <c r="E4" s="33" t="s">
        <v>81</v>
      </c>
      <c r="F4" s="33" t="s">
        <v>9</v>
      </c>
      <c r="G4" s="32" t="s">
        <v>123</v>
      </c>
      <c r="H4" s="49">
        <v>36.200000000000003</v>
      </c>
      <c r="I4" s="52">
        <f>Reitoria!I5+SEMS!I5+Biblioteca!I5+PROEX!I5+Museu!I5+ESAG!I5+CEART!I5+FAED!I5+CEAD!I5+CEFID!I5+CERES!I5+CESFI!I5+CCT!I5+CAV!I5+CEO!I5+CEPLAN!I5+CEAVI!I5</f>
        <v>118</v>
      </c>
      <c r="J4" s="53">
        <f>(Reitoria!I5-Reitoria!J5)+(SEMS!I5-SEMS!J5)+(Biblioteca!I5-Biblioteca!J5)+(PROEX!I5-PROEX!J5)+(Museu!I5-Museu!J5)+(ESAG!I5-ESAG!J5)+(CEART!I5-CEART!J5)+(FAED!I5-FAED!J5)+(CEAD!I5-CEAD!J5)+(CEFID!I5-CEFID!J5)+(CERES!I5-CERES!J5)+(CESFI!I5-CESFI!J5)+(CCT!I5-CCT!J5)+(CAV!I5-CAV!J5)+(CEO!I5-CEO!J5)+(CEPLAN!I5-CEPLAN!J5)+(CEAVI!I5-CEAVI!J5)</f>
        <v>38</v>
      </c>
      <c r="K4" s="60">
        <f t="shared" ref="K4:K46" si="0">I4-J4</f>
        <v>80</v>
      </c>
      <c r="L4" s="54">
        <f t="shared" ref="L4:L46" si="1">H4*I4</f>
        <v>4271.6000000000004</v>
      </c>
      <c r="M4" s="61">
        <f t="shared" ref="M4:M46" si="2">H4*J4</f>
        <v>1375.6000000000001</v>
      </c>
    </row>
    <row r="5" spans="1:13" s="35" customFormat="1" x14ac:dyDescent="0.25">
      <c r="A5" s="95"/>
      <c r="B5" s="98"/>
      <c r="C5" s="30">
        <v>3</v>
      </c>
      <c r="D5" s="101"/>
      <c r="E5" s="33" t="s">
        <v>82</v>
      </c>
      <c r="F5" s="33" t="s">
        <v>9</v>
      </c>
      <c r="G5" s="32" t="s">
        <v>123</v>
      </c>
      <c r="H5" s="49">
        <v>33</v>
      </c>
      <c r="I5" s="52">
        <f>Reitoria!I6+SEMS!I6+Biblioteca!I6+PROEX!I6+Museu!I6+ESAG!I6+CEART!I6+FAED!I6+CEAD!I6+CEFID!I6+CERES!I6+CESFI!I6+CCT!I6+CAV!I6+CEO!I6+CEPLAN!I6+CEAVI!I6</f>
        <v>973</v>
      </c>
      <c r="J5" s="53">
        <f>(Reitoria!I6-Reitoria!J6)+(SEMS!I6-SEMS!J6)+(Biblioteca!I6-Biblioteca!J6)+(PROEX!I6-PROEX!J6)+(Museu!I6-Museu!J6)+(ESAG!I6-ESAG!J6)+(CEART!I6-CEART!J6)+(FAED!I6-FAED!J6)+(CEAD!I6-CEAD!J6)+(CEFID!I6-CEFID!J6)+(CERES!I6-CERES!J6)+(CESFI!I6-CESFI!J6)+(CCT!I6-CCT!J6)+(CAV!I6-CAV!J6)+(CEO!I6-CEO!J6)+(CEPLAN!I6-CEPLAN!J6)+(CEAVI!I6-CEAVI!J6)</f>
        <v>483</v>
      </c>
      <c r="K5" s="60">
        <f t="shared" si="0"/>
        <v>490</v>
      </c>
      <c r="L5" s="54">
        <f t="shared" si="1"/>
        <v>32109</v>
      </c>
      <c r="M5" s="61">
        <f t="shared" si="2"/>
        <v>15939</v>
      </c>
    </row>
    <row r="6" spans="1:13" s="35" customFormat="1" x14ac:dyDescent="0.25">
      <c r="A6" s="95"/>
      <c r="B6" s="98"/>
      <c r="C6" s="30">
        <v>4</v>
      </c>
      <c r="D6" s="101"/>
      <c r="E6" s="32" t="s">
        <v>83</v>
      </c>
      <c r="F6" s="32" t="s">
        <v>9</v>
      </c>
      <c r="G6" s="32" t="s">
        <v>123</v>
      </c>
      <c r="H6" s="49">
        <v>39</v>
      </c>
      <c r="I6" s="52">
        <f>Reitoria!I7+SEMS!I7+Biblioteca!I7+PROEX!I7+Museu!I7+ESAG!I7+CEART!I7+FAED!I7+CEAD!I7+CEFID!I7+CERES!I7+CESFI!I7+CCT!I7+CAV!I7+CEO!I7+CEPLAN!I7+CEAVI!I7</f>
        <v>208</v>
      </c>
      <c r="J6" s="53">
        <f>(Reitoria!I7-Reitoria!J7)+(SEMS!I7-SEMS!J7)+(Biblioteca!I7-Biblioteca!J7)+(PROEX!I7-PROEX!J7)+(Museu!I7-Museu!J7)+(ESAG!I7-ESAG!J7)+(CEART!I7-CEART!J7)+(FAED!I7-FAED!J7)+(CEAD!I7-CEAD!J7)+(CEFID!I7-CEFID!J7)+(CERES!I7-CERES!J7)+(CESFI!I7-CESFI!J7)+(CCT!I7-CCT!J7)+(CAV!I7-CAV!J7)+(CEO!I7-CEO!J7)+(CEPLAN!I7-CEPLAN!J7)+(CEAVI!I7-CEAVI!J7)</f>
        <v>71</v>
      </c>
      <c r="K6" s="60">
        <f t="shared" si="0"/>
        <v>137</v>
      </c>
      <c r="L6" s="54">
        <f t="shared" si="1"/>
        <v>8112</v>
      </c>
      <c r="M6" s="61">
        <f t="shared" si="2"/>
        <v>2769</v>
      </c>
    </row>
    <row r="7" spans="1:13" s="35" customFormat="1" x14ac:dyDescent="0.25">
      <c r="A7" s="95"/>
      <c r="B7" s="98"/>
      <c r="C7" s="30">
        <v>5</v>
      </c>
      <c r="D7" s="101"/>
      <c r="E7" s="33" t="s">
        <v>84</v>
      </c>
      <c r="F7" s="33" t="s">
        <v>9</v>
      </c>
      <c r="G7" s="32" t="s">
        <v>123</v>
      </c>
      <c r="H7" s="49">
        <v>52.3</v>
      </c>
      <c r="I7" s="52">
        <f>Reitoria!I8+SEMS!I8+Biblioteca!I8+PROEX!I8+Museu!I8+ESAG!I8+CEART!I8+FAED!I8+CEAD!I8+CEFID!I8+CERES!I8+CESFI!I8+CCT!I8+CAV!I8+CEO!I8+CEPLAN!I8+CEAVI!I8</f>
        <v>88</v>
      </c>
      <c r="J7" s="53">
        <f>(Reitoria!I8-Reitoria!J8)+(SEMS!I8-SEMS!J8)+(Biblioteca!I8-Biblioteca!J8)+(PROEX!I8-PROEX!J8)+(Museu!I8-Museu!J8)+(ESAG!I8-ESAG!J8)+(CEART!I8-CEART!J8)+(FAED!I8-FAED!J8)+(CEAD!I8-CEAD!J8)+(CEFID!I8-CEFID!J8)+(CERES!I8-CERES!J8)+(CESFI!I8-CESFI!J8)+(CCT!I8-CCT!J8)+(CAV!I8-CAV!J8)+(CEO!I8-CEO!J8)+(CEPLAN!I8-CEPLAN!J8)+(CEAVI!I8-CEAVI!J8)</f>
        <v>21</v>
      </c>
      <c r="K7" s="60">
        <f t="shared" si="0"/>
        <v>67</v>
      </c>
      <c r="L7" s="54">
        <f t="shared" si="1"/>
        <v>4602.3999999999996</v>
      </c>
      <c r="M7" s="61">
        <f t="shared" si="2"/>
        <v>1098.3</v>
      </c>
    </row>
    <row r="8" spans="1:13" s="35" customFormat="1" x14ac:dyDescent="0.25">
      <c r="A8" s="95"/>
      <c r="B8" s="98"/>
      <c r="C8" s="30">
        <v>6</v>
      </c>
      <c r="D8" s="101"/>
      <c r="E8" s="33" t="s">
        <v>85</v>
      </c>
      <c r="F8" s="33" t="s">
        <v>9</v>
      </c>
      <c r="G8" s="32" t="s">
        <v>123</v>
      </c>
      <c r="H8" s="49">
        <v>34</v>
      </c>
      <c r="I8" s="52">
        <f>Reitoria!I9+SEMS!I9+Biblioteca!I9+PROEX!I9+Museu!I9+ESAG!I9+CEART!I9+FAED!I9+CEAD!I9+CEFID!I9+CERES!I9+CESFI!I9+CCT!I9+CAV!I9+CEO!I9+CEPLAN!I9+CEAVI!I9</f>
        <v>44</v>
      </c>
      <c r="J8" s="53">
        <f>(Reitoria!I9-Reitoria!J9)+(SEMS!I9-SEMS!J9)+(Biblioteca!I9-Biblioteca!J9)+(PROEX!I9-PROEX!J9)+(Museu!I9-Museu!J9)+(ESAG!I9-ESAG!J9)+(CEART!I9-CEART!J9)+(FAED!I9-FAED!J9)+(CEAD!I9-CEAD!J9)+(CEFID!I9-CEFID!J9)+(CERES!I9-CERES!J9)+(CESFI!I9-CESFI!J9)+(CCT!I9-CCT!J9)+(CAV!I9-CAV!J9)+(CEO!I9-CEO!J9)+(CEPLAN!I9-CEPLAN!J9)+(CEAVI!I9-CEAVI!J9)</f>
        <v>6</v>
      </c>
      <c r="K8" s="60">
        <f t="shared" si="0"/>
        <v>38</v>
      </c>
      <c r="L8" s="54">
        <f t="shared" si="1"/>
        <v>1496</v>
      </c>
      <c r="M8" s="61">
        <f t="shared" si="2"/>
        <v>204</v>
      </c>
    </row>
    <row r="9" spans="1:13" s="35" customFormat="1" ht="46.5" customHeight="1" x14ac:dyDescent="0.25">
      <c r="A9" s="95"/>
      <c r="B9" s="98"/>
      <c r="C9" s="30">
        <v>7</v>
      </c>
      <c r="D9" s="101"/>
      <c r="E9" s="32" t="s">
        <v>86</v>
      </c>
      <c r="F9" s="32" t="s">
        <v>9</v>
      </c>
      <c r="G9" s="32" t="s">
        <v>123</v>
      </c>
      <c r="H9" s="49">
        <v>59</v>
      </c>
      <c r="I9" s="52">
        <f>Reitoria!I10+SEMS!I10+Biblioteca!I10+PROEX!I10+Museu!I10+ESAG!I10+CEART!I10+FAED!I10+CEAD!I10+CEFID!I10+CERES!I10+CESFI!I10+CCT!I10+CAV!I10+CEO!I10+CEPLAN!I10+CEAVI!I10</f>
        <v>65</v>
      </c>
      <c r="J9" s="53">
        <f>(Reitoria!I10-Reitoria!J10)+(SEMS!I10-SEMS!J10)+(Biblioteca!I10-Biblioteca!J10)+(PROEX!I10-PROEX!J10)+(Museu!I10-Museu!J10)+(ESAG!I10-ESAG!J10)+(CEART!I10-CEART!J10)+(FAED!I10-FAED!J10)+(CEAD!I10-CEAD!J10)+(CEFID!I10-CEFID!J10)+(CERES!I10-CERES!J10)+(CESFI!I10-CESFI!J10)+(CCT!I10-CCT!J10)+(CAV!I10-CAV!J10)+(CEO!I10-CEO!J10)+(CEPLAN!I10-CEPLAN!J10)+(CEAVI!I10-CEAVI!J10)</f>
        <v>0</v>
      </c>
      <c r="K9" s="60">
        <f t="shared" si="0"/>
        <v>65</v>
      </c>
      <c r="L9" s="54">
        <f t="shared" si="1"/>
        <v>3835</v>
      </c>
      <c r="M9" s="61">
        <f t="shared" si="2"/>
        <v>0</v>
      </c>
    </row>
    <row r="10" spans="1:13" s="35" customFormat="1" x14ac:dyDescent="0.25">
      <c r="A10" s="95"/>
      <c r="B10" s="98"/>
      <c r="C10" s="30">
        <v>8</v>
      </c>
      <c r="D10" s="101"/>
      <c r="E10" s="33" t="s">
        <v>87</v>
      </c>
      <c r="F10" s="33" t="s">
        <v>121</v>
      </c>
      <c r="G10" s="32" t="s">
        <v>123</v>
      </c>
      <c r="H10" s="49">
        <v>26</v>
      </c>
      <c r="I10" s="52">
        <f>Reitoria!I11+SEMS!I11+Biblioteca!I11+PROEX!I11+Museu!I11+ESAG!I11+CEART!I11+FAED!I11+CEAD!I11+CEFID!I11+CERES!I11+CESFI!I11+CCT!I11+CAV!I11+CEO!I11+CEPLAN!I11+CEAVI!I11</f>
        <v>86</v>
      </c>
      <c r="J10" s="53">
        <f>(Reitoria!I11-Reitoria!J11)+(SEMS!I11-SEMS!J11)+(Biblioteca!I11-Biblioteca!J11)+(PROEX!I11-PROEX!J11)+(Museu!I11-Museu!J11)+(ESAG!I11-ESAG!J11)+(CEART!I11-CEART!J11)+(FAED!I11-FAED!J11)+(CEAD!I11-CEAD!J11)+(CEFID!I11-CEFID!J11)+(CERES!I11-CERES!J11)+(CESFI!I11-CESFI!J11)+(CCT!I11-CCT!J11)+(CAV!I11-CAV!J11)+(CEO!I11-CEO!J11)+(CEPLAN!I11-CEPLAN!J11)+(CEAVI!I11-CEAVI!J11)</f>
        <v>30</v>
      </c>
      <c r="K10" s="60">
        <f t="shared" si="0"/>
        <v>56</v>
      </c>
      <c r="L10" s="54">
        <f t="shared" si="1"/>
        <v>2236</v>
      </c>
      <c r="M10" s="61">
        <f t="shared" si="2"/>
        <v>780</v>
      </c>
    </row>
    <row r="11" spans="1:13" s="35" customFormat="1" x14ac:dyDescent="0.25">
      <c r="A11" s="95"/>
      <c r="B11" s="98"/>
      <c r="C11" s="30">
        <v>9</v>
      </c>
      <c r="D11" s="101"/>
      <c r="E11" s="33" t="s">
        <v>88</v>
      </c>
      <c r="F11" s="33" t="s">
        <v>9</v>
      </c>
      <c r="G11" s="32" t="s">
        <v>123</v>
      </c>
      <c r="H11" s="49">
        <v>29.3</v>
      </c>
      <c r="I11" s="52">
        <f>Reitoria!I12+SEMS!I12+Biblioteca!I12+PROEX!I12+Museu!I12+ESAG!I12+CEART!I12+FAED!I12+CEAD!I12+CEFID!I12+CERES!I12+CESFI!I12+CCT!I12+CAV!I12+CEO!I12+CEPLAN!I12+CEAVI!I12</f>
        <v>31</v>
      </c>
      <c r="J11" s="53">
        <f>(Reitoria!I12-Reitoria!J12)+(SEMS!I12-SEMS!J12)+(Biblioteca!I12-Biblioteca!J12)+(PROEX!I12-PROEX!J12)+(Museu!I12-Museu!J12)+(ESAG!I12-ESAG!J12)+(CEART!I12-CEART!J12)+(FAED!I12-FAED!J12)+(CEAD!I12-CEAD!J12)+(CEFID!I12-CEFID!J12)+(CERES!I12-CERES!J12)+(CESFI!I12-CESFI!J12)+(CCT!I12-CCT!J12)+(CAV!I12-CAV!J12)+(CEO!I12-CEO!J12)+(CEPLAN!I12-CEPLAN!J12)+(CEAVI!I12-CEAVI!J12)</f>
        <v>20</v>
      </c>
      <c r="K11" s="60">
        <f t="shared" si="0"/>
        <v>11</v>
      </c>
      <c r="L11" s="54">
        <f t="shared" si="1"/>
        <v>908.30000000000007</v>
      </c>
      <c r="M11" s="61">
        <f t="shared" si="2"/>
        <v>586</v>
      </c>
    </row>
    <row r="12" spans="1:13" s="35" customFormat="1" x14ac:dyDescent="0.25">
      <c r="A12" s="95"/>
      <c r="B12" s="98"/>
      <c r="C12" s="30">
        <v>10</v>
      </c>
      <c r="D12" s="101"/>
      <c r="E12" s="32" t="s">
        <v>89</v>
      </c>
      <c r="F12" s="32" t="s">
        <v>9</v>
      </c>
      <c r="G12" s="32" t="s">
        <v>123</v>
      </c>
      <c r="H12" s="49">
        <v>30</v>
      </c>
      <c r="I12" s="52">
        <f>Reitoria!I13+SEMS!I13+Biblioteca!I13+PROEX!I13+Museu!I13+ESAG!I13+CEART!I13+FAED!I13+CEAD!I13+CEFID!I13+CERES!I13+CESFI!I13+CCT!I13+CAV!I13+CEO!I13+CEPLAN!I13+CEAVI!I13</f>
        <v>71</v>
      </c>
      <c r="J12" s="53">
        <f>(Reitoria!I13-Reitoria!J13)+(SEMS!I13-SEMS!J13)+(Biblioteca!I13-Biblioteca!J13)+(PROEX!I13-PROEX!J13)+(Museu!I13-Museu!J13)+(ESAG!I13-ESAG!J13)+(CEART!I13-CEART!J13)+(FAED!I13-FAED!J13)+(CEAD!I13-CEAD!J13)+(CEFID!I13-CEFID!J13)+(CERES!I13-CERES!J13)+(CESFI!I13-CESFI!J13)+(CCT!I13-CCT!J13)+(CAV!I13-CAV!J13)+(CEO!I13-CEO!J13)+(CEPLAN!I13-CEPLAN!J13)+(CEAVI!I13-CEAVI!J13)</f>
        <v>30</v>
      </c>
      <c r="K12" s="60">
        <f t="shared" si="0"/>
        <v>41</v>
      </c>
      <c r="L12" s="54">
        <f t="shared" si="1"/>
        <v>2130</v>
      </c>
      <c r="M12" s="61">
        <f t="shared" si="2"/>
        <v>900</v>
      </c>
    </row>
    <row r="13" spans="1:13" s="35" customFormat="1" x14ac:dyDescent="0.25">
      <c r="A13" s="95"/>
      <c r="B13" s="98"/>
      <c r="C13" s="30">
        <v>11</v>
      </c>
      <c r="D13" s="102"/>
      <c r="E13" s="33" t="s">
        <v>90</v>
      </c>
      <c r="F13" s="33" t="s">
        <v>9</v>
      </c>
      <c r="G13" s="32" t="s">
        <v>123</v>
      </c>
      <c r="H13" s="49">
        <v>25</v>
      </c>
      <c r="I13" s="52">
        <f>Reitoria!I14+SEMS!I14+Biblioteca!I14+PROEX!I14+Museu!I14+ESAG!I14+CEART!I14+FAED!I14+CEAD!I14+CEFID!I14+CERES!I14+CESFI!I14+CCT!I14+CAV!I14+CEO!I14+CEPLAN!I14+CEAVI!I14</f>
        <v>288</v>
      </c>
      <c r="J13" s="53">
        <f>(Reitoria!I14-Reitoria!J14)+(SEMS!I14-SEMS!J14)+(Biblioteca!I14-Biblioteca!J14)+(PROEX!I14-PROEX!J14)+(Museu!I14-Museu!J14)+(ESAG!I14-ESAG!J14)+(CEART!I14-CEART!J14)+(FAED!I14-FAED!J14)+(CEAD!I14-CEAD!J14)+(CEFID!I14-CEFID!J14)+(CERES!I14-CERES!J14)+(CESFI!I14-CESFI!J14)+(CCT!I14-CCT!J14)+(CAV!I14-CAV!J14)+(CEO!I14-CEO!J14)+(CEPLAN!I14-CEPLAN!J14)+(CEAVI!I14-CEAVI!J14)</f>
        <v>72</v>
      </c>
      <c r="K13" s="60">
        <f t="shared" si="0"/>
        <v>216</v>
      </c>
      <c r="L13" s="54">
        <f t="shared" si="1"/>
        <v>7200</v>
      </c>
      <c r="M13" s="61">
        <f t="shared" si="2"/>
        <v>1800</v>
      </c>
    </row>
    <row r="14" spans="1:13" s="35" customFormat="1" ht="38.25" customHeight="1" x14ac:dyDescent="0.25">
      <c r="A14" s="95"/>
      <c r="B14" s="98"/>
      <c r="C14" s="30">
        <v>12</v>
      </c>
      <c r="D14" s="100" t="s">
        <v>55</v>
      </c>
      <c r="E14" s="33" t="s">
        <v>91</v>
      </c>
      <c r="F14" s="33" t="s">
        <v>121</v>
      </c>
      <c r="G14" s="32" t="s">
        <v>123</v>
      </c>
      <c r="H14" s="49">
        <v>65</v>
      </c>
      <c r="I14" s="52">
        <f>Reitoria!I15+SEMS!I15+Biblioteca!I15+PROEX!I15+Museu!I15+ESAG!I15+CEART!I15+FAED!I15+CEAD!I15+CEFID!I15+CERES!I15+CESFI!I15+CCT!I15+CAV!I15+CEO!I15+CEPLAN!I15+CEAVI!I15</f>
        <v>68</v>
      </c>
      <c r="J14" s="53">
        <f>(Reitoria!I15-Reitoria!J15)+(SEMS!I15-SEMS!J15)+(Biblioteca!I15-Biblioteca!J15)+(PROEX!I15-PROEX!J15)+(Museu!I15-Museu!J15)+(ESAG!I15-ESAG!J15)+(CEART!I15-CEART!J15)+(FAED!I15-FAED!J15)+(CEAD!I15-CEAD!J15)+(CEFID!I15-CEFID!J15)+(CERES!I15-CERES!J15)+(CESFI!I15-CESFI!J15)+(CCT!I15-CCT!J15)+(CAV!I15-CAV!J15)+(CEO!I15-CEO!J15)+(CEPLAN!I15-CEPLAN!J15)+(CEAVI!I15-CEAVI!J15)</f>
        <v>0</v>
      </c>
      <c r="K14" s="60">
        <f t="shared" si="0"/>
        <v>68</v>
      </c>
      <c r="L14" s="54">
        <f t="shared" si="1"/>
        <v>4420</v>
      </c>
      <c r="M14" s="61">
        <f t="shared" si="2"/>
        <v>0</v>
      </c>
    </row>
    <row r="15" spans="1:13" s="35" customFormat="1" ht="38.25" customHeight="1" x14ac:dyDescent="0.25">
      <c r="A15" s="95"/>
      <c r="B15" s="98"/>
      <c r="C15" s="30">
        <v>13</v>
      </c>
      <c r="D15" s="101"/>
      <c r="E15" s="32" t="s">
        <v>92</v>
      </c>
      <c r="F15" s="32" t="s">
        <v>9</v>
      </c>
      <c r="G15" s="32" t="s">
        <v>123</v>
      </c>
      <c r="H15" s="49">
        <v>189.86</v>
      </c>
      <c r="I15" s="52">
        <f>Reitoria!I16+SEMS!I16+Biblioteca!I16+PROEX!I16+Museu!I16+ESAG!I16+CEART!I16+FAED!I16+CEAD!I16+CEFID!I16+CERES!I16+CESFI!I16+CCT!I16+CAV!I16+CEO!I16+CEPLAN!I16+CEAVI!I16</f>
        <v>6</v>
      </c>
      <c r="J15" s="53">
        <f>(Reitoria!I16-Reitoria!J16)+(SEMS!I16-SEMS!J16)+(Biblioteca!I16-Biblioteca!J16)+(PROEX!I16-PROEX!J16)+(Museu!I16-Museu!J16)+(ESAG!I16-ESAG!J16)+(CEART!I16-CEART!J16)+(FAED!I16-FAED!J16)+(CEAD!I16-CEAD!J16)+(CEFID!I16-CEFID!J16)+(CERES!I16-CERES!J16)+(CESFI!I16-CESFI!J16)+(CCT!I16-CCT!J16)+(CAV!I16-CAV!J16)+(CEO!I16-CEO!J16)+(CEPLAN!I16-CEPLAN!J16)+(CEAVI!I16-CEAVI!J16)</f>
        <v>0</v>
      </c>
      <c r="K15" s="60">
        <f t="shared" si="0"/>
        <v>6</v>
      </c>
      <c r="L15" s="54">
        <f t="shared" si="1"/>
        <v>1139.1600000000001</v>
      </c>
      <c r="M15" s="61">
        <f t="shared" si="2"/>
        <v>0</v>
      </c>
    </row>
    <row r="16" spans="1:13" s="35" customFormat="1" ht="38.25" customHeight="1" x14ac:dyDescent="0.25">
      <c r="A16" s="96"/>
      <c r="B16" s="99"/>
      <c r="C16" s="30">
        <v>14</v>
      </c>
      <c r="D16" s="102"/>
      <c r="E16" s="33" t="s">
        <v>93</v>
      </c>
      <c r="F16" s="33" t="s">
        <v>9</v>
      </c>
      <c r="G16" s="32" t="s">
        <v>123</v>
      </c>
      <c r="H16" s="49">
        <v>73</v>
      </c>
      <c r="I16" s="52">
        <f>Reitoria!I17+SEMS!I17+Biblioteca!I17+PROEX!I17+Museu!I17+ESAG!I17+CEART!I17+FAED!I17+CEAD!I17+CEFID!I17+CERES!I17+CESFI!I17+CCT!I17+CAV!I17+CEO!I17+CEPLAN!I17+CEAVI!I17</f>
        <v>17</v>
      </c>
      <c r="J16" s="53">
        <f>(Reitoria!I17-Reitoria!J17)+(SEMS!I17-SEMS!J17)+(Biblioteca!I17-Biblioteca!J17)+(PROEX!I17-PROEX!J17)+(Museu!I17-Museu!J17)+(ESAG!I17-ESAG!J17)+(CEART!I17-CEART!J17)+(FAED!I17-FAED!J17)+(CEAD!I17-CEAD!J17)+(CEFID!I17-CEFID!J17)+(CERES!I17-CERES!J17)+(CESFI!I17-CESFI!J17)+(CCT!I17-CCT!J17)+(CAV!I17-CAV!J17)+(CEO!I17-CEO!J17)+(CEPLAN!I17-CEPLAN!J17)+(CEAVI!I17-CEAVI!J17)</f>
        <v>0</v>
      </c>
      <c r="K16" s="60">
        <f t="shared" si="0"/>
        <v>17</v>
      </c>
      <c r="L16" s="54">
        <f t="shared" si="1"/>
        <v>1241</v>
      </c>
      <c r="M16" s="61">
        <f t="shared" si="2"/>
        <v>0</v>
      </c>
    </row>
    <row r="17" spans="1:13" s="35" customFormat="1" ht="75" x14ac:dyDescent="0.25">
      <c r="A17" s="37" t="s">
        <v>126</v>
      </c>
      <c r="B17" s="34">
        <v>2</v>
      </c>
      <c r="C17" s="30">
        <v>15</v>
      </c>
      <c r="D17" s="31" t="s">
        <v>56</v>
      </c>
      <c r="E17" s="33" t="s">
        <v>94</v>
      </c>
      <c r="F17" s="33" t="s">
        <v>121</v>
      </c>
      <c r="G17" s="32" t="s">
        <v>123</v>
      </c>
      <c r="H17" s="49">
        <v>49.5</v>
      </c>
      <c r="I17" s="52">
        <f>Reitoria!I18+SEMS!I18+Biblioteca!I18+PROEX!I18+Museu!I18+ESAG!I18+CEART!I18+FAED!I18+CEAD!I18+CEFID!I18+CERES!I18+CESFI!I18+CCT!I18+CAV!I18+CEO!I18+CEPLAN!I18+CEAVI!I18</f>
        <v>278</v>
      </c>
      <c r="J17" s="53">
        <f>(Reitoria!I18-Reitoria!J18)+(SEMS!I18-SEMS!J18)+(Biblioteca!I18-Biblioteca!J18)+(PROEX!I18-PROEX!J18)+(Museu!I18-Museu!J18)+(ESAG!I18-ESAG!J18)+(CEART!I18-CEART!J18)+(FAED!I18-FAED!J18)+(CEAD!I18-CEAD!J18)+(CEFID!I18-CEFID!J18)+(CERES!I18-CERES!J18)+(CESFI!I18-CESFI!J18)+(CCT!I18-CCT!J18)+(CAV!I18-CAV!J18)+(CEO!I18-CEO!J18)+(CEPLAN!I18-CEPLAN!J18)+(CEAVI!I18-CEAVI!J18)</f>
        <v>60</v>
      </c>
      <c r="K17" s="60">
        <f t="shared" si="0"/>
        <v>218</v>
      </c>
      <c r="L17" s="54">
        <f t="shared" si="1"/>
        <v>13761</v>
      </c>
      <c r="M17" s="61">
        <f t="shared" si="2"/>
        <v>2970</v>
      </c>
    </row>
    <row r="18" spans="1:13" s="35" customFormat="1" ht="120" x14ac:dyDescent="0.25">
      <c r="A18" s="37" t="s">
        <v>126</v>
      </c>
      <c r="B18" s="51">
        <v>3</v>
      </c>
      <c r="C18" s="30">
        <v>16</v>
      </c>
      <c r="D18" s="31" t="s">
        <v>57</v>
      </c>
      <c r="E18" s="32" t="s">
        <v>95</v>
      </c>
      <c r="F18" s="32" t="s">
        <v>121</v>
      </c>
      <c r="G18" s="32" t="s">
        <v>123</v>
      </c>
      <c r="H18" s="49">
        <v>40.19</v>
      </c>
      <c r="I18" s="52">
        <f>Reitoria!I19+SEMS!I19+Biblioteca!I19+PROEX!I19+Museu!I19+ESAG!I19+CEART!I19+FAED!I19+CEAD!I19+CEFID!I19+CERES!I19+CESFI!I19+CCT!I19+CAV!I19+CEO!I19+CEPLAN!I19+CEAVI!I19</f>
        <v>51</v>
      </c>
      <c r="J18" s="53">
        <f>(Reitoria!I19-Reitoria!J19)+(SEMS!I19-SEMS!J19)+(Biblioteca!I19-Biblioteca!J19)+(PROEX!I19-PROEX!J19)+(Museu!I19-Museu!J19)+(ESAG!I19-ESAG!J19)+(CEART!I19-CEART!J19)+(FAED!I19-FAED!J19)+(CEAD!I19-CEAD!J19)+(CEFID!I19-CEFID!J19)+(CERES!I19-CERES!J19)+(CESFI!I19-CESFI!J19)+(CCT!I19-CCT!J19)+(CAV!I19-CAV!J19)+(CEO!I19-CEO!J19)+(CEPLAN!I19-CEPLAN!J19)+(CEAVI!I19-CEAVI!J19)</f>
        <v>14</v>
      </c>
      <c r="K18" s="60">
        <f t="shared" si="0"/>
        <v>37</v>
      </c>
      <c r="L18" s="54">
        <f t="shared" si="1"/>
        <v>2049.69</v>
      </c>
      <c r="M18" s="61">
        <f t="shared" si="2"/>
        <v>562.66</v>
      </c>
    </row>
    <row r="19" spans="1:13" s="35" customFormat="1" x14ac:dyDescent="0.25">
      <c r="A19" s="94" t="s">
        <v>126</v>
      </c>
      <c r="B19" s="97">
        <v>4</v>
      </c>
      <c r="C19" s="30">
        <v>17</v>
      </c>
      <c r="D19" s="100" t="s">
        <v>58</v>
      </c>
      <c r="E19" s="33" t="s">
        <v>96</v>
      </c>
      <c r="F19" s="33" t="s">
        <v>9</v>
      </c>
      <c r="G19" s="32" t="s">
        <v>123</v>
      </c>
      <c r="H19" s="49">
        <v>429.72</v>
      </c>
      <c r="I19" s="52">
        <f>Reitoria!I20+SEMS!I20+Biblioteca!I20+PROEX!I20+Museu!I20+ESAG!I20+CEART!I20+FAED!I20+CEAD!I20+CEFID!I20+CERES!I20+CESFI!I20+CCT!I20+CAV!I20+CEO!I20+CEPLAN!I20+CEAVI!I20</f>
        <v>48</v>
      </c>
      <c r="J19" s="53">
        <f>(Reitoria!I20-Reitoria!J20)+(SEMS!I20-SEMS!J20)+(Biblioteca!I20-Biblioteca!J20)+(PROEX!I20-PROEX!J20)+(Museu!I20-Museu!J20)+(ESAG!I20-ESAG!J20)+(CEART!I20-CEART!J20)+(FAED!I20-FAED!J20)+(CEAD!I20-CEAD!J20)+(CEFID!I20-CEFID!J20)+(CERES!I20-CERES!J20)+(CESFI!I20-CESFI!J20)+(CCT!I20-CCT!J20)+(CAV!I20-CAV!J20)+(CEO!I20-CEO!J20)+(CEPLAN!I20-CEPLAN!J20)+(CEAVI!I20-CEAVI!J20)</f>
        <v>4</v>
      </c>
      <c r="K19" s="60">
        <f t="shared" si="0"/>
        <v>44</v>
      </c>
      <c r="L19" s="54">
        <f t="shared" si="1"/>
        <v>20626.560000000001</v>
      </c>
      <c r="M19" s="61">
        <f t="shared" si="2"/>
        <v>1718.88</v>
      </c>
    </row>
    <row r="20" spans="1:13" s="35" customFormat="1" x14ac:dyDescent="0.25">
      <c r="A20" s="95"/>
      <c r="B20" s="98"/>
      <c r="C20" s="30">
        <v>18</v>
      </c>
      <c r="D20" s="101"/>
      <c r="E20" s="33" t="s">
        <v>97</v>
      </c>
      <c r="F20" s="33" t="s">
        <v>9</v>
      </c>
      <c r="G20" s="32" t="s">
        <v>123</v>
      </c>
      <c r="H20" s="49">
        <v>1055.06</v>
      </c>
      <c r="I20" s="52">
        <f>Reitoria!I21+SEMS!I21+Biblioteca!I21+PROEX!I21+Museu!I21+ESAG!I21+CEART!I21+FAED!I21+CEAD!I21+CEFID!I21+CERES!I21+CESFI!I21+CCT!I21+CAV!I21+CEO!I21+CEPLAN!I21+CEAVI!I21</f>
        <v>42</v>
      </c>
      <c r="J20" s="53">
        <f>(Reitoria!I21-Reitoria!J21)+(SEMS!I21-SEMS!J21)+(Biblioteca!I21-Biblioteca!J21)+(PROEX!I21-PROEX!J21)+(Museu!I21-Museu!J21)+(ESAG!I21-ESAG!J21)+(CEART!I21-CEART!J21)+(FAED!I21-FAED!J21)+(CEAD!I21-CEAD!J21)+(CEFID!I21-CEFID!J21)+(CERES!I21-CERES!J21)+(CESFI!I21-CESFI!J21)+(CCT!I21-CCT!J21)+(CAV!I21-CAV!J21)+(CEO!I21-CEO!J21)+(CEPLAN!I21-CEPLAN!J21)+(CEAVI!I21-CEAVI!J21)</f>
        <v>16</v>
      </c>
      <c r="K20" s="60">
        <f t="shared" si="0"/>
        <v>26</v>
      </c>
      <c r="L20" s="54">
        <f t="shared" si="1"/>
        <v>44312.52</v>
      </c>
      <c r="M20" s="61">
        <f t="shared" si="2"/>
        <v>16880.96</v>
      </c>
    </row>
    <row r="21" spans="1:13" s="35" customFormat="1" x14ac:dyDescent="0.25">
      <c r="A21" s="96"/>
      <c r="B21" s="99"/>
      <c r="C21" s="30">
        <v>19</v>
      </c>
      <c r="D21" s="102"/>
      <c r="E21" s="32" t="s">
        <v>98</v>
      </c>
      <c r="F21" s="32" t="s">
        <v>9</v>
      </c>
      <c r="G21" s="32" t="s">
        <v>123</v>
      </c>
      <c r="H21" s="49">
        <v>1157.2</v>
      </c>
      <c r="I21" s="52">
        <f>Reitoria!I22+SEMS!I22+Biblioteca!I22+PROEX!I22+Museu!I22+ESAG!I22+CEART!I22+FAED!I22+CEAD!I22+CEFID!I22+CERES!I22+CESFI!I22+CCT!I22+CAV!I22+CEO!I22+CEPLAN!I22+CEAVI!I22</f>
        <v>64</v>
      </c>
      <c r="J21" s="53">
        <f>(Reitoria!I22-Reitoria!J22)+(SEMS!I22-SEMS!J22)+(Biblioteca!I22-Biblioteca!J22)+(PROEX!I22-PROEX!J22)+(Museu!I22-Museu!J22)+(ESAG!I22-ESAG!J22)+(CEART!I22-CEART!J22)+(FAED!I22-FAED!J22)+(CEAD!I22-CEAD!J22)+(CEFID!I22-CEFID!J22)+(CERES!I22-CERES!J22)+(CESFI!I22-CESFI!J22)+(CCT!I22-CCT!J22)+(CAV!I22-CAV!J22)+(CEO!I22-CEO!J22)+(CEPLAN!I22-CEPLAN!J22)+(CEAVI!I22-CEAVI!J22)</f>
        <v>40</v>
      </c>
      <c r="K21" s="60">
        <f t="shared" si="0"/>
        <v>24</v>
      </c>
      <c r="L21" s="54">
        <f t="shared" si="1"/>
        <v>74060.800000000003</v>
      </c>
      <c r="M21" s="61">
        <f t="shared" si="2"/>
        <v>46288</v>
      </c>
    </row>
    <row r="22" spans="1:13" s="35" customFormat="1" ht="75" x14ac:dyDescent="0.25">
      <c r="A22" s="37" t="s">
        <v>126</v>
      </c>
      <c r="B22" s="51">
        <v>5</v>
      </c>
      <c r="C22" s="30">
        <v>20</v>
      </c>
      <c r="D22" s="31" t="s">
        <v>59</v>
      </c>
      <c r="E22" s="33" t="s">
        <v>99</v>
      </c>
      <c r="F22" s="33" t="s">
        <v>9</v>
      </c>
      <c r="G22" s="32" t="s">
        <v>123</v>
      </c>
      <c r="H22" s="49">
        <v>11.33</v>
      </c>
      <c r="I22" s="52">
        <f>Reitoria!I23+SEMS!I23+Biblioteca!I23+PROEX!I23+Museu!I23+ESAG!I23+CEART!I23+FAED!I23+CEAD!I23+CEFID!I23+CERES!I23+CESFI!I23+CCT!I23+CAV!I23+CEO!I23+CEPLAN!I23+CEAVI!I23</f>
        <v>750</v>
      </c>
      <c r="J22" s="53">
        <f>(Reitoria!I23-Reitoria!J23)+(SEMS!I23-SEMS!J23)+(Biblioteca!I23-Biblioteca!J23)+(PROEX!I23-PROEX!J23)+(Museu!I23-Museu!J23)+(ESAG!I23-ESAG!J23)+(CEART!I23-CEART!J23)+(FAED!I23-FAED!J23)+(CEAD!I23-CEAD!J23)+(CEFID!I23-CEFID!J23)+(CERES!I23-CERES!J23)+(CESFI!I23-CESFI!J23)+(CCT!I23-CCT!J23)+(CAV!I23-CAV!J23)+(CEO!I23-CEO!J23)+(CEPLAN!I23-CEPLAN!J23)+(CEAVI!I23-CEAVI!J23)</f>
        <v>0</v>
      </c>
      <c r="K22" s="60">
        <f t="shared" si="0"/>
        <v>750</v>
      </c>
      <c r="L22" s="54">
        <f t="shared" si="1"/>
        <v>8497.5</v>
      </c>
      <c r="M22" s="61">
        <f t="shared" si="2"/>
        <v>0</v>
      </c>
    </row>
    <row r="23" spans="1:13" s="35" customFormat="1" ht="45" x14ac:dyDescent="0.25">
      <c r="A23" s="94" t="s">
        <v>126</v>
      </c>
      <c r="B23" s="97">
        <v>6</v>
      </c>
      <c r="C23" s="30">
        <v>21</v>
      </c>
      <c r="D23" s="31" t="s">
        <v>60</v>
      </c>
      <c r="E23" s="33" t="s">
        <v>100</v>
      </c>
      <c r="F23" s="33" t="s">
        <v>9</v>
      </c>
      <c r="G23" s="32" t="s">
        <v>123</v>
      </c>
      <c r="H23" s="49">
        <v>0.4</v>
      </c>
      <c r="I23" s="52">
        <f>Reitoria!I24+SEMS!I24+Biblioteca!I24+PROEX!I24+Museu!I24+ESAG!I24+CEART!I24+FAED!I24+CEAD!I24+CEFID!I24+CERES!I24+CESFI!I24+CCT!I24+CAV!I24+CEO!I24+CEPLAN!I24+CEAVI!I24</f>
        <v>4864</v>
      </c>
      <c r="J23" s="53">
        <f>(Reitoria!I24-Reitoria!J24)+(SEMS!I24-SEMS!J24)+(Biblioteca!I24-Biblioteca!J24)+(PROEX!I24-PROEX!J24)+(Museu!I24-Museu!J24)+(ESAG!I24-ESAG!J24)+(CEART!I24-CEART!J24)+(FAED!I24-FAED!J24)+(CEAD!I24-CEAD!J24)+(CEFID!I24-CEFID!J24)+(CERES!I24-CERES!J24)+(CESFI!I24-CESFI!J24)+(CCT!I24-CCT!J24)+(CAV!I24-CAV!J24)+(CEO!I24-CEO!J24)+(CEPLAN!I24-CEPLAN!J24)+(CEAVI!I24-CEAVI!J24)</f>
        <v>500</v>
      </c>
      <c r="K23" s="60">
        <f t="shared" si="0"/>
        <v>4364</v>
      </c>
      <c r="L23" s="54">
        <f t="shared" si="1"/>
        <v>1945.6000000000001</v>
      </c>
      <c r="M23" s="61">
        <f t="shared" si="2"/>
        <v>200</v>
      </c>
    </row>
    <row r="24" spans="1:13" s="35" customFormat="1" x14ac:dyDescent="0.25">
      <c r="A24" s="95"/>
      <c r="B24" s="98"/>
      <c r="C24" s="30">
        <v>22</v>
      </c>
      <c r="D24" s="100" t="s">
        <v>61</v>
      </c>
      <c r="E24" s="32" t="s">
        <v>101</v>
      </c>
      <c r="F24" s="32" t="s">
        <v>9</v>
      </c>
      <c r="G24" s="32" t="s">
        <v>123</v>
      </c>
      <c r="H24" s="49">
        <v>0.5</v>
      </c>
      <c r="I24" s="52">
        <f>Reitoria!I25+SEMS!I25+Biblioteca!I25+PROEX!I25+Museu!I25+ESAG!I25+CEART!I25+FAED!I25+CEAD!I25+CEFID!I25+CERES!I25+CESFI!I25+CCT!I25+CAV!I25+CEO!I25+CEPLAN!I25+CEAVI!I25</f>
        <v>1880</v>
      </c>
      <c r="J24" s="53">
        <f>(Reitoria!I25-Reitoria!J25)+(SEMS!I25-SEMS!J25)+(Biblioteca!I25-Biblioteca!J25)+(PROEX!I25-PROEX!J25)+(Museu!I25-Museu!J25)+(ESAG!I25-ESAG!J25)+(CEART!I25-CEART!J25)+(FAED!I25-FAED!J25)+(CEAD!I25-CEAD!J25)+(CEFID!I25-CEFID!J25)+(CERES!I25-CERES!J25)+(CESFI!I25-CESFI!J25)+(CCT!I25-CCT!J25)+(CAV!I25-CAV!J25)+(CEO!I25-CEO!J25)+(CEPLAN!I25-CEPLAN!J25)+(CEAVI!I25-CEAVI!J25)</f>
        <v>90</v>
      </c>
      <c r="K24" s="60">
        <f t="shared" si="0"/>
        <v>1790</v>
      </c>
      <c r="L24" s="54">
        <f t="shared" si="1"/>
        <v>940</v>
      </c>
      <c r="M24" s="61">
        <f t="shared" si="2"/>
        <v>45</v>
      </c>
    </row>
    <row r="25" spans="1:13" s="35" customFormat="1" x14ac:dyDescent="0.25">
      <c r="A25" s="95"/>
      <c r="B25" s="98"/>
      <c r="C25" s="30">
        <v>23</v>
      </c>
      <c r="D25" s="102"/>
      <c r="E25" s="33" t="s">
        <v>102</v>
      </c>
      <c r="F25" s="33" t="s">
        <v>9</v>
      </c>
      <c r="G25" s="32" t="s">
        <v>123</v>
      </c>
      <c r="H25" s="49">
        <v>1.27</v>
      </c>
      <c r="I25" s="52">
        <f>Reitoria!I26+SEMS!I26+Biblioteca!I26+PROEX!I26+Museu!I26+ESAG!I26+CEART!I26+FAED!I26+CEAD!I26+CEFID!I26+CERES!I26+CESFI!I26+CCT!I26+CAV!I26+CEO!I26+CEPLAN!I26+CEAVI!I26</f>
        <v>2360</v>
      </c>
      <c r="J25" s="53">
        <f>(Reitoria!I26-Reitoria!J26)+(SEMS!I26-SEMS!J26)+(Biblioteca!I26-Biblioteca!J26)+(PROEX!I26-PROEX!J26)+(Museu!I26-Museu!J26)+(ESAG!I26-ESAG!J26)+(CEART!I26-CEART!J26)+(FAED!I26-FAED!J26)+(CEAD!I26-CEAD!J26)+(CEFID!I26-CEFID!J26)+(CERES!I26-CERES!J26)+(CESFI!I26-CESFI!J26)+(CCT!I26-CCT!J26)+(CAV!I26-CAV!J26)+(CEO!I26-CEO!J26)+(CEPLAN!I26-CEPLAN!J26)+(CEAVI!I26-CEAVI!J26)</f>
        <v>74</v>
      </c>
      <c r="K25" s="60">
        <f t="shared" si="0"/>
        <v>2286</v>
      </c>
      <c r="L25" s="54">
        <f t="shared" si="1"/>
        <v>2997.2</v>
      </c>
      <c r="M25" s="61">
        <f t="shared" si="2"/>
        <v>93.98</v>
      </c>
    </row>
    <row r="26" spans="1:13" s="35" customFormat="1" x14ac:dyDescent="0.25">
      <c r="A26" s="95"/>
      <c r="B26" s="98"/>
      <c r="C26" s="30">
        <v>24</v>
      </c>
      <c r="D26" s="100" t="s">
        <v>62</v>
      </c>
      <c r="E26" s="33" t="s">
        <v>103</v>
      </c>
      <c r="F26" s="33" t="s">
        <v>9</v>
      </c>
      <c r="G26" s="32" t="s">
        <v>123</v>
      </c>
      <c r="H26" s="49">
        <v>0.5</v>
      </c>
      <c r="I26" s="52">
        <f>Reitoria!I27+SEMS!I27+Biblioteca!I27+PROEX!I27+Museu!I27+ESAG!I27+CEART!I27+FAED!I27+CEAD!I27+CEFID!I27+CERES!I27+CESFI!I27+CCT!I27+CAV!I27+CEO!I27+CEPLAN!I27+CEAVI!I27</f>
        <v>640</v>
      </c>
      <c r="J26" s="53">
        <f>(Reitoria!I27-Reitoria!J27)+(SEMS!I27-SEMS!J27)+(Biblioteca!I27-Biblioteca!J27)+(PROEX!I27-PROEX!J27)+(Museu!I27-Museu!J27)+(ESAG!I27-ESAG!J27)+(CEART!I27-CEART!J27)+(FAED!I27-FAED!J27)+(CEAD!I27-CEAD!J27)+(CEFID!I27-CEFID!J27)+(CERES!I27-CERES!J27)+(CESFI!I27-CESFI!J27)+(CCT!I27-CCT!J27)+(CAV!I27-CAV!J27)+(CEO!I27-CEO!J27)+(CEPLAN!I27-CEPLAN!J27)+(CEAVI!I27-CEAVI!J27)</f>
        <v>100</v>
      </c>
      <c r="K26" s="60">
        <f t="shared" si="0"/>
        <v>540</v>
      </c>
      <c r="L26" s="54">
        <f t="shared" si="1"/>
        <v>320</v>
      </c>
      <c r="M26" s="61">
        <f t="shared" si="2"/>
        <v>50</v>
      </c>
    </row>
    <row r="27" spans="1:13" s="35" customFormat="1" x14ac:dyDescent="0.25">
      <c r="A27" s="95"/>
      <c r="B27" s="98"/>
      <c r="C27" s="30">
        <v>25</v>
      </c>
      <c r="D27" s="102"/>
      <c r="E27" s="32" t="s">
        <v>102</v>
      </c>
      <c r="F27" s="32" t="s">
        <v>9</v>
      </c>
      <c r="G27" s="32" t="s">
        <v>123</v>
      </c>
      <c r="H27" s="49">
        <v>1.27</v>
      </c>
      <c r="I27" s="52">
        <f>Reitoria!I28+SEMS!I28+Biblioteca!I28+PROEX!I28+Museu!I28+ESAG!I28+CEART!I28+FAED!I28+CEAD!I28+CEFID!I28+CERES!I28+CESFI!I28+CCT!I28+CAV!I28+CEO!I28+CEPLAN!I28+CEAVI!I28</f>
        <v>250</v>
      </c>
      <c r="J27" s="53">
        <f>(Reitoria!I28-Reitoria!J28)+(SEMS!I28-SEMS!J28)+(Biblioteca!I28-Biblioteca!J28)+(PROEX!I28-PROEX!J28)+(Museu!I28-Museu!J28)+(ESAG!I28-ESAG!J28)+(CEART!I28-CEART!J28)+(FAED!I28-FAED!J28)+(CEAD!I28-CEAD!J28)+(CEFID!I28-CEFID!J28)+(CERES!I28-CERES!J28)+(CESFI!I28-CESFI!J28)+(CCT!I28-CCT!J28)+(CAV!I28-CAV!J28)+(CEO!I28-CEO!J28)+(CEPLAN!I28-CEPLAN!J28)+(CEAVI!I28-CEAVI!J28)</f>
        <v>0</v>
      </c>
      <c r="K27" s="60">
        <f t="shared" si="0"/>
        <v>250</v>
      </c>
      <c r="L27" s="54">
        <f t="shared" si="1"/>
        <v>317.5</v>
      </c>
      <c r="M27" s="61">
        <f t="shared" si="2"/>
        <v>0</v>
      </c>
    </row>
    <row r="28" spans="1:13" s="35" customFormat="1" ht="30" x14ac:dyDescent="0.25">
      <c r="A28" s="95"/>
      <c r="B28" s="98"/>
      <c r="C28" s="30">
        <v>26</v>
      </c>
      <c r="D28" s="31" t="s">
        <v>63</v>
      </c>
      <c r="E28" s="33" t="s">
        <v>95</v>
      </c>
      <c r="F28" s="33" t="s">
        <v>121</v>
      </c>
      <c r="G28" s="32" t="s">
        <v>123</v>
      </c>
      <c r="H28" s="49">
        <v>38.159999999999997</v>
      </c>
      <c r="I28" s="52">
        <f>Reitoria!I29+SEMS!I29+Biblioteca!I29+PROEX!I29+Museu!I29+ESAG!I29+CEART!I29+FAED!I29+CEAD!I29+CEFID!I29+CERES!I29+CESFI!I29+CCT!I29+CAV!I29+CEO!I29+CEPLAN!I29+CEAVI!I29</f>
        <v>588</v>
      </c>
      <c r="J28" s="53">
        <f>(Reitoria!I29-Reitoria!J29)+(SEMS!I29-SEMS!J29)+(Biblioteca!I29-Biblioteca!J29)+(PROEX!I29-PROEX!J29)+(Museu!I29-Museu!J29)+(ESAG!I29-ESAG!J29)+(CEART!I29-CEART!J29)+(FAED!I29-FAED!J29)+(CEAD!I29-CEAD!J29)+(CEFID!I29-CEFID!J29)+(CERES!I29-CERES!J29)+(CESFI!I29-CESFI!J29)+(CCT!I29-CCT!J29)+(CAV!I29-CAV!J29)+(CEO!I29-CEO!J29)+(CEPLAN!I29-CEPLAN!J29)+(CEAVI!I29-CEAVI!J29)</f>
        <v>1</v>
      </c>
      <c r="K28" s="60">
        <f t="shared" si="0"/>
        <v>587</v>
      </c>
      <c r="L28" s="54">
        <f t="shared" si="1"/>
        <v>22438.079999999998</v>
      </c>
      <c r="M28" s="61">
        <f t="shared" si="2"/>
        <v>38.159999999999997</v>
      </c>
    </row>
    <row r="29" spans="1:13" s="35" customFormat="1" ht="45" x14ac:dyDescent="0.25">
      <c r="A29" s="95"/>
      <c r="B29" s="98"/>
      <c r="C29" s="30">
        <v>27</v>
      </c>
      <c r="D29" s="31" t="s">
        <v>60</v>
      </c>
      <c r="E29" s="33" t="s">
        <v>104</v>
      </c>
      <c r="F29" s="33" t="s">
        <v>121</v>
      </c>
      <c r="G29" s="32" t="s">
        <v>123</v>
      </c>
      <c r="H29" s="49">
        <v>44.5</v>
      </c>
      <c r="I29" s="52">
        <f>Reitoria!I30+SEMS!I30+Biblioteca!I30+PROEX!I30+Museu!I30+ESAG!I30+CEART!I30+FAED!I30+CEAD!I30+CEFID!I30+CERES!I30+CESFI!I30+CCT!I30+CAV!I30+CEO!I30+CEPLAN!I30+CEAVI!I30</f>
        <v>218</v>
      </c>
      <c r="J29" s="53">
        <f>(Reitoria!I30-Reitoria!J30)+(SEMS!I30-SEMS!J30)+(Biblioteca!I30-Biblioteca!J30)+(PROEX!I30-PROEX!J30)+(Museu!I30-Museu!J30)+(ESAG!I30-ESAG!J30)+(CEART!I30-CEART!J30)+(FAED!I30-FAED!J30)+(CEAD!I30-CEAD!J30)+(CEFID!I30-CEFID!J30)+(CERES!I30-CERES!J30)+(CESFI!I30-CESFI!J30)+(CCT!I30-CCT!J30)+(CAV!I30-CAV!J30)+(CEO!I30-CEO!J30)+(CEPLAN!I30-CEPLAN!J30)+(CEAVI!I30-CEAVI!J30)</f>
        <v>54</v>
      </c>
      <c r="K29" s="60">
        <f t="shared" si="0"/>
        <v>164</v>
      </c>
      <c r="L29" s="54">
        <f t="shared" si="1"/>
        <v>9701</v>
      </c>
      <c r="M29" s="61">
        <f t="shared" si="2"/>
        <v>2403</v>
      </c>
    </row>
    <row r="30" spans="1:13" s="35" customFormat="1" ht="60" x14ac:dyDescent="0.25">
      <c r="A30" s="96"/>
      <c r="B30" s="99"/>
      <c r="C30" s="30">
        <v>28</v>
      </c>
      <c r="D30" s="31" t="s">
        <v>62</v>
      </c>
      <c r="E30" s="32" t="s">
        <v>105</v>
      </c>
      <c r="F30" s="32" t="s">
        <v>121</v>
      </c>
      <c r="G30" s="32" t="s">
        <v>123</v>
      </c>
      <c r="H30" s="49">
        <v>37.03</v>
      </c>
      <c r="I30" s="52">
        <f>Reitoria!I31+SEMS!I31+Biblioteca!I31+PROEX!I31+Museu!I31+ESAG!I31+CEART!I31+FAED!I31+CEAD!I31+CEFID!I31+CERES!I31+CESFI!I31+CCT!I31+CAV!I31+CEO!I31+CEPLAN!I31+CEAVI!I31</f>
        <v>20</v>
      </c>
      <c r="J30" s="53">
        <f>(Reitoria!I31-Reitoria!J31)+(SEMS!I31-SEMS!J31)+(Biblioteca!I31-Biblioteca!J31)+(PROEX!I31-PROEX!J31)+(Museu!I31-Museu!J31)+(ESAG!I31-ESAG!J31)+(CEART!I31-CEART!J31)+(FAED!I31-FAED!J31)+(CEAD!I31-CEAD!J31)+(CEFID!I31-CEFID!J31)+(CERES!I31-CERES!J31)+(CESFI!I31-CESFI!J31)+(CCT!I31-CCT!J31)+(CAV!I31-CAV!J31)+(CEO!I31-CEO!J31)+(CEPLAN!I31-CEPLAN!J31)+(CEAVI!I31-CEAVI!J31)</f>
        <v>0</v>
      </c>
      <c r="K30" s="60">
        <f t="shared" si="0"/>
        <v>20</v>
      </c>
      <c r="L30" s="54">
        <f t="shared" si="1"/>
        <v>740.6</v>
      </c>
      <c r="M30" s="61">
        <f t="shared" si="2"/>
        <v>0</v>
      </c>
    </row>
    <row r="31" spans="1:13" s="35" customFormat="1" ht="75" x14ac:dyDescent="0.25">
      <c r="A31" s="37" t="s">
        <v>126</v>
      </c>
      <c r="B31" s="51">
        <v>7</v>
      </c>
      <c r="C31" s="30">
        <v>29</v>
      </c>
      <c r="D31" s="31" t="s">
        <v>64</v>
      </c>
      <c r="E31" s="33" t="s">
        <v>106</v>
      </c>
      <c r="F31" s="33" t="s">
        <v>122</v>
      </c>
      <c r="G31" s="32" t="s">
        <v>123</v>
      </c>
      <c r="H31" s="49">
        <v>97.5</v>
      </c>
      <c r="I31" s="52">
        <f>Reitoria!I32+SEMS!I32+Biblioteca!I32+PROEX!I32+Museu!I32+ESAG!I32+CEART!I32+FAED!I32+CEAD!I32+CEFID!I32+CERES!I32+CESFI!I32+CCT!I32+CAV!I32+CEO!I32+CEPLAN!I32+CEAVI!I32</f>
        <v>40</v>
      </c>
      <c r="J31" s="53">
        <f>(Reitoria!I32-Reitoria!J32)+(SEMS!I32-SEMS!J32)+(Biblioteca!I32-Biblioteca!J32)+(PROEX!I32-PROEX!J32)+(Museu!I32-Museu!J32)+(ESAG!I32-ESAG!J32)+(CEART!I32-CEART!J32)+(FAED!I32-FAED!J32)+(CEAD!I32-CEAD!J32)+(CEFID!I32-CEFID!J32)+(CERES!I32-CERES!J32)+(CESFI!I32-CESFI!J32)+(CCT!I32-CCT!J32)+(CAV!I32-CAV!J32)+(CEO!I32-CEO!J32)+(CEPLAN!I32-CEPLAN!J32)+(CEAVI!I32-CEAVI!J32)</f>
        <v>0</v>
      </c>
      <c r="K31" s="60">
        <f t="shared" si="0"/>
        <v>40</v>
      </c>
      <c r="L31" s="54">
        <f t="shared" si="1"/>
        <v>3900</v>
      </c>
      <c r="M31" s="61">
        <f t="shared" si="2"/>
        <v>0</v>
      </c>
    </row>
    <row r="32" spans="1:13" s="35" customFormat="1" ht="75" x14ac:dyDescent="0.25">
      <c r="A32" s="94" t="s">
        <v>126</v>
      </c>
      <c r="B32" s="97">
        <v>8</v>
      </c>
      <c r="C32" s="30">
        <v>30</v>
      </c>
      <c r="D32" s="31" t="s">
        <v>65</v>
      </c>
      <c r="E32" s="33" t="s">
        <v>107</v>
      </c>
      <c r="F32" s="33" t="s">
        <v>9</v>
      </c>
      <c r="G32" s="32" t="s">
        <v>123</v>
      </c>
      <c r="H32" s="49">
        <v>5.99</v>
      </c>
      <c r="I32" s="52">
        <f>Reitoria!I33+SEMS!I33+Biblioteca!I33+PROEX!I33+Museu!I33+ESAG!I33+CEART!I33+FAED!I33+CEAD!I33+CEFID!I33+CERES!I33+CESFI!I33+CCT!I33+CAV!I33+CEO!I33+CEPLAN!I33+CEAVI!I33</f>
        <v>1390</v>
      </c>
      <c r="J32" s="53">
        <f>(Reitoria!I33-Reitoria!J33)+(SEMS!I33-SEMS!J33)+(Biblioteca!I33-Biblioteca!J33)+(PROEX!I33-PROEX!J33)+(Museu!I33-Museu!J33)+(ESAG!I33-ESAG!J33)+(CEART!I33-CEART!J33)+(FAED!I33-FAED!J33)+(CEAD!I33-CEAD!J33)+(CEFID!I33-CEFID!J33)+(CERES!I33-CERES!J33)+(CESFI!I33-CESFI!J33)+(CCT!I33-CCT!J33)+(CAV!I33-CAV!J33)+(CEO!I33-CEO!J33)+(CEPLAN!I33-CEPLAN!J33)+(CEAVI!I33-CEAVI!J33)</f>
        <v>158</v>
      </c>
      <c r="K32" s="60">
        <f t="shared" si="0"/>
        <v>1232</v>
      </c>
      <c r="L32" s="54">
        <f t="shared" si="1"/>
        <v>8326.1</v>
      </c>
      <c r="M32" s="61">
        <f t="shared" si="2"/>
        <v>946.42000000000007</v>
      </c>
    </row>
    <row r="33" spans="1:13" s="35" customFormat="1" ht="30" x14ac:dyDescent="0.25">
      <c r="A33" s="96"/>
      <c r="B33" s="99"/>
      <c r="C33" s="30">
        <v>31</v>
      </c>
      <c r="D33" s="31" t="s">
        <v>66</v>
      </c>
      <c r="E33" s="32" t="s">
        <v>108</v>
      </c>
      <c r="F33" s="32" t="s">
        <v>9</v>
      </c>
      <c r="G33" s="32" t="s">
        <v>123</v>
      </c>
      <c r="H33" s="49">
        <v>2.75</v>
      </c>
      <c r="I33" s="52">
        <f>Reitoria!I34+SEMS!I34+Biblioteca!I34+PROEX!I34+Museu!I34+ESAG!I34+CEART!I34+FAED!I34+CEAD!I34+CEFID!I34+CERES!I34+CESFI!I34+CCT!I34+CAV!I34+CEO!I34+CEPLAN!I34+CEAVI!I34</f>
        <v>1190</v>
      </c>
      <c r="J33" s="53">
        <f>(Reitoria!I34-Reitoria!J34)+(SEMS!I34-SEMS!J34)+(Biblioteca!I34-Biblioteca!J34)+(PROEX!I34-PROEX!J34)+(Museu!I34-Museu!J34)+(ESAG!I34-ESAG!J34)+(CEART!I34-CEART!J34)+(FAED!I34-FAED!J34)+(CEAD!I34-CEAD!J34)+(CEFID!I34-CEFID!J34)+(CERES!I34-CERES!J34)+(CESFI!I34-CESFI!J34)+(CCT!I34-CCT!J34)+(CAV!I34-CAV!J34)+(CEO!I34-CEO!J34)+(CEPLAN!I34-CEPLAN!J34)+(CEAVI!I34-CEAVI!J34)</f>
        <v>115</v>
      </c>
      <c r="K33" s="60">
        <f t="shared" si="0"/>
        <v>1075</v>
      </c>
      <c r="L33" s="54">
        <f t="shared" si="1"/>
        <v>3272.5</v>
      </c>
      <c r="M33" s="61">
        <f t="shared" si="2"/>
        <v>316.25</v>
      </c>
    </row>
    <row r="34" spans="1:13" s="35" customFormat="1" ht="75" x14ac:dyDescent="0.25">
      <c r="A34" s="94" t="s">
        <v>125</v>
      </c>
      <c r="B34" s="97">
        <v>9</v>
      </c>
      <c r="C34" s="30">
        <v>32</v>
      </c>
      <c r="D34" s="31" t="s">
        <v>67</v>
      </c>
      <c r="E34" s="33" t="s">
        <v>109</v>
      </c>
      <c r="F34" s="33" t="s">
        <v>9</v>
      </c>
      <c r="G34" s="32" t="s">
        <v>123</v>
      </c>
      <c r="H34" s="49">
        <v>360</v>
      </c>
      <c r="I34" s="52">
        <f>Reitoria!I35+SEMS!I35+Biblioteca!I35+PROEX!I35+Museu!I35+ESAG!I35+CEART!I35+FAED!I35+CEAD!I35+CEFID!I35+CERES!I35+CESFI!I35+CCT!I35+CAV!I35+CEO!I35+CEPLAN!I35+CEAVI!I35</f>
        <v>34</v>
      </c>
      <c r="J34" s="53">
        <f>(Reitoria!I35-Reitoria!J35)+(SEMS!I35-SEMS!J35)+(Biblioteca!I35-Biblioteca!J35)+(PROEX!I35-PROEX!J35)+(Museu!I35-Museu!J35)+(ESAG!I35-ESAG!J35)+(CEART!I35-CEART!J35)+(FAED!I35-FAED!J35)+(CEAD!I35-CEAD!J35)+(CEFID!I35-CEFID!J35)+(CERES!I35-CERES!J35)+(CESFI!I35-CESFI!J35)+(CCT!I35-CCT!J35)+(CAV!I35-CAV!J35)+(CEO!I35-CEO!J35)+(CEPLAN!I35-CEPLAN!J35)+(CEAVI!I35-CEAVI!J35)</f>
        <v>2</v>
      </c>
      <c r="K34" s="60">
        <f t="shared" si="0"/>
        <v>32</v>
      </c>
      <c r="L34" s="54">
        <f t="shared" si="1"/>
        <v>12240</v>
      </c>
      <c r="M34" s="61">
        <f t="shared" si="2"/>
        <v>720</v>
      </c>
    </row>
    <row r="35" spans="1:13" s="35" customFormat="1" ht="90" x14ac:dyDescent="0.25">
      <c r="A35" s="95"/>
      <c r="B35" s="98"/>
      <c r="C35" s="30">
        <v>33</v>
      </c>
      <c r="D35" s="31" t="s">
        <v>68</v>
      </c>
      <c r="E35" s="33" t="s">
        <v>110</v>
      </c>
      <c r="F35" s="33" t="s">
        <v>9</v>
      </c>
      <c r="G35" s="32" t="s">
        <v>123</v>
      </c>
      <c r="H35" s="49">
        <v>3.75</v>
      </c>
      <c r="I35" s="52">
        <f>Reitoria!I36+SEMS!I36+Biblioteca!I36+PROEX!I36+Museu!I36+ESAG!I36+CEART!I36+FAED!I36+CEAD!I36+CEFID!I36+CERES!I36+CESFI!I36+CCT!I36+CAV!I36+CEO!I36+CEPLAN!I36+CEAVI!I36</f>
        <v>562</v>
      </c>
      <c r="J35" s="53">
        <f>(Reitoria!I36-Reitoria!J36)+(SEMS!I36-SEMS!J36)+(Biblioteca!I36-Biblioteca!J36)+(PROEX!I36-PROEX!J36)+(Museu!I36-Museu!J36)+(ESAG!I36-ESAG!J36)+(CEART!I36-CEART!J36)+(FAED!I36-FAED!J36)+(CEAD!I36-CEAD!J36)+(CEFID!I36-CEFID!J36)+(CERES!I36-CERES!J36)+(CESFI!I36-CESFI!J36)+(CCT!I36-CCT!J36)+(CAV!I36-CAV!J36)+(CEO!I36-CEO!J36)+(CEPLAN!I36-CEPLAN!J36)+(CEAVI!I36-CEAVI!J36)</f>
        <v>0</v>
      </c>
      <c r="K35" s="60">
        <f t="shared" si="0"/>
        <v>562</v>
      </c>
      <c r="L35" s="54">
        <f t="shared" si="1"/>
        <v>2107.5</v>
      </c>
      <c r="M35" s="61">
        <f t="shared" si="2"/>
        <v>0</v>
      </c>
    </row>
    <row r="36" spans="1:13" s="35" customFormat="1" ht="45" x14ac:dyDescent="0.25">
      <c r="A36" s="96"/>
      <c r="B36" s="99"/>
      <c r="C36" s="30">
        <v>34</v>
      </c>
      <c r="D36" s="31" t="s">
        <v>69</v>
      </c>
      <c r="E36" s="32" t="s">
        <v>111</v>
      </c>
      <c r="F36" s="32" t="s">
        <v>9</v>
      </c>
      <c r="G36" s="32" t="s">
        <v>123</v>
      </c>
      <c r="H36" s="49">
        <v>35.06</v>
      </c>
      <c r="I36" s="52">
        <f>Reitoria!I37+SEMS!I37+Biblioteca!I37+PROEX!I37+Museu!I37+ESAG!I37+CEART!I37+FAED!I37+CEAD!I37+CEFID!I37+CERES!I37+CESFI!I37+CCT!I37+CAV!I37+CEO!I37+CEPLAN!I37+CEAVI!I37</f>
        <v>40</v>
      </c>
      <c r="J36" s="53">
        <f>(Reitoria!I37-Reitoria!J37)+(SEMS!I37-SEMS!J37)+(Biblioteca!I37-Biblioteca!J37)+(PROEX!I37-PROEX!J37)+(Museu!I37-Museu!J37)+(ESAG!I37-ESAG!J37)+(CEART!I37-CEART!J37)+(FAED!I37-FAED!J37)+(CEAD!I37-CEAD!J37)+(CEFID!I37-CEFID!J37)+(CERES!I37-CERES!J37)+(CESFI!I37-CESFI!J37)+(CCT!I37-CCT!J37)+(CAV!I37-CAV!J37)+(CEO!I37-CEO!J37)+(CEPLAN!I37-CEPLAN!J37)+(CEAVI!I37-CEAVI!J37)</f>
        <v>9</v>
      </c>
      <c r="K36" s="60">
        <f t="shared" si="0"/>
        <v>31</v>
      </c>
      <c r="L36" s="54">
        <f t="shared" si="1"/>
        <v>1402.4</v>
      </c>
      <c r="M36" s="61">
        <f t="shared" si="2"/>
        <v>315.54000000000002</v>
      </c>
    </row>
    <row r="37" spans="1:13" s="35" customFormat="1" ht="30" x14ac:dyDescent="0.25">
      <c r="A37" s="94" t="s">
        <v>126</v>
      </c>
      <c r="B37" s="97">
        <v>10</v>
      </c>
      <c r="C37" s="30">
        <v>35</v>
      </c>
      <c r="D37" s="31" t="s">
        <v>70</v>
      </c>
      <c r="E37" s="33" t="s">
        <v>112</v>
      </c>
      <c r="F37" s="33" t="s">
        <v>9</v>
      </c>
      <c r="G37" s="32" t="s">
        <v>123</v>
      </c>
      <c r="H37" s="49">
        <v>73.39</v>
      </c>
      <c r="I37" s="52">
        <f>Reitoria!I38+SEMS!I38+Biblioteca!I38+PROEX!I38+Museu!I38+ESAG!I38+CEART!I38+FAED!I38+CEAD!I38+CEFID!I38+CERES!I38+CESFI!I38+CCT!I38+CAV!I38+CEO!I38+CEPLAN!I38+CEAVI!I38</f>
        <v>84</v>
      </c>
      <c r="J37" s="53">
        <f>(Reitoria!I38-Reitoria!J38)+(SEMS!I38-SEMS!J38)+(Biblioteca!I38-Biblioteca!J38)+(PROEX!I38-PROEX!J38)+(Museu!I38-Museu!J38)+(ESAG!I38-ESAG!J38)+(CEART!I38-CEART!J38)+(FAED!I38-FAED!J38)+(CEAD!I38-CEAD!J38)+(CEFID!I38-CEFID!J38)+(CERES!I38-CERES!J38)+(CESFI!I38-CESFI!J38)+(CCT!I38-CCT!J38)+(CAV!I38-CAV!J38)+(CEO!I38-CEO!J38)+(CEPLAN!I38-CEPLAN!J38)+(CEAVI!I38-CEAVI!J38)</f>
        <v>7</v>
      </c>
      <c r="K37" s="60">
        <f t="shared" si="0"/>
        <v>77</v>
      </c>
      <c r="L37" s="54">
        <f t="shared" si="1"/>
        <v>6164.76</v>
      </c>
      <c r="M37" s="61">
        <f t="shared" si="2"/>
        <v>513.73</v>
      </c>
    </row>
    <row r="38" spans="1:13" s="35" customFormat="1" ht="30" x14ac:dyDescent="0.25">
      <c r="A38" s="96"/>
      <c r="B38" s="99"/>
      <c r="C38" s="30">
        <v>36</v>
      </c>
      <c r="D38" s="31" t="s">
        <v>71</v>
      </c>
      <c r="E38" s="33" t="s">
        <v>112</v>
      </c>
      <c r="F38" s="33" t="s">
        <v>9</v>
      </c>
      <c r="G38" s="32" t="s">
        <v>123</v>
      </c>
      <c r="H38" s="49">
        <v>73.38</v>
      </c>
      <c r="I38" s="52">
        <f>Reitoria!I39+SEMS!I39+Biblioteca!I39+PROEX!I39+Museu!I39+ESAG!I39+CEART!I39+FAED!I39+CEAD!I39+CEFID!I39+CERES!I39+CESFI!I39+CCT!I39+CAV!I39+CEO!I39+CEPLAN!I39+CEAVI!I39</f>
        <v>40</v>
      </c>
      <c r="J38" s="53">
        <f>(Reitoria!I39-Reitoria!J39)+(SEMS!I39-SEMS!J39)+(Biblioteca!I39-Biblioteca!J39)+(PROEX!I39-PROEX!J39)+(Museu!I39-Museu!J39)+(ESAG!I39-ESAG!J39)+(CEART!I39-CEART!J39)+(FAED!I39-FAED!J39)+(CEAD!I39-CEAD!J39)+(CEFID!I39-CEFID!J39)+(CERES!I39-CERES!J39)+(CESFI!I39-CESFI!J39)+(CCT!I39-CCT!J39)+(CAV!I39-CAV!J39)+(CEO!I39-CEO!J39)+(CEPLAN!I39-CEPLAN!J39)+(CEAVI!I39-CEAVI!J39)</f>
        <v>0</v>
      </c>
      <c r="K38" s="60">
        <f t="shared" si="0"/>
        <v>40</v>
      </c>
      <c r="L38" s="54">
        <f t="shared" si="1"/>
        <v>2935.2</v>
      </c>
      <c r="M38" s="61">
        <f t="shared" si="2"/>
        <v>0</v>
      </c>
    </row>
    <row r="39" spans="1:13" s="35" customFormat="1" ht="75" x14ac:dyDescent="0.25">
      <c r="A39" s="37" t="s">
        <v>126</v>
      </c>
      <c r="B39" s="51">
        <v>11</v>
      </c>
      <c r="C39" s="30">
        <v>37</v>
      </c>
      <c r="D39" s="31" t="s">
        <v>72</v>
      </c>
      <c r="E39" s="32" t="s">
        <v>113</v>
      </c>
      <c r="F39" s="32" t="s">
        <v>9</v>
      </c>
      <c r="G39" s="32" t="s">
        <v>123</v>
      </c>
      <c r="H39" s="49">
        <v>3</v>
      </c>
      <c r="I39" s="52">
        <f>Reitoria!I40+SEMS!I40+Biblioteca!I40+PROEX!I40+Museu!I40+ESAG!I40+CEART!I40+FAED!I40+CEAD!I40+CEFID!I40+CERES!I40+CESFI!I40+CCT!I40+CAV!I40+CEO!I40+CEPLAN!I40+CEAVI!I40</f>
        <v>50</v>
      </c>
      <c r="J39" s="53">
        <f>(Reitoria!I40-Reitoria!J40)+(SEMS!I40-SEMS!J40)+(Biblioteca!I40-Biblioteca!J40)+(PROEX!I40-PROEX!J40)+(Museu!I40-Museu!J40)+(ESAG!I40-ESAG!J40)+(CEART!I40-CEART!J40)+(FAED!I40-FAED!J40)+(CEAD!I40-CEAD!J40)+(CEFID!I40-CEFID!J40)+(CERES!I40-CERES!J40)+(CESFI!I40-CESFI!J40)+(CCT!I40-CCT!J40)+(CAV!I40-CAV!J40)+(CEO!I40-CEO!J40)+(CEPLAN!I40-CEPLAN!J40)+(CEAVI!I40-CEAVI!J40)</f>
        <v>0</v>
      </c>
      <c r="K39" s="60">
        <f t="shared" si="0"/>
        <v>50</v>
      </c>
      <c r="L39" s="54">
        <f t="shared" si="1"/>
        <v>150</v>
      </c>
      <c r="M39" s="61">
        <f t="shared" si="2"/>
        <v>0</v>
      </c>
    </row>
    <row r="40" spans="1:13" s="35" customFormat="1" ht="75" x14ac:dyDescent="0.25">
      <c r="A40" s="37" t="s">
        <v>126</v>
      </c>
      <c r="B40" s="51">
        <v>12</v>
      </c>
      <c r="C40" s="30">
        <v>38</v>
      </c>
      <c r="D40" s="31" t="s">
        <v>73</v>
      </c>
      <c r="E40" s="33" t="s">
        <v>114</v>
      </c>
      <c r="F40" s="33" t="s">
        <v>9</v>
      </c>
      <c r="G40" s="32" t="s">
        <v>123</v>
      </c>
      <c r="H40" s="49">
        <v>1050</v>
      </c>
      <c r="I40" s="52">
        <f>Reitoria!I41+SEMS!I41+Biblioteca!I41+PROEX!I41+Museu!I41+ESAG!I41+CEART!I41+FAED!I41+CEAD!I41+CEFID!I41+CERES!I41+CESFI!I41+CCT!I41+CAV!I41+CEO!I41+CEPLAN!I41+CEAVI!I41</f>
        <v>2</v>
      </c>
      <c r="J40" s="53">
        <f>(Reitoria!I41-Reitoria!J41)+(SEMS!I41-SEMS!J41)+(Biblioteca!I41-Biblioteca!J41)+(PROEX!I41-PROEX!J41)+(Museu!I41-Museu!J41)+(ESAG!I41-ESAG!J41)+(CEART!I41-CEART!J41)+(FAED!I41-FAED!J41)+(CEAD!I41-CEAD!J41)+(CEFID!I41-CEFID!J41)+(CERES!I41-CERES!J41)+(CESFI!I41-CESFI!J41)+(CCT!I41-CCT!J41)+(CAV!I41-CAV!J41)+(CEO!I41-CEO!J41)+(CEPLAN!I41-CEPLAN!J41)+(CEAVI!I41-CEAVI!J41)</f>
        <v>0</v>
      </c>
      <c r="K40" s="60">
        <f t="shared" si="0"/>
        <v>2</v>
      </c>
      <c r="L40" s="54">
        <f t="shared" si="1"/>
        <v>2100</v>
      </c>
      <c r="M40" s="61">
        <f t="shared" si="2"/>
        <v>0</v>
      </c>
    </row>
    <row r="41" spans="1:13" s="35" customFormat="1" ht="30" x14ac:dyDescent="0.25">
      <c r="A41" s="94" t="s">
        <v>126</v>
      </c>
      <c r="B41" s="97">
        <v>13</v>
      </c>
      <c r="C41" s="30">
        <v>39</v>
      </c>
      <c r="D41" s="31" t="s">
        <v>74</v>
      </c>
      <c r="E41" s="33" t="s">
        <v>115</v>
      </c>
      <c r="F41" s="33" t="s">
        <v>9</v>
      </c>
      <c r="G41" s="32" t="s">
        <v>123</v>
      </c>
      <c r="H41" s="49">
        <v>26.95</v>
      </c>
      <c r="I41" s="52">
        <f>Reitoria!I42+SEMS!I42+Biblioteca!I42+PROEX!I42+Museu!I42+ESAG!I42+CEART!I42+FAED!I42+CEAD!I42+CEFID!I42+CERES!I42+CESFI!I42+CCT!I42+CAV!I42+CEO!I42+CEPLAN!I42+CEAVI!I42</f>
        <v>4</v>
      </c>
      <c r="J41" s="53">
        <f>(Reitoria!I42-Reitoria!J42)+(SEMS!I42-SEMS!J42)+(Biblioteca!I42-Biblioteca!J42)+(PROEX!I42-PROEX!J42)+(Museu!I42-Museu!J42)+(ESAG!I42-ESAG!J42)+(CEART!I42-CEART!J42)+(FAED!I42-FAED!J42)+(CEAD!I42-CEAD!J42)+(CEFID!I42-CEFID!J42)+(CERES!I42-CERES!J42)+(CESFI!I42-CESFI!J42)+(CCT!I42-CCT!J42)+(CAV!I42-CAV!J42)+(CEO!I42-CEO!J42)+(CEPLAN!I42-CEPLAN!J42)+(CEAVI!I42-CEAVI!J42)</f>
        <v>4</v>
      </c>
      <c r="K41" s="60">
        <f t="shared" si="0"/>
        <v>0</v>
      </c>
      <c r="L41" s="54">
        <f t="shared" si="1"/>
        <v>107.8</v>
      </c>
      <c r="M41" s="61">
        <f t="shared" si="2"/>
        <v>107.8</v>
      </c>
    </row>
    <row r="42" spans="1:13" s="35" customFormat="1" ht="30" x14ac:dyDescent="0.25">
      <c r="A42" s="95"/>
      <c r="B42" s="98"/>
      <c r="C42" s="30">
        <v>40</v>
      </c>
      <c r="D42" s="31" t="s">
        <v>75</v>
      </c>
      <c r="E42" s="32" t="s">
        <v>116</v>
      </c>
      <c r="F42" s="32" t="s">
        <v>9</v>
      </c>
      <c r="G42" s="32" t="s">
        <v>123</v>
      </c>
      <c r="H42" s="49">
        <v>16.850000000000001</v>
      </c>
      <c r="I42" s="52">
        <f>Reitoria!I43+SEMS!I43+Biblioteca!I43+PROEX!I43+Museu!I43+ESAG!I43+CEART!I43+FAED!I43+CEAD!I43+CEFID!I43+CERES!I43+CESFI!I43+CCT!I43+CAV!I43+CEO!I43+CEPLAN!I43+CEAVI!I43</f>
        <v>19</v>
      </c>
      <c r="J42" s="53">
        <f>(Reitoria!I43-Reitoria!J43)+(SEMS!I43-SEMS!J43)+(Biblioteca!I43-Biblioteca!J43)+(PROEX!I43-PROEX!J43)+(Museu!I43-Museu!J43)+(ESAG!I43-ESAG!J43)+(CEART!I43-CEART!J43)+(FAED!I43-FAED!J43)+(CEAD!I43-CEAD!J43)+(CEFID!I43-CEFID!J43)+(CERES!I43-CERES!J43)+(CESFI!I43-CESFI!J43)+(CCT!I43-CCT!J43)+(CAV!I43-CAV!J43)+(CEO!I43-CEO!J43)+(CEPLAN!I43-CEPLAN!J43)+(CEAVI!I43-CEAVI!J43)</f>
        <v>16</v>
      </c>
      <c r="K42" s="60">
        <f t="shared" si="0"/>
        <v>3</v>
      </c>
      <c r="L42" s="54">
        <f t="shared" si="1"/>
        <v>320.15000000000003</v>
      </c>
      <c r="M42" s="61">
        <f t="shared" si="2"/>
        <v>269.60000000000002</v>
      </c>
    </row>
    <row r="43" spans="1:13" s="35" customFormat="1" ht="30" x14ac:dyDescent="0.25">
      <c r="A43" s="95"/>
      <c r="B43" s="98"/>
      <c r="C43" s="30">
        <v>41</v>
      </c>
      <c r="D43" s="31" t="s">
        <v>74</v>
      </c>
      <c r="E43" s="33" t="s">
        <v>117</v>
      </c>
      <c r="F43" s="33" t="s">
        <v>9</v>
      </c>
      <c r="G43" s="32" t="s">
        <v>123</v>
      </c>
      <c r="H43" s="49">
        <v>13.48</v>
      </c>
      <c r="I43" s="52">
        <f>Reitoria!I44+SEMS!I44+Biblioteca!I44+PROEX!I44+Museu!I44+ESAG!I44+CEART!I44+FAED!I44+CEAD!I44+CEFID!I44+CERES!I44+CESFI!I44+CCT!I44+CAV!I44+CEO!I44+CEPLAN!I44+CEAVI!I44</f>
        <v>8</v>
      </c>
      <c r="J43" s="53">
        <f>(Reitoria!I44-Reitoria!J44)+(SEMS!I44-SEMS!J44)+(Biblioteca!I44-Biblioteca!J44)+(PROEX!I44-PROEX!J44)+(Museu!I44-Museu!J44)+(ESAG!I44-ESAG!J44)+(CEART!I44-CEART!J44)+(FAED!I44-FAED!J44)+(CEAD!I44-CEAD!J44)+(CEFID!I44-CEFID!J44)+(CERES!I44-CERES!J44)+(CESFI!I44-CESFI!J44)+(CCT!I44-CCT!J44)+(CAV!I44-CAV!J44)+(CEO!I44-CEO!J44)+(CEPLAN!I44-CEPLAN!J44)+(CEAVI!I44-CEAVI!J44)</f>
        <v>8</v>
      </c>
      <c r="K43" s="60">
        <f t="shared" si="0"/>
        <v>0</v>
      </c>
      <c r="L43" s="54">
        <f t="shared" si="1"/>
        <v>107.84</v>
      </c>
      <c r="M43" s="61">
        <f t="shared" si="2"/>
        <v>107.84</v>
      </c>
    </row>
    <row r="44" spans="1:13" s="35" customFormat="1" ht="45" x14ac:dyDescent="0.25">
      <c r="A44" s="95"/>
      <c r="B44" s="98"/>
      <c r="C44" s="30">
        <v>42</v>
      </c>
      <c r="D44" s="31" t="s">
        <v>76</v>
      </c>
      <c r="E44" s="33" t="s">
        <v>118</v>
      </c>
      <c r="F44" s="33" t="s">
        <v>9</v>
      </c>
      <c r="G44" s="32" t="s">
        <v>123</v>
      </c>
      <c r="H44" s="49">
        <v>3.64</v>
      </c>
      <c r="I44" s="52">
        <f>Reitoria!I45+SEMS!I45+Biblioteca!I45+PROEX!I45+Museu!I45+ESAG!I45+CEART!I45+FAED!I45+CEAD!I45+CEFID!I45+CERES!I45+CESFI!I45+CCT!I45+CAV!I45+CEO!I45+CEPLAN!I45+CEAVI!I45</f>
        <v>180</v>
      </c>
      <c r="J44" s="53">
        <f>(Reitoria!I45-Reitoria!J45)+(SEMS!I45-SEMS!J45)+(Biblioteca!I45-Biblioteca!J45)+(PROEX!I45-PROEX!J45)+(Museu!I45-Museu!J45)+(ESAG!I45-ESAG!J45)+(CEART!I45-CEART!J45)+(FAED!I45-FAED!J45)+(CEAD!I45-CEAD!J45)+(CEFID!I45-CEFID!J45)+(CERES!I45-CERES!J45)+(CESFI!I45-CESFI!J45)+(CCT!I45-CCT!J45)+(CAV!I45-CAV!J45)+(CEO!I45-CEO!J45)+(CEPLAN!I45-CEPLAN!J45)+(CEAVI!I45-CEAVI!J45)</f>
        <v>180</v>
      </c>
      <c r="K44" s="60">
        <f t="shared" si="0"/>
        <v>0</v>
      </c>
      <c r="L44" s="54">
        <f t="shared" si="1"/>
        <v>655.20000000000005</v>
      </c>
      <c r="M44" s="61">
        <f t="shared" si="2"/>
        <v>655.20000000000005</v>
      </c>
    </row>
    <row r="45" spans="1:13" s="35" customFormat="1" ht="30" x14ac:dyDescent="0.25">
      <c r="A45" s="96"/>
      <c r="B45" s="99"/>
      <c r="C45" s="30">
        <v>43</v>
      </c>
      <c r="D45" s="31" t="s">
        <v>77</v>
      </c>
      <c r="E45" s="32" t="s">
        <v>119</v>
      </c>
      <c r="F45" s="32" t="s">
        <v>9</v>
      </c>
      <c r="G45" s="32" t="s">
        <v>123</v>
      </c>
      <c r="H45" s="49">
        <v>59</v>
      </c>
      <c r="I45" s="52">
        <f>Reitoria!I46+SEMS!I46+Biblioteca!I46+PROEX!I46+Museu!I46+ESAG!I46+CEART!I46+FAED!I46+CEAD!I46+CEFID!I46+CERES!I46+CESFI!I46+CCT!I46+CAV!I46+CEO!I46+CEPLAN!I46+CEAVI!I46</f>
        <v>1</v>
      </c>
      <c r="J45" s="53">
        <f>(Reitoria!I46-Reitoria!J46)+(SEMS!I46-SEMS!J46)+(Biblioteca!I46-Biblioteca!J46)+(PROEX!I46-PROEX!J46)+(Museu!I46-Museu!J46)+(ESAG!I46-ESAG!J46)+(CEART!I46-CEART!J46)+(FAED!I46-FAED!J46)+(CEAD!I46-CEAD!J46)+(CEFID!I46-CEFID!J46)+(CERES!I46-CERES!J46)+(CESFI!I46-CESFI!J46)+(CCT!I46-CCT!J46)+(CAV!I46-CAV!J46)+(CEO!I46-CEO!J46)+(CEPLAN!I46-CEPLAN!J46)+(CEAVI!I46-CEAVI!J46)</f>
        <v>1</v>
      </c>
      <c r="K45" s="60">
        <f t="shared" si="0"/>
        <v>0</v>
      </c>
      <c r="L45" s="54">
        <f t="shared" si="1"/>
        <v>59</v>
      </c>
      <c r="M45" s="61">
        <f t="shared" si="2"/>
        <v>59</v>
      </c>
    </row>
    <row r="46" spans="1:13" s="35" customFormat="1" ht="75" x14ac:dyDescent="0.25">
      <c r="A46" s="37" t="s">
        <v>126</v>
      </c>
      <c r="B46" s="51">
        <v>14</v>
      </c>
      <c r="C46" s="30">
        <v>44</v>
      </c>
      <c r="D46" s="31" t="s">
        <v>78</v>
      </c>
      <c r="E46" s="33" t="s">
        <v>120</v>
      </c>
      <c r="F46" s="33" t="s">
        <v>9</v>
      </c>
      <c r="G46" s="32" t="s">
        <v>123</v>
      </c>
      <c r="H46" s="49">
        <v>0.31</v>
      </c>
      <c r="I46" s="52">
        <f>Reitoria!I47+SEMS!I47+Biblioteca!I47+PROEX!I47+Museu!I47+ESAG!I47+CEART!I47+FAED!I47+CEAD!I47+CEFID!I47+CERES!I47+CESFI!I47+CCT!I47+CAV!I47+CEO!I47+CEPLAN!I47+CEAVI!I47</f>
        <v>2800</v>
      </c>
      <c r="J46" s="53">
        <f>(Reitoria!I47-Reitoria!J47)+(SEMS!I47-SEMS!J47)+(Biblioteca!I47-Biblioteca!J47)+(PROEX!I47-PROEX!J47)+(Museu!I47-Museu!J47)+(ESAG!I47-ESAG!J47)+(CEART!I47-CEART!J47)+(FAED!I47-FAED!J47)+(CEAD!I47-CEAD!J47)+(CEFID!I47-CEFID!J47)+(CERES!I47-CERES!J47)+(CESFI!I47-CESFI!J47)+(CCT!I47-CCT!J47)+(CAV!I47-CAV!J47)+(CEO!I47-CEO!J47)+(CEPLAN!I47-CEPLAN!J47)+(CEAVI!I47-CEAVI!J47)</f>
        <v>0</v>
      </c>
      <c r="K46" s="60">
        <f t="shared" si="0"/>
        <v>2800</v>
      </c>
      <c r="L46" s="54">
        <f t="shared" si="1"/>
        <v>868</v>
      </c>
      <c r="M46" s="61">
        <f t="shared" si="2"/>
        <v>0</v>
      </c>
    </row>
    <row r="47" spans="1:13" s="35" customFormat="1" x14ac:dyDescent="0.25">
      <c r="A47" s="1"/>
      <c r="B47" s="1"/>
      <c r="C47" s="79"/>
      <c r="D47" s="1"/>
      <c r="E47" s="1"/>
      <c r="F47" s="1"/>
      <c r="G47" s="1"/>
      <c r="H47" s="1"/>
      <c r="I47" s="80"/>
      <c r="J47" s="36"/>
      <c r="K47" s="55"/>
      <c r="L47" s="50">
        <f>SUM(L3:L46)</f>
        <v>322824.46000000008</v>
      </c>
      <c r="M47" s="50">
        <f>SUM(M3:M46)</f>
        <v>100919.91999999998</v>
      </c>
    </row>
    <row r="48" spans="1:13" s="35" customFormat="1" x14ac:dyDescent="0.25">
      <c r="A48" s="1"/>
      <c r="B48" s="1"/>
      <c r="C48" s="79"/>
      <c r="D48" s="1"/>
      <c r="E48" s="1"/>
      <c r="F48" s="1"/>
      <c r="G48" s="1"/>
      <c r="H48" s="1"/>
      <c r="I48" s="80"/>
      <c r="J48" s="36"/>
      <c r="K48" s="55"/>
    </row>
    <row r="49" spans="1:13" s="35" customFormat="1" x14ac:dyDescent="0.25">
      <c r="A49" s="1"/>
      <c r="B49" s="1"/>
      <c r="C49" s="79"/>
      <c r="D49" s="1"/>
      <c r="E49" s="1"/>
      <c r="F49" s="1"/>
      <c r="G49" s="1"/>
      <c r="H49" s="1"/>
      <c r="I49" s="80"/>
      <c r="J49" s="36"/>
      <c r="K49" s="55"/>
    </row>
    <row r="50" spans="1:13" s="35" customFormat="1" x14ac:dyDescent="0.25">
      <c r="A50" s="1"/>
      <c r="B50" s="1"/>
      <c r="C50" s="79"/>
      <c r="D50" s="1"/>
      <c r="E50" s="1"/>
      <c r="F50" s="1"/>
      <c r="G50" s="1"/>
      <c r="H50" s="1"/>
      <c r="I50" s="80"/>
      <c r="J50" s="36"/>
      <c r="K50" s="55"/>
    </row>
    <row r="51" spans="1:13" s="35" customFormat="1" ht="15.75" x14ac:dyDescent="0.25">
      <c r="A51" s="1"/>
      <c r="B51" s="1"/>
      <c r="C51" s="79"/>
      <c r="D51" s="1"/>
      <c r="E51" s="1"/>
      <c r="F51" s="1"/>
      <c r="G51" s="1"/>
      <c r="H51" s="1"/>
      <c r="I51" s="111" t="s">
        <v>132</v>
      </c>
      <c r="J51" s="112"/>
      <c r="K51" s="112"/>
      <c r="L51" s="112"/>
      <c r="M51" s="113"/>
    </row>
    <row r="52" spans="1:13" s="35" customFormat="1" ht="15.75" x14ac:dyDescent="0.25">
      <c r="A52" s="1"/>
      <c r="B52" s="1"/>
      <c r="C52" s="79"/>
      <c r="D52" s="1"/>
      <c r="E52" s="1"/>
      <c r="F52" s="1"/>
      <c r="G52" s="1"/>
      <c r="H52" s="1"/>
      <c r="I52" s="114" t="s">
        <v>133</v>
      </c>
      <c r="J52" s="115"/>
      <c r="K52" s="115"/>
      <c r="L52" s="115"/>
      <c r="M52" s="116"/>
    </row>
    <row r="53" spans="1:13" s="35" customFormat="1" ht="15.75" x14ac:dyDescent="0.25">
      <c r="A53" s="1"/>
      <c r="B53" s="1"/>
      <c r="C53" s="79"/>
      <c r="D53" s="1"/>
      <c r="E53" s="1"/>
      <c r="F53" s="1"/>
      <c r="G53" s="1"/>
      <c r="H53" s="1"/>
      <c r="I53" s="120" t="s">
        <v>52</v>
      </c>
      <c r="J53" s="121"/>
      <c r="K53" s="121"/>
      <c r="L53" s="121"/>
      <c r="M53" s="122"/>
    </row>
    <row r="54" spans="1:13" s="35" customFormat="1" ht="15.75" x14ac:dyDescent="0.25">
      <c r="A54" s="1"/>
      <c r="B54" s="1"/>
      <c r="C54" s="79"/>
      <c r="D54" s="1"/>
      <c r="E54" s="1"/>
      <c r="F54" s="1"/>
      <c r="G54" s="1"/>
      <c r="H54" s="1"/>
      <c r="I54" s="43" t="s">
        <v>47</v>
      </c>
      <c r="J54" s="44"/>
      <c r="K54" s="56"/>
      <c r="L54" s="44"/>
      <c r="M54" s="40">
        <f>L47</f>
        <v>322824.46000000008</v>
      </c>
    </row>
    <row r="55" spans="1:13" s="35" customFormat="1" ht="15.75" x14ac:dyDescent="0.25">
      <c r="A55" s="1"/>
      <c r="B55" s="1"/>
      <c r="C55" s="79"/>
      <c r="D55" s="1"/>
      <c r="E55" s="1"/>
      <c r="F55" s="1"/>
      <c r="G55" s="1"/>
      <c r="H55" s="1"/>
      <c r="I55" s="45" t="s">
        <v>48</v>
      </c>
      <c r="J55" s="46"/>
      <c r="K55" s="57"/>
      <c r="L55" s="46"/>
      <c r="M55" s="41">
        <f>M47</f>
        <v>100919.91999999998</v>
      </c>
    </row>
    <row r="56" spans="1:13" s="35" customFormat="1" ht="15.75" x14ac:dyDescent="0.25">
      <c r="A56" s="1"/>
      <c r="B56" s="1"/>
      <c r="C56" s="79"/>
      <c r="D56" s="1"/>
      <c r="E56" s="1"/>
      <c r="F56" s="1"/>
      <c r="G56" s="1"/>
      <c r="H56" s="1"/>
      <c r="I56" s="45" t="s">
        <v>49</v>
      </c>
      <c r="J56" s="46"/>
      <c r="K56" s="57"/>
      <c r="L56" s="46"/>
      <c r="M56" s="62"/>
    </row>
    <row r="57" spans="1:13" s="35" customFormat="1" ht="15.75" x14ac:dyDescent="0.25">
      <c r="A57" s="1"/>
      <c r="B57" s="1"/>
      <c r="C57" s="79"/>
      <c r="D57" s="1"/>
      <c r="E57" s="1"/>
      <c r="F57" s="1"/>
      <c r="G57" s="1"/>
      <c r="H57" s="1"/>
      <c r="I57" s="47" t="s">
        <v>50</v>
      </c>
      <c r="J57" s="48"/>
      <c r="K57" s="58"/>
      <c r="L57" s="48"/>
      <c r="M57" s="42">
        <f>M55/M54</f>
        <v>0.31261546910045157</v>
      </c>
    </row>
    <row r="58" spans="1:13" s="35" customFormat="1" ht="15.75" x14ac:dyDescent="0.25">
      <c r="A58" s="1"/>
      <c r="B58" s="1"/>
      <c r="C58" s="79"/>
      <c r="D58" s="1"/>
      <c r="E58" s="1"/>
      <c r="F58" s="1"/>
      <c r="G58" s="1"/>
      <c r="H58" s="1"/>
      <c r="I58" s="108" t="s">
        <v>185</v>
      </c>
      <c r="J58" s="109"/>
      <c r="K58" s="109"/>
      <c r="L58" s="109"/>
      <c r="M58" s="110"/>
    </row>
    <row r="59" spans="1:13" s="35" customFormat="1" x14ac:dyDescent="0.25">
      <c r="A59" s="1"/>
      <c r="B59" s="1"/>
      <c r="C59" s="79"/>
      <c r="D59" s="1"/>
      <c r="E59" s="1"/>
      <c r="F59" s="1"/>
      <c r="G59" s="1"/>
      <c r="H59" s="1"/>
      <c r="I59" s="80"/>
      <c r="J59" s="36"/>
      <c r="K59" s="55"/>
    </row>
    <row r="60" spans="1:13" s="35" customFormat="1" x14ac:dyDescent="0.25">
      <c r="A60" s="1"/>
      <c r="B60" s="1"/>
      <c r="C60" s="79"/>
      <c r="D60" s="1"/>
      <c r="E60" s="1"/>
      <c r="F60" s="1"/>
      <c r="G60" s="1"/>
      <c r="H60" s="1"/>
      <c r="I60" s="80"/>
      <c r="J60" s="36"/>
      <c r="K60" s="55"/>
    </row>
    <row r="61" spans="1:13" s="35" customFormat="1" x14ac:dyDescent="0.25">
      <c r="A61" s="1"/>
      <c r="B61" s="1"/>
      <c r="C61" s="79"/>
      <c r="D61" s="1"/>
      <c r="E61" s="1"/>
      <c r="F61" s="1"/>
      <c r="G61" s="1"/>
      <c r="H61" s="1"/>
      <c r="I61" s="80"/>
      <c r="J61" s="36"/>
      <c r="K61" s="55"/>
    </row>
    <row r="62" spans="1:13" s="35" customFormat="1" x14ac:dyDescent="0.25">
      <c r="A62" s="1"/>
      <c r="B62" s="1"/>
      <c r="C62" s="79"/>
      <c r="D62" s="1"/>
      <c r="E62" s="1"/>
      <c r="F62" s="1"/>
      <c r="G62" s="1"/>
      <c r="H62" s="1"/>
      <c r="I62" s="80"/>
      <c r="J62" s="36"/>
      <c r="K62" s="55"/>
    </row>
    <row r="63" spans="1:13" s="35" customFormat="1" x14ac:dyDescent="0.25">
      <c r="A63" s="1"/>
      <c r="B63" s="1"/>
      <c r="C63" s="79"/>
      <c r="D63" s="1"/>
      <c r="E63" s="1"/>
      <c r="F63" s="1"/>
      <c r="G63" s="1"/>
      <c r="H63" s="1"/>
      <c r="I63" s="80"/>
      <c r="J63" s="36"/>
      <c r="K63" s="55"/>
    </row>
    <row r="64" spans="1:13" s="35" customFormat="1" x14ac:dyDescent="0.25">
      <c r="A64" s="1"/>
      <c r="B64" s="1"/>
      <c r="C64" s="79"/>
      <c r="D64" s="1"/>
      <c r="E64" s="1"/>
      <c r="F64" s="1"/>
      <c r="G64" s="1"/>
      <c r="H64" s="1"/>
      <c r="I64" s="80"/>
      <c r="J64" s="36"/>
      <c r="K64" s="55"/>
    </row>
    <row r="65" spans="1:11" s="35" customFormat="1" x14ac:dyDescent="0.25">
      <c r="A65" s="1"/>
      <c r="B65" s="1"/>
      <c r="C65" s="79"/>
      <c r="D65" s="1"/>
      <c r="E65" s="1"/>
      <c r="F65" s="1"/>
      <c r="G65" s="1"/>
      <c r="H65" s="1"/>
      <c r="I65" s="80"/>
      <c r="J65" s="36"/>
      <c r="K65" s="55"/>
    </row>
    <row r="66" spans="1:11" s="35" customFormat="1" x14ac:dyDescent="0.25">
      <c r="A66" s="1"/>
      <c r="B66" s="1"/>
      <c r="C66" s="79"/>
      <c r="D66" s="1"/>
      <c r="E66" s="1"/>
      <c r="F66" s="1"/>
      <c r="G66" s="1"/>
      <c r="H66" s="1"/>
      <c r="I66" s="80"/>
      <c r="J66" s="36"/>
      <c r="K66" s="55"/>
    </row>
    <row r="67" spans="1:11" s="35" customFormat="1" x14ac:dyDescent="0.25">
      <c r="A67" s="1"/>
      <c r="B67" s="1"/>
      <c r="C67" s="79"/>
      <c r="D67" s="1"/>
      <c r="E67" s="1"/>
      <c r="F67" s="1"/>
      <c r="G67" s="1"/>
      <c r="H67" s="1"/>
      <c r="I67" s="80"/>
      <c r="J67" s="36"/>
      <c r="K67" s="55"/>
    </row>
    <row r="68" spans="1:11" s="35" customFormat="1" x14ac:dyDescent="0.25">
      <c r="A68" s="1"/>
      <c r="B68" s="1"/>
      <c r="C68" s="79"/>
      <c r="D68" s="1"/>
      <c r="E68" s="1"/>
      <c r="F68" s="1"/>
      <c r="G68" s="1"/>
      <c r="H68" s="1"/>
      <c r="I68" s="80"/>
      <c r="J68" s="36"/>
      <c r="K68" s="55"/>
    </row>
    <row r="69" spans="1:11" s="35" customFormat="1" x14ac:dyDescent="0.25">
      <c r="A69" s="1"/>
      <c r="B69" s="1"/>
      <c r="C69" s="79"/>
      <c r="D69" s="1"/>
      <c r="E69" s="1"/>
      <c r="F69" s="1"/>
      <c r="G69" s="1"/>
      <c r="H69" s="1"/>
      <c r="I69" s="80"/>
      <c r="J69" s="36"/>
      <c r="K69" s="55"/>
    </row>
    <row r="70" spans="1:11" s="35" customFormat="1" x14ac:dyDescent="0.25">
      <c r="A70" s="1"/>
      <c r="B70" s="1"/>
      <c r="C70" s="79"/>
      <c r="D70" s="1"/>
      <c r="E70" s="1"/>
      <c r="F70" s="1"/>
      <c r="G70" s="1"/>
      <c r="H70" s="1"/>
      <c r="I70" s="80"/>
      <c r="J70" s="36"/>
      <c r="K70" s="55"/>
    </row>
    <row r="71" spans="1:11" s="35" customFormat="1" x14ac:dyDescent="0.25">
      <c r="A71" s="1"/>
      <c r="B71" s="1"/>
      <c r="C71" s="79"/>
      <c r="D71" s="1"/>
      <c r="E71" s="1"/>
      <c r="F71" s="1"/>
      <c r="G71" s="1"/>
      <c r="H71" s="1"/>
      <c r="I71" s="80"/>
      <c r="J71" s="36"/>
      <c r="K71" s="55"/>
    </row>
    <row r="72" spans="1:11" s="35" customFormat="1" x14ac:dyDescent="0.25">
      <c r="A72" s="1"/>
      <c r="B72" s="1"/>
      <c r="C72" s="79"/>
      <c r="D72" s="1"/>
      <c r="E72" s="1"/>
      <c r="F72" s="1"/>
      <c r="G72" s="1"/>
      <c r="H72" s="1"/>
      <c r="I72" s="80"/>
      <c r="J72" s="36"/>
      <c r="K72" s="55"/>
    </row>
    <row r="73" spans="1:11" s="35" customFormat="1" x14ac:dyDescent="0.25">
      <c r="A73" s="1"/>
      <c r="B73" s="1"/>
      <c r="C73" s="79"/>
      <c r="D73" s="1"/>
      <c r="E73" s="1"/>
      <c r="F73" s="1"/>
      <c r="G73" s="1"/>
      <c r="H73" s="1"/>
      <c r="I73" s="80"/>
      <c r="J73" s="36"/>
      <c r="K73" s="55"/>
    </row>
    <row r="74" spans="1:11" s="35" customFormat="1" x14ac:dyDescent="0.25">
      <c r="A74" s="1"/>
      <c r="B74" s="1"/>
      <c r="C74" s="79"/>
      <c r="D74" s="1"/>
      <c r="E74" s="1"/>
      <c r="F74" s="1"/>
      <c r="G74" s="1"/>
      <c r="H74" s="1"/>
      <c r="I74" s="80"/>
      <c r="J74" s="36"/>
      <c r="K74" s="55"/>
    </row>
    <row r="75" spans="1:11" s="35" customFormat="1" x14ac:dyDescent="0.25">
      <c r="A75" s="1"/>
      <c r="B75" s="1"/>
      <c r="C75" s="79"/>
      <c r="D75" s="1"/>
      <c r="E75" s="1"/>
      <c r="F75" s="1"/>
      <c r="G75" s="1"/>
      <c r="H75" s="1"/>
      <c r="I75" s="80"/>
      <c r="J75" s="36"/>
      <c r="K75" s="55"/>
    </row>
    <row r="76" spans="1:11" s="35" customFormat="1" x14ac:dyDescent="0.25">
      <c r="A76" s="1"/>
      <c r="B76" s="1"/>
      <c r="C76" s="79"/>
      <c r="D76" s="1"/>
      <c r="E76" s="1"/>
      <c r="F76" s="1"/>
      <c r="G76" s="1"/>
      <c r="H76" s="1"/>
      <c r="I76" s="80"/>
      <c r="J76" s="36"/>
      <c r="K76" s="55"/>
    </row>
    <row r="77" spans="1:11" s="35" customFormat="1" x14ac:dyDescent="0.25">
      <c r="A77" s="1"/>
      <c r="B77" s="1"/>
      <c r="C77" s="79"/>
      <c r="D77" s="1"/>
      <c r="E77" s="1"/>
      <c r="F77" s="1"/>
      <c r="G77" s="1"/>
      <c r="H77" s="1"/>
      <c r="I77" s="80"/>
      <c r="J77" s="36"/>
      <c r="K77" s="55"/>
    </row>
    <row r="78" spans="1:11" s="35" customFormat="1" x14ac:dyDescent="0.25">
      <c r="A78" s="1"/>
      <c r="B78" s="1"/>
      <c r="C78" s="79"/>
      <c r="D78" s="1"/>
      <c r="E78" s="1"/>
      <c r="F78" s="1"/>
      <c r="G78" s="1"/>
      <c r="H78" s="1"/>
      <c r="I78" s="80"/>
      <c r="J78" s="36"/>
      <c r="K78" s="55"/>
    </row>
    <row r="79" spans="1:11" s="35" customFormat="1" x14ac:dyDescent="0.25">
      <c r="A79" s="1"/>
      <c r="B79" s="1"/>
      <c r="C79" s="79"/>
      <c r="D79" s="1"/>
      <c r="E79" s="1"/>
      <c r="F79" s="1"/>
      <c r="G79" s="1"/>
      <c r="H79" s="1"/>
      <c r="I79" s="80"/>
      <c r="J79" s="36"/>
      <c r="K79" s="55"/>
    </row>
    <row r="80" spans="1:11" s="35" customFormat="1" x14ac:dyDescent="0.25">
      <c r="A80" s="1"/>
      <c r="B80" s="1"/>
      <c r="C80" s="79"/>
      <c r="D80" s="1"/>
      <c r="E80" s="1"/>
      <c r="F80" s="1"/>
      <c r="G80" s="1"/>
      <c r="H80" s="1"/>
      <c r="I80" s="80"/>
      <c r="J80" s="36"/>
      <c r="K80" s="55"/>
    </row>
    <row r="81" spans="1:11" s="35" customFormat="1" x14ac:dyDescent="0.25">
      <c r="A81" s="1"/>
      <c r="B81" s="1"/>
      <c r="C81" s="79"/>
      <c r="D81" s="1"/>
      <c r="E81" s="1"/>
      <c r="F81" s="1"/>
      <c r="G81" s="1"/>
      <c r="H81" s="1"/>
      <c r="I81" s="80"/>
      <c r="J81" s="36"/>
      <c r="K81" s="55"/>
    </row>
    <row r="82" spans="1:11" s="35" customFormat="1" x14ac:dyDescent="0.25">
      <c r="A82" s="1"/>
      <c r="B82" s="1"/>
      <c r="C82" s="79"/>
      <c r="D82" s="1"/>
      <c r="E82" s="1"/>
      <c r="F82" s="1"/>
      <c r="G82" s="1"/>
      <c r="H82" s="1"/>
      <c r="I82" s="80"/>
      <c r="J82" s="36"/>
      <c r="K82" s="55"/>
    </row>
    <row r="83" spans="1:11" s="35" customFormat="1" x14ac:dyDescent="0.25">
      <c r="A83" s="1"/>
      <c r="B83" s="1"/>
      <c r="C83" s="79"/>
      <c r="D83" s="1"/>
      <c r="E83" s="1"/>
      <c r="F83" s="1"/>
      <c r="G83" s="1"/>
      <c r="H83" s="1"/>
      <c r="I83" s="80"/>
      <c r="J83" s="36"/>
      <c r="K83" s="55"/>
    </row>
    <row r="84" spans="1:11" s="35" customFormat="1" x14ac:dyDescent="0.25">
      <c r="A84" s="1"/>
      <c r="B84" s="1"/>
      <c r="C84" s="79"/>
      <c r="D84" s="1"/>
      <c r="E84" s="1"/>
      <c r="F84" s="1"/>
      <c r="G84" s="1"/>
      <c r="H84" s="1"/>
      <c r="I84" s="80"/>
      <c r="J84" s="36"/>
      <c r="K84" s="55"/>
    </row>
    <row r="85" spans="1:11" s="35" customFormat="1" x14ac:dyDescent="0.25">
      <c r="A85" s="1"/>
      <c r="B85" s="1"/>
      <c r="C85" s="79"/>
      <c r="D85" s="1"/>
      <c r="E85" s="1"/>
      <c r="F85" s="1"/>
      <c r="G85" s="1"/>
      <c r="H85" s="1"/>
      <c r="I85" s="80"/>
      <c r="J85" s="36"/>
      <c r="K85" s="55"/>
    </row>
    <row r="86" spans="1:11" s="35" customFormat="1" x14ac:dyDescent="0.25">
      <c r="A86" s="1"/>
      <c r="B86" s="1"/>
      <c r="C86" s="79"/>
      <c r="D86" s="1"/>
      <c r="E86" s="1"/>
      <c r="F86" s="1"/>
      <c r="G86" s="1"/>
      <c r="H86" s="1"/>
      <c r="I86" s="80"/>
      <c r="J86" s="36"/>
      <c r="K86" s="55"/>
    </row>
    <row r="87" spans="1:11" s="35" customFormat="1" x14ac:dyDescent="0.25">
      <c r="A87" s="1"/>
      <c r="B87" s="1"/>
      <c r="C87" s="79"/>
      <c r="D87" s="1"/>
      <c r="E87" s="1"/>
      <c r="F87" s="1"/>
      <c r="G87" s="1"/>
      <c r="H87" s="1"/>
      <c r="I87" s="80"/>
      <c r="J87" s="36"/>
      <c r="K87" s="55"/>
    </row>
    <row r="88" spans="1:11" s="35" customFormat="1" x14ac:dyDescent="0.25">
      <c r="A88" s="1"/>
      <c r="B88" s="1"/>
      <c r="C88" s="79"/>
      <c r="D88" s="1"/>
      <c r="E88" s="1"/>
      <c r="F88" s="1"/>
      <c r="G88" s="1"/>
      <c r="H88" s="1"/>
      <c r="I88" s="80"/>
      <c r="J88" s="36"/>
      <c r="K88" s="55"/>
    </row>
    <row r="89" spans="1:11" s="35" customFormat="1" x14ac:dyDescent="0.25">
      <c r="A89" s="1"/>
      <c r="B89" s="1"/>
      <c r="C89" s="79"/>
      <c r="D89" s="1"/>
      <c r="E89" s="1"/>
      <c r="F89" s="1"/>
      <c r="G89" s="1"/>
      <c r="H89" s="1"/>
      <c r="I89" s="80"/>
      <c r="J89" s="36"/>
      <c r="K89" s="55"/>
    </row>
    <row r="90" spans="1:11" s="35" customFormat="1" x14ac:dyDescent="0.25">
      <c r="A90" s="1"/>
      <c r="B90" s="1"/>
      <c r="C90" s="79"/>
      <c r="D90" s="1"/>
      <c r="E90" s="1"/>
      <c r="F90" s="1"/>
      <c r="G90" s="1"/>
      <c r="H90" s="1"/>
      <c r="I90" s="80"/>
      <c r="J90" s="36"/>
      <c r="K90" s="55"/>
    </row>
    <row r="91" spans="1:11" s="35" customFormat="1" x14ac:dyDescent="0.25">
      <c r="A91" s="1"/>
      <c r="B91" s="1"/>
      <c r="C91" s="79"/>
      <c r="D91" s="1"/>
      <c r="E91" s="1"/>
      <c r="F91" s="1"/>
      <c r="G91" s="1"/>
      <c r="H91" s="1"/>
      <c r="I91" s="80"/>
      <c r="J91" s="36"/>
      <c r="K91" s="55"/>
    </row>
    <row r="92" spans="1:11" s="35" customFormat="1" x14ac:dyDescent="0.25">
      <c r="A92" s="1"/>
      <c r="B92" s="1"/>
      <c r="C92" s="79"/>
      <c r="D92" s="1"/>
      <c r="E92" s="1"/>
      <c r="F92" s="1"/>
      <c r="G92" s="1"/>
      <c r="H92" s="1"/>
      <c r="I92" s="80"/>
      <c r="J92" s="36"/>
      <c r="K92" s="55"/>
    </row>
    <row r="93" spans="1:11" s="35" customFormat="1" x14ac:dyDescent="0.25">
      <c r="A93" s="1"/>
      <c r="B93" s="1"/>
      <c r="C93" s="79"/>
      <c r="D93" s="1"/>
      <c r="E93" s="1"/>
      <c r="F93" s="1"/>
      <c r="G93" s="1"/>
      <c r="H93" s="1"/>
      <c r="I93" s="80"/>
      <c r="J93" s="36"/>
      <c r="K93" s="55"/>
    </row>
    <row r="94" spans="1:11" s="35" customFormat="1" x14ac:dyDescent="0.25">
      <c r="A94" s="1"/>
      <c r="B94" s="1"/>
      <c r="C94" s="79"/>
      <c r="D94" s="1"/>
      <c r="E94" s="1"/>
      <c r="F94" s="1"/>
      <c r="G94" s="1"/>
      <c r="H94" s="1"/>
      <c r="I94" s="80"/>
      <c r="J94" s="36"/>
      <c r="K94" s="55"/>
    </row>
    <row r="95" spans="1:11" s="35" customFormat="1" x14ac:dyDescent="0.25">
      <c r="A95" s="1"/>
      <c r="B95" s="1"/>
      <c r="C95" s="79"/>
      <c r="D95" s="1"/>
      <c r="E95" s="1"/>
      <c r="F95" s="1"/>
      <c r="G95" s="1"/>
      <c r="H95" s="1"/>
      <c r="I95" s="80"/>
      <c r="J95" s="36"/>
      <c r="K95" s="55"/>
    </row>
    <row r="96" spans="1:11" s="35" customFormat="1" x14ac:dyDescent="0.25">
      <c r="A96" s="1"/>
      <c r="B96" s="1"/>
      <c r="C96" s="79"/>
      <c r="D96" s="1"/>
      <c r="E96" s="1"/>
      <c r="F96" s="1"/>
      <c r="G96" s="1"/>
      <c r="H96" s="1"/>
      <c r="I96" s="80"/>
      <c r="J96" s="36"/>
      <c r="K96" s="55"/>
    </row>
    <row r="97" spans="1:11" s="35" customFormat="1" x14ac:dyDescent="0.25">
      <c r="A97" s="1"/>
      <c r="B97" s="1"/>
      <c r="C97" s="79"/>
      <c r="D97" s="1"/>
      <c r="E97" s="1"/>
      <c r="F97" s="1"/>
      <c r="G97" s="1"/>
      <c r="H97" s="1"/>
      <c r="I97" s="80"/>
      <c r="J97" s="36"/>
      <c r="K97" s="55"/>
    </row>
    <row r="98" spans="1:11" s="35" customFormat="1" x14ac:dyDescent="0.25">
      <c r="A98" s="1"/>
      <c r="B98" s="1"/>
      <c r="C98" s="79"/>
      <c r="D98" s="1"/>
      <c r="E98" s="1"/>
      <c r="F98" s="1"/>
      <c r="G98" s="1"/>
      <c r="H98" s="1"/>
      <c r="I98" s="80"/>
      <c r="J98" s="36"/>
      <c r="K98" s="55"/>
    </row>
    <row r="99" spans="1:11" s="35" customFormat="1" x14ac:dyDescent="0.25">
      <c r="A99" s="1"/>
      <c r="B99" s="1"/>
      <c r="C99" s="79"/>
      <c r="D99" s="1"/>
      <c r="E99" s="1"/>
      <c r="F99" s="1"/>
      <c r="G99" s="1"/>
      <c r="H99" s="1"/>
      <c r="I99" s="80"/>
      <c r="J99" s="36"/>
      <c r="K99" s="55"/>
    </row>
    <row r="100" spans="1:11" s="35" customFormat="1" x14ac:dyDescent="0.25">
      <c r="A100" s="1"/>
      <c r="B100" s="1"/>
      <c r="C100" s="79"/>
      <c r="D100" s="1"/>
      <c r="E100" s="1"/>
      <c r="F100" s="1"/>
      <c r="G100" s="1"/>
      <c r="H100" s="1"/>
      <c r="I100" s="80"/>
      <c r="J100" s="36"/>
      <c r="K100" s="55"/>
    </row>
    <row r="101" spans="1:11" s="35" customFormat="1" x14ac:dyDescent="0.25">
      <c r="A101" s="1"/>
      <c r="B101" s="1"/>
      <c r="C101" s="79"/>
      <c r="D101" s="1"/>
      <c r="E101" s="1"/>
      <c r="F101" s="1"/>
      <c r="G101" s="1"/>
      <c r="H101" s="1"/>
      <c r="I101" s="80"/>
      <c r="J101" s="36"/>
      <c r="K101" s="55"/>
    </row>
    <row r="102" spans="1:11" s="35" customFormat="1" x14ac:dyDescent="0.25">
      <c r="A102" s="1"/>
      <c r="B102" s="1"/>
      <c r="C102" s="79"/>
      <c r="D102" s="1"/>
      <c r="E102" s="1"/>
      <c r="F102" s="1"/>
      <c r="G102" s="1"/>
      <c r="H102" s="1"/>
      <c r="I102" s="80"/>
      <c r="J102" s="36"/>
      <c r="K102" s="55"/>
    </row>
    <row r="103" spans="1:11" s="35" customFormat="1" x14ac:dyDescent="0.25">
      <c r="A103" s="1"/>
      <c r="B103" s="1"/>
      <c r="C103" s="79"/>
      <c r="D103" s="1"/>
      <c r="E103" s="1"/>
      <c r="F103" s="1"/>
      <c r="G103" s="1"/>
      <c r="H103" s="1"/>
      <c r="I103" s="80"/>
      <c r="J103" s="36"/>
      <c r="K103" s="55"/>
    </row>
    <row r="104" spans="1:11" s="35" customFormat="1" x14ac:dyDescent="0.25">
      <c r="A104" s="1"/>
      <c r="B104" s="1"/>
      <c r="C104" s="79"/>
      <c r="D104" s="1"/>
      <c r="E104" s="1"/>
      <c r="F104" s="1"/>
      <c r="G104" s="1"/>
      <c r="H104" s="1"/>
      <c r="I104" s="80"/>
      <c r="J104" s="36"/>
      <c r="K104" s="55"/>
    </row>
    <row r="105" spans="1:11" s="35" customFormat="1" x14ac:dyDescent="0.25">
      <c r="A105" s="1"/>
      <c r="B105" s="1"/>
      <c r="C105" s="79"/>
      <c r="D105" s="1"/>
      <c r="E105" s="1"/>
      <c r="F105" s="1"/>
      <c r="G105" s="1"/>
      <c r="H105" s="1"/>
      <c r="I105" s="80"/>
      <c r="J105" s="36"/>
      <c r="K105" s="55"/>
    </row>
    <row r="106" spans="1:11" s="35" customFormat="1" x14ac:dyDescent="0.25">
      <c r="A106" s="1"/>
      <c r="B106" s="1"/>
      <c r="C106" s="79"/>
      <c r="D106" s="1"/>
      <c r="E106" s="1"/>
      <c r="F106" s="1"/>
      <c r="G106" s="1"/>
      <c r="H106" s="1"/>
      <c r="I106" s="80"/>
      <c r="J106" s="36"/>
      <c r="K106" s="55"/>
    </row>
    <row r="107" spans="1:11" s="35" customFormat="1" x14ac:dyDescent="0.25">
      <c r="A107" s="1"/>
      <c r="B107" s="1"/>
      <c r="C107" s="79"/>
      <c r="D107" s="1"/>
      <c r="E107" s="1"/>
      <c r="F107" s="1"/>
      <c r="G107" s="1"/>
      <c r="H107" s="1"/>
      <c r="I107" s="80"/>
      <c r="J107" s="36"/>
      <c r="K107" s="55"/>
    </row>
    <row r="108" spans="1:11" s="35" customFormat="1" x14ac:dyDescent="0.25">
      <c r="A108" s="1"/>
      <c r="B108" s="1"/>
      <c r="C108" s="79"/>
      <c r="D108" s="1"/>
      <c r="E108" s="1"/>
      <c r="F108" s="1"/>
      <c r="G108" s="1"/>
      <c r="H108" s="1"/>
      <c r="I108" s="80"/>
      <c r="J108" s="36"/>
      <c r="K108" s="55"/>
    </row>
    <row r="109" spans="1:11" s="35" customFormat="1" x14ac:dyDescent="0.25">
      <c r="A109" s="1"/>
      <c r="B109" s="1"/>
      <c r="C109" s="79"/>
      <c r="D109" s="1"/>
      <c r="E109" s="1"/>
      <c r="F109" s="1"/>
      <c r="G109" s="1"/>
      <c r="H109" s="1"/>
      <c r="I109" s="80"/>
      <c r="J109" s="36"/>
      <c r="K109" s="55"/>
    </row>
    <row r="110" spans="1:11" s="35" customFormat="1" x14ac:dyDescent="0.25">
      <c r="A110" s="1"/>
      <c r="B110" s="1"/>
      <c r="C110" s="79"/>
      <c r="D110" s="1"/>
      <c r="E110" s="1"/>
      <c r="F110" s="1"/>
      <c r="G110" s="1"/>
      <c r="H110" s="1"/>
      <c r="I110" s="80"/>
      <c r="J110" s="36"/>
      <c r="K110" s="55"/>
    </row>
    <row r="111" spans="1:11" s="35" customFormat="1" x14ac:dyDescent="0.25">
      <c r="A111" s="1"/>
      <c r="B111" s="1"/>
      <c r="C111" s="79"/>
      <c r="D111" s="1"/>
      <c r="E111" s="1"/>
      <c r="F111" s="1"/>
      <c r="G111" s="1"/>
      <c r="H111" s="1"/>
      <c r="I111" s="80"/>
      <c r="J111" s="36"/>
      <c r="K111" s="55"/>
    </row>
    <row r="112" spans="1:11" s="35" customFormat="1" x14ac:dyDescent="0.25">
      <c r="A112" s="1"/>
      <c r="B112" s="1"/>
      <c r="C112" s="79"/>
      <c r="D112" s="1"/>
      <c r="E112" s="1"/>
      <c r="F112" s="1"/>
      <c r="G112" s="1"/>
      <c r="H112" s="1"/>
      <c r="I112" s="80"/>
      <c r="J112" s="36"/>
      <c r="K112" s="55"/>
    </row>
    <row r="113" spans="1:11" s="35" customFormat="1" x14ac:dyDescent="0.25">
      <c r="A113" s="1"/>
      <c r="B113" s="1"/>
      <c r="C113" s="79"/>
      <c r="D113" s="1"/>
      <c r="E113" s="1"/>
      <c r="F113" s="1"/>
      <c r="G113" s="1"/>
      <c r="H113" s="1"/>
      <c r="I113" s="80"/>
      <c r="J113" s="36"/>
      <c r="K113" s="55"/>
    </row>
    <row r="114" spans="1:11" s="35" customFormat="1" x14ac:dyDescent="0.25">
      <c r="A114" s="1"/>
      <c r="B114" s="1"/>
      <c r="C114" s="79"/>
      <c r="D114" s="1"/>
      <c r="E114" s="1"/>
      <c r="F114" s="1"/>
      <c r="G114" s="1"/>
      <c r="H114" s="1"/>
      <c r="I114" s="80"/>
      <c r="J114" s="36"/>
      <c r="K114" s="55"/>
    </row>
    <row r="115" spans="1:11" s="35" customFormat="1" x14ac:dyDescent="0.25">
      <c r="A115" s="1"/>
      <c r="B115" s="1"/>
      <c r="C115" s="79"/>
      <c r="D115" s="1"/>
      <c r="E115" s="1"/>
      <c r="F115" s="1"/>
      <c r="G115" s="1"/>
      <c r="H115" s="1"/>
      <c r="I115" s="80"/>
      <c r="J115" s="36"/>
      <c r="K115" s="55"/>
    </row>
    <row r="116" spans="1:11" s="35" customFormat="1" x14ac:dyDescent="0.25">
      <c r="A116" s="1"/>
      <c r="B116" s="1"/>
      <c r="C116" s="79"/>
      <c r="D116" s="1"/>
      <c r="E116" s="1"/>
      <c r="F116" s="1"/>
      <c r="G116" s="1"/>
      <c r="H116" s="1"/>
      <c r="I116" s="80"/>
      <c r="J116" s="36"/>
      <c r="K116" s="55"/>
    </row>
    <row r="117" spans="1:11" s="35" customFormat="1" x14ac:dyDescent="0.25">
      <c r="A117" s="1"/>
      <c r="B117" s="1"/>
      <c r="C117" s="79"/>
      <c r="D117" s="1"/>
      <c r="E117" s="1"/>
      <c r="F117" s="1"/>
      <c r="G117" s="1"/>
      <c r="H117" s="1"/>
      <c r="I117" s="80"/>
      <c r="J117" s="36"/>
      <c r="K117" s="55"/>
    </row>
    <row r="118" spans="1:11" s="35" customFormat="1" x14ac:dyDescent="0.25">
      <c r="A118" s="1"/>
      <c r="B118" s="1"/>
      <c r="C118" s="79"/>
      <c r="D118" s="1"/>
      <c r="E118" s="1"/>
      <c r="F118" s="1"/>
      <c r="G118" s="1"/>
      <c r="H118" s="1"/>
      <c r="I118" s="80"/>
      <c r="J118" s="36"/>
      <c r="K118" s="55"/>
    </row>
    <row r="119" spans="1:11" s="35" customFormat="1" x14ac:dyDescent="0.25">
      <c r="A119" s="1"/>
      <c r="B119" s="1"/>
      <c r="C119" s="79"/>
      <c r="D119" s="1"/>
      <c r="E119" s="1"/>
      <c r="F119" s="1"/>
      <c r="G119" s="1"/>
      <c r="H119" s="1"/>
      <c r="I119" s="80"/>
      <c r="J119" s="36"/>
      <c r="K119" s="55"/>
    </row>
    <row r="120" spans="1:11" s="35" customFormat="1" x14ac:dyDescent="0.25">
      <c r="A120" s="1"/>
      <c r="B120" s="1"/>
      <c r="C120" s="79"/>
      <c r="D120" s="1"/>
      <c r="E120" s="1"/>
      <c r="F120" s="1"/>
      <c r="G120" s="1"/>
      <c r="H120" s="1"/>
      <c r="I120" s="80"/>
      <c r="J120" s="36"/>
      <c r="K120" s="55"/>
    </row>
    <row r="121" spans="1:11" s="35" customFormat="1" x14ac:dyDescent="0.25">
      <c r="A121" s="1"/>
      <c r="B121" s="1"/>
      <c r="C121" s="79"/>
      <c r="D121" s="1"/>
      <c r="E121" s="1"/>
      <c r="F121" s="1"/>
      <c r="G121" s="1"/>
      <c r="H121" s="1"/>
      <c r="I121" s="80"/>
      <c r="J121" s="36"/>
      <c r="K121" s="55"/>
    </row>
    <row r="122" spans="1:11" s="35" customFormat="1" x14ac:dyDescent="0.25">
      <c r="A122" s="1"/>
      <c r="B122" s="1"/>
      <c r="C122" s="79"/>
      <c r="D122" s="1"/>
      <c r="E122" s="1"/>
      <c r="F122" s="1"/>
      <c r="G122" s="1"/>
      <c r="H122" s="1"/>
      <c r="I122" s="80"/>
      <c r="J122" s="36"/>
      <c r="K122" s="55"/>
    </row>
    <row r="123" spans="1:11" s="35" customFormat="1" x14ac:dyDescent="0.25">
      <c r="A123" s="1"/>
      <c r="B123" s="1"/>
      <c r="C123" s="79"/>
      <c r="D123" s="1"/>
      <c r="E123" s="1"/>
      <c r="F123" s="1"/>
      <c r="G123" s="1"/>
      <c r="H123" s="1"/>
      <c r="I123" s="80"/>
      <c r="J123" s="36"/>
      <c r="K123" s="55"/>
    </row>
    <row r="124" spans="1:11" s="35" customFormat="1" x14ac:dyDescent="0.25">
      <c r="A124" s="1"/>
      <c r="B124" s="1"/>
      <c r="C124" s="79"/>
      <c r="D124" s="1"/>
      <c r="E124" s="1"/>
      <c r="F124" s="1"/>
      <c r="G124" s="1"/>
      <c r="H124" s="1"/>
      <c r="I124" s="80"/>
      <c r="J124" s="36"/>
      <c r="K124" s="55"/>
    </row>
    <row r="125" spans="1:11" s="35" customFormat="1" x14ac:dyDescent="0.25">
      <c r="A125" s="1"/>
      <c r="B125" s="1"/>
      <c r="C125" s="79"/>
      <c r="D125" s="1"/>
      <c r="E125" s="1"/>
      <c r="F125" s="1"/>
      <c r="G125" s="1"/>
      <c r="H125" s="1"/>
      <c r="I125" s="80"/>
      <c r="J125" s="36"/>
      <c r="K125" s="55"/>
    </row>
    <row r="126" spans="1:11" s="35" customFormat="1" x14ac:dyDescent="0.25">
      <c r="A126" s="1"/>
      <c r="B126" s="1"/>
      <c r="C126" s="79"/>
      <c r="D126" s="1"/>
      <c r="E126" s="1"/>
      <c r="F126" s="1"/>
      <c r="G126" s="1"/>
      <c r="H126" s="1"/>
      <c r="I126" s="80"/>
      <c r="J126" s="36"/>
      <c r="K126" s="55"/>
    </row>
    <row r="127" spans="1:11" s="35" customFormat="1" x14ac:dyDescent="0.25">
      <c r="A127" s="1"/>
      <c r="B127" s="1"/>
      <c r="C127" s="79"/>
      <c r="D127" s="1"/>
      <c r="E127" s="1"/>
      <c r="F127" s="1"/>
      <c r="G127" s="1"/>
      <c r="H127" s="1"/>
      <c r="I127" s="80"/>
      <c r="J127" s="36"/>
      <c r="K127" s="55"/>
    </row>
    <row r="128" spans="1:11" s="35" customFormat="1" x14ac:dyDescent="0.25">
      <c r="A128" s="1"/>
      <c r="B128" s="1"/>
      <c r="C128" s="79"/>
      <c r="D128" s="1"/>
      <c r="E128" s="1"/>
      <c r="F128" s="1"/>
      <c r="G128" s="1"/>
      <c r="H128" s="1"/>
      <c r="I128" s="80"/>
      <c r="J128" s="36"/>
      <c r="K128" s="55"/>
    </row>
    <row r="129" spans="1:11" s="35" customFormat="1" x14ac:dyDescent="0.25">
      <c r="A129" s="1"/>
      <c r="B129" s="1"/>
      <c r="C129" s="79"/>
      <c r="D129" s="1"/>
      <c r="E129" s="1"/>
      <c r="F129" s="1"/>
      <c r="G129" s="1"/>
      <c r="H129" s="1"/>
      <c r="I129" s="80"/>
      <c r="J129" s="36"/>
      <c r="K129" s="55"/>
    </row>
    <row r="130" spans="1:11" s="35" customFormat="1" x14ac:dyDescent="0.25">
      <c r="A130" s="1"/>
      <c r="B130" s="1"/>
      <c r="C130" s="79"/>
      <c r="D130" s="1"/>
      <c r="E130" s="1"/>
      <c r="F130" s="1"/>
      <c r="G130" s="1"/>
      <c r="H130" s="1"/>
      <c r="I130" s="80"/>
      <c r="J130" s="36"/>
      <c r="K130" s="55"/>
    </row>
    <row r="131" spans="1:11" s="35" customFormat="1" x14ac:dyDescent="0.25">
      <c r="A131" s="1"/>
      <c r="B131" s="1"/>
      <c r="C131" s="79"/>
      <c r="D131" s="1"/>
      <c r="E131" s="1"/>
      <c r="F131" s="1"/>
      <c r="G131" s="1"/>
      <c r="H131" s="1"/>
      <c r="I131" s="80"/>
      <c r="J131" s="36"/>
      <c r="K131" s="55"/>
    </row>
    <row r="132" spans="1:11" s="35" customFormat="1" x14ac:dyDescent="0.25">
      <c r="A132" s="1"/>
      <c r="B132" s="1"/>
      <c r="C132" s="79"/>
      <c r="D132" s="1"/>
      <c r="E132" s="1"/>
      <c r="F132" s="1"/>
      <c r="G132" s="1"/>
      <c r="H132" s="1"/>
      <c r="I132" s="80"/>
      <c r="J132" s="36"/>
      <c r="K132" s="55"/>
    </row>
    <row r="133" spans="1:11" s="35" customFormat="1" x14ac:dyDescent="0.25">
      <c r="A133" s="1"/>
      <c r="B133" s="1"/>
      <c r="C133" s="79"/>
      <c r="D133" s="1"/>
      <c r="E133" s="1"/>
      <c r="F133" s="1"/>
      <c r="G133" s="1"/>
      <c r="H133" s="1"/>
      <c r="I133" s="80"/>
      <c r="J133" s="36"/>
      <c r="K133" s="55"/>
    </row>
    <row r="134" spans="1:11" s="35" customFormat="1" x14ac:dyDescent="0.25">
      <c r="A134" s="1"/>
      <c r="B134" s="1"/>
      <c r="C134" s="79"/>
      <c r="D134" s="1"/>
      <c r="E134" s="1"/>
      <c r="F134" s="1"/>
      <c r="G134" s="1"/>
      <c r="H134" s="1"/>
      <c r="I134" s="80"/>
      <c r="J134" s="36"/>
      <c r="K134" s="55"/>
    </row>
    <row r="135" spans="1:11" s="35" customFormat="1" x14ac:dyDescent="0.25">
      <c r="A135" s="1"/>
      <c r="B135" s="1"/>
      <c r="C135" s="79"/>
      <c r="D135" s="1"/>
      <c r="E135" s="1"/>
      <c r="F135" s="1"/>
      <c r="G135" s="1"/>
      <c r="H135" s="1"/>
      <c r="I135" s="80"/>
      <c r="J135" s="36"/>
      <c r="K135" s="55"/>
    </row>
    <row r="136" spans="1:11" s="35" customFormat="1" x14ac:dyDescent="0.25">
      <c r="A136" s="1"/>
      <c r="B136" s="1"/>
      <c r="C136" s="79"/>
      <c r="D136" s="1"/>
      <c r="E136" s="1"/>
      <c r="F136" s="1"/>
      <c r="G136" s="1"/>
      <c r="H136" s="1"/>
      <c r="I136" s="80"/>
      <c r="J136" s="36"/>
      <c r="K136" s="55"/>
    </row>
    <row r="137" spans="1:11" s="35" customFormat="1" x14ac:dyDescent="0.25">
      <c r="A137" s="1"/>
      <c r="B137" s="1"/>
      <c r="C137" s="79"/>
      <c r="D137" s="1"/>
      <c r="E137" s="1"/>
      <c r="F137" s="1"/>
      <c r="G137" s="1"/>
      <c r="H137" s="1"/>
      <c r="I137" s="80"/>
      <c r="J137" s="36"/>
      <c r="K137" s="55"/>
    </row>
    <row r="138" spans="1:11" s="35" customFormat="1" x14ac:dyDescent="0.25">
      <c r="A138" s="1"/>
      <c r="B138" s="1"/>
      <c r="C138" s="79"/>
      <c r="D138" s="1"/>
      <c r="E138" s="1"/>
      <c r="F138" s="1"/>
      <c r="G138" s="1"/>
      <c r="H138" s="1"/>
      <c r="I138" s="80"/>
      <c r="J138" s="36"/>
      <c r="K138" s="55"/>
    </row>
    <row r="139" spans="1:11" s="35" customFormat="1" x14ac:dyDescent="0.25">
      <c r="A139" s="1"/>
      <c r="B139" s="1"/>
      <c r="C139" s="79"/>
      <c r="D139" s="1"/>
      <c r="E139" s="1"/>
      <c r="F139" s="1"/>
      <c r="G139" s="1"/>
      <c r="H139" s="1"/>
      <c r="I139" s="80"/>
      <c r="J139" s="36"/>
      <c r="K139" s="55"/>
    </row>
    <row r="140" spans="1:11" s="35" customFormat="1" x14ac:dyDescent="0.25">
      <c r="A140" s="1"/>
      <c r="B140" s="1"/>
      <c r="C140" s="79"/>
      <c r="D140" s="1"/>
      <c r="E140" s="1"/>
      <c r="F140" s="1"/>
      <c r="G140" s="1"/>
      <c r="H140" s="1"/>
      <c r="I140" s="80"/>
      <c r="J140" s="36"/>
      <c r="K140" s="55"/>
    </row>
    <row r="141" spans="1:11" s="35" customFormat="1" x14ac:dyDescent="0.25">
      <c r="A141" s="1"/>
      <c r="B141" s="1"/>
      <c r="C141" s="79"/>
      <c r="D141" s="1"/>
      <c r="E141" s="1"/>
      <c r="F141" s="1"/>
      <c r="G141" s="1"/>
      <c r="H141" s="1"/>
      <c r="I141" s="80"/>
      <c r="J141" s="36"/>
      <c r="K141" s="55"/>
    </row>
    <row r="142" spans="1:11" s="35" customFormat="1" x14ac:dyDescent="0.25">
      <c r="A142" s="1"/>
      <c r="B142" s="1"/>
      <c r="C142" s="79"/>
      <c r="D142" s="1"/>
      <c r="E142" s="1"/>
      <c r="F142" s="1"/>
      <c r="G142" s="1"/>
      <c r="H142" s="1"/>
      <c r="I142" s="80"/>
      <c r="J142" s="36"/>
      <c r="K142" s="55"/>
    </row>
    <row r="143" spans="1:11" s="35" customFormat="1" x14ac:dyDescent="0.25">
      <c r="A143" s="1"/>
      <c r="B143" s="1"/>
      <c r="C143" s="79"/>
      <c r="D143" s="1"/>
      <c r="E143" s="1"/>
      <c r="F143" s="1"/>
      <c r="G143" s="1"/>
      <c r="H143" s="1"/>
      <c r="I143" s="80"/>
      <c r="J143" s="36"/>
      <c r="K143" s="55"/>
    </row>
    <row r="144" spans="1:11" s="35" customFormat="1" x14ac:dyDescent="0.25">
      <c r="A144" s="1"/>
      <c r="B144" s="1"/>
      <c r="C144" s="79"/>
      <c r="D144" s="1"/>
      <c r="E144" s="1"/>
      <c r="F144" s="1"/>
      <c r="G144" s="1"/>
      <c r="H144" s="1"/>
      <c r="I144" s="80"/>
      <c r="J144" s="36"/>
      <c r="K144" s="55"/>
    </row>
    <row r="145" spans="1:11" s="35" customFormat="1" x14ac:dyDescent="0.25">
      <c r="A145" s="1"/>
      <c r="B145" s="1"/>
      <c r="C145" s="79"/>
      <c r="D145" s="1"/>
      <c r="E145" s="1"/>
      <c r="F145" s="1"/>
      <c r="G145" s="1"/>
      <c r="H145" s="1"/>
      <c r="I145" s="80"/>
      <c r="J145" s="36"/>
      <c r="K145" s="55"/>
    </row>
    <row r="146" spans="1:11" s="35" customFormat="1" x14ac:dyDescent="0.25">
      <c r="A146" s="1"/>
      <c r="B146" s="1"/>
      <c r="C146" s="79"/>
      <c r="D146" s="1"/>
      <c r="E146" s="1"/>
      <c r="F146" s="1"/>
      <c r="G146" s="1"/>
      <c r="H146" s="1"/>
      <c r="I146" s="80"/>
      <c r="J146" s="36"/>
      <c r="K146" s="55"/>
    </row>
    <row r="147" spans="1:11" s="35" customFormat="1" x14ac:dyDescent="0.25">
      <c r="A147" s="1"/>
      <c r="B147" s="1"/>
      <c r="C147" s="79"/>
      <c r="D147" s="1"/>
      <c r="E147" s="1"/>
      <c r="F147" s="1"/>
      <c r="G147" s="1"/>
      <c r="H147" s="1"/>
      <c r="I147" s="80"/>
      <c r="J147" s="36"/>
      <c r="K147" s="55"/>
    </row>
    <row r="148" spans="1:11" s="35" customFormat="1" x14ac:dyDescent="0.25">
      <c r="A148" s="1"/>
      <c r="B148" s="1"/>
      <c r="C148" s="79"/>
      <c r="D148" s="1"/>
      <c r="E148" s="1"/>
      <c r="F148" s="1"/>
      <c r="G148" s="1"/>
      <c r="H148" s="1"/>
      <c r="I148" s="80"/>
      <c r="J148" s="36"/>
      <c r="K148" s="55"/>
    </row>
    <row r="149" spans="1:11" s="35" customFormat="1" x14ac:dyDescent="0.25">
      <c r="A149" s="1"/>
      <c r="B149" s="1"/>
      <c r="C149" s="79"/>
      <c r="D149" s="1"/>
      <c r="E149" s="1"/>
      <c r="F149" s="1"/>
      <c r="G149" s="1"/>
      <c r="H149" s="1"/>
      <c r="I149" s="80"/>
      <c r="J149" s="36"/>
      <c r="K149" s="55"/>
    </row>
    <row r="150" spans="1:11" s="35" customFormat="1" x14ac:dyDescent="0.25">
      <c r="A150" s="1"/>
      <c r="B150" s="1"/>
      <c r="C150" s="79"/>
      <c r="D150" s="1"/>
      <c r="E150" s="1"/>
      <c r="F150" s="1"/>
      <c r="G150" s="1"/>
      <c r="H150" s="1"/>
      <c r="I150" s="80"/>
      <c r="J150" s="36"/>
      <c r="K150" s="55"/>
    </row>
    <row r="151" spans="1:11" s="35" customFormat="1" x14ac:dyDescent="0.25">
      <c r="A151" s="1"/>
      <c r="B151" s="1"/>
      <c r="C151" s="79"/>
      <c r="D151" s="1"/>
      <c r="E151" s="1"/>
      <c r="F151" s="1"/>
      <c r="G151" s="1"/>
      <c r="H151" s="1"/>
      <c r="I151" s="80"/>
      <c r="J151" s="36"/>
      <c r="K151" s="55"/>
    </row>
    <row r="152" spans="1:11" s="35" customFormat="1" x14ac:dyDescent="0.25">
      <c r="A152" s="1"/>
      <c r="B152" s="1"/>
      <c r="C152" s="79"/>
      <c r="D152" s="1"/>
      <c r="E152" s="1"/>
      <c r="F152" s="1"/>
      <c r="G152" s="1"/>
      <c r="H152" s="1"/>
      <c r="I152" s="80"/>
      <c r="J152" s="36"/>
      <c r="K152" s="55"/>
    </row>
    <row r="153" spans="1:11" s="35" customFormat="1" x14ac:dyDescent="0.25">
      <c r="A153" s="1"/>
      <c r="B153" s="1"/>
      <c r="C153" s="79"/>
      <c r="D153" s="1"/>
      <c r="E153" s="1"/>
      <c r="F153" s="1"/>
      <c r="G153" s="1"/>
      <c r="H153" s="1"/>
      <c r="I153" s="80"/>
      <c r="J153" s="36"/>
      <c r="K153" s="55"/>
    </row>
    <row r="154" spans="1:11" s="35" customFormat="1" x14ac:dyDescent="0.25">
      <c r="A154" s="1"/>
      <c r="B154" s="1"/>
      <c r="C154" s="79"/>
      <c r="D154" s="1"/>
      <c r="E154" s="1"/>
      <c r="F154" s="1"/>
      <c r="G154" s="1"/>
      <c r="H154" s="1"/>
      <c r="I154" s="80"/>
      <c r="J154" s="36"/>
      <c r="K154" s="55"/>
    </row>
    <row r="155" spans="1:11" s="35" customFormat="1" x14ac:dyDescent="0.25">
      <c r="A155" s="1"/>
      <c r="B155" s="1"/>
      <c r="C155" s="79"/>
      <c r="D155" s="1"/>
      <c r="E155" s="1"/>
      <c r="F155" s="1"/>
      <c r="G155" s="1"/>
      <c r="H155" s="1"/>
      <c r="I155" s="80"/>
      <c r="J155" s="36"/>
      <c r="K155" s="55"/>
    </row>
    <row r="156" spans="1:11" s="35" customFormat="1" x14ac:dyDescent="0.25">
      <c r="A156" s="1"/>
      <c r="B156" s="1"/>
      <c r="C156" s="79"/>
      <c r="D156" s="1"/>
      <c r="E156" s="1"/>
      <c r="F156" s="1"/>
      <c r="G156" s="1"/>
      <c r="H156" s="1"/>
      <c r="I156" s="80"/>
      <c r="J156" s="36"/>
      <c r="K156" s="55"/>
    </row>
    <row r="157" spans="1:11" s="35" customFormat="1" x14ac:dyDescent="0.25">
      <c r="A157" s="1"/>
      <c r="B157" s="1"/>
      <c r="C157" s="79"/>
      <c r="D157" s="1"/>
      <c r="E157" s="1"/>
      <c r="F157" s="1"/>
      <c r="G157" s="1"/>
      <c r="H157" s="1"/>
      <c r="I157" s="80"/>
      <c r="J157" s="36"/>
      <c r="K157" s="55"/>
    </row>
    <row r="158" spans="1:11" s="35" customFormat="1" x14ac:dyDescent="0.25">
      <c r="A158" s="1"/>
      <c r="B158" s="1"/>
      <c r="C158" s="79"/>
      <c r="D158" s="1"/>
      <c r="E158" s="1"/>
      <c r="F158" s="1"/>
      <c r="G158" s="1"/>
      <c r="H158" s="1"/>
      <c r="I158" s="80"/>
      <c r="J158" s="36"/>
      <c r="K158" s="55"/>
    </row>
    <row r="159" spans="1:11" s="35" customFormat="1" x14ac:dyDescent="0.25">
      <c r="A159" s="1"/>
      <c r="B159" s="1"/>
      <c r="C159" s="79"/>
      <c r="D159" s="1"/>
      <c r="E159" s="1"/>
      <c r="F159" s="1"/>
      <c r="G159" s="1"/>
      <c r="H159" s="1"/>
      <c r="I159" s="80"/>
      <c r="J159" s="36"/>
      <c r="K159" s="55"/>
    </row>
    <row r="160" spans="1:11" s="35" customFormat="1" x14ac:dyDescent="0.25">
      <c r="A160" s="1"/>
      <c r="B160" s="1"/>
      <c r="C160" s="79"/>
      <c r="D160" s="1"/>
      <c r="E160" s="1"/>
      <c r="F160" s="1"/>
      <c r="G160" s="1"/>
      <c r="H160" s="1"/>
      <c r="I160" s="80"/>
      <c r="J160" s="36"/>
      <c r="K160" s="55"/>
    </row>
    <row r="161" spans="1:11" s="35" customFormat="1" x14ac:dyDescent="0.25">
      <c r="A161" s="1"/>
      <c r="B161" s="1"/>
      <c r="C161" s="79"/>
      <c r="D161" s="1"/>
      <c r="E161" s="1"/>
      <c r="F161" s="1"/>
      <c r="G161" s="1"/>
      <c r="H161" s="1"/>
      <c r="I161" s="80"/>
      <c r="J161" s="36"/>
      <c r="K161" s="55"/>
    </row>
    <row r="162" spans="1:11" s="35" customFormat="1" x14ac:dyDescent="0.25">
      <c r="A162" s="1"/>
      <c r="B162" s="1"/>
      <c r="C162" s="79"/>
      <c r="D162" s="1"/>
      <c r="E162" s="1"/>
      <c r="F162" s="1"/>
      <c r="G162" s="1"/>
      <c r="H162" s="1"/>
      <c r="I162" s="80"/>
      <c r="J162" s="36"/>
      <c r="K162" s="55"/>
    </row>
    <row r="163" spans="1:11" s="35" customFormat="1" x14ac:dyDescent="0.25">
      <c r="A163" s="1"/>
      <c r="B163" s="1"/>
      <c r="C163" s="79"/>
      <c r="D163" s="1"/>
      <c r="E163" s="1"/>
      <c r="F163" s="1"/>
      <c r="G163" s="1"/>
      <c r="H163" s="1"/>
      <c r="I163" s="80"/>
      <c r="J163" s="36"/>
      <c r="K163" s="55"/>
    </row>
    <row r="164" spans="1:11" s="35" customFormat="1" x14ac:dyDescent="0.25">
      <c r="A164" s="1"/>
      <c r="B164" s="1"/>
      <c r="C164" s="79"/>
      <c r="D164" s="1"/>
      <c r="E164" s="1"/>
      <c r="F164" s="1"/>
      <c r="G164" s="1"/>
      <c r="H164" s="1"/>
      <c r="I164" s="80"/>
      <c r="J164" s="36"/>
      <c r="K164" s="55"/>
    </row>
    <row r="165" spans="1:11" s="35" customFormat="1" x14ac:dyDescent="0.25">
      <c r="A165" s="1"/>
      <c r="B165" s="1"/>
      <c r="C165" s="79"/>
      <c r="D165" s="1"/>
      <c r="E165" s="1"/>
      <c r="F165" s="1"/>
      <c r="G165" s="1"/>
      <c r="H165" s="1"/>
      <c r="I165" s="80"/>
      <c r="J165" s="36"/>
      <c r="K165" s="55"/>
    </row>
    <row r="166" spans="1:11" s="35" customFormat="1" x14ac:dyDescent="0.25">
      <c r="A166" s="1"/>
      <c r="B166" s="1"/>
      <c r="C166" s="79"/>
      <c r="D166" s="1"/>
      <c r="E166" s="1"/>
      <c r="F166" s="1"/>
      <c r="G166" s="1"/>
      <c r="H166" s="1"/>
      <c r="I166" s="80"/>
      <c r="J166" s="36"/>
      <c r="K166" s="55"/>
    </row>
    <row r="167" spans="1:11" s="35" customFormat="1" x14ac:dyDescent="0.25">
      <c r="A167" s="1"/>
      <c r="B167" s="1"/>
      <c r="C167" s="79"/>
      <c r="D167" s="1"/>
      <c r="E167" s="1"/>
      <c r="F167" s="1"/>
      <c r="G167" s="1"/>
      <c r="H167" s="1"/>
      <c r="I167" s="80"/>
      <c r="J167" s="36"/>
      <c r="K167" s="55"/>
    </row>
    <row r="168" spans="1:11" s="35" customFormat="1" x14ac:dyDescent="0.25">
      <c r="A168" s="1"/>
      <c r="B168" s="1"/>
      <c r="C168" s="79"/>
      <c r="D168" s="1"/>
      <c r="E168" s="1"/>
      <c r="F168" s="1"/>
      <c r="G168" s="1"/>
      <c r="H168" s="1"/>
      <c r="I168" s="80"/>
      <c r="J168" s="36"/>
      <c r="K168" s="55"/>
    </row>
    <row r="169" spans="1:11" s="35" customFormat="1" x14ac:dyDescent="0.25">
      <c r="A169" s="1"/>
      <c r="B169" s="1"/>
      <c r="C169" s="79"/>
      <c r="D169" s="1"/>
      <c r="E169" s="1"/>
      <c r="F169" s="1"/>
      <c r="G169" s="1"/>
      <c r="H169" s="1"/>
      <c r="I169" s="80"/>
      <c r="J169" s="36"/>
      <c r="K169" s="55"/>
    </row>
    <row r="170" spans="1:11" s="35" customFormat="1" x14ac:dyDescent="0.25">
      <c r="A170" s="1"/>
      <c r="B170" s="1"/>
      <c r="C170" s="79"/>
      <c r="D170" s="1"/>
      <c r="E170" s="1"/>
      <c r="F170" s="1"/>
      <c r="G170" s="1"/>
      <c r="H170" s="1"/>
      <c r="I170" s="80"/>
      <c r="J170" s="36"/>
      <c r="K170" s="55"/>
    </row>
    <row r="171" spans="1:11" s="35" customFormat="1" x14ac:dyDescent="0.25">
      <c r="A171" s="1"/>
      <c r="B171" s="1"/>
      <c r="C171" s="79"/>
      <c r="D171" s="1"/>
      <c r="E171" s="1"/>
      <c r="F171" s="1"/>
      <c r="G171" s="1"/>
      <c r="H171" s="1"/>
      <c r="I171" s="80"/>
      <c r="J171" s="36"/>
      <c r="K171" s="55"/>
    </row>
    <row r="172" spans="1:11" s="35" customFormat="1" x14ac:dyDescent="0.25">
      <c r="A172" s="1"/>
      <c r="B172" s="1"/>
      <c r="C172" s="79"/>
      <c r="D172" s="1"/>
      <c r="E172" s="1"/>
      <c r="F172" s="1"/>
      <c r="G172" s="1"/>
      <c r="H172" s="1"/>
      <c r="I172" s="80"/>
      <c r="J172" s="36"/>
      <c r="K172" s="55"/>
    </row>
    <row r="173" spans="1:11" s="35" customFormat="1" x14ac:dyDescent="0.25">
      <c r="A173" s="1"/>
      <c r="B173" s="1"/>
      <c r="C173" s="79"/>
      <c r="D173" s="1"/>
      <c r="E173" s="1"/>
      <c r="F173" s="1"/>
      <c r="G173" s="1"/>
      <c r="H173" s="1"/>
      <c r="I173" s="80"/>
      <c r="J173" s="36"/>
      <c r="K173" s="55"/>
    </row>
    <row r="174" spans="1:11" s="35" customFormat="1" x14ac:dyDescent="0.25">
      <c r="A174" s="1"/>
      <c r="B174" s="1"/>
      <c r="C174" s="79"/>
      <c r="D174" s="1"/>
      <c r="E174" s="1"/>
      <c r="F174" s="1"/>
      <c r="G174" s="1"/>
      <c r="H174" s="1"/>
      <c r="I174" s="80"/>
      <c r="J174" s="36"/>
      <c r="K174" s="55"/>
    </row>
    <row r="175" spans="1:11" s="35" customFormat="1" x14ac:dyDescent="0.25">
      <c r="A175" s="1"/>
      <c r="B175" s="1"/>
      <c r="C175" s="79"/>
      <c r="D175" s="1"/>
      <c r="E175" s="1"/>
      <c r="F175" s="1"/>
      <c r="G175" s="1"/>
      <c r="H175" s="1"/>
      <c r="I175" s="80"/>
      <c r="J175" s="36"/>
      <c r="K175" s="55"/>
    </row>
    <row r="176" spans="1:11" s="35" customFormat="1" x14ac:dyDescent="0.25">
      <c r="A176" s="1"/>
      <c r="B176" s="1"/>
      <c r="C176" s="79"/>
      <c r="D176" s="1"/>
      <c r="E176" s="1"/>
      <c r="F176" s="1"/>
      <c r="G176" s="1"/>
      <c r="H176" s="1"/>
      <c r="I176" s="80"/>
      <c r="J176" s="36"/>
      <c r="K176" s="55"/>
    </row>
    <row r="177" spans="1:11" s="35" customFormat="1" x14ac:dyDescent="0.25">
      <c r="A177" s="1"/>
      <c r="B177" s="1"/>
      <c r="C177" s="79"/>
      <c r="D177" s="1"/>
      <c r="E177" s="1"/>
      <c r="F177" s="1"/>
      <c r="G177" s="1"/>
      <c r="H177" s="1"/>
      <c r="I177" s="80"/>
      <c r="J177" s="36"/>
      <c r="K177" s="55"/>
    </row>
    <row r="178" spans="1:11" s="35" customFormat="1" x14ac:dyDescent="0.25">
      <c r="A178" s="1"/>
      <c r="B178" s="1"/>
      <c r="C178" s="79"/>
      <c r="D178" s="1"/>
      <c r="E178" s="1"/>
      <c r="F178" s="1"/>
      <c r="G178" s="1"/>
      <c r="H178" s="1"/>
      <c r="I178" s="80"/>
      <c r="J178" s="36"/>
      <c r="K178" s="55"/>
    </row>
    <row r="179" spans="1:11" s="35" customFormat="1" x14ac:dyDescent="0.25">
      <c r="A179" s="1"/>
      <c r="B179" s="1"/>
      <c r="C179" s="79"/>
      <c r="D179" s="1"/>
      <c r="E179" s="1"/>
      <c r="F179" s="1"/>
      <c r="G179" s="1"/>
      <c r="H179" s="1"/>
      <c r="I179" s="80"/>
      <c r="J179" s="36"/>
      <c r="K179" s="55"/>
    </row>
    <row r="180" spans="1:11" s="35" customFormat="1" x14ac:dyDescent="0.25">
      <c r="A180" s="1"/>
      <c r="B180" s="1"/>
      <c r="C180" s="79"/>
      <c r="D180" s="1"/>
      <c r="E180" s="1"/>
      <c r="F180" s="1"/>
      <c r="G180" s="1"/>
      <c r="H180" s="1"/>
      <c r="I180" s="80"/>
      <c r="J180" s="36"/>
      <c r="K180" s="55"/>
    </row>
    <row r="181" spans="1:11" s="35" customFormat="1" x14ac:dyDescent="0.25">
      <c r="A181" s="1"/>
      <c r="B181" s="1"/>
      <c r="C181" s="79"/>
      <c r="D181" s="1"/>
      <c r="E181" s="1"/>
      <c r="F181" s="1"/>
      <c r="G181" s="1"/>
      <c r="H181" s="1"/>
      <c r="I181" s="80"/>
      <c r="J181" s="36"/>
      <c r="K181" s="55"/>
    </row>
    <row r="182" spans="1:11" s="35" customFormat="1" x14ac:dyDescent="0.25">
      <c r="A182" s="1"/>
      <c r="B182" s="1"/>
      <c r="C182" s="79"/>
      <c r="D182" s="1"/>
      <c r="E182" s="1"/>
      <c r="F182" s="1"/>
      <c r="G182" s="1"/>
      <c r="H182" s="1"/>
      <c r="I182" s="80"/>
      <c r="J182" s="36"/>
      <c r="K182" s="55"/>
    </row>
    <row r="183" spans="1:11" s="35" customFormat="1" x14ac:dyDescent="0.25">
      <c r="A183" s="1"/>
      <c r="B183" s="1"/>
      <c r="C183" s="79"/>
      <c r="D183" s="1"/>
      <c r="E183" s="1"/>
      <c r="F183" s="1"/>
      <c r="G183" s="1"/>
      <c r="H183" s="1"/>
      <c r="I183" s="80"/>
      <c r="J183" s="36"/>
      <c r="K183" s="55"/>
    </row>
    <row r="184" spans="1:11" s="35" customFormat="1" x14ac:dyDescent="0.25">
      <c r="A184" s="1"/>
      <c r="B184" s="1"/>
      <c r="C184" s="79"/>
      <c r="D184" s="1"/>
      <c r="E184" s="1"/>
      <c r="F184" s="1"/>
      <c r="G184" s="1"/>
      <c r="H184" s="1"/>
      <c r="I184" s="80"/>
      <c r="J184" s="36"/>
      <c r="K184" s="55"/>
    </row>
    <row r="185" spans="1:11" s="35" customFormat="1" x14ac:dyDescent="0.25">
      <c r="A185" s="1"/>
      <c r="B185" s="1"/>
      <c r="C185" s="79"/>
      <c r="D185" s="1"/>
      <c r="E185" s="1"/>
      <c r="F185" s="1"/>
      <c r="G185" s="1"/>
      <c r="H185" s="1"/>
      <c r="I185" s="80"/>
      <c r="J185" s="36"/>
      <c r="K185" s="55"/>
    </row>
    <row r="186" spans="1:11" s="35" customFormat="1" x14ac:dyDescent="0.25">
      <c r="A186" s="1"/>
      <c r="B186" s="1"/>
      <c r="C186" s="79"/>
      <c r="D186" s="1"/>
      <c r="E186" s="1"/>
      <c r="F186" s="1"/>
      <c r="G186" s="1"/>
      <c r="H186" s="1"/>
      <c r="I186" s="80"/>
      <c r="J186" s="36"/>
      <c r="K186" s="55"/>
    </row>
    <row r="187" spans="1:11" s="35" customFormat="1" x14ac:dyDescent="0.25">
      <c r="A187" s="1"/>
      <c r="B187" s="1"/>
      <c r="C187" s="79"/>
      <c r="D187" s="1"/>
      <c r="E187" s="1"/>
      <c r="F187" s="1"/>
      <c r="G187" s="1"/>
      <c r="H187" s="1"/>
      <c r="I187" s="80"/>
      <c r="J187" s="36"/>
      <c r="K187" s="55"/>
    </row>
    <row r="188" spans="1:11" s="35" customFormat="1" x14ac:dyDescent="0.25">
      <c r="A188" s="1"/>
      <c r="B188" s="1"/>
      <c r="C188" s="79"/>
      <c r="D188" s="1"/>
      <c r="E188" s="1"/>
      <c r="F188" s="1"/>
      <c r="G188" s="1"/>
      <c r="H188" s="1"/>
      <c r="I188" s="80"/>
      <c r="J188" s="36"/>
      <c r="K188" s="55"/>
    </row>
    <row r="189" spans="1:11" s="35" customFormat="1" x14ac:dyDescent="0.25">
      <c r="A189" s="1"/>
      <c r="B189" s="1"/>
      <c r="C189" s="79"/>
      <c r="D189" s="1"/>
      <c r="E189" s="1"/>
      <c r="F189" s="1"/>
      <c r="G189" s="1"/>
      <c r="H189" s="1"/>
      <c r="I189" s="80"/>
      <c r="J189" s="36"/>
      <c r="K189" s="55"/>
    </row>
    <row r="190" spans="1:11" s="35" customFormat="1" x14ac:dyDescent="0.25">
      <c r="A190" s="1"/>
      <c r="B190" s="1"/>
      <c r="C190" s="79"/>
      <c r="D190" s="1"/>
      <c r="E190" s="1"/>
      <c r="F190" s="1"/>
      <c r="G190" s="1"/>
      <c r="H190" s="1"/>
      <c r="I190" s="80"/>
      <c r="J190" s="36"/>
      <c r="K190" s="55"/>
    </row>
    <row r="191" spans="1:11" s="35" customFormat="1" x14ac:dyDescent="0.25">
      <c r="A191" s="1"/>
      <c r="B191" s="1"/>
      <c r="C191" s="79"/>
      <c r="D191" s="1"/>
      <c r="E191" s="1"/>
      <c r="F191" s="1"/>
      <c r="G191" s="1"/>
      <c r="H191" s="1"/>
      <c r="I191" s="80"/>
      <c r="J191" s="36"/>
      <c r="K191" s="55"/>
    </row>
    <row r="192" spans="1:11" s="35" customFormat="1" x14ac:dyDescent="0.25">
      <c r="A192" s="1"/>
      <c r="B192" s="1"/>
      <c r="C192" s="79"/>
      <c r="D192" s="1"/>
      <c r="E192" s="1"/>
      <c r="F192" s="1"/>
      <c r="G192" s="1"/>
      <c r="H192" s="1"/>
      <c r="I192" s="80"/>
      <c r="J192" s="36"/>
      <c r="K192" s="55"/>
    </row>
    <row r="193" spans="1:11" s="35" customFormat="1" x14ac:dyDescent="0.25">
      <c r="A193" s="1"/>
      <c r="B193" s="1"/>
      <c r="C193" s="79"/>
      <c r="D193" s="1"/>
      <c r="E193" s="1"/>
      <c r="F193" s="1"/>
      <c r="G193" s="1"/>
      <c r="H193" s="1"/>
      <c r="I193" s="80"/>
      <c r="J193" s="36"/>
      <c r="K193" s="55"/>
    </row>
  </sheetData>
  <mergeCells count="26">
    <mergeCell ref="D19:D21"/>
    <mergeCell ref="A23:A30"/>
    <mergeCell ref="B23:B30"/>
    <mergeCell ref="D24:D25"/>
    <mergeCell ref="D26:D27"/>
    <mergeCell ref="B34:B36"/>
    <mergeCell ref="A37:A38"/>
    <mergeCell ref="B37:B38"/>
    <mergeCell ref="A19:A21"/>
    <mergeCell ref="B19:B21"/>
    <mergeCell ref="I58:M58"/>
    <mergeCell ref="I51:M51"/>
    <mergeCell ref="I52:M52"/>
    <mergeCell ref="A1:C1"/>
    <mergeCell ref="D1:G1"/>
    <mergeCell ref="I53:M53"/>
    <mergeCell ref="A3:A16"/>
    <mergeCell ref="B3:B16"/>
    <mergeCell ref="D3:D13"/>
    <mergeCell ref="D14:D16"/>
    <mergeCell ref="A41:A45"/>
    <mergeCell ref="B41:B45"/>
    <mergeCell ref="H1:M1"/>
    <mergeCell ref="A32:A33"/>
    <mergeCell ref="B32:B33"/>
    <mergeCell ref="A34:A36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26" t="s">
        <v>11</v>
      </c>
      <c r="B1" s="126"/>
      <c r="C1" s="126"/>
      <c r="D1" s="126"/>
      <c r="E1" s="126"/>
      <c r="F1" s="126"/>
      <c r="G1" s="126"/>
      <c r="H1" s="126"/>
    </row>
    <row r="2" spans="1:8" ht="20.25" x14ac:dyDescent="0.2">
      <c r="B2" s="5"/>
    </row>
    <row r="3" spans="1:8" ht="47.25" customHeight="1" x14ac:dyDescent="0.2">
      <c r="A3" s="127" t="s">
        <v>12</v>
      </c>
      <c r="B3" s="127"/>
      <c r="C3" s="127"/>
      <c r="D3" s="127"/>
      <c r="E3" s="127"/>
      <c r="F3" s="127"/>
      <c r="G3" s="127"/>
      <c r="H3" s="127"/>
    </row>
    <row r="4" spans="1:8" ht="35.25" customHeight="1" x14ac:dyDescent="0.2">
      <c r="B4" s="6"/>
    </row>
    <row r="5" spans="1:8" ht="15" customHeight="1" x14ac:dyDescent="0.2">
      <c r="A5" s="128" t="s">
        <v>13</v>
      </c>
      <c r="B5" s="128"/>
      <c r="C5" s="128"/>
      <c r="D5" s="128"/>
      <c r="E5" s="128"/>
      <c r="F5" s="128"/>
      <c r="G5" s="128"/>
      <c r="H5" s="128"/>
    </row>
    <row r="6" spans="1:8" ht="15" customHeight="1" x14ac:dyDescent="0.2">
      <c r="A6" s="128" t="s">
        <v>14</v>
      </c>
      <c r="B6" s="128"/>
      <c r="C6" s="128"/>
      <c r="D6" s="128"/>
      <c r="E6" s="128"/>
      <c r="F6" s="128"/>
      <c r="G6" s="128"/>
      <c r="H6" s="128"/>
    </row>
    <row r="7" spans="1:8" ht="15" customHeight="1" x14ac:dyDescent="0.2">
      <c r="A7" s="128" t="s">
        <v>15</v>
      </c>
      <c r="B7" s="128"/>
      <c r="C7" s="128"/>
      <c r="D7" s="128"/>
      <c r="E7" s="128"/>
      <c r="F7" s="128"/>
      <c r="G7" s="128"/>
      <c r="H7" s="128"/>
    </row>
    <row r="8" spans="1:8" ht="15" customHeight="1" x14ac:dyDescent="0.2">
      <c r="A8" s="128" t="s">
        <v>16</v>
      </c>
      <c r="B8" s="128"/>
      <c r="C8" s="128"/>
      <c r="D8" s="128"/>
      <c r="E8" s="128"/>
      <c r="F8" s="128"/>
      <c r="G8" s="128"/>
      <c r="H8" s="128"/>
    </row>
    <row r="9" spans="1:8" ht="30" customHeight="1" x14ac:dyDescent="0.2">
      <c r="B9" s="7"/>
    </row>
    <row r="10" spans="1:8" ht="105" customHeight="1" x14ac:dyDescent="0.2">
      <c r="A10" s="129" t="s">
        <v>17</v>
      </c>
      <c r="B10" s="129"/>
      <c r="C10" s="129"/>
      <c r="D10" s="129"/>
      <c r="E10" s="129"/>
      <c r="F10" s="129"/>
      <c r="G10" s="129"/>
      <c r="H10" s="129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30" t="s">
        <v>23</v>
      </c>
      <c r="B19" s="130"/>
      <c r="C19" s="130"/>
      <c r="D19" s="130"/>
      <c r="E19" s="130"/>
      <c r="F19" s="130"/>
      <c r="G19" s="130"/>
      <c r="H19" s="130"/>
    </row>
    <row r="20" spans="1:8" ht="14.25" x14ac:dyDescent="0.2">
      <c r="A20" s="131" t="s">
        <v>24</v>
      </c>
      <c r="B20" s="131"/>
      <c r="C20" s="131"/>
      <c r="D20" s="131"/>
      <c r="E20" s="131"/>
      <c r="F20" s="131"/>
      <c r="G20" s="131"/>
      <c r="H20" s="131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32" t="s">
        <v>25</v>
      </c>
      <c r="B24" s="132"/>
      <c r="C24" s="132"/>
      <c r="D24" s="132"/>
      <c r="E24" s="132"/>
      <c r="F24" s="132"/>
      <c r="G24" s="132"/>
      <c r="H24" s="132"/>
    </row>
    <row r="25" spans="1:8" ht="15" customHeight="1" x14ac:dyDescent="0.2">
      <c r="A25" s="132" t="s">
        <v>26</v>
      </c>
      <c r="B25" s="132"/>
      <c r="C25" s="132"/>
      <c r="D25" s="132"/>
      <c r="E25" s="132"/>
      <c r="F25" s="132"/>
      <c r="G25" s="132"/>
      <c r="H25" s="132"/>
    </row>
    <row r="26" spans="1:8" ht="15" customHeight="1" x14ac:dyDescent="0.2">
      <c r="A26" s="125" t="s">
        <v>27</v>
      </c>
      <c r="B26" s="125"/>
      <c r="C26" s="125"/>
      <c r="D26" s="125"/>
      <c r="E26" s="125"/>
      <c r="F26" s="125"/>
      <c r="G26" s="125"/>
      <c r="H26" s="125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Reitoria</vt:lpstr>
      <vt:lpstr>SEMS</vt:lpstr>
      <vt:lpstr>Biblioteca</vt:lpstr>
      <vt:lpstr>PROEX</vt:lpstr>
      <vt:lpstr>Museu</vt:lpstr>
      <vt:lpstr>ESAG</vt:lpstr>
      <vt:lpstr>CEART</vt:lpstr>
      <vt:lpstr>FAED</vt:lpstr>
      <vt:lpstr>CEAD</vt:lpstr>
      <vt:lpstr>CEFID</vt:lpstr>
      <vt:lpstr>CERES</vt:lpstr>
      <vt:lpstr>CESFI</vt:lpstr>
      <vt:lpstr>CCT</vt:lpstr>
      <vt:lpstr>CAV</vt:lpstr>
      <vt:lpstr>CEO</vt:lpstr>
      <vt:lpstr>CEPLAN</vt:lpstr>
      <vt:lpstr>CEAVI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2016-08-09T18:10:03Z</dcterms:modified>
</cp:coreProperties>
</file>