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5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068-2015 - UDESC - Carimbos e Chaves - Vig 29.04.16\"/>
    </mc:Choice>
  </mc:AlternateContent>
  <bookViews>
    <workbookView xWindow="0" yWindow="0" windowWidth="20490" windowHeight="7155" tabRatio="857" activeTab="13"/>
  </bookViews>
  <sheets>
    <sheet name="Reitoria" sheetId="75" r:id="rId1"/>
    <sheet name="ESAG" sheetId="163" r:id="rId2"/>
    <sheet name="CEAD" sheetId="164" r:id="rId3"/>
    <sheet name="CEART" sheetId="165" r:id="rId4"/>
    <sheet name="FAED" sheetId="166" r:id="rId5"/>
    <sheet name="CEFID" sheetId="167" r:id="rId6"/>
    <sheet name="CERES" sheetId="168" r:id="rId7"/>
    <sheet name="CESFI" sheetId="169" r:id="rId8"/>
    <sheet name="CCT" sheetId="170" r:id="rId9"/>
    <sheet name="CAV" sheetId="171" r:id="rId10"/>
    <sheet name="CEO" sheetId="172" r:id="rId11"/>
    <sheet name="CEPLAN" sheetId="173" r:id="rId12"/>
    <sheet name="CEAVI" sheetId="174" r:id="rId13"/>
    <sheet name="GESTOR" sheetId="162" r:id="rId14"/>
    <sheet name="Modelo Anexo II IN 002_2014" sheetId="77" r:id="rId15"/>
  </sheets>
  <definedNames>
    <definedName name="diasuteis" localSheetId="9">#REF!</definedName>
    <definedName name="diasuteis" localSheetId="8">#REF!</definedName>
    <definedName name="diasuteis" localSheetId="2">#REF!</definedName>
    <definedName name="diasuteis" localSheetId="3">#REF!</definedName>
    <definedName name="diasuteis" localSheetId="12">#REF!</definedName>
    <definedName name="diasuteis" localSheetId="5">#REF!</definedName>
    <definedName name="diasuteis" localSheetId="10">#REF!</definedName>
    <definedName name="diasuteis" localSheetId="11">#REF!</definedName>
    <definedName name="diasuteis" localSheetId="6">#REF!</definedName>
    <definedName name="diasuteis" localSheetId="7">#REF!</definedName>
    <definedName name="diasuteis" localSheetId="1">#REF!</definedName>
    <definedName name="diasuteis" localSheetId="4">#REF!</definedName>
    <definedName name="diasuteis" localSheetId="13">#REF!</definedName>
    <definedName name="diasuteis" localSheetId="0">#REF!</definedName>
    <definedName name="diasuteis">#REF!</definedName>
    <definedName name="Ferias" localSheetId="8">#REF!</definedName>
    <definedName name="Ferias" localSheetId="3">#REF!</definedName>
    <definedName name="Ferias" localSheetId="12">#REF!</definedName>
    <definedName name="Ferias" localSheetId="5">#REF!</definedName>
    <definedName name="Ferias" localSheetId="10">#REF!</definedName>
    <definedName name="Ferias" localSheetId="7">#REF!</definedName>
    <definedName name="Ferias" localSheetId="1">#REF!</definedName>
    <definedName name="Ferias" localSheetId="13">#REF!</definedName>
    <definedName name="Ferias">#REF!</definedName>
    <definedName name="RD" localSheetId="8">OFFSET(#REF!,(MATCH(SMALL(#REF!,ROW()-10),#REF!,0)-1),0)</definedName>
    <definedName name="RD" localSheetId="3">OFFSET(#REF!,(MATCH(SMALL(#REF!,ROW()-10),#REF!,0)-1),0)</definedName>
    <definedName name="RD" localSheetId="12">OFFSET(#REF!,(MATCH(SMALL(#REF!,ROW()-10),#REF!,0)-1),0)</definedName>
    <definedName name="RD" localSheetId="5">OFFSET(#REF!,(MATCH(SMALL(#REF!,ROW()-10),#REF!,0)-1),0)</definedName>
    <definedName name="RD" localSheetId="10">OFFSET(#REF!,(MATCH(SMALL(#REF!,ROW()-10),#REF!,0)-1),0)</definedName>
    <definedName name="RD" localSheetId="7">OFFSET(#REF!,(MATCH(SMALL(#REF!,ROW()-10),#REF!,0)-1),0)</definedName>
    <definedName name="RD" localSheetId="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27" i="164" l="1"/>
  <c r="J27" i="164" s="1"/>
  <c r="H60" i="163" l="1"/>
  <c r="H60" i="169"/>
  <c r="I4" i="169"/>
  <c r="I4" i="168" l="1"/>
  <c r="I5" i="171" l="1"/>
  <c r="I6" i="171"/>
  <c r="I7" i="171"/>
  <c r="I8" i="171"/>
  <c r="I9" i="171"/>
  <c r="I10" i="171"/>
  <c r="I11" i="171"/>
  <c r="I12" i="171"/>
  <c r="I13" i="171"/>
  <c r="I14" i="171"/>
  <c r="I15" i="171"/>
  <c r="I16" i="171"/>
  <c r="I17" i="171"/>
  <c r="I18" i="171"/>
  <c r="I19" i="171"/>
  <c r="I20" i="171"/>
  <c r="I21" i="171"/>
  <c r="I22" i="171"/>
  <c r="I23" i="171"/>
  <c r="I24" i="171"/>
  <c r="I25" i="171"/>
  <c r="I26" i="171"/>
  <c r="I27" i="171"/>
  <c r="I28" i="171"/>
  <c r="I29" i="171"/>
  <c r="I30" i="171"/>
  <c r="I31" i="171"/>
  <c r="I32" i="171"/>
  <c r="I33" i="171"/>
  <c r="I34" i="171"/>
  <c r="I35" i="171"/>
  <c r="I36" i="171"/>
  <c r="I37" i="171"/>
  <c r="I38" i="171"/>
  <c r="I39" i="171"/>
  <c r="I40" i="171"/>
  <c r="I41" i="171"/>
  <c r="I42" i="171"/>
  <c r="I43" i="171"/>
  <c r="I44" i="171"/>
  <c r="I45" i="171"/>
  <c r="I46" i="171"/>
  <c r="I47" i="171"/>
  <c r="I48" i="171"/>
  <c r="I49" i="171"/>
  <c r="I50" i="171"/>
  <c r="I51" i="171"/>
  <c r="I52" i="171"/>
  <c r="I53" i="171"/>
  <c r="I54" i="171"/>
  <c r="I55" i="171"/>
  <c r="I56" i="171"/>
  <c r="I57" i="171"/>
  <c r="I58" i="171"/>
  <c r="I59" i="171"/>
  <c r="I60" i="171"/>
  <c r="I4" i="171"/>
  <c r="I4" i="174" l="1"/>
  <c r="I4" i="172"/>
  <c r="I4" i="167"/>
  <c r="I4" i="163"/>
  <c r="I4" i="75"/>
  <c r="J4" i="75" s="1"/>
  <c r="L75" i="165" l="1"/>
  <c r="I4" i="173" l="1"/>
  <c r="I4" i="170"/>
  <c r="I4" i="166"/>
  <c r="I4" i="165"/>
  <c r="I4" i="164"/>
  <c r="H33" i="75" l="1"/>
  <c r="H32" i="75" l="1"/>
  <c r="H4" i="162" l="1"/>
  <c r="K4" i="162" s="1"/>
  <c r="H5" i="162"/>
  <c r="K5" i="162" s="1"/>
  <c r="H6" i="162"/>
  <c r="K6" i="162" s="1"/>
  <c r="H7" i="162"/>
  <c r="K7" i="162" s="1"/>
  <c r="H8" i="162"/>
  <c r="K8" i="162" s="1"/>
  <c r="H9" i="162"/>
  <c r="K9" i="162" s="1"/>
  <c r="H10" i="162"/>
  <c r="K10" i="162" s="1"/>
  <c r="H11" i="162"/>
  <c r="K11" i="162" s="1"/>
  <c r="H12" i="162"/>
  <c r="K12" i="162" s="1"/>
  <c r="H13" i="162"/>
  <c r="K13" i="162" s="1"/>
  <c r="H14" i="162"/>
  <c r="K14" i="162" s="1"/>
  <c r="H15" i="162"/>
  <c r="K15" i="162" s="1"/>
  <c r="H16" i="162"/>
  <c r="K16" i="162" s="1"/>
  <c r="H17" i="162"/>
  <c r="K17" i="162" s="1"/>
  <c r="H18" i="162"/>
  <c r="K18" i="162" s="1"/>
  <c r="H19" i="162"/>
  <c r="K19" i="162" s="1"/>
  <c r="H20" i="162"/>
  <c r="K20" i="162" s="1"/>
  <c r="H21" i="162"/>
  <c r="K21" i="162" s="1"/>
  <c r="H22" i="162"/>
  <c r="K22" i="162" s="1"/>
  <c r="H23" i="162"/>
  <c r="K23" i="162" s="1"/>
  <c r="H24" i="162"/>
  <c r="K24" i="162" s="1"/>
  <c r="H25" i="162"/>
  <c r="K25" i="162" s="1"/>
  <c r="H26" i="162"/>
  <c r="K26" i="162" s="1"/>
  <c r="H27" i="162"/>
  <c r="K27" i="162" s="1"/>
  <c r="H28" i="162"/>
  <c r="K28" i="162" s="1"/>
  <c r="H29" i="162"/>
  <c r="K29" i="162" s="1"/>
  <c r="H30" i="162"/>
  <c r="K30" i="162" s="1"/>
  <c r="H31" i="162"/>
  <c r="K31" i="162" s="1"/>
  <c r="H32" i="162"/>
  <c r="K32" i="162" s="1"/>
  <c r="H33" i="162"/>
  <c r="K33" i="162" s="1"/>
  <c r="H34" i="162"/>
  <c r="K34" i="162" s="1"/>
  <c r="H35" i="162"/>
  <c r="K35" i="162" s="1"/>
  <c r="H36" i="162"/>
  <c r="K36" i="162" s="1"/>
  <c r="H37" i="162"/>
  <c r="K37" i="162" s="1"/>
  <c r="H38" i="162"/>
  <c r="K38" i="162" s="1"/>
  <c r="H39" i="162"/>
  <c r="K39" i="162" s="1"/>
  <c r="H40" i="162"/>
  <c r="K40" i="162" s="1"/>
  <c r="H41" i="162"/>
  <c r="K41" i="162" s="1"/>
  <c r="H42" i="162"/>
  <c r="K42" i="162" s="1"/>
  <c r="H43" i="162"/>
  <c r="K43" i="162" s="1"/>
  <c r="H44" i="162"/>
  <c r="K44" i="162" s="1"/>
  <c r="H45" i="162"/>
  <c r="K45" i="162" s="1"/>
  <c r="H46" i="162"/>
  <c r="K46" i="162" s="1"/>
  <c r="H47" i="162"/>
  <c r="K47" i="162" s="1"/>
  <c r="H48" i="162"/>
  <c r="K48" i="162" s="1"/>
  <c r="H49" i="162"/>
  <c r="K49" i="162" s="1"/>
  <c r="H50" i="162"/>
  <c r="K50" i="162" s="1"/>
  <c r="H51" i="162"/>
  <c r="K51" i="162" s="1"/>
  <c r="H52" i="162"/>
  <c r="K52" i="162" s="1"/>
  <c r="H53" i="162"/>
  <c r="K53" i="162" s="1"/>
  <c r="H54" i="162"/>
  <c r="K54" i="162" s="1"/>
  <c r="H55" i="162"/>
  <c r="K55" i="162" s="1"/>
  <c r="H56" i="162"/>
  <c r="K56" i="162" s="1"/>
  <c r="H57" i="162"/>
  <c r="K57" i="162" s="1"/>
  <c r="H58" i="162"/>
  <c r="K58" i="162" s="1"/>
  <c r="H59" i="162"/>
  <c r="K59" i="162" s="1"/>
  <c r="H3" i="162"/>
  <c r="K3" i="162" s="1"/>
  <c r="K60" i="162" l="1"/>
  <c r="L65" i="162" s="1"/>
  <c r="I60" i="174"/>
  <c r="J60" i="174" s="1"/>
  <c r="I59" i="174"/>
  <c r="J59" i="174" s="1"/>
  <c r="I58" i="174"/>
  <c r="J58" i="174" s="1"/>
  <c r="I57" i="174"/>
  <c r="J57" i="174" s="1"/>
  <c r="I56" i="174"/>
  <c r="J56" i="174" s="1"/>
  <c r="I55" i="174"/>
  <c r="J55" i="174" s="1"/>
  <c r="I54" i="174"/>
  <c r="J54" i="174" s="1"/>
  <c r="I53" i="174"/>
  <c r="J53" i="174" s="1"/>
  <c r="I52" i="174"/>
  <c r="J52" i="174" s="1"/>
  <c r="I51" i="174"/>
  <c r="J51" i="174" s="1"/>
  <c r="I50" i="174"/>
  <c r="J50" i="174" s="1"/>
  <c r="I49" i="174"/>
  <c r="J49" i="174" s="1"/>
  <c r="I48" i="174"/>
  <c r="J48" i="174" s="1"/>
  <c r="I47" i="174"/>
  <c r="J47" i="174" s="1"/>
  <c r="I46" i="174"/>
  <c r="J46" i="174" s="1"/>
  <c r="I45" i="174"/>
  <c r="J45" i="174" s="1"/>
  <c r="I44" i="174"/>
  <c r="J44" i="174" s="1"/>
  <c r="I43" i="174"/>
  <c r="J43" i="174" s="1"/>
  <c r="I42" i="174"/>
  <c r="J42" i="174" s="1"/>
  <c r="I41" i="174"/>
  <c r="J41" i="174" s="1"/>
  <c r="I40" i="174"/>
  <c r="J40" i="174" s="1"/>
  <c r="I39" i="174"/>
  <c r="J39" i="174" s="1"/>
  <c r="I38" i="174"/>
  <c r="J38" i="174" s="1"/>
  <c r="I37" i="174"/>
  <c r="J37" i="174" s="1"/>
  <c r="I36" i="174"/>
  <c r="J36" i="174" s="1"/>
  <c r="I35" i="174"/>
  <c r="J35" i="174" s="1"/>
  <c r="I34" i="174"/>
  <c r="J34" i="174" s="1"/>
  <c r="I33" i="174"/>
  <c r="J33" i="174" s="1"/>
  <c r="I32" i="174"/>
  <c r="J32" i="174" s="1"/>
  <c r="I31" i="174"/>
  <c r="J31" i="174" s="1"/>
  <c r="I30" i="174"/>
  <c r="J30" i="174" s="1"/>
  <c r="I29" i="174"/>
  <c r="J29" i="174" s="1"/>
  <c r="I28" i="174"/>
  <c r="J28" i="174" s="1"/>
  <c r="I27" i="174"/>
  <c r="J27" i="174" s="1"/>
  <c r="I26" i="174"/>
  <c r="J26" i="174" s="1"/>
  <c r="I25" i="174"/>
  <c r="J25" i="174" s="1"/>
  <c r="I24" i="174"/>
  <c r="J24" i="174" s="1"/>
  <c r="I23" i="174"/>
  <c r="J23" i="174" s="1"/>
  <c r="I22" i="174"/>
  <c r="J22" i="174" s="1"/>
  <c r="I21" i="174"/>
  <c r="J21" i="174" s="1"/>
  <c r="I20" i="174"/>
  <c r="J20" i="174" s="1"/>
  <c r="I19" i="174"/>
  <c r="J19" i="174" s="1"/>
  <c r="I18" i="174"/>
  <c r="J18" i="174" s="1"/>
  <c r="I17" i="174"/>
  <c r="J17" i="174" s="1"/>
  <c r="I16" i="174"/>
  <c r="J16" i="174" s="1"/>
  <c r="I15" i="174"/>
  <c r="J15" i="174" s="1"/>
  <c r="I14" i="174"/>
  <c r="J14" i="174" s="1"/>
  <c r="I13" i="174"/>
  <c r="J13" i="174" s="1"/>
  <c r="I12" i="174"/>
  <c r="J12" i="174" s="1"/>
  <c r="I11" i="174"/>
  <c r="J11" i="174" s="1"/>
  <c r="I10" i="174"/>
  <c r="J10" i="174" s="1"/>
  <c r="I9" i="174"/>
  <c r="J9" i="174" s="1"/>
  <c r="I8" i="174"/>
  <c r="J8" i="174" s="1"/>
  <c r="I7" i="174"/>
  <c r="J7" i="174" s="1"/>
  <c r="I6" i="174"/>
  <c r="J6" i="174" s="1"/>
  <c r="I5" i="174"/>
  <c r="J5" i="174" s="1"/>
  <c r="J4" i="174"/>
  <c r="I60" i="173"/>
  <c r="J60" i="173" s="1"/>
  <c r="I59" i="173"/>
  <c r="J59" i="173" s="1"/>
  <c r="I58" i="173"/>
  <c r="J58" i="173" s="1"/>
  <c r="I57" i="173"/>
  <c r="J57" i="173" s="1"/>
  <c r="I56" i="173"/>
  <c r="J56" i="173" s="1"/>
  <c r="I55" i="173"/>
  <c r="J55" i="173" s="1"/>
  <c r="I54" i="173"/>
  <c r="J54" i="173" s="1"/>
  <c r="I53" i="173"/>
  <c r="J53" i="173" s="1"/>
  <c r="I52" i="173"/>
  <c r="J52" i="173" s="1"/>
  <c r="I51" i="173"/>
  <c r="J51" i="173" s="1"/>
  <c r="I50" i="173"/>
  <c r="J50" i="173" s="1"/>
  <c r="I49" i="173"/>
  <c r="J49" i="173" s="1"/>
  <c r="J48" i="173"/>
  <c r="I48" i="173"/>
  <c r="I47" i="173"/>
  <c r="J47" i="173" s="1"/>
  <c r="I46" i="173"/>
  <c r="J46" i="173" s="1"/>
  <c r="I45" i="173"/>
  <c r="J45" i="173" s="1"/>
  <c r="I44" i="173"/>
  <c r="J44" i="173" s="1"/>
  <c r="I43" i="173"/>
  <c r="J43" i="173" s="1"/>
  <c r="I42" i="173"/>
  <c r="J42" i="173" s="1"/>
  <c r="I41" i="173"/>
  <c r="J41" i="173" s="1"/>
  <c r="I40" i="173"/>
  <c r="J40" i="173" s="1"/>
  <c r="I39" i="173"/>
  <c r="J39" i="173" s="1"/>
  <c r="I38" i="173"/>
  <c r="J38" i="173" s="1"/>
  <c r="I37" i="173"/>
  <c r="J37" i="173" s="1"/>
  <c r="I36" i="173"/>
  <c r="J36" i="173" s="1"/>
  <c r="I35" i="173"/>
  <c r="J35" i="173" s="1"/>
  <c r="I34" i="173"/>
  <c r="J34" i="173" s="1"/>
  <c r="I33" i="173"/>
  <c r="J33" i="173" s="1"/>
  <c r="J32" i="173"/>
  <c r="I32" i="173"/>
  <c r="I31" i="173"/>
  <c r="J31" i="173" s="1"/>
  <c r="I30" i="173"/>
  <c r="J30" i="173" s="1"/>
  <c r="I29" i="173"/>
  <c r="J29" i="173" s="1"/>
  <c r="I28" i="173"/>
  <c r="J28" i="173" s="1"/>
  <c r="I27" i="173"/>
  <c r="J27" i="173" s="1"/>
  <c r="I26" i="173"/>
  <c r="J26" i="173" s="1"/>
  <c r="I25" i="173"/>
  <c r="J25" i="173" s="1"/>
  <c r="I24" i="173"/>
  <c r="J24" i="173" s="1"/>
  <c r="I23" i="173"/>
  <c r="J23" i="173" s="1"/>
  <c r="I22" i="173"/>
  <c r="J22" i="173" s="1"/>
  <c r="I21" i="173"/>
  <c r="J21" i="173" s="1"/>
  <c r="I20" i="173"/>
  <c r="J20" i="173" s="1"/>
  <c r="I19" i="173"/>
  <c r="J19" i="173" s="1"/>
  <c r="I18" i="173"/>
  <c r="J18" i="173" s="1"/>
  <c r="I17" i="173"/>
  <c r="J17" i="173" s="1"/>
  <c r="I16" i="173"/>
  <c r="J16" i="173" s="1"/>
  <c r="I15" i="173"/>
  <c r="J15" i="173" s="1"/>
  <c r="I14" i="173"/>
  <c r="J14" i="173" s="1"/>
  <c r="I13" i="173"/>
  <c r="J13" i="173" s="1"/>
  <c r="I12" i="173"/>
  <c r="J12" i="173" s="1"/>
  <c r="I11" i="173"/>
  <c r="J11" i="173" s="1"/>
  <c r="I10" i="173"/>
  <c r="J10" i="173" s="1"/>
  <c r="I9" i="173"/>
  <c r="J9" i="173" s="1"/>
  <c r="J8" i="173"/>
  <c r="I8" i="173"/>
  <c r="I7" i="173"/>
  <c r="J7" i="173" s="1"/>
  <c r="I6" i="173"/>
  <c r="J6" i="173" s="1"/>
  <c r="I5" i="173"/>
  <c r="J5" i="173" s="1"/>
  <c r="J4" i="173"/>
  <c r="I60" i="172"/>
  <c r="J60" i="172" s="1"/>
  <c r="I59" i="172"/>
  <c r="J59" i="172" s="1"/>
  <c r="I58" i="172"/>
  <c r="J58" i="172" s="1"/>
  <c r="I57" i="172"/>
  <c r="J57" i="172" s="1"/>
  <c r="I56" i="172"/>
  <c r="J56" i="172" s="1"/>
  <c r="I55" i="172"/>
  <c r="J55" i="172" s="1"/>
  <c r="I54" i="172"/>
  <c r="J54" i="172" s="1"/>
  <c r="I53" i="172"/>
  <c r="J53" i="172" s="1"/>
  <c r="I52" i="172"/>
  <c r="J52" i="172" s="1"/>
  <c r="I51" i="172"/>
  <c r="J51" i="172" s="1"/>
  <c r="I50" i="172"/>
  <c r="J50" i="172" s="1"/>
  <c r="J49" i="172"/>
  <c r="I49" i="172"/>
  <c r="I48" i="172"/>
  <c r="J48" i="172" s="1"/>
  <c r="I47" i="172"/>
  <c r="J47" i="172" s="1"/>
  <c r="I46" i="172"/>
  <c r="J46" i="172" s="1"/>
  <c r="I45" i="172"/>
  <c r="J45" i="172" s="1"/>
  <c r="I44" i="172"/>
  <c r="J44" i="172" s="1"/>
  <c r="I43" i="172"/>
  <c r="J43" i="172" s="1"/>
  <c r="I42" i="172"/>
  <c r="J42" i="172" s="1"/>
  <c r="I41" i="172"/>
  <c r="J41" i="172" s="1"/>
  <c r="I40" i="172"/>
  <c r="J40" i="172" s="1"/>
  <c r="I39" i="172"/>
  <c r="J39" i="172" s="1"/>
  <c r="I38" i="172"/>
  <c r="J38" i="172" s="1"/>
  <c r="I37" i="172"/>
  <c r="J37" i="172" s="1"/>
  <c r="I36" i="172"/>
  <c r="J36" i="172" s="1"/>
  <c r="I35" i="172"/>
  <c r="J35" i="172" s="1"/>
  <c r="I34" i="172"/>
  <c r="J34" i="172" s="1"/>
  <c r="I33" i="172"/>
  <c r="J33" i="172" s="1"/>
  <c r="I32" i="172"/>
  <c r="J32" i="172" s="1"/>
  <c r="I31" i="172"/>
  <c r="J31" i="172" s="1"/>
  <c r="I30" i="172"/>
  <c r="J30" i="172" s="1"/>
  <c r="I29" i="172"/>
  <c r="J29" i="172" s="1"/>
  <c r="I28" i="172"/>
  <c r="J28" i="172" s="1"/>
  <c r="I27" i="172"/>
  <c r="J27" i="172" s="1"/>
  <c r="I26" i="172"/>
  <c r="J26" i="172" s="1"/>
  <c r="I25" i="172"/>
  <c r="J25" i="172" s="1"/>
  <c r="I24" i="172"/>
  <c r="J24" i="172" s="1"/>
  <c r="I23" i="172"/>
  <c r="J23" i="172" s="1"/>
  <c r="I22" i="172"/>
  <c r="J22" i="172" s="1"/>
  <c r="I21" i="172"/>
  <c r="J21" i="172" s="1"/>
  <c r="I20" i="172"/>
  <c r="J20" i="172" s="1"/>
  <c r="I19" i="172"/>
  <c r="J19" i="172" s="1"/>
  <c r="I18" i="172"/>
  <c r="J18" i="172" s="1"/>
  <c r="I17" i="172"/>
  <c r="J17" i="172" s="1"/>
  <c r="I16" i="172"/>
  <c r="J16" i="172" s="1"/>
  <c r="I15" i="172"/>
  <c r="J15" i="172" s="1"/>
  <c r="I14" i="172"/>
  <c r="J14" i="172" s="1"/>
  <c r="I13" i="172"/>
  <c r="J13" i="172" s="1"/>
  <c r="I12" i="172"/>
  <c r="J12" i="172" s="1"/>
  <c r="I11" i="172"/>
  <c r="J11" i="172" s="1"/>
  <c r="I10" i="172"/>
  <c r="J10" i="172" s="1"/>
  <c r="I9" i="172"/>
  <c r="J9" i="172" s="1"/>
  <c r="I8" i="172"/>
  <c r="J8" i="172" s="1"/>
  <c r="I7" i="172"/>
  <c r="J7" i="172" s="1"/>
  <c r="I6" i="172"/>
  <c r="J6" i="172" s="1"/>
  <c r="I5" i="172"/>
  <c r="J5" i="172" s="1"/>
  <c r="J4" i="172"/>
  <c r="J32" i="171"/>
  <c r="J4" i="171"/>
  <c r="I60" i="170"/>
  <c r="J60" i="170" s="1"/>
  <c r="I59" i="170"/>
  <c r="J59" i="170" s="1"/>
  <c r="I58" i="170"/>
  <c r="J58" i="170" s="1"/>
  <c r="I57" i="170"/>
  <c r="J57" i="170" s="1"/>
  <c r="I56" i="170"/>
  <c r="J56" i="170" s="1"/>
  <c r="I55" i="170"/>
  <c r="J55" i="170" s="1"/>
  <c r="I54" i="170"/>
  <c r="J54" i="170" s="1"/>
  <c r="I53" i="170"/>
  <c r="J53" i="170" s="1"/>
  <c r="I52" i="170"/>
  <c r="J52" i="170" s="1"/>
  <c r="I51" i="170"/>
  <c r="J51" i="170" s="1"/>
  <c r="I50" i="170"/>
  <c r="J50" i="170" s="1"/>
  <c r="I49" i="170"/>
  <c r="J49" i="170" s="1"/>
  <c r="I48" i="170"/>
  <c r="J48" i="170" s="1"/>
  <c r="I47" i="170"/>
  <c r="J47" i="170" s="1"/>
  <c r="I46" i="170"/>
  <c r="J46" i="170" s="1"/>
  <c r="I45" i="170"/>
  <c r="J45" i="170" s="1"/>
  <c r="I44" i="170"/>
  <c r="J44" i="170" s="1"/>
  <c r="I43" i="170"/>
  <c r="J43" i="170" s="1"/>
  <c r="I42" i="170"/>
  <c r="J42" i="170" s="1"/>
  <c r="I41" i="170"/>
  <c r="J41" i="170" s="1"/>
  <c r="I40" i="170"/>
  <c r="J40" i="170" s="1"/>
  <c r="I39" i="170"/>
  <c r="J39" i="170" s="1"/>
  <c r="I38" i="170"/>
  <c r="J38" i="170" s="1"/>
  <c r="I37" i="170"/>
  <c r="J37" i="170" s="1"/>
  <c r="I36" i="170"/>
  <c r="J36" i="170" s="1"/>
  <c r="I35" i="170"/>
  <c r="J35" i="170" s="1"/>
  <c r="I34" i="170"/>
  <c r="J34" i="170" s="1"/>
  <c r="I33" i="170"/>
  <c r="J33" i="170" s="1"/>
  <c r="I32" i="170"/>
  <c r="J32" i="170" s="1"/>
  <c r="I31" i="170"/>
  <c r="J31" i="170" s="1"/>
  <c r="I30" i="170"/>
  <c r="J30" i="170" s="1"/>
  <c r="I29" i="170"/>
  <c r="J29" i="170" s="1"/>
  <c r="I28" i="170"/>
  <c r="J28" i="170" s="1"/>
  <c r="I27" i="170"/>
  <c r="J27" i="170" s="1"/>
  <c r="I26" i="170"/>
  <c r="J26" i="170" s="1"/>
  <c r="I25" i="170"/>
  <c r="J25" i="170" s="1"/>
  <c r="I24" i="170"/>
  <c r="J24" i="170" s="1"/>
  <c r="I23" i="170"/>
  <c r="J23" i="170" s="1"/>
  <c r="I22" i="170"/>
  <c r="J22" i="170" s="1"/>
  <c r="I21" i="170"/>
  <c r="J21" i="170" s="1"/>
  <c r="I20" i="170"/>
  <c r="J20" i="170" s="1"/>
  <c r="I19" i="170"/>
  <c r="J19" i="170" s="1"/>
  <c r="I18" i="170"/>
  <c r="J18" i="170" s="1"/>
  <c r="I17" i="170"/>
  <c r="J17" i="170" s="1"/>
  <c r="I16" i="170"/>
  <c r="J16" i="170" s="1"/>
  <c r="I15" i="170"/>
  <c r="J15" i="170" s="1"/>
  <c r="I14" i="170"/>
  <c r="J14" i="170" s="1"/>
  <c r="I13" i="170"/>
  <c r="J13" i="170" s="1"/>
  <c r="I12" i="170"/>
  <c r="J12" i="170" s="1"/>
  <c r="I11" i="170"/>
  <c r="J11" i="170" s="1"/>
  <c r="I10" i="170"/>
  <c r="J10" i="170" s="1"/>
  <c r="I9" i="170"/>
  <c r="J9" i="170" s="1"/>
  <c r="I8" i="170"/>
  <c r="J8" i="170" s="1"/>
  <c r="I7" i="170"/>
  <c r="J7" i="170" s="1"/>
  <c r="I6" i="170"/>
  <c r="J6" i="170" s="1"/>
  <c r="I5" i="170"/>
  <c r="J5" i="170" s="1"/>
  <c r="J4" i="170"/>
  <c r="I60" i="169"/>
  <c r="J60" i="169" s="1"/>
  <c r="I59" i="169"/>
  <c r="J59" i="169" s="1"/>
  <c r="I58" i="169"/>
  <c r="J58" i="169" s="1"/>
  <c r="I57" i="169"/>
  <c r="J57" i="169" s="1"/>
  <c r="I56" i="169"/>
  <c r="J56" i="169" s="1"/>
  <c r="I55" i="169"/>
  <c r="J55" i="169" s="1"/>
  <c r="I54" i="169"/>
  <c r="J54" i="169" s="1"/>
  <c r="I53" i="169"/>
  <c r="J53" i="169" s="1"/>
  <c r="I52" i="169"/>
  <c r="J52" i="169" s="1"/>
  <c r="I51" i="169"/>
  <c r="J51" i="169" s="1"/>
  <c r="I50" i="169"/>
  <c r="J50" i="169" s="1"/>
  <c r="I49" i="169"/>
  <c r="J49" i="169" s="1"/>
  <c r="I48" i="169"/>
  <c r="J48" i="169" s="1"/>
  <c r="I47" i="169"/>
  <c r="J47" i="169" s="1"/>
  <c r="I46" i="169"/>
  <c r="J46" i="169" s="1"/>
  <c r="I45" i="169"/>
  <c r="J45" i="169" s="1"/>
  <c r="I44" i="169"/>
  <c r="J44" i="169" s="1"/>
  <c r="I43" i="169"/>
  <c r="J43" i="169" s="1"/>
  <c r="I42" i="169"/>
  <c r="J42" i="169" s="1"/>
  <c r="I41" i="169"/>
  <c r="J41" i="169" s="1"/>
  <c r="I40" i="169"/>
  <c r="J40" i="169" s="1"/>
  <c r="I39" i="169"/>
  <c r="J39" i="169" s="1"/>
  <c r="I38" i="169"/>
  <c r="J38" i="169" s="1"/>
  <c r="I37" i="169"/>
  <c r="J37" i="169" s="1"/>
  <c r="I36" i="169"/>
  <c r="J36" i="169" s="1"/>
  <c r="I35" i="169"/>
  <c r="J35" i="169" s="1"/>
  <c r="I34" i="169"/>
  <c r="J34" i="169" s="1"/>
  <c r="I33" i="169"/>
  <c r="J33" i="169" s="1"/>
  <c r="I32" i="169"/>
  <c r="J32" i="169" s="1"/>
  <c r="I31" i="169"/>
  <c r="J31" i="169" s="1"/>
  <c r="I30" i="169"/>
  <c r="J30" i="169" s="1"/>
  <c r="I29" i="169"/>
  <c r="J29" i="169" s="1"/>
  <c r="I28" i="169"/>
  <c r="J28" i="169" s="1"/>
  <c r="I27" i="169"/>
  <c r="J27" i="169" s="1"/>
  <c r="I26" i="169"/>
  <c r="J26" i="169" s="1"/>
  <c r="I25" i="169"/>
  <c r="J25" i="169" s="1"/>
  <c r="I24" i="169"/>
  <c r="J24" i="169" s="1"/>
  <c r="I23" i="169"/>
  <c r="J23" i="169" s="1"/>
  <c r="I22" i="169"/>
  <c r="J22" i="169" s="1"/>
  <c r="I21" i="169"/>
  <c r="J21" i="169" s="1"/>
  <c r="I20" i="169"/>
  <c r="J20" i="169" s="1"/>
  <c r="I19" i="169"/>
  <c r="J19" i="169" s="1"/>
  <c r="I18" i="169"/>
  <c r="J18" i="169" s="1"/>
  <c r="I17" i="169"/>
  <c r="J17" i="169" s="1"/>
  <c r="I16" i="169"/>
  <c r="J16" i="169" s="1"/>
  <c r="I15" i="169"/>
  <c r="J15" i="169" s="1"/>
  <c r="I14" i="169"/>
  <c r="J14" i="169" s="1"/>
  <c r="I13" i="169"/>
  <c r="J13" i="169" s="1"/>
  <c r="I12" i="169"/>
  <c r="J12" i="169" s="1"/>
  <c r="I11" i="169"/>
  <c r="J11" i="169" s="1"/>
  <c r="I10" i="169"/>
  <c r="J10" i="169" s="1"/>
  <c r="I9" i="169"/>
  <c r="J9" i="169" s="1"/>
  <c r="J8" i="169"/>
  <c r="I8" i="169"/>
  <c r="I7" i="169"/>
  <c r="J7" i="169" s="1"/>
  <c r="I6" i="169"/>
  <c r="J6" i="169" s="1"/>
  <c r="I5" i="169"/>
  <c r="J5" i="169" s="1"/>
  <c r="J4" i="169"/>
  <c r="I60" i="168"/>
  <c r="J60" i="168" s="1"/>
  <c r="I59" i="168"/>
  <c r="J59" i="168" s="1"/>
  <c r="I58" i="168"/>
  <c r="J58" i="168" s="1"/>
  <c r="I57" i="168"/>
  <c r="J57" i="168" s="1"/>
  <c r="I56" i="168"/>
  <c r="J56" i="168" s="1"/>
  <c r="I55" i="168"/>
  <c r="J55" i="168" s="1"/>
  <c r="I54" i="168"/>
  <c r="J54" i="168" s="1"/>
  <c r="I53" i="168"/>
  <c r="J53" i="168" s="1"/>
  <c r="I52" i="168"/>
  <c r="J52" i="168" s="1"/>
  <c r="I51" i="168"/>
  <c r="J51" i="168" s="1"/>
  <c r="I50" i="168"/>
  <c r="J50" i="168" s="1"/>
  <c r="I49" i="168"/>
  <c r="J49" i="168" s="1"/>
  <c r="I48" i="168"/>
  <c r="J48" i="168" s="1"/>
  <c r="I47" i="168"/>
  <c r="J47" i="168" s="1"/>
  <c r="I46" i="168"/>
  <c r="J46" i="168" s="1"/>
  <c r="I45" i="168"/>
  <c r="J45" i="168" s="1"/>
  <c r="I44" i="168"/>
  <c r="J44" i="168" s="1"/>
  <c r="I43" i="168"/>
  <c r="J43" i="168" s="1"/>
  <c r="I42" i="168"/>
  <c r="J42" i="168" s="1"/>
  <c r="I41" i="168"/>
  <c r="J41" i="168" s="1"/>
  <c r="I40" i="168"/>
  <c r="J40" i="168" s="1"/>
  <c r="I39" i="168"/>
  <c r="J39" i="168" s="1"/>
  <c r="I38" i="168"/>
  <c r="J38" i="168" s="1"/>
  <c r="I37" i="168"/>
  <c r="J37" i="168" s="1"/>
  <c r="I36" i="168"/>
  <c r="J36" i="168" s="1"/>
  <c r="I35" i="168"/>
  <c r="J35" i="168" s="1"/>
  <c r="I34" i="168"/>
  <c r="J34" i="168" s="1"/>
  <c r="I33" i="168"/>
  <c r="J33" i="168" s="1"/>
  <c r="I32" i="168"/>
  <c r="J32" i="168" s="1"/>
  <c r="I31" i="168"/>
  <c r="J31" i="168" s="1"/>
  <c r="I30" i="168"/>
  <c r="J30" i="168" s="1"/>
  <c r="I29" i="168"/>
  <c r="J29" i="168" s="1"/>
  <c r="I28" i="168"/>
  <c r="J28" i="168" s="1"/>
  <c r="I27" i="168"/>
  <c r="J27" i="168" s="1"/>
  <c r="I26" i="168"/>
  <c r="J26" i="168" s="1"/>
  <c r="I25" i="168"/>
  <c r="J25" i="168" s="1"/>
  <c r="I24" i="168"/>
  <c r="J24" i="168" s="1"/>
  <c r="I23" i="168"/>
  <c r="J23" i="168" s="1"/>
  <c r="I22" i="168"/>
  <c r="J22" i="168" s="1"/>
  <c r="I21" i="168"/>
  <c r="J21" i="168" s="1"/>
  <c r="I20" i="168"/>
  <c r="J20" i="168" s="1"/>
  <c r="I19" i="168"/>
  <c r="J19" i="168" s="1"/>
  <c r="I18" i="168"/>
  <c r="J18" i="168" s="1"/>
  <c r="I17" i="168"/>
  <c r="J17" i="168" s="1"/>
  <c r="I16" i="168"/>
  <c r="J16" i="168" s="1"/>
  <c r="I15" i="168"/>
  <c r="J15" i="168" s="1"/>
  <c r="I14" i="168"/>
  <c r="J14" i="168" s="1"/>
  <c r="I13" i="168"/>
  <c r="J13" i="168" s="1"/>
  <c r="I12" i="168"/>
  <c r="J12" i="168" s="1"/>
  <c r="I11" i="168"/>
  <c r="J11" i="168" s="1"/>
  <c r="I10" i="168"/>
  <c r="J10" i="168" s="1"/>
  <c r="I9" i="168"/>
  <c r="J9" i="168" s="1"/>
  <c r="I8" i="168"/>
  <c r="J8" i="168" s="1"/>
  <c r="I7" i="168"/>
  <c r="J7" i="168" s="1"/>
  <c r="I6" i="168"/>
  <c r="J6" i="168" s="1"/>
  <c r="I5" i="168"/>
  <c r="J5" i="168" s="1"/>
  <c r="J4" i="168"/>
  <c r="I60" i="167"/>
  <c r="J60" i="167" s="1"/>
  <c r="I59" i="167"/>
  <c r="J59" i="167" s="1"/>
  <c r="I58" i="167"/>
  <c r="J58" i="167" s="1"/>
  <c r="I57" i="167"/>
  <c r="J57" i="167" s="1"/>
  <c r="I56" i="167"/>
  <c r="J56" i="167" s="1"/>
  <c r="I55" i="167"/>
  <c r="J55" i="167" s="1"/>
  <c r="I54" i="167"/>
  <c r="J54" i="167" s="1"/>
  <c r="I53" i="167"/>
  <c r="J53" i="167" s="1"/>
  <c r="I52" i="167"/>
  <c r="J52" i="167" s="1"/>
  <c r="I51" i="167"/>
  <c r="J51" i="167" s="1"/>
  <c r="I50" i="167"/>
  <c r="J50" i="167" s="1"/>
  <c r="I49" i="167"/>
  <c r="J49" i="167" s="1"/>
  <c r="I48" i="167"/>
  <c r="J48" i="167" s="1"/>
  <c r="I47" i="167"/>
  <c r="J47" i="167" s="1"/>
  <c r="I46" i="167"/>
  <c r="J46" i="167" s="1"/>
  <c r="I45" i="167"/>
  <c r="J45" i="167" s="1"/>
  <c r="I44" i="167"/>
  <c r="J44" i="167" s="1"/>
  <c r="I43" i="167"/>
  <c r="J43" i="167" s="1"/>
  <c r="I42" i="167"/>
  <c r="J42" i="167" s="1"/>
  <c r="I41" i="167"/>
  <c r="J41" i="167" s="1"/>
  <c r="I40" i="167"/>
  <c r="J40" i="167" s="1"/>
  <c r="I39" i="167"/>
  <c r="J39" i="167" s="1"/>
  <c r="I38" i="167"/>
  <c r="J38" i="167" s="1"/>
  <c r="I37" i="167"/>
  <c r="J37" i="167" s="1"/>
  <c r="I36" i="167"/>
  <c r="J36" i="167" s="1"/>
  <c r="I35" i="167"/>
  <c r="J35" i="167" s="1"/>
  <c r="I34" i="167"/>
  <c r="J34" i="167" s="1"/>
  <c r="I33" i="167"/>
  <c r="J33" i="167" s="1"/>
  <c r="I32" i="167"/>
  <c r="J32" i="167" s="1"/>
  <c r="I31" i="167"/>
  <c r="J31" i="167" s="1"/>
  <c r="I30" i="167"/>
  <c r="J30" i="167" s="1"/>
  <c r="I29" i="167"/>
  <c r="J29" i="167" s="1"/>
  <c r="I28" i="167"/>
  <c r="J28" i="167" s="1"/>
  <c r="I27" i="167"/>
  <c r="J27" i="167" s="1"/>
  <c r="I26" i="167"/>
  <c r="J26" i="167" s="1"/>
  <c r="I25" i="167"/>
  <c r="J25" i="167" s="1"/>
  <c r="I24" i="167"/>
  <c r="J24" i="167" s="1"/>
  <c r="I23" i="167"/>
  <c r="J23" i="167" s="1"/>
  <c r="I22" i="167"/>
  <c r="J22" i="167" s="1"/>
  <c r="I21" i="167"/>
  <c r="J21" i="167" s="1"/>
  <c r="I20" i="167"/>
  <c r="J20" i="167" s="1"/>
  <c r="I19" i="167"/>
  <c r="J19" i="167" s="1"/>
  <c r="I18" i="167"/>
  <c r="J18" i="167" s="1"/>
  <c r="I17" i="167"/>
  <c r="J17" i="167" s="1"/>
  <c r="I16" i="167"/>
  <c r="J16" i="167" s="1"/>
  <c r="I15" i="167"/>
  <c r="J15" i="167" s="1"/>
  <c r="I14" i="167"/>
  <c r="J14" i="167" s="1"/>
  <c r="I13" i="167"/>
  <c r="J13" i="167" s="1"/>
  <c r="I12" i="167"/>
  <c r="J12" i="167" s="1"/>
  <c r="I11" i="167"/>
  <c r="J11" i="167" s="1"/>
  <c r="I10" i="167"/>
  <c r="J10" i="167" s="1"/>
  <c r="I9" i="167"/>
  <c r="J9" i="167" s="1"/>
  <c r="I8" i="167"/>
  <c r="J8" i="167" s="1"/>
  <c r="I7" i="167"/>
  <c r="J7" i="167" s="1"/>
  <c r="I6" i="167"/>
  <c r="J6" i="167" s="1"/>
  <c r="I5" i="167"/>
  <c r="J5" i="167" s="1"/>
  <c r="J4" i="167"/>
  <c r="I60" i="166"/>
  <c r="J60" i="166" s="1"/>
  <c r="I59" i="166"/>
  <c r="J59" i="166" s="1"/>
  <c r="I58" i="166"/>
  <c r="J58" i="166" s="1"/>
  <c r="I57" i="166"/>
  <c r="J57" i="166" s="1"/>
  <c r="I56" i="166"/>
  <c r="J56" i="166" s="1"/>
  <c r="I55" i="166"/>
  <c r="J55" i="166" s="1"/>
  <c r="I54" i="166"/>
  <c r="J54" i="166" s="1"/>
  <c r="I53" i="166"/>
  <c r="J53" i="166" s="1"/>
  <c r="I52" i="166"/>
  <c r="J52" i="166" s="1"/>
  <c r="I51" i="166"/>
  <c r="J51" i="166" s="1"/>
  <c r="I50" i="166"/>
  <c r="J50" i="166" s="1"/>
  <c r="I49" i="166"/>
  <c r="J49" i="166" s="1"/>
  <c r="I48" i="166"/>
  <c r="J48" i="166" s="1"/>
  <c r="I47" i="166"/>
  <c r="J47" i="166" s="1"/>
  <c r="I46" i="166"/>
  <c r="J46" i="166" s="1"/>
  <c r="I45" i="166"/>
  <c r="J45" i="166" s="1"/>
  <c r="I44" i="166"/>
  <c r="J44" i="166" s="1"/>
  <c r="I43" i="166"/>
  <c r="J43" i="166" s="1"/>
  <c r="I42" i="166"/>
  <c r="J42" i="166" s="1"/>
  <c r="I41" i="166"/>
  <c r="J41" i="166" s="1"/>
  <c r="I40" i="166"/>
  <c r="J40" i="166" s="1"/>
  <c r="I39" i="166"/>
  <c r="J39" i="166" s="1"/>
  <c r="I38" i="166"/>
  <c r="J38" i="166" s="1"/>
  <c r="I37" i="166"/>
  <c r="J37" i="166" s="1"/>
  <c r="I36" i="166"/>
  <c r="J36" i="166" s="1"/>
  <c r="I35" i="166"/>
  <c r="J35" i="166" s="1"/>
  <c r="I34" i="166"/>
  <c r="J34" i="166" s="1"/>
  <c r="I33" i="166"/>
  <c r="J33" i="166" s="1"/>
  <c r="I32" i="166"/>
  <c r="J32" i="166" s="1"/>
  <c r="I31" i="166"/>
  <c r="J31" i="166" s="1"/>
  <c r="I30" i="166"/>
  <c r="J30" i="166" s="1"/>
  <c r="I29" i="166"/>
  <c r="J29" i="166" s="1"/>
  <c r="I28" i="166"/>
  <c r="J28" i="166" s="1"/>
  <c r="I27" i="166"/>
  <c r="J27" i="166" s="1"/>
  <c r="I26" i="166"/>
  <c r="J26" i="166" s="1"/>
  <c r="I25" i="166"/>
  <c r="J25" i="166" s="1"/>
  <c r="I24" i="166"/>
  <c r="J24" i="166" s="1"/>
  <c r="I23" i="166"/>
  <c r="J23" i="166" s="1"/>
  <c r="I22" i="166"/>
  <c r="J22" i="166" s="1"/>
  <c r="I21" i="166"/>
  <c r="J21" i="166" s="1"/>
  <c r="I20" i="166"/>
  <c r="J20" i="166" s="1"/>
  <c r="I19" i="166"/>
  <c r="J19" i="166" s="1"/>
  <c r="I18" i="166"/>
  <c r="J18" i="166" s="1"/>
  <c r="I17" i="166"/>
  <c r="J17" i="166" s="1"/>
  <c r="I16" i="166"/>
  <c r="J16" i="166" s="1"/>
  <c r="I15" i="166"/>
  <c r="J15" i="166" s="1"/>
  <c r="I14" i="166"/>
  <c r="J14" i="166" s="1"/>
  <c r="I13" i="166"/>
  <c r="J13" i="166" s="1"/>
  <c r="I12" i="166"/>
  <c r="J12" i="166" s="1"/>
  <c r="I11" i="166"/>
  <c r="J11" i="166" s="1"/>
  <c r="I10" i="166"/>
  <c r="J10" i="166" s="1"/>
  <c r="I9" i="166"/>
  <c r="J9" i="166" s="1"/>
  <c r="I8" i="166"/>
  <c r="J8" i="166" s="1"/>
  <c r="I7" i="166"/>
  <c r="J7" i="166" s="1"/>
  <c r="I6" i="166"/>
  <c r="J6" i="166" s="1"/>
  <c r="I5" i="166"/>
  <c r="J5" i="166" s="1"/>
  <c r="J4" i="166"/>
  <c r="I60" i="165"/>
  <c r="J60" i="165" s="1"/>
  <c r="I59" i="165"/>
  <c r="J59" i="165" s="1"/>
  <c r="I58" i="165"/>
  <c r="J58" i="165" s="1"/>
  <c r="I57" i="165"/>
  <c r="J57" i="165" s="1"/>
  <c r="I56" i="165"/>
  <c r="J56" i="165" s="1"/>
  <c r="I55" i="165"/>
  <c r="J55" i="165" s="1"/>
  <c r="I54" i="165"/>
  <c r="J54" i="165" s="1"/>
  <c r="I53" i="165"/>
  <c r="J53" i="165" s="1"/>
  <c r="I52" i="165"/>
  <c r="J52" i="165" s="1"/>
  <c r="I51" i="165"/>
  <c r="J51" i="165" s="1"/>
  <c r="I50" i="165"/>
  <c r="J50" i="165" s="1"/>
  <c r="I49" i="165"/>
  <c r="J49" i="165" s="1"/>
  <c r="I48" i="165"/>
  <c r="J48" i="165" s="1"/>
  <c r="I47" i="165"/>
  <c r="J47" i="165" s="1"/>
  <c r="I46" i="165"/>
  <c r="J46" i="165" s="1"/>
  <c r="I45" i="165"/>
  <c r="J45" i="165" s="1"/>
  <c r="I44" i="165"/>
  <c r="J44" i="165" s="1"/>
  <c r="I43" i="165"/>
  <c r="J43" i="165" s="1"/>
  <c r="I42" i="165"/>
  <c r="J42" i="165" s="1"/>
  <c r="I41" i="165"/>
  <c r="J41" i="165" s="1"/>
  <c r="I40" i="165"/>
  <c r="J40" i="165" s="1"/>
  <c r="I39" i="165"/>
  <c r="J39" i="165" s="1"/>
  <c r="I38" i="165"/>
  <c r="J38" i="165" s="1"/>
  <c r="I37" i="165"/>
  <c r="J37" i="165" s="1"/>
  <c r="I36" i="165"/>
  <c r="J36" i="165" s="1"/>
  <c r="I35" i="165"/>
  <c r="J35" i="165" s="1"/>
  <c r="I34" i="165"/>
  <c r="J34" i="165" s="1"/>
  <c r="I33" i="165"/>
  <c r="J33" i="165" s="1"/>
  <c r="I32" i="165"/>
  <c r="J32" i="165" s="1"/>
  <c r="I31" i="165"/>
  <c r="J31" i="165" s="1"/>
  <c r="I30" i="165"/>
  <c r="J30" i="165" s="1"/>
  <c r="I29" i="165"/>
  <c r="J29" i="165" s="1"/>
  <c r="I28" i="165"/>
  <c r="J28" i="165" s="1"/>
  <c r="I27" i="165"/>
  <c r="J27" i="165" s="1"/>
  <c r="I26" i="165"/>
  <c r="J26" i="165" s="1"/>
  <c r="I25" i="165"/>
  <c r="J25" i="165" s="1"/>
  <c r="I24" i="165"/>
  <c r="J24" i="165" s="1"/>
  <c r="I23" i="165"/>
  <c r="J23" i="165" s="1"/>
  <c r="I22" i="165"/>
  <c r="J22" i="165" s="1"/>
  <c r="I21" i="165"/>
  <c r="J21" i="165" s="1"/>
  <c r="I20" i="165"/>
  <c r="J20" i="165" s="1"/>
  <c r="I19" i="165"/>
  <c r="J19" i="165" s="1"/>
  <c r="I18" i="165"/>
  <c r="J18" i="165" s="1"/>
  <c r="I17" i="165"/>
  <c r="J17" i="165" s="1"/>
  <c r="I16" i="165"/>
  <c r="J16" i="165" s="1"/>
  <c r="I15" i="165"/>
  <c r="J15" i="165" s="1"/>
  <c r="I14" i="165"/>
  <c r="J14" i="165" s="1"/>
  <c r="I13" i="165"/>
  <c r="J13" i="165" s="1"/>
  <c r="I12" i="165"/>
  <c r="J12" i="165" s="1"/>
  <c r="I11" i="165"/>
  <c r="J11" i="165" s="1"/>
  <c r="I10" i="165"/>
  <c r="J10" i="165" s="1"/>
  <c r="I9" i="165"/>
  <c r="J9" i="165" s="1"/>
  <c r="I8" i="165"/>
  <c r="J8" i="165" s="1"/>
  <c r="I7" i="165"/>
  <c r="J7" i="165" s="1"/>
  <c r="I6" i="165"/>
  <c r="J6" i="165" s="1"/>
  <c r="I5" i="165"/>
  <c r="J5" i="165" s="1"/>
  <c r="J4" i="165"/>
  <c r="I60" i="164"/>
  <c r="J60" i="164" s="1"/>
  <c r="I59" i="164"/>
  <c r="J59" i="164" s="1"/>
  <c r="I58" i="164"/>
  <c r="J58" i="164" s="1"/>
  <c r="I57" i="164"/>
  <c r="J57" i="164" s="1"/>
  <c r="I56" i="164"/>
  <c r="J56" i="164" s="1"/>
  <c r="I55" i="164"/>
  <c r="J55" i="164" s="1"/>
  <c r="I54" i="164"/>
  <c r="J54" i="164" s="1"/>
  <c r="I53" i="164"/>
  <c r="J53" i="164" s="1"/>
  <c r="I52" i="164"/>
  <c r="J52" i="164" s="1"/>
  <c r="I51" i="164"/>
  <c r="J51" i="164" s="1"/>
  <c r="I50" i="164"/>
  <c r="J50" i="164" s="1"/>
  <c r="I49" i="164"/>
  <c r="J49" i="164" s="1"/>
  <c r="I48" i="164"/>
  <c r="J48" i="164" s="1"/>
  <c r="I47" i="164"/>
  <c r="J47" i="164" s="1"/>
  <c r="I46" i="164"/>
  <c r="J46" i="164" s="1"/>
  <c r="I45" i="164"/>
  <c r="J45" i="164" s="1"/>
  <c r="I44" i="164"/>
  <c r="J44" i="164" s="1"/>
  <c r="I43" i="164"/>
  <c r="J43" i="164" s="1"/>
  <c r="I42" i="164"/>
  <c r="J42" i="164" s="1"/>
  <c r="I41" i="164"/>
  <c r="J41" i="164" s="1"/>
  <c r="I40" i="164"/>
  <c r="J40" i="164" s="1"/>
  <c r="I39" i="164"/>
  <c r="J39" i="164" s="1"/>
  <c r="I38" i="164"/>
  <c r="J38" i="164" s="1"/>
  <c r="I37" i="164"/>
  <c r="J37" i="164" s="1"/>
  <c r="I36" i="164"/>
  <c r="J36" i="164" s="1"/>
  <c r="I35" i="164"/>
  <c r="J35" i="164" s="1"/>
  <c r="I34" i="164"/>
  <c r="J34" i="164" s="1"/>
  <c r="I33" i="164"/>
  <c r="J33" i="164" s="1"/>
  <c r="I32" i="164"/>
  <c r="J32" i="164" s="1"/>
  <c r="I31" i="164"/>
  <c r="J31" i="164" s="1"/>
  <c r="I30" i="164"/>
  <c r="J30" i="164" s="1"/>
  <c r="I29" i="164"/>
  <c r="J29" i="164" s="1"/>
  <c r="I28" i="164"/>
  <c r="J28" i="164" s="1"/>
  <c r="I26" i="164"/>
  <c r="J26" i="164" s="1"/>
  <c r="I25" i="164"/>
  <c r="J25" i="164" s="1"/>
  <c r="I24" i="164"/>
  <c r="J24" i="164" s="1"/>
  <c r="I23" i="164"/>
  <c r="J23" i="164" s="1"/>
  <c r="I22" i="164"/>
  <c r="J22" i="164" s="1"/>
  <c r="I21" i="164"/>
  <c r="J21" i="164" s="1"/>
  <c r="I20" i="164"/>
  <c r="J20" i="164" s="1"/>
  <c r="I19" i="164"/>
  <c r="J19" i="164" s="1"/>
  <c r="I18" i="164"/>
  <c r="J18" i="164" s="1"/>
  <c r="I17" i="164"/>
  <c r="J17" i="164" s="1"/>
  <c r="I16" i="164"/>
  <c r="J16" i="164" s="1"/>
  <c r="I15" i="164"/>
  <c r="J15" i="164" s="1"/>
  <c r="I14" i="164"/>
  <c r="J14" i="164" s="1"/>
  <c r="I13" i="164"/>
  <c r="J13" i="164" s="1"/>
  <c r="I12" i="164"/>
  <c r="J12" i="164" s="1"/>
  <c r="I11" i="164"/>
  <c r="J11" i="164" s="1"/>
  <c r="I10" i="164"/>
  <c r="J10" i="164" s="1"/>
  <c r="I9" i="164"/>
  <c r="J9" i="164" s="1"/>
  <c r="I8" i="164"/>
  <c r="J8" i="164" s="1"/>
  <c r="I7" i="164"/>
  <c r="J7" i="164" s="1"/>
  <c r="I6" i="164"/>
  <c r="J6" i="164" s="1"/>
  <c r="I5" i="164"/>
  <c r="J5" i="164" s="1"/>
  <c r="J4" i="164"/>
  <c r="I60" i="163"/>
  <c r="J60" i="163" s="1"/>
  <c r="I59" i="163"/>
  <c r="J59" i="163" s="1"/>
  <c r="I58" i="163"/>
  <c r="J58" i="163" s="1"/>
  <c r="I57" i="163"/>
  <c r="J57" i="163" s="1"/>
  <c r="I56" i="163"/>
  <c r="J56" i="163" s="1"/>
  <c r="I55" i="163"/>
  <c r="J55" i="163" s="1"/>
  <c r="I54" i="163"/>
  <c r="J54" i="163" s="1"/>
  <c r="I53" i="163"/>
  <c r="J53" i="163" s="1"/>
  <c r="I52" i="163"/>
  <c r="J52" i="163" s="1"/>
  <c r="I51" i="163"/>
  <c r="J51" i="163" s="1"/>
  <c r="I50" i="163"/>
  <c r="J50" i="163" s="1"/>
  <c r="I49" i="163"/>
  <c r="J49" i="163" s="1"/>
  <c r="I48" i="163"/>
  <c r="J48" i="163" s="1"/>
  <c r="I47" i="163"/>
  <c r="J47" i="163" s="1"/>
  <c r="I46" i="163"/>
  <c r="J46" i="163" s="1"/>
  <c r="I45" i="163"/>
  <c r="J45" i="163" s="1"/>
  <c r="I44" i="163"/>
  <c r="J44" i="163" s="1"/>
  <c r="I43" i="163"/>
  <c r="J43" i="163" s="1"/>
  <c r="I42" i="163"/>
  <c r="J42" i="163" s="1"/>
  <c r="I41" i="163"/>
  <c r="J41" i="163" s="1"/>
  <c r="I40" i="163"/>
  <c r="J40" i="163" s="1"/>
  <c r="I39" i="163"/>
  <c r="J39" i="163" s="1"/>
  <c r="I38" i="163"/>
  <c r="J38" i="163" s="1"/>
  <c r="I37" i="163"/>
  <c r="J37" i="163" s="1"/>
  <c r="I36" i="163"/>
  <c r="J36" i="163" s="1"/>
  <c r="I35" i="163"/>
  <c r="J35" i="163" s="1"/>
  <c r="I34" i="163"/>
  <c r="J34" i="163" s="1"/>
  <c r="I33" i="163"/>
  <c r="J33" i="163" s="1"/>
  <c r="I32" i="163"/>
  <c r="J32" i="163" s="1"/>
  <c r="I31" i="163"/>
  <c r="J31" i="163" s="1"/>
  <c r="I30" i="163"/>
  <c r="J30" i="163" s="1"/>
  <c r="I29" i="163"/>
  <c r="J29" i="163" s="1"/>
  <c r="I28" i="163"/>
  <c r="J28" i="163" s="1"/>
  <c r="I27" i="163"/>
  <c r="J27" i="163" s="1"/>
  <c r="I26" i="163"/>
  <c r="J26" i="163" s="1"/>
  <c r="I25" i="163"/>
  <c r="J25" i="163" s="1"/>
  <c r="I24" i="163"/>
  <c r="J24" i="163" s="1"/>
  <c r="I23" i="163"/>
  <c r="J23" i="163" s="1"/>
  <c r="I22" i="163"/>
  <c r="J22" i="163" s="1"/>
  <c r="I21" i="163"/>
  <c r="J21" i="163" s="1"/>
  <c r="I20" i="163"/>
  <c r="J20" i="163" s="1"/>
  <c r="I19" i="163"/>
  <c r="J19" i="163" s="1"/>
  <c r="I18" i="163"/>
  <c r="J18" i="163" s="1"/>
  <c r="I17" i="163"/>
  <c r="J17" i="163" s="1"/>
  <c r="I16" i="163"/>
  <c r="J16" i="163" s="1"/>
  <c r="I15" i="163"/>
  <c r="J15" i="163" s="1"/>
  <c r="I14" i="163"/>
  <c r="J14" i="163" s="1"/>
  <c r="I13" i="163"/>
  <c r="J13" i="163" s="1"/>
  <c r="I12" i="163"/>
  <c r="J12" i="163" s="1"/>
  <c r="I11" i="163"/>
  <c r="J11" i="163" s="1"/>
  <c r="I10" i="163"/>
  <c r="J10" i="163" s="1"/>
  <c r="I9" i="163"/>
  <c r="J9" i="163" s="1"/>
  <c r="I8" i="163"/>
  <c r="J8" i="163" s="1"/>
  <c r="I7" i="163"/>
  <c r="J7" i="163" s="1"/>
  <c r="I6" i="163"/>
  <c r="J6" i="163" s="1"/>
  <c r="I5" i="163"/>
  <c r="J5" i="163" s="1"/>
  <c r="J4" i="163"/>
  <c r="I53" i="75"/>
  <c r="J53" i="75" s="1"/>
  <c r="I54" i="75"/>
  <c r="J54" i="75" s="1"/>
  <c r="I55" i="75"/>
  <c r="J55" i="75" s="1"/>
  <c r="I56" i="75"/>
  <c r="J56" i="75" s="1"/>
  <c r="I57" i="75"/>
  <c r="J57" i="75" s="1"/>
  <c r="I58" i="75"/>
  <c r="J58" i="75" s="1"/>
  <c r="I59" i="75"/>
  <c r="J59" i="75" s="1"/>
  <c r="I60" i="75"/>
  <c r="J60" i="75" s="1"/>
  <c r="J10" i="171" l="1"/>
  <c r="J18" i="171"/>
  <c r="J26" i="171"/>
  <c r="J34" i="171"/>
  <c r="J42" i="171"/>
  <c r="J50" i="171"/>
  <c r="J54" i="171"/>
  <c r="I53" i="162"/>
  <c r="J7" i="171"/>
  <c r="J15" i="171"/>
  <c r="J23" i="171"/>
  <c r="J31" i="171"/>
  <c r="J39" i="171"/>
  <c r="J47" i="171"/>
  <c r="J59" i="171"/>
  <c r="I58" i="162"/>
  <c r="J8" i="171"/>
  <c r="J12" i="171"/>
  <c r="J16" i="171"/>
  <c r="J20" i="171"/>
  <c r="J24" i="171"/>
  <c r="J28" i="171"/>
  <c r="J36" i="171"/>
  <c r="J40" i="171"/>
  <c r="J44" i="171"/>
  <c r="J48" i="171"/>
  <c r="J52" i="171"/>
  <c r="J56" i="171"/>
  <c r="I55" i="162"/>
  <c r="J60" i="171"/>
  <c r="I59" i="162"/>
  <c r="J6" i="171"/>
  <c r="J14" i="171"/>
  <c r="J22" i="171"/>
  <c r="J30" i="171"/>
  <c r="J38" i="171"/>
  <c r="J46" i="171"/>
  <c r="J58" i="171"/>
  <c r="I57" i="162"/>
  <c r="J11" i="171"/>
  <c r="J19" i="171"/>
  <c r="J27" i="171"/>
  <c r="J35" i="171"/>
  <c r="J43" i="171"/>
  <c r="J51" i="171"/>
  <c r="J55" i="171"/>
  <c r="I54" i="162"/>
  <c r="J5" i="171"/>
  <c r="J9" i="171"/>
  <c r="J13" i="171"/>
  <c r="J17" i="171"/>
  <c r="J21" i="171"/>
  <c r="J25" i="171"/>
  <c r="J29" i="171"/>
  <c r="J33" i="171"/>
  <c r="J37" i="171"/>
  <c r="J41" i="171"/>
  <c r="J45" i="171"/>
  <c r="J49" i="171"/>
  <c r="J53" i="171"/>
  <c r="I52" i="162"/>
  <c r="J57" i="171"/>
  <c r="I56" i="162"/>
  <c r="I5" i="75"/>
  <c r="I4" i="162" s="1"/>
  <c r="L4" i="162" s="1"/>
  <c r="I6" i="75"/>
  <c r="I5" i="162" s="1"/>
  <c r="L5" i="162" s="1"/>
  <c r="I7" i="75"/>
  <c r="I6" i="162" s="1"/>
  <c r="L6" i="162" s="1"/>
  <c r="I8" i="75"/>
  <c r="I7" i="162" s="1"/>
  <c r="L7" i="162" s="1"/>
  <c r="I9" i="75"/>
  <c r="I8" i="162" s="1"/>
  <c r="L8" i="162" s="1"/>
  <c r="I10" i="75"/>
  <c r="I9" i="162" s="1"/>
  <c r="L9" i="162" s="1"/>
  <c r="I11" i="75"/>
  <c r="I10" i="162" s="1"/>
  <c r="L10" i="162" s="1"/>
  <c r="I12" i="75"/>
  <c r="I11" i="162" s="1"/>
  <c r="L11" i="162" s="1"/>
  <c r="I13" i="75"/>
  <c r="J13" i="75" s="1"/>
  <c r="I14" i="75"/>
  <c r="I13" i="162" s="1"/>
  <c r="L13" i="162" s="1"/>
  <c r="I15" i="75"/>
  <c r="I14" i="162" s="1"/>
  <c r="L14" i="162" s="1"/>
  <c r="I16" i="75"/>
  <c r="I15" i="162" s="1"/>
  <c r="L15" i="162" s="1"/>
  <c r="I17" i="75"/>
  <c r="I16" i="162" s="1"/>
  <c r="L16" i="162" s="1"/>
  <c r="I18" i="75"/>
  <c r="I17" i="162" s="1"/>
  <c r="L17" i="162" s="1"/>
  <c r="I19" i="75"/>
  <c r="I18" i="162" s="1"/>
  <c r="L18" i="162" s="1"/>
  <c r="I20" i="75"/>
  <c r="I19" i="162" s="1"/>
  <c r="L19" i="162" s="1"/>
  <c r="I21" i="75"/>
  <c r="I20" i="162" s="1"/>
  <c r="L20" i="162" s="1"/>
  <c r="I22" i="75"/>
  <c r="I21" i="162" s="1"/>
  <c r="L21" i="162" s="1"/>
  <c r="I23" i="75"/>
  <c r="I22" i="162" s="1"/>
  <c r="L22" i="162" s="1"/>
  <c r="I24" i="75"/>
  <c r="I23" i="162" s="1"/>
  <c r="L23" i="162" s="1"/>
  <c r="I25" i="75"/>
  <c r="I24" i="162" s="1"/>
  <c r="L24" i="162" s="1"/>
  <c r="I26" i="75"/>
  <c r="I25" i="162" s="1"/>
  <c r="L25" i="162" s="1"/>
  <c r="I27" i="75"/>
  <c r="I26" i="162" s="1"/>
  <c r="L26" i="162" s="1"/>
  <c r="I28" i="75"/>
  <c r="I27" i="162" s="1"/>
  <c r="L27" i="162" s="1"/>
  <c r="I29" i="75"/>
  <c r="I28" i="162" s="1"/>
  <c r="L28" i="162" s="1"/>
  <c r="I30" i="75"/>
  <c r="I29" i="162" s="1"/>
  <c r="L29" i="162" s="1"/>
  <c r="I31" i="75"/>
  <c r="I30" i="162" s="1"/>
  <c r="L30" i="162" s="1"/>
  <c r="I32" i="75"/>
  <c r="I31" i="162" s="1"/>
  <c r="L31" i="162" s="1"/>
  <c r="I33" i="75"/>
  <c r="I32" i="162" s="1"/>
  <c r="L32" i="162" s="1"/>
  <c r="I34" i="75"/>
  <c r="I33" i="162" s="1"/>
  <c r="L33" i="162" s="1"/>
  <c r="I35" i="75"/>
  <c r="I34" i="162" s="1"/>
  <c r="L34" i="162" s="1"/>
  <c r="I36" i="75"/>
  <c r="I35" i="162" s="1"/>
  <c r="L35" i="162" s="1"/>
  <c r="I37" i="75"/>
  <c r="I36" i="162" s="1"/>
  <c r="L36" i="162" s="1"/>
  <c r="I38" i="75"/>
  <c r="I37" i="162" s="1"/>
  <c r="L37" i="162" s="1"/>
  <c r="I39" i="75"/>
  <c r="I38" i="162" s="1"/>
  <c r="L38" i="162" s="1"/>
  <c r="I40" i="75"/>
  <c r="I39" i="162" s="1"/>
  <c r="L39" i="162" s="1"/>
  <c r="I41" i="75"/>
  <c r="I40" i="162" s="1"/>
  <c r="L40" i="162" s="1"/>
  <c r="I42" i="75"/>
  <c r="I41" i="162" s="1"/>
  <c r="L41" i="162" s="1"/>
  <c r="I43" i="75"/>
  <c r="I42" i="162" s="1"/>
  <c r="L42" i="162" s="1"/>
  <c r="I44" i="75"/>
  <c r="I43" i="162" s="1"/>
  <c r="L43" i="162" s="1"/>
  <c r="I45" i="75"/>
  <c r="I44" i="162" s="1"/>
  <c r="L44" i="162" s="1"/>
  <c r="I46" i="75"/>
  <c r="I45" i="162" s="1"/>
  <c r="L45" i="162" s="1"/>
  <c r="I47" i="75"/>
  <c r="I46" i="162" s="1"/>
  <c r="L46" i="162" s="1"/>
  <c r="I48" i="75"/>
  <c r="I47" i="162" s="1"/>
  <c r="L47" i="162" s="1"/>
  <c r="I49" i="75"/>
  <c r="I48" i="162" s="1"/>
  <c r="L48" i="162" s="1"/>
  <c r="I50" i="75"/>
  <c r="I49" i="162" s="1"/>
  <c r="L49" i="162" s="1"/>
  <c r="I51" i="75"/>
  <c r="I50" i="162" s="1"/>
  <c r="L50" i="162" s="1"/>
  <c r="I52" i="75"/>
  <c r="I51" i="162" s="1"/>
  <c r="J6" i="75"/>
  <c r="J12" i="75"/>
  <c r="J14" i="75"/>
  <c r="J28" i="75"/>
  <c r="J59" i="162" l="1"/>
  <c r="L59" i="162"/>
  <c r="J51" i="162"/>
  <c r="L51" i="162"/>
  <c r="J52" i="162"/>
  <c r="L52" i="162"/>
  <c r="J55" i="162"/>
  <c r="L55" i="162"/>
  <c r="J58" i="162"/>
  <c r="L58" i="162"/>
  <c r="J53" i="162"/>
  <c r="L53" i="162"/>
  <c r="J57" i="162"/>
  <c r="L57" i="162"/>
  <c r="J56" i="162"/>
  <c r="L56" i="162"/>
  <c r="J54" i="162"/>
  <c r="L54" i="162"/>
  <c r="I12" i="162"/>
  <c r="J5" i="162"/>
  <c r="J13" i="162"/>
  <c r="J24" i="162"/>
  <c r="J20" i="162"/>
  <c r="J4" i="162"/>
  <c r="J27" i="162"/>
  <c r="J11" i="162"/>
  <c r="I3" i="162"/>
  <c r="J17" i="75"/>
  <c r="J16" i="162"/>
  <c r="J9" i="75"/>
  <c r="J8" i="162"/>
  <c r="J25" i="75"/>
  <c r="J52" i="75"/>
  <c r="J48" i="75"/>
  <c r="J47" i="162"/>
  <c r="J44" i="75"/>
  <c r="J43" i="162"/>
  <c r="J40" i="75"/>
  <c r="J39" i="162"/>
  <c r="J36" i="75"/>
  <c r="J35" i="162"/>
  <c r="J32" i="75"/>
  <c r="J31" i="162"/>
  <c r="J24" i="75"/>
  <c r="J23" i="162"/>
  <c r="J16" i="75"/>
  <c r="J15" i="162"/>
  <c r="J8" i="75"/>
  <c r="J7" i="162"/>
  <c r="J21" i="75"/>
  <c r="J51" i="75"/>
  <c r="J50" i="162"/>
  <c r="J47" i="75"/>
  <c r="J46" i="162"/>
  <c r="J43" i="75"/>
  <c r="J42" i="162"/>
  <c r="J39" i="75"/>
  <c r="J38" i="162"/>
  <c r="J35" i="75"/>
  <c r="J34" i="162"/>
  <c r="J31" i="75"/>
  <c r="J30" i="162"/>
  <c r="J27" i="75"/>
  <c r="J26" i="162"/>
  <c r="J23" i="75"/>
  <c r="J22" i="162"/>
  <c r="J19" i="75"/>
  <c r="J18" i="162"/>
  <c r="J15" i="75"/>
  <c r="J14" i="162"/>
  <c r="J11" i="75"/>
  <c r="J10" i="162"/>
  <c r="J7" i="75"/>
  <c r="J6" i="162"/>
  <c r="J5" i="75"/>
  <c r="J50" i="75"/>
  <c r="J49" i="162"/>
  <c r="J46" i="75"/>
  <c r="J45" i="162"/>
  <c r="J42" i="75"/>
  <c r="J41" i="162"/>
  <c r="J38" i="75"/>
  <c r="J37" i="162"/>
  <c r="J34" i="75"/>
  <c r="J33" i="162"/>
  <c r="J30" i="75"/>
  <c r="J29" i="162"/>
  <c r="J26" i="75"/>
  <c r="J25" i="162"/>
  <c r="J22" i="75"/>
  <c r="J21" i="162"/>
  <c r="J18" i="75"/>
  <c r="J17" i="162"/>
  <c r="J10" i="75"/>
  <c r="J9" i="162"/>
  <c r="J49" i="75"/>
  <c r="J48" i="162"/>
  <c r="J41" i="75"/>
  <c r="J40" i="162"/>
  <c r="J29" i="75"/>
  <c r="J28" i="162"/>
  <c r="J45" i="75"/>
  <c r="J44" i="162"/>
  <c r="J37" i="75"/>
  <c r="J36" i="162"/>
  <c r="J33" i="75"/>
  <c r="J32" i="162"/>
  <c r="J20" i="75"/>
  <c r="J19" i="162"/>
  <c r="J12" i="162" l="1"/>
  <c r="L12" i="162"/>
  <c r="J3" i="162"/>
  <c r="L3" i="162"/>
  <c r="L60" i="162" l="1"/>
  <c r="L66" i="162" s="1"/>
  <c r="L68" i="162" s="1"/>
</calcChain>
</file>

<file path=xl/comments1.xml><?xml version="1.0" encoding="utf-8"?>
<comments xmlns="http://schemas.openxmlformats.org/spreadsheetml/2006/main">
  <authors>
    <author>Gabriela Monteiro</author>
  </authors>
  <commentList>
    <comment ref="H32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50 cedido ao CESFI</t>
        </r>
      </text>
    </comment>
    <comment ref="H3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para CEFID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H60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cedidos para o cesfi</t>
        </r>
      </text>
    </comment>
  </commentList>
</comments>
</file>

<file path=xl/comments3.xml><?xml version="1.0" encoding="utf-8"?>
<comments xmlns="http://schemas.openxmlformats.org/spreadsheetml/2006/main">
  <authors>
    <author>Pablo Procopio Martins</author>
  </authors>
  <commentList>
    <comment ref="K3" authorId="0" shapeId="0">
      <text>
        <r>
          <rPr>
            <b/>
            <sz val="9"/>
            <color indexed="81"/>
            <rFont val="Segoe UI"/>
            <family val="2"/>
          </rPr>
          <t>Pablo Procopio Martins:</t>
        </r>
        <r>
          <rPr>
            <sz val="9"/>
            <color indexed="81"/>
            <rFont val="Segoe UI"/>
            <family val="2"/>
          </rPr>
          <t xml:space="preserve">
Os quantitativos aqui já estão suprimidos conforme o processo, 18-01-16</t>
        </r>
      </text>
    </comment>
    <comment ref="L3" authorId="0" shapeId="0">
      <text>
        <r>
          <rPr>
            <b/>
            <sz val="9"/>
            <color indexed="81"/>
            <rFont val="Segoe UI"/>
            <family val="2"/>
          </rPr>
          <t>Pablo Procopio Martins:</t>
        </r>
        <r>
          <rPr>
            <sz val="9"/>
            <color indexed="81"/>
            <rFont val="Segoe UI"/>
            <family val="2"/>
          </rPr>
          <t xml:space="preserve">
Os quantitativos aqui já estão suprimidos conforme o processo, 18-01-16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H3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Cedido pela Reitoria
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H32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50 cedidos pela Reitoria</t>
        </r>
      </text>
    </comment>
    <comment ref="H60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40 cedidos pela esag</t>
        </r>
      </text>
    </comment>
  </commentList>
</comments>
</file>

<file path=xl/sharedStrings.xml><?xml version="1.0" encoding="utf-8"?>
<sst xmlns="http://schemas.openxmlformats.org/spreadsheetml/2006/main" count="2783" uniqueCount="179">
  <si>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</si>
  <si>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</si>
  <si>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</si>
  <si>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</si>
  <si>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</si>
  <si>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</si>
  <si>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</si>
  <si>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</si>
  <si>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</si>
  <si>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</si>
  <si>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</si>
  <si>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</si>
  <si>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</si>
  <si>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</si>
  <si>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</si>
  <si>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</si>
  <si>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</si>
  <si>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</si>
  <si>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</si>
  <si>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</si>
  <si>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</si>
  <si>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</si>
  <si>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</si>
  <si>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</si>
  <si>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</si>
  <si>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</si>
  <si>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</si>
  <si>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</si>
  <si>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</si>
  <si>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</si>
  <si>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</si>
  <si>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</si>
  <si>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</si>
  <si>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</si>
  <si>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</si>
  <si>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</si>
  <si>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</si>
  <si>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</si>
  <si>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 xml:space="preserve"> AF/OS nº  xxxx/2015 Qtde. DT</t>
  </si>
  <si>
    <t>CENTRO PARTICIPANTE: CAV</t>
  </si>
  <si>
    <t>Peça</t>
  </si>
  <si>
    <t>CENTRO PARTICIPANTE: ESAG</t>
  </si>
  <si>
    <t>DETALHAMENTO</t>
  </si>
  <si>
    <t>CENTRO PARTICIPANTE: FAED</t>
  </si>
  <si>
    <t>CENTRO PARTICIPANTE: CEFID</t>
  </si>
  <si>
    <t>Qtde Utilizada</t>
  </si>
  <si>
    <t xml:space="preserve">Saldo </t>
  </si>
  <si>
    <t>CENTRO PARTICIPANTE: REITORIA</t>
  </si>
  <si>
    <t>1 - Carimbos Udesc</t>
  </si>
  <si>
    <t>Carimbo confeccionado em fotopolymero, com base em madeira, medindo até 6cm² - valor unitário.</t>
  </si>
  <si>
    <t>Carimbo confeccionado em fotopolymero, com base em madeira, medindo de 6cm² até 10cm² - valor unitário.</t>
  </si>
  <si>
    <t>Carimbo confeccionado em fotopolymero, com base em madeira, medindo acima de 10cm² até 20cm² - valor unitário.</t>
  </si>
  <si>
    <t>Carimbo confeccionado em fotopolymero, com base em madeira, medindo acima de 20cm² - valor unitário.</t>
  </si>
  <si>
    <t>Carimbo confeccionado em fotopolymero, com base em madeira, redondo, medindo até 3cm de diâmetro - valor unitário.</t>
  </si>
  <si>
    <t xml:space="preserve">Carimbo automático, auto-entintado, acrílico, resina, retangular, retrátil com mola, refil medindo 10mmX27mm,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</si>
  <si>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14mmX38mm,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</si>
  <si>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18mmX47mm,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</si>
  <si>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23mmX59mm, parte descritiva a ser confeccionada em fotopolymero, com área superior com visão do gravado na parte descritiva - valor unitário. </t>
  </si>
  <si>
    <t>Carimbo automático, auto-entintado, acrílico, resina, retangular, retrátil com mola, refil medindo 30mmX69mm, parte descritiva a ser confeccionada em fotopolymero, com área superior com visão do gravado na parte descritiva - valor unitário.</t>
  </si>
  <si>
    <t>Carimbo automático, auto-entintado, acrílico, resina, retangular, retrátil com mola, refil medindo 37mmX76mm, parte descritiva a ser confeccionada em fotopolymero, com área superior com visão do gravado na parte descritiva - valor unitário.</t>
  </si>
  <si>
    <t>Carimbo automático, auto-entintado, acrílico, resina, retangular, retrátil com mola, refil medindo 40mmX60mm, parte descritiva a ser confeccionada em fotopolymero, valor unitário, com área superior com visão do gravado na parte descritiva.</t>
  </si>
  <si>
    <t xml:space="preserve">Carimbo automático, auto-entintado, acrílico, resina, quadrado, retrátil com mola, refil medindo 30mmX30mm, parte descritiva a ser confeccionada em fotopolymero, com área superior com visão do gravado na parte descritiva - valor unitário. </t>
  </si>
  <si>
    <t xml:space="preserve">Carimbo automático, auto-entintado, acrílico, resina, quadrado, retrátil com mola, refil medindo 40mmX40mm, parte descritiva a ser confeccionada em fotopolymero, com área superior com visão do gravado na parte descritiva - valor unitário. </t>
  </si>
  <si>
    <t xml:space="preserve">Carimbo automático, auto-entintado, acrílico, resina, redondo, retrátil com mola, refil medindo 17mmX17mm, parte descritiva a ser confeccionada em fotopolymero, com área superior com visão do gravado na parte descritiva - valor unitário. </t>
  </si>
  <si>
    <t>Refil de reposição para carimbo automático, medindo 10mmX27mm.</t>
  </si>
  <si>
    <t>Refil de reposição para carimbo automático, medindo 14mmX38mm.</t>
  </si>
  <si>
    <t>Refil de reposição para carimbo automático, medindo 18mmX47mm.</t>
  </si>
  <si>
    <t>Refil de reposição para carimbo automático, medindo 23mmX59mm.</t>
  </si>
  <si>
    <t>Refil de reposição para carimbo automático, medindo 30mmX69mm.</t>
  </si>
  <si>
    <t>Refil de reposição para carimbo automático, medindo 37mmX76mm.</t>
  </si>
  <si>
    <t>Refil de reposição para carimbo automático, medindo 40mmX60mm.</t>
  </si>
  <si>
    <t>Refil de reposição para carimbo automático, medindo 20mmX20mm. (para os carimbos de paginação)</t>
  </si>
  <si>
    <t>Película de fotopolymero, para colocação em carimbos – por cm² (1cmX1cm).</t>
  </si>
  <si>
    <t xml:space="preserve">Carimbo datador, manual, alfanumérico, 6 chapas metálicas, medindo até 20cm², parte descritiva em fotopolymero – com refil incluso. </t>
  </si>
  <si>
    <t>Chancela com selo nacional – conforme imagem memorial descritivo.</t>
  </si>
  <si>
    <t>2 - Chaveiro Campus I</t>
  </si>
  <si>
    <t>Confecção de chave simples/gorge/yale, com cópia a partir de modelo existente</t>
  </si>
  <si>
    <t>Confecção de chave simples/gorge/yale, com cópia a partir do miolo/cilindro</t>
  </si>
  <si>
    <t>Confecção de chave cofre, com cópia a partir de modelo existente</t>
  </si>
  <si>
    <t>Confecção de chave cofre, com cópia a partir do miolo/cilindro</t>
  </si>
  <si>
    <t>Confecção de chave tetra-chave, com cópia a partir de modelo existente</t>
  </si>
  <si>
    <t>Confecção de chave tetra-chave, com cópia a partir do miolo/cilindro</t>
  </si>
  <si>
    <t>Fornecimento e substituição de miolo/cilindro de fechadura simples/gorge/cofre/yale, com fornecimento de 02 (duas) cópias de chaves</t>
  </si>
  <si>
    <t>Fornecimento e substituição de miolo/cilindro de fechadura tetra-chave, com fornecimento de 02 (duas) cópias de chaves</t>
  </si>
  <si>
    <t>Abertura de porta com fechadura simples/gorge/yale</t>
  </si>
  <si>
    <t>Abertura de porta com fechadura tetra-chave</t>
  </si>
  <si>
    <t>Conserto de fechaduras em geral quando ocorrer a quebra da chave dentro do miolo/cilindro</t>
  </si>
  <si>
    <t>Abertura de cofre no segredo</t>
  </si>
  <si>
    <t>Troca de segredo em cofre</t>
  </si>
  <si>
    <t>Instalação de fechadura em mesa (com fornecimento de fechadura)</t>
  </si>
  <si>
    <t>Instalação de fechadura tetra (com fornecimento de fechadura)</t>
  </si>
  <si>
    <t>Instalação de fechadura  simples em portas</t>
  </si>
  <si>
    <t>Instalação  de fechadura simples/gorge/cofre/yale</t>
  </si>
  <si>
    <t>Instalação de fechadura tetra</t>
  </si>
  <si>
    <t>Instalação de fechadura em armario/mesa/escaninho/gaveteiro</t>
  </si>
  <si>
    <t>Instalação de fechadura simples em porta (com fornecimento de fechadura)</t>
  </si>
  <si>
    <t>8 - peças UDESC</t>
  </si>
  <si>
    <t>Fornecimento de fechadura para divisoria</t>
  </si>
  <si>
    <t>Fornecimento de fechadura simples/yale/gorge</t>
  </si>
  <si>
    <t>Fornecimento de fechadura tipo tetra</t>
  </si>
  <si>
    <t>Fornecimento Mola hidráulica aérea para portas</t>
  </si>
  <si>
    <t>Fornecimento de maçaneta para fechadura simples/gorge/yale</t>
  </si>
  <si>
    <t>Fornecimento de cadeado 20mm com haste curta em latão</t>
  </si>
  <si>
    <t>Fornecimento de cadeado 25mm com haste curta em latão</t>
  </si>
  <si>
    <t>Fornecimento de cadeado 35mm com haste curta em latão</t>
  </si>
  <si>
    <t>Chaveiro Plástico com Etiqueta Identificação - Chaveiro constituído em plástico resistente, com abertura frontal dobrável, medindo aproximadamente 6 centímetros de largura por 2,5 cm de altura, com orifício para fixação. Deve acompanhar etiqueta para identificação e aro circular(argola) para chaves, pode ser aceito cores variáveis, semelhante ao modelo.</t>
  </si>
  <si>
    <t>PROCESSO: 0068/2015/UDESC</t>
  </si>
  <si>
    <t xml:space="preserve">OBJETO:AQUISIÇÃO DE MATERIAIS DE CARIMBOS (TODA A UDESC) E CONTRATAÇÃO DE EMPRESA PARA PRESTAÇÃO DE SERVIÇOS DE CHAVEIRO (CAMPUS I, CESFI, CERES, CCT, CEAVI E CEPLAN) </t>
  </si>
  <si>
    <t>VIGÊNCIA DA ATA 30/04/2015 até 29/04/2016</t>
  </si>
  <si>
    <t>peça</t>
  </si>
  <si>
    <t>serviço</t>
  </si>
  <si>
    <t>339030.16</t>
  </si>
  <si>
    <t>339039.16</t>
  </si>
  <si>
    <t>339039-16</t>
  </si>
  <si>
    <t>339030-24</t>
  </si>
  <si>
    <t>Thaline Huyer da Roza ME</t>
  </si>
  <si>
    <t xml:space="preserve"> AF/OS nº  NÃO INFORMADO Qtde. DT</t>
  </si>
  <si>
    <t xml:space="preserve"> AF/OS nº  1242/2015 Qtde. DT</t>
  </si>
  <si>
    <t xml:space="preserve"> AF/OS nº  901/2015 Qtde. DT</t>
  </si>
  <si>
    <t xml:space="preserve"> AF/OS nº  1340/2015 Qtde. DT</t>
  </si>
  <si>
    <t>AF1255/2015</t>
  </si>
  <si>
    <t xml:space="preserve"> AF/OS nº  1117/2015 Qtde. DT</t>
  </si>
  <si>
    <t xml:space="preserve"> AF/OS nº  1481/2015 Qtde. DT</t>
  </si>
  <si>
    <t xml:space="preserve"> AF/OS nº  789/2015 Qtde. DT</t>
  </si>
  <si>
    <t xml:space="preserve"> AF/OS nº  904/2015 Qtde. DT</t>
  </si>
  <si>
    <t xml:space="preserve"> AF/OS nº  1252/2015 Qtde. DT</t>
  </si>
  <si>
    <t xml:space="preserve"> AF/OS nº  1406/2015 Qtde. DT</t>
  </si>
  <si>
    <t xml:space="preserve"> AF/OS nº  1831/2015 Qtde. DT</t>
  </si>
  <si>
    <t xml:space="preserve"> AF/OS nº  912/2015 Qtde. DT</t>
  </si>
  <si>
    <t xml:space="preserve"> AF/OS nº  1187/2015 Qtde. DT</t>
  </si>
  <si>
    <t xml:space="preserve"> AF/OS nº  1412/2015 Qtde. DT</t>
  </si>
  <si>
    <t xml:space="preserve"> AF/OS nº  1385/2015 Qtde. DT</t>
  </si>
  <si>
    <t xml:space="preserve"> AF/OS nº  1780/2015 Qtde. DT</t>
  </si>
  <si>
    <t>1458/2015</t>
  </si>
  <si>
    <t>1579/2015</t>
  </si>
  <si>
    <t>Valor Registrado</t>
  </si>
  <si>
    <t>Valor Utilizado</t>
  </si>
  <si>
    <t>Valor Total da Ata com Aditivo</t>
  </si>
  <si>
    <t>% Aditivos</t>
  </si>
  <si>
    <t>% Utilizado</t>
  </si>
  <si>
    <t xml:space="preserve">OBJETO: AQUISIÇÃO DE MATERIAIS DE CARIMBOS (TODA A UDESC) E CONTRATAÇÃO DE EMPRESA PARA PRESTAÇÃO DE SERVIÇOS DE CHAVEIRO (CAMPUS I, CESFI, CERES, CCT, CEAVI E CEPLAN) </t>
  </si>
  <si>
    <t xml:space="preserve">QUISIÇÃO DE MATERIAIS DE CARIMBOS (TODA A UDESC) E CONTRATAÇÃO DE EMPRESA PARA PRESTAÇÃO DE SERVIÇOS DE CHAVEIRO (CAMPUS I, CESFI, CERES, CCT, CEAVI E CEPLAN) </t>
  </si>
  <si>
    <t>Pregão 0068/2015/UDESC - SRP</t>
  </si>
  <si>
    <t>Vigência da Ata:  30/04/2015 até 29/04/2016</t>
  </si>
  <si>
    <t xml:space="preserve"> AF/OS nº  1482/2015 Qtde. DT</t>
  </si>
  <si>
    <t xml:space="preserve"> AF nº  0928/2015 Qtde. DT</t>
  </si>
  <si>
    <t xml:space="preserve"> AF nº  0023/2016 Qtde. DT</t>
  </si>
  <si>
    <t xml:space="preserve"> AF nº  0200/2016 Qtde. DT</t>
  </si>
  <si>
    <t xml:space="preserve"> AF nº  367/2016 Qtde. DT</t>
  </si>
  <si>
    <t>AF 2078/2015</t>
  </si>
  <si>
    <t>AF 2123/2015</t>
  </si>
  <si>
    <t>AF 191/2016</t>
  </si>
  <si>
    <t>AF 194/2016</t>
  </si>
  <si>
    <t>AF 195/2016</t>
  </si>
  <si>
    <t xml:space="preserve"> AF 402/2016</t>
  </si>
  <si>
    <t xml:space="preserve"> AF/OS nº  43/2016 Qtde. DT</t>
  </si>
  <si>
    <t xml:space="preserve"> AF/OS nº  2204/2015 Qtde. DT</t>
  </si>
  <si>
    <t xml:space="preserve"> AF/OS nº  2233/2015 Qtde. DT</t>
  </si>
  <si>
    <t xml:space="preserve"> AF/OS nº  216/2016 Qtde. DT</t>
  </si>
  <si>
    <t xml:space="preserve"> AF/OS nº  361/2016 Qtde. DT</t>
  </si>
  <si>
    <t xml:space="preserve"> AF/OS nº  160/2016 Qtde. DT</t>
  </si>
  <si>
    <t xml:space="preserve"> AF/OS nº  2194/2015 Qtde. DT</t>
  </si>
  <si>
    <t xml:space="preserve"> AF/OS nº  245/2016 Qtde. DT</t>
  </si>
  <si>
    <t>33/11/2015</t>
  </si>
  <si>
    <t xml:space="preserve"> AF/OS nº  2148/2015 Qtde. DT</t>
  </si>
  <si>
    <t xml:space="preserve"> AF/OS nº  2237/2015 Qtde. DT</t>
  </si>
  <si>
    <t xml:space="preserve"> AF/OS nº  321/2016 Qtde. DT</t>
  </si>
  <si>
    <t>Resumo Atualizado em Maio/2016</t>
  </si>
  <si>
    <t xml:space="preserve"> 162/2016</t>
  </si>
  <si>
    <t>163/2016</t>
  </si>
  <si>
    <t>Carimbo metal, plástico, metal niquelado, medindo até 10cm², numerador automático, 4 chapas (numeração 0000 até 9999), retangular, auto-entintado com mola.</t>
  </si>
  <si>
    <t>Carimbo metal, plástico, metal niquelado, medindo até 20cm², numerador automático, 6 chapas (numeração 0000 até 999999), retangular, auto-entintado com mola.</t>
  </si>
  <si>
    <t xml:space="preserve"> AF/OS nº  NÃO INFORMADOQtde. DT</t>
  </si>
  <si>
    <t xml:space="preserve"> AF/OS nº  2021/2015 Qtde. DT</t>
  </si>
  <si>
    <t xml:space="preserve"> AF/OS nº  2071/2015 Qtde. DT</t>
  </si>
  <si>
    <t xml:space="preserve"> AF/OS nº  1654/2015 Qtde. DT</t>
  </si>
  <si>
    <t xml:space="preserve"> AF/OS nº  270/2016 Qtde. DT</t>
  </si>
  <si>
    <t xml:space="preserve"> AF/OS nº  101/2016 Qtde. DT</t>
  </si>
  <si>
    <t xml:space="preserve"> AF/OS nº  339/2016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</si>
</sst>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26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6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1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12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1" fontId="4" fillId="5" borderId="0" xfId="1" applyNumberFormat="1" applyFont="1" applyFill="1" applyAlignment="1" applyProtection="1">
      <alignment horizontal="center" wrapText="1"/>
      <protection locked="0"/>
    </xf>
    <xf numFmtId="3" fontId="4" fillId="5" borderId="0" xfId="1" applyNumberFormat="1" applyFont="1" applyFill="1" applyAlignment="1" applyProtection="1">
      <alignment wrapText="1"/>
      <protection locked="0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 applyProtection="1">
      <alignment horizontal="justify" vertical="top" wrapText="1"/>
      <protection locked="0"/>
    </xf>
    <xf numFmtId="0" fontId="4" fillId="0" borderId="1" xfId="0" applyFont="1" applyFill="1" applyBorder="1" applyAlignment="1" applyProtection="1">
      <alignment horizontal="justify" vertical="top" wrapText="1"/>
      <protection locked="0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left" vertical="top" wrapText="1"/>
    </xf>
    <xf numFmtId="0" fontId="4" fillId="6" borderId="1" xfId="0" applyFont="1" applyFill="1" applyBorder="1" applyAlignment="1" applyProtection="1">
      <alignment horizontal="justify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4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41" fontId="4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wrapText="1"/>
      <protection locked="0"/>
    </xf>
    <xf numFmtId="0" fontId="4" fillId="0" borderId="0" xfId="1" applyFont="1" applyAlignment="1" applyProtection="1">
      <alignment horizontal="center" wrapText="1"/>
      <protection locked="0"/>
    </xf>
    <xf numFmtId="1" fontId="4" fillId="10" borderId="1" xfId="0" applyNumberFormat="1" applyFont="1" applyFill="1" applyBorder="1" applyAlignment="1">
      <alignment horizontal="center" vertical="center" wrapText="1"/>
    </xf>
    <xf numFmtId="166" fontId="4" fillId="11" borderId="1" xfId="0" applyNumberFormat="1" applyFont="1" applyFill="1" applyBorder="1" applyAlignment="1">
      <alignment horizontal="center" vertical="center" wrapText="1"/>
    </xf>
    <xf numFmtId="3" fontId="4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3" borderId="1" xfId="13" applyFont="1" applyFill="1" applyBorder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4" fillId="0" borderId="0" xfId="1" applyFont="1" applyFill="1" applyAlignment="1">
      <alignment wrapText="1"/>
    </xf>
    <xf numFmtId="44" fontId="4" fillId="13" borderId="1" xfId="1" applyNumberFormat="1" applyFont="1" applyFill="1" applyBorder="1" applyAlignment="1">
      <alignment wrapText="1"/>
    </xf>
    <xf numFmtId="168" fontId="18" fillId="11" borderId="9" xfId="1" applyNumberFormat="1" applyFont="1" applyFill="1" applyBorder="1" applyAlignment="1" applyProtection="1">
      <alignment horizontal="right"/>
      <protection locked="0"/>
    </xf>
    <xf numFmtId="168" fontId="18" fillId="11" borderId="10" xfId="1" applyNumberFormat="1" applyFont="1" applyFill="1" applyBorder="1" applyAlignment="1" applyProtection="1">
      <alignment horizontal="right"/>
      <protection locked="0"/>
    </xf>
    <xf numFmtId="9" fontId="18" fillId="11" borderId="8" xfId="12" applyFont="1" applyFill="1" applyBorder="1" applyAlignment="1" applyProtection="1">
      <alignment horizontal="right"/>
      <protection locked="0"/>
    </xf>
    <xf numFmtId="2" fontId="18" fillId="11" borderId="10" xfId="1" applyNumberFormat="1" applyFont="1" applyFill="1" applyBorder="1" applyAlignment="1">
      <alignment horizontal="right"/>
    </xf>
    <xf numFmtId="0" fontId="18" fillId="11" borderId="14" xfId="1" applyFont="1" applyFill="1" applyBorder="1" applyAlignment="1" applyProtection="1">
      <alignment horizontal="left"/>
      <protection locked="0"/>
    </xf>
    <xf numFmtId="0" fontId="18" fillId="11" borderId="17" xfId="1" applyFont="1" applyFill="1" applyBorder="1" applyAlignment="1" applyProtection="1">
      <alignment horizontal="left"/>
      <protection locked="0"/>
    </xf>
    <xf numFmtId="0" fontId="18" fillId="11" borderId="15" xfId="1" applyFont="1" applyFill="1" applyBorder="1" applyAlignment="1" applyProtection="1">
      <alignment horizontal="left"/>
      <protection locked="0"/>
    </xf>
    <xf numFmtId="0" fontId="18" fillId="11" borderId="0" xfId="1" applyFont="1" applyFill="1" applyBorder="1" applyAlignment="1" applyProtection="1">
      <alignment horizontal="left"/>
      <protection locked="0"/>
    </xf>
    <xf numFmtId="0" fontId="18" fillId="11" borderId="6" xfId="1" applyFont="1" applyFill="1" applyBorder="1" applyAlignment="1" applyProtection="1">
      <alignment horizontal="left"/>
      <protection locked="0"/>
    </xf>
    <xf numFmtId="0" fontId="18" fillId="11" borderId="7" xfId="1" applyFont="1" applyFill="1" applyBorder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14" borderId="1" xfId="1" applyNumberFormat="1" applyFont="1" applyFill="1" applyBorder="1" applyAlignment="1" applyProtection="1">
      <alignment horizontal="center" vertical="center" wrapText="1"/>
      <protection locked="0"/>
    </xf>
    <xf numFmtId="4" fontId="19" fillId="0" borderId="0" xfId="1" applyNumberFormat="1" applyFont="1" applyFill="1" applyAlignment="1" applyProtection="1">
      <alignment horizontal="center" wrapText="1"/>
      <protection locked="0"/>
    </xf>
    <xf numFmtId="14" fontId="4" fillId="2" borderId="1" xfId="13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/>
    </xf>
    <xf numFmtId="43" fontId="1" fillId="5" borderId="1" xfId="0" applyNumberFormat="1" applyFont="1" applyFill="1" applyBorder="1"/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3" fontId="1" fillId="0" borderId="1" xfId="0" applyNumberFormat="1" applyFont="1" applyFill="1" applyBorder="1"/>
    <xf numFmtId="0" fontId="1" fillId="6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3" fontId="1" fillId="6" borderId="1" xfId="0" applyNumberFormat="1" applyFont="1" applyFill="1" applyBorder="1"/>
    <xf numFmtId="41" fontId="1" fillId="6" borderId="1" xfId="0" applyNumberFormat="1" applyFont="1" applyFill="1" applyBorder="1" applyAlignment="1">
      <alignment vertical="center"/>
    </xf>
    <xf numFmtId="0" fontId="1" fillId="6" borderId="1" xfId="0" applyFont="1" applyFill="1" applyBorder="1" applyAlignment="1" applyProtection="1">
      <alignment wrapText="1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41" fontId="1" fillId="6" borderId="1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1" fontId="1" fillId="0" borderId="1" xfId="0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 applyProtection="1">
      <alignment vertical="center" wrapText="1"/>
      <protection locked="0"/>
    </xf>
    <xf numFmtId="4" fontId="4" fillId="0" borderId="0" xfId="1" applyNumberFormat="1" applyFon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41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41" fontId="1" fillId="6" borderId="1" xfId="0" applyNumberFormat="1" applyFont="1" applyFill="1" applyBorder="1" applyAlignment="1" applyProtection="1">
      <alignment vertical="center"/>
      <protection locked="0"/>
    </xf>
    <xf numFmtId="41" fontId="1" fillId="0" borderId="1" xfId="0" applyNumberFormat="1" applyFont="1" applyFill="1" applyBorder="1" applyAlignment="1" applyProtection="1">
      <alignment vertical="center"/>
      <protection locked="0"/>
    </xf>
    <xf numFmtId="41" fontId="1" fillId="5" borderId="1" xfId="0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5" borderId="0" xfId="1" applyNumberFormat="1" applyFont="1" applyFill="1" applyAlignment="1">
      <alignment horizontal="center" vertical="center" wrapText="1"/>
    </xf>
    <xf numFmtId="166" fontId="4" fillId="5" borderId="0" xfId="0" applyNumberFormat="1" applyFont="1" applyFill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textRotation="90"/>
    </xf>
    <xf numFmtId="0" fontId="14" fillId="6" borderId="1" xfId="0" applyFont="1" applyFill="1" applyBorder="1" applyAlignment="1">
      <alignment horizontal="center" vertical="center" textRotation="90"/>
    </xf>
    <xf numFmtId="0" fontId="14" fillId="0" borderId="1" xfId="0" applyFont="1" applyFill="1" applyBorder="1" applyAlignment="1">
      <alignment horizontal="center" vertical="center" textRotation="90"/>
    </xf>
    <xf numFmtId="0" fontId="14" fillId="0" borderId="1" xfId="0" applyFont="1" applyFill="1" applyBorder="1" applyAlignment="1">
      <alignment horizontal="center" vertical="center" textRotation="90" wrapText="1"/>
    </xf>
    <xf numFmtId="3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1" xfId="0" applyNumberFormat="1" applyFont="1" applyFill="1" applyBorder="1" applyAlignment="1">
      <alignment horizontal="left" vertical="center" wrapText="1"/>
    </xf>
    <xf numFmtId="49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8" borderId="1" xfId="13" applyFont="1" applyFill="1" applyBorder="1" applyAlignment="1" applyProtection="1">
      <alignment horizontal="center" vertical="center" wrapText="1"/>
      <protection locked="0"/>
    </xf>
    <xf numFmtId="0" fontId="4" fillId="7" borderId="1" xfId="0" applyNumberFormat="1" applyFont="1" applyFill="1" applyBorder="1" applyAlignment="1">
      <alignment horizontal="center" vertical="center" wrapText="1"/>
    </xf>
    <xf numFmtId="0" fontId="18" fillId="11" borderId="6" xfId="1" applyFont="1" applyFill="1" applyBorder="1" applyAlignment="1">
      <alignment vertical="center" wrapText="1"/>
    </xf>
    <xf numFmtId="0" fontId="18" fillId="11" borderId="7" xfId="1" applyFont="1" applyFill="1" applyBorder="1" applyAlignment="1">
      <alignment vertical="center" wrapText="1"/>
    </xf>
    <xf numFmtId="0" fontId="18" fillId="11" borderId="16" xfId="1" applyFont="1" applyFill="1" applyBorder="1" applyAlignment="1">
      <alignment vertical="center" wrapText="1"/>
    </xf>
    <xf numFmtId="0" fontId="18" fillId="11" borderId="11" xfId="1" applyFont="1" applyFill="1" applyBorder="1" applyAlignment="1" applyProtection="1">
      <alignment horizontal="left"/>
      <protection locked="0"/>
    </xf>
    <xf numFmtId="0" fontId="18" fillId="11" borderId="13" xfId="1" applyFont="1" applyFill="1" applyBorder="1" applyAlignment="1" applyProtection="1">
      <alignment horizontal="left"/>
      <protection locked="0"/>
    </xf>
    <xf numFmtId="0" fontId="18" fillId="11" borderId="12" xfId="1" applyFont="1" applyFill="1" applyBorder="1" applyAlignment="1" applyProtection="1">
      <alignment horizontal="left"/>
      <protection locked="0"/>
    </xf>
    <xf numFmtId="0" fontId="18" fillId="11" borderId="1" xfId="1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23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N393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1" width="13.42578125" style="18" customWidth="1"/>
    <col min="12" max="12" width="13.5703125" style="18" customWidth="1"/>
    <col min="13" max="13" width="14.85546875" style="18" customWidth="1"/>
    <col min="14" max="14" width="14.42578125" style="18" customWidth="1"/>
    <col min="15" max="16384" width="9.7109375" style="15"/>
  </cols>
  <sheetData>
    <row r="1" spans="1:14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145</v>
      </c>
      <c r="L1" s="102" t="s">
        <v>146</v>
      </c>
      <c r="M1" s="102" t="s">
        <v>147</v>
      </c>
      <c r="N1" s="102" t="s">
        <v>148</v>
      </c>
    </row>
    <row r="2" spans="1:14" ht="21.75" customHeight="1" x14ac:dyDescent="0.25">
      <c r="A2" s="103" t="s">
        <v>47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  <c r="M2" s="102"/>
      <c r="N2" s="102"/>
    </row>
    <row r="3" spans="1:14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42165</v>
      </c>
      <c r="L3" s="61">
        <v>42390</v>
      </c>
      <c r="M3" s="62">
        <v>42439</v>
      </c>
      <c r="N3" s="62">
        <v>42474</v>
      </c>
    </row>
    <row r="4" spans="1:14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>
        <v>1</v>
      </c>
      <c r="I4" s="73">
        <f t="shared" ref="I4:I35" si="0">H4-(SUM(K4:N4))</f>
        <v>1</v>
      </c>
      <c r="J4" s="74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</row>
    <row r="5" spans="1:14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>
        <v>1</v>
      </c>
      <c r="I5" s="73">
        <f t="shared" si="0"/>
        <v>1</v>
      </c>
      <c r="J5" s="74" t="str">
        <f t="shared" ref="J5:J60" si="1">IF(I5&lt;0,"ATENÇÃO","OK")</f>
        <v>OK</v>
      </c>
      <c r="K5" s="19">
        <v>0</v>
      </c>
      <c r="L5" s="19">
        <v>0</v>
      </c>
      <c r="M5" s="19">
        <v>0</v>
      </c>
      <c r="N5" s="19">
        <v>0</v>
      </c>
    </row>
    <row r="6" spans="1:14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>
        <v>1</v>
      </c>
      <c r="I6" s="73">
        <f t="shared" si="0"/>
        <v>1</v>
      </c>
      <c r="J6" s="74" t="str">
        <f t="shared" si="1"/>
        <v>OK</v>
      </c>
      <c r="K6" s="19">
        <v>0</v>
      </c>
      <c r="L6" s="19">
        <v>0</v>
      </c>
      <c r="M6" s="19">
        <v>0</v>
      </c>
      <c r="N6" s="19">
        <v>0</v>
      </c>
    </row>
    <row r="7" spans="1:14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>
        <v>1</v>
      </c>
      <c r="I7" s="73">
        <f t="shared" si="0"/>
        <v>1</v>
      </c>
      <c r="J7" s="74" t="str">
        <f t="shared" si="1"/>
        <v>OK</v>
      </c>
      <c r="K7" s="19">
        <v>0</v>
      </c>
      <c r="L7" s="19">
        <v>0</v>
      </c>
      <c r="M7" s="19">
        <v>0</v>
      </c>
      <c r="N7" s="19">
        <v>0</v>
      </c>
    </row>
    <row r="8" spans="1:14" ht="46.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>
        <v>1</v>
      </c>
      <c r="I8" s="73">
        <f t="shared" si="0"/>
        <v>1</v>
      </c>
      <c r="J8" s="74" t="str">
        <f t="shared" si="1"/>
        <v>OK</v>
      </c>
      <c r="K8" s="19">
        <v>0</v>
      </c>
      <c r="L8" s="19">
        <v>0</v>
      </c>
      <c r="M8" s="19">
        <v>0</v>
      </c>
      <c r="N8" s="19">
        <v>0</v>
      </c>
    </row>
    <row r="9" spans="1:14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15</v>
      </c>
      <c r="I9" s="73">
        <f t="shared" si="0"/>
        <v>7</v>
      </c>
      <c r="J9" s="74" t="str">
        <f t="shared" si="1"/>
        <v>OK</v>
      </c>
      <c r="K9" s="19">
        <v>5</v>
      </c>
      <c r="L9" s="19">
        <v>3</v>
      </c>
      <c r="M9" s="19">
        <v>0</v>
      </c>
      <c r="N9" s="19">
        <v>0</v>
      </c>
    </row>
    <row r="10" spans="1:14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70</v>
      </c>
      <c r="I10" s="73">
        <f t="shared" si="0"/>
        <v>44</v>
      </c>
      <c r="J10" s="74" t="str">
        <f t="shared" si="1"/>
        <v>OK</v>
      </c>
      <c r="K10" s="19">
        <v>15</v>
      </c>
      <c r="L10" s="19">
        <v>3</v>
      </c>
      <c r="M10" s="19">
        <v>0</v>
      </c>
      <c r="N10" s="19">
        <v>8</v>
      </c>
    </row>
    <row r="11" spans="1:14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70</v>
      </c>
      <c r="I11" s="73">
        <f t="shared" si="0"/>
        <v>34</v>
      </c>
      <c r="J11" s="74" t="str">
        <f t="shared" si="1"/>
        <v>OK</v>
      </c>
      <c r="K11" s="19">
        <v>15</v>
      </c>
      <c r="L11" s="19">
        <v>3</v>
      </c>
      <c r="M11" s="19">
        <v>0</v>
      </c>
      <c r="N11" s="19">
        <v>18</v>
      </c>
    </row>
    <row r="12" spans="1:14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20</v>
      </c>
      <c r="I12" s="73">
        <f t="shared" si="0"/>
        <v>0</v>
      </c>
      <c r="J12" s="74" t="str">
        <f t="shared" si="1"/>
        <v>OK</v>
      </c>
      <c r="K12" s="19">
        <v>5</v>
      </c>
      <c r="L12" s="19">
        <v>3</v>
      </c>
      <c r="M12" s="19">
        <v>0</v>
      </c>
      <c r="N12" s="19">
        <v>12</v>
      </c>
    </row>
    <row r="13" spans="1:14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>
        <v>20</v>
      </c>
      <c r="I13" s="73">
        <f t="shared" si="0"/>
        <v>0</v>
      </c>
      <c r="J13" s="74" t="str">
        <f t="shared" si="1"/>
        <v>OK</v>
      </c>
      <c r="K13" s="19">
        <v>5</v>
      </c>
      <c r="L13" s="19">
        <v>3</v>
      </c>
      <c r="M13" s="19">
        <v>0</v>
      </c>
      <c r="N13" s="19">
        <v>12</v>
      </c>
    </row>
    <row r="14" spans="1:14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>
        <v>20</v>
      </c>
      <c r="I14" s="73">
        <f t="shared" si="0"/>
        <v>2</v>
      </c>
      <c r="J14" s="74" t="str">
        <f t="shared" si="1"/>
        <v>OK</v>
      </c>
      <c r="K14" s="19">
        <v>5</v>
      </c>
      <c r="L14" s="19">
        <v>3</v>
      </c>
      <c r="M14" s="19">
        <v>0</v>
      </c>
      <c r="N14" s="19">
        <v>10</v>
      </c>
    </row>
    <row r="15" spans="1:14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12</v>
      </c>
      <c r="I15" s="73">
        <f t="shared" si="0"/>
        <v>0</v>
      </c>
      <c r="J15" s="74" t="str">
        <f t="shared" si="1"/>
        <v>OK</v>
      </c>
      <c r="K15" s="19">
        <v>5</v>
      </c>
      <c r="L15" s="19">
        <v>3</v>
      </c>
      <c r="M15" s="19">
        <v>4</v>
      </c>
      <c r="N15" s="19">
        <v>0</v>
      </c>
    </row>
    <row r="16" spans="1:14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39">
        <v>20</v>
      </c>
      <c r="I16" s="73">
        <f t="shared" si="0"/>
        <v>1</v>
      </c>
      <c r="J16" s="74" t="str">
        <f t="shared" si="1"/>
        <v>OK</v>
      </c>
      <c r="K16" s="19">
        <v>5</v>
      </c>
      <c r="L16" s="19">
        <v>3</v>
      </c>
      <c r="M16" s="19">
        <v>0</v>
      </c>
      <c r="N16" s="19">
        <v>11</v>
      </c>
    </row>
    <row r="17" spans="1:14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38">
        <v>5</v>
      </c>
      <c r="I17" s="73">
        <f t="shared" si="0"/>
        <v>0</v>
      </c>
      <c r="J17" s="74" t="str">
        <f t="shared" si="1"/>
        <v>OK</v>
      </c>
      <c r="K17" s="19">
        <v>2</v>
      </c>
      <c r="L17" s="19">
        <v>3</v>
      </c>
      <c r="M17" s="19">
        <v>0</v>
      </c>
      <c r="N17" s="19">
        <v>0</v>
      </c>
    </row>
    <row r="18" spans="1:14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38">
        <v>8</v>
      </c>
      <c r="I18" s="73">
        <f t="shared" si="0"/>
        <v>0</v>
      </c>
      <c r="J18" s="74" t="str">
        <f t="shared" si="1"/>
        <v>OK</v>
      </c>
      <c r="K18" s="19">
        <v>4</v>
      </c>
      <c r="L18" s="19">
        <v>3</v>
      </c>
      <c r="M18" s="19">
        <v>0</v>
      </c>
      <c r="N18" s="19">
        <v>1</v>
      </c>
    </row>
    <row r="19" spans="1:14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18</v>
      </c>
      <c r="I19" s="73">
        <f t="shared" si="0"/>
        <v>5</v>
      </c>
      <c r="J19" s="74" t="str">
        <f t="shared" si="1"/>
        <v>OK</v>
      </c>
      <c r="K19" s="19">
        <v>5</v>
      </c>
      <c r="L19" s="19">
        <v>3</v>
      </c>
      <c r="M19" s="19">
        <v>0</v>
      </c>
      <c r="N19" s="19">
        <v>5</v>
      </c>
    </row>
    <row r="20" spans="1:14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18</v>
      </c>
      <c r="I20" s="73">
        <f t="shared" si="0"/>
        <v>6</v>
      </c>
      <c r="J20" s="74" t="str">
        <f t="shared" si="1"/>
        <v>OK</v>
      </c>
      <c r="K20" s="19">
        <v>5</v>
      </c>
      <c r="L20" s="19">
        <v>3</v>
      </c>
      <c r="M20" s="19">
        <v>0</v>
      </c>
      <c r="N20" s="19">
        <v>4</v>
      </c>
    </row>
    <row r="21" spans="1:14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40</v>
      </c>
      <c r="I21" s="73">
        <f t="shared" si="0"/>
        <v>27</v>
      </c>
      <c r="J21" s="74" t="str">
        <f t="shared" si="1"/>
        <v>OK</v>
      </c>
      <c r="K21" s="19">
        <v>5</v>
      </c>
      <c r="L21" s="19">
        <v>3</v>
      </c>
      <c r="M21" s="19">
        <v>0</v>
      </c>
      <c r="N21" s="19">
        <v>5</v>
      </c>
    </row>
    <row r="22" spans="1:14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15</v>
      </c>
      <c r="I22" s="73">
        <f t="shared" si="0"/>
        <v>0</v>
      </c>
      <c r="J22" s="74" t="str">
        <f t="shared" si="1"/>
        <v>OK</v>
      </c>
      <c r="K22" s="19">
        <v>5</v>
      </c>
      <c r="L22" s="19">
        <v>3</v>
      </c>
      <c r="M22" s="19">
        <v>0</v>
      </c>
      <c r="N22" s="19">
        <v>7</v>
      </c>
    </row>
    <row r="23" spans="1:14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10</v>
      </c>
      <c r="I23" s="73">
        <f t="shared" si="0"/>
        <v>0</v>
      </c>
      <c r="J23" s="74" t="str">
        <f t="shared" si="1"/>
        <v>OK</v>
      </c>
      <c r="K23" s="19">
        <v>5</v>
      </c>
      <c r="L23" s="19">
        <v>3</v>
      </c>
      <c r="M23" s="19">
        <v>0</v>
      </c>
      <c r="N23" s="19">
        <v>2</v>
      </c>
    </row>
    <row r="24" spans="1:14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5</v>
      </c>
      <c r="I24" s="73">
        <f t="shared" si="0"/>
        <v>0</v>
      </c>
      <c r="J24" s="74" t="str">
        <f t="shared" si="1"/>
        <v>OK</v>
      </c>
      <c r="K24" s="19">
        <v>2</v>
      </c>
      <c r="L24" s="19">
        <v>3</v>
      </c>
      <c r="M24" s="19">
        <v>0</v>
      </c>
      <c r="N24" s="19">
        <v>0</v>
      </c>
    </row>
    <row r="25" spans="1:14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15</v>
      </c>
      <c r="I25" s="73">
        <f t="shared" si="0"/>
        <v>0</v>
      </c>
      <c r="J25" s="74" t="str">
        <f t="shared" si="1"/>
        <v>OK</v>
      </c>
      <c r="K25" s="19">
        <v>5</v>
      </c>
      <c r="L25" s="19">
        <v>3</v>
      </c>
      <c r="M25" s="19">
        <v>0</v>
      </c>
      <c r="N25" s="19">
        <v>7</v>
      </c>
    </row>
    <row r="26" spans="1:14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38">
        <v>20</v>
      </c>
      <c r="I26" s="73">
        <f t="shared" si="0"/>
        <v>2</v>
      </c>
      <c r="J26" s="74" t="str">
        <f t="shared" si="1"/>
        <v>OK</v>
      </c>
      <c r="K26" s="19">
        <v>5</v>
      </c>
      <c r="L26" s="19">
        <v>3</v>
      </c>
      <c r="M26" s="19">
        <v>0</v>
      </c>
      <c r="N26" s="19">
        <v>10</v>
      </c>
    </row>
    <row r="27" spans="1:14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800</v>
      </c>
      <c r="I27" s="73">
        <f t="shared" si="0"/>
        <v>100</v>
      </c>
      <c r="J27" s="74" t="str">
        <f t="shared" si="1"/>
        <v>OK</v>
      </c>
      <c r="K27" s="19">
        <v>200</v>
      </c>
      <c r="L27" s="19">
        <v>100</v>
      </c>
      <c r="M27" s="19">
        <v>0</v>
      </c>
      <c r="N27" s="19">
        <v>400</v>
      </c>
    </row>
    <row r="28" spans="1:14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>
        <v>5</v>
      </c>
      <c r="I28" s="73">
        <f t="shared" si="0"/>
        <v>3</v>
      </c>
      <c r="J28" s="74" t="str">
        <f t="shared" si="1"/>
        <v>OK</v>
      </c>
      <c r="K28" s="19">
        <v>1</v>
      </c>
      <c r="L28" s="19">
        <v>0</v>
      </c>
      <c r="M28" s="19">
        <v>0</v>
      </c>
      <c r="N28" s="19">
        <v>1</v>
      </c>
    </row>
    <row r="29" spans="1:14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>
        <v>5</v>
      </c>
      <c r="I29" s="73">
        <f t="shared" si="0"/>
        <v>2</v>
      </c>
      <c r="J29" s="74" t="str">
        <f t="shared" si="1"/>
        <v>OK</v>
      </c>
      <c r="K29" s="19">
        <v>1</v>
      </c>
      <c r="L29" s="19">
        <v>0</v>
      </c>
      <c r="M29" s="19">
        <v>0</v>
      </c>
      <c r="N29" s="19">
        <v>2</v>
      </c>
    </row>
    <row r="30" spans="1:14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>
        <v>5</v>
      </c>
      <c r="I30" s="73">
        <f t="shared" si="0"/>
        <v>4</v>
      </c>
      <c r="J30" s="74" t="str">
        <f t="shared" si="1"/>
        <v>OK</v>
      </c>
      <c r="K30" s="19">
        <v>1</v>
      </c>
      <c r="L30" s="19">
        <v>0</v>
      </c>
      <c r="M30" s="19">
        <v>0</v>
      </c>
      <c r="N30" s="19">
        <v>0</v>
      </c>
    </row>
    <row r="31" spans="1:14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>
        <v>2</v>
      </c>
      <c r="I31" s="73">
        <f t="shared" si="0"/>
        <v>1</v>
      </c>
      <c r="J31" s="74" t="str">
        <f t="shared" si="1"/>
        <v>OK</v>
      </c>
      <c r="K31" s="19">
        <v>0</v>
      </c>
      <c r="L31" s="19">
        <v>0</v>
      </c>
      <c r="M31" s="19">
        <v>1</v>
      </c>
      <c r="N31" s="19">
        <v>0</v>
      </c>
    </row>
    <row r="32" spans="1:14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90">
        <f>300-50</f>
        <v>250</v>
      </c>
      <c r="I32" s="73">
        <f t="shared" si="0"/>
        <v>90</v>
      </c>
      <c r="J32" s="74" t="str">
        <f t="shared" si="1"/>
        <v>OK</v>
      </c>
      <c r="K32" s="19">
        <v>80</v>
      </c>
      <c r="L32" s="19">
        <v>30</v>
      </c>
      <c r="M32" s="19">
        <v>0</v>
      </c>
      <c r="N32" s="19">
        <v>50</v>
      </c>
    </row>
    <row r="33" spans="1:14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90">
        <f>20-2</f>
        <v>18</v>
      </c>
      <c r="I33" s="73">
        <f t="shared" si="0"/>
        <v>0</v>
      </c>
      <c r="J33" s="74" t="str">
        <f t="shared" si="1"/>
        <v>OK</v>
      </c>
      <c r="K33" s="19">
        <v>10</v>
      </c>
      <c r="L33" s="19">
        <v>5</v>
      </c>
      <c r="M33" s="19">
        <v>0</v>
      </c>
      <c r="N33" s="19">
        <v>3</v>
      </c>
    </row>
    <row r="34" spans="1:14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90">
        <v>4</v>
      </c>
      <c r="I34" s="73">
        <f t="shared" si="0"/>
        <v>4</v>
      </c>
      <c r="J34" s="74" t="str">
        <f t="shared" si="1"/>
        <v>OK</v>
      </c>
      <c r="K34" s="19">
        <v>0</v>
      </c>
      <c r="L34" s="19">
        <v>0</v>
      </c>
      <c r="M34" s="19">
        <v>0</v>
      </c>
      <c r="N34" s="19">
        <v>0</v>
      </c>
    </row>
    <row r="35" spans="1:14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90">
        <v>4</v>
      </c>
      <c r="I35" s="73">
        <f t="shared" si="0"/>
        <v>4</v>
      </c>
      <c r="J35" s="74" t="str">
        <f t="shared" si="1"/>
        <v>OK</v>
      </c>
      <c r="K35" s="19">
        <v>0</v>
      </c>
      <c r="L35" s="19">
        <v>0</v>
      </c>
      <c r="M35" s="19">
        <v>0</v>
      </c>
      <c r="N35" s="19">
        <v>0</v>
      </c>
    </row>
    <row r="36" spans="1:14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90">
        <v>90</v>
      </c>
      <c r="I36" s="73">
        <f t="shared" ref="I36:I60" si="2">H36-(SUM(K36:N36))</f>
        <v>0</v>
      </c>
      <c r="J36" s="74" t="str">
        <f t="shared" si="1"/>
        <v>OK</v>
      </c>
      <c r="K36" s="19">
        <v>40</v>
      </c>
      <c r="L36" s="19">
        <v>20</v>
      </c>
      <c r="M36" s="19">
        <v>0</v>
      </c>
      <c r="N36" s="19">
        <v>30</v>
      </c>
    </row>
    <row r="37" spans="1:14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90">
        <v>20</v>
      </c>
      <c r="I37" s="73">
        <f t="shared" si="2"/>
        <v>4</v>
      </c>
      <c r="J37" s="74" t="str">
        <f t="shared" si="1"/>
        <v>OK</v>
      </c>
      <c r="K37" s="19">
        <v>5</v>
      </c>
      <c r="L37" s="19">
        <v>5</v>
      </c>
      <c r="M37" s="19">
        <v>0</v>
      </c>
      <c r="N37" s="19">
        <v>6</v>
      </c>
    </row>
    <row r="38" spans="1:14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90">
        <v>20</v>
      </c>
      <c r="I38" s="73">
        <f t="shared" si="2"/>
        <v>12</v>
      </c>
      <c r="J38" s="74" t="str">
        <f t="shared" si="1"/>
        <v>OK</v>
      </c>
      <c r="K38" s="19">
        <v>5</v>
      </c>
      <c r="L38" s="19">
        <v>3</v>
      </c>
      <c r="M38" s="19">
        <v>0</v>
      </c>
      <c r="N38" s="19">
        <v>0</v>
      </c>
    </row>
    <row r="39" spans="1:14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90">
        <v>20</v>
      </c>
      <c r="I39" s="73">
        <f t="shared" si="2"/>
        <v>6</v>
      </c>
      <c r="J39" s="74" t="str">
        <f t="shared" si="1"/>
        <v>OK</v>
      </c>
      <c r="K39" s="19">
        <v>5</v>
      </c>
      <c r="L39" s="19">
        <v>3</v>
      </c>
      <c r="M39" s="19">
        <v>0</v>
      </c>
      <c r="N39" s="19">
        <v>6</v>
      </c>
    </row>
    <row r="40" spans="1:14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90">
        <v>10</v>
      </c>
      <c r="I40" s="73">
        <f t="shared" si="2"/>
        <v>2</v>
      </c>
      <c r="J40" s="74" t="str">
        <f t="shared" si="1"/>
        <v>OK</v>
      </c>
      <c r="K40" s="19">
        <v>5</v>
      </c>
      <c r="L40" s="19">
        <v>1</v>
      </c>
      <c r="M40" s="19">
        <v>0</v>
      </c>
      <c r="N40" s="19">
        <v>2</v>
      </c>
    </row>
    <row r="41" spans="1:14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90">
        <v>10</v>
      </c>
      <c r="I41" s="73">
        <f t="shared" si="2"/>
        <v>0</v>
      </c>
      <c r="J41" s="74" t="str">
        <f t="shared" si="1"/>
        <v>OK</v>
      </c>
      <c r="K41" s="19">
        <v>5</v>
      </c>
      <c r="L41" s="19">
        <v>1</v>
      </c>
      <c r="M41" s="19">
        <v>0</v>
      </c>
      <c r="N41" s="19">
        <v>4</v>
      </c>
    </row>
    <row r="42" spans="1:14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8">
        <v>15</v>
      </c>
      <c r="I42" s="73">
        <f t="shared" si="2"/>
        <v>2</v>
      </c>
      <c r="J42" s="74" t="str">
        <f t="shared" si="1"/>
        <v>OK</v>
      </c>
      <c r="K42" s="19">
        <v>5</v>
      </c>
      <c r="L42" s="19">
        <v>1</v>
      </c>
      <c r="M42" s="19">
        <v>0</v>
      </c>
      <c r="N42" s="19">
        <v>7</v>
      </c>
    </row>
    <row r="43" spans="1:14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90">
        <v>4</v>
      </c>
      <c r="I43" s="73">
        <f t="shared" si="2"/>
        <v>3</v>
      </c>
      <c r="J43" s="74" t="str">
        <f t="shared" si="1"/>
        <v>OK</v>
      </c>
      <c r="K43" s="19">
        <v>0</v>
      </c>
      <c r="L43" s="19">
        <v>0</v>
      </c>
      <c r="M43" s="19">
        <v>0</v>
      </c>
      <c r="N43" s="19">
        <v>1</v>
      </c>
    </row>
    <row r="44" spans="1:14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90">
        <v>4</v>
      </c>
      <c r="I44" s="73">
        <f t="shared" si="2"/>
        <v>3</v>
      </c>
      <c r="J44" s="74" t="str">
        <f t="shared" si="1"/>
        <v>OK</v>
      </c>
      <c r="K44" s="19">
        <v>0</v>
      </c>
      <c r="L44" s="19">
        <v>0</v>
      </c>
      <c r="M44" s="19">
        <v>0</v>
      </c>
      <c r="N44" s="19">
        <v>1</v>
      </c>
    </row>
    <row r="45" spans="1:14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91">
        <v>10</v>
      </c>
      <c r="I45" s="73">
        <f t="shared" si="2"/>
        <v>7</v>
      </c>
      <c r="J45" s="74" t="str">
        <f t="shared" si="1"/>
        <v>OK</v>
      </c>
      <c r="K45" s="19">
        <v>2</v>
      </c>
      <c r="L45" s="19">
        <v>1</v>
      </c>
      <c r="M45" s="19">
        <v>0</v>
      </c>
      <c r="N45" s="19">
        <v>0</v>
      </c>
    </row>
    <row r="46" spans="1:14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91">
        <v>10</v>
      </c>
      <c r="I46" s="73">
        <f t="shared" si="2"/>
        <v>2</v>
      </c>
      <c r="J46" s="74" t="str">
        <f t="shared" si="1"/>
        <v>OK</v>
      </c>
      <c r="K46" s="19">
        <v>2</v>
      </c>
      <c r="L46" s="19">
        <v>1</v>
      </c>
      <c r="M46" s="19">
        <v>0</v>
      </c>
      <c r="N46" s="19">
        <v>5</v>
      </c>
    </row>
    <row r="47" spans="1:14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91">
        <v>10</v>
      </c>
      <c r="I47" s="73">
        <f t="shared" si="2"/>
        <v>7</v>
      </c>
      <c r="J47" s="74" t="str">
        <f t="shared" si="1"/>
        <v>OK</v>
      </c>
      <c r="K47" s="19">
        <v>2</v>
      </c>
      <c r="L47" s="19">
        <v>1</v>
      </c>
      <c r="M47" s="19">
        <v>0</v>
      </c>
      <c r="N47" s="19">
        <v>0</v>
      </c>
    </row>
    <row r="48" spans="1:14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91">
        <v>10</v>
      </c>
      <c r="I48" s="73">
        <f t="shared" si="2"/>
        <v>7</v>
      </c>
      <c r="J48" s="74" t="str">
        <f t="shared" si="1"/>
        <v>OK</v>
      </c>
      <c r="K48" s="19">
        <v>2</v>
      </c>
      <c r="L48" s="19">
        <v>1</v>
      </c>
      <c r="M48" s="19">
        <v>0</v>
      </c>
      <c r="N48" s="19">
        <v>0</v>
      </c>
    </row>
    <row r="49" spans="1:14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91">
        <v>10</v>
      </c>
      <c r="I49" s="73">
        <f t="shared" si="2"/>
        <v>2</v>
      </c>
      <c r="J49" s="74" t="str">
        <f t="shared" si="1"/>
        <v>OK</v>
      </c>
      <c r="K49" s="19">
        <v>2</v>
      </c>
      <c r="L49" s="19">
        <v>1</v>
      </c>
      <c r="M49" s="19">
        <v>0</v>
      </c>
      <c r="N49" s="19">
        <v>5</v>
      </c>
    </row>
    <row r="50" spans="1:14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91">
        <v>10</v>
      </c>
      <c r="I50" s="73">
        <f t="shared" si="2"/>
        <v>6</v>
      </c>
      <c r="J50" s="74" t="str">
        <f t="shared" si="1"/>
        <v>OK</v>
      </c>
      <c r="K50" s="19">
        <v>2</v>
      </c>
      <c r="L50" s="19">
        <v>0</v>
      </c>
      <c r="M50" s="19">
        <v>0</v>
      </c>
      <c r="N50" s="19">
        <v>2</v>
      </c>
    </row>
    <row r="51" spans="1:14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91">
        <v>12</v>
      </c>
      <c r="I51" s="73">
        <f t="shared" si="2"/>
        <v>9</v>
      </c>
      <c r="J51" s="74" t="str">
        <f t="shared" si="1"/>
        <v>OK</v>
      </c>
      <c r="K51" s="19">
        <v>2</v>
      </c>
      <c r="L51" s="19">
        <v>1</v>
      </c>
      <c r="M51" s="19">
        <v>0</v>
      </c>
      <c r="N51" s="19">
        <v>0</v>
      </c>
    </row>
    <row r="52" spans="1:14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92">
        <v>10</v>
      </c>
      <c r="I52" s="73">
        <f t="shared" si="2"/>
        <v>0</v>
      </c>
      <c r="J52" s="74" t="str">
        <f t="shared" si="1"/>
        <v>OK</v>
      </c>
      <c r="K52" s="19">
        <v>2</v>
      </c>
      <c r="L52" s="19">
        <v>2</v>
      </c>
      <c r="M52" s="19">
        <v>0</v>
      </c>
      <c r="N52" s="19">
        <v>6</v>
      </c>
    </row>
    <row r="53" spans="1:14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92">
        <v>10</v>
      </c>
      <c r="I53" s="73">
        <f t="shared" si="2"/>
        <v>0</v>
      </c>
      <c r="J53" s="74" t="str">
        <f t="shared" si="1"/>
        <v>OK</v>
      </c>
      <c r="K53" s="19">
        <v>2</v>
      </c>
      <c r="L53" s="19">
        <v>2</v>
      </c>
      <c r="M53" s="19">
        <v>0</v>
      </c>
      <c r="N53" s="19">
        <v>6</v>
      </c>
    </row>
    <row r="54" spans="1:14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92">
        <v>10</v>
      </c>
      <c r="I54" s="73">
        <f t="shared" si="2"/>
        <v>0</v>
      </c>
      <c r="J54" s="74" t="str">
        <f t="shared" si="1"/>
        <v>OK</v>
      </c>
      <c r="K54" s="19">
        <v>2</v>
      </c>
      <c r="L54" s="19">
        <v>2</v>
      </c>
      <c r="M54" s="19">
        <v>0</v>
      </c>
      <c r="N54" s="19">
        <v>6</v>
      </c>
    </row>
    <row r="55" spans="1:14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92">
        <v>4</v>
      </c>
      <c r="I55" s="73">
        <f t="shared" si="2"/>
        <v>0</v>
      </c>
      <c r="J55" s="74" t="str">
        <f t="shared" si="1"/>
        <v>OK</v>
      </c>
      <c r="K55" s="19">
        <v>0</v>
      </c>
      <c r="L55" s="19">
        <v>0</v>
      </c>
      <c r="M55" s="19">
        <v>0</v>
      </c>
      <c r="N55" s="19">
        <v>4</v>
      </c>
    </row>
    <row r="56" spans="1:14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92">
        <v>10</v>
      </c>
      <c r="I56" s="73">
        <f t="shared" si="2"/>
        <v>0</v>
      </c>
      <c r="J56" s="74" t="str">
        <f t="shared" si="1"/>
        <v>OK</v>
      </c>
      <c r="K56" s="19">
        <v>2</v>
      </c>
      <c r="L56" s="19">
        <v>0</v>
      </c>
      <c r="M56" s="19">
        <v>0</v>
      </c>
      <c r="N56" s="19">
        <v>8</v>
      </c>
    </row>
    <row r="57" spans="1:14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92">
        <v>10</v>
      </c>
      <c r="I57" s="73">
        <f t="shared" si="2"/>
        <v>0</v>
      </c>
      <c r="J57" s="74" t="str">
        <f t="shared" si="1"/>
        <v>OK</v>
      </c>
      <c r="K57" s="19">
        <v>2</v>
      </c>
      <c r="L57" s="19">
        <v>0</v>
      </c>
      <c r="M57" s="19">
        <v>0</v>
      </c>
      <c r="N57" s="19">
        <v>8</v>
      </c>
    </row>
    <row r="58" spans="1:14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92">
        <v>10</v>
      </c>
      <c r="I58" s="73">
        <f t="shared" si="2"/>
        <v>0</v>
      </c>
      <c r="J58" s="74" t="str">
        <f t="shared" si="1"/>
        <v>OK</v>
      </c>
      <c r="K58" s="19">
        <v>2</v>
      </c>
      <c r="L58" s="19">
        <v>0</v>
      </c>
      <c r="M58" s="19">
        <v>0</v>
      </c>
      <c r="N58" s="19">
        <v>8</v>
      </c>
    </row>
    <row r="59" spans="1:14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92">
        <v>10</v>
      </c>
      <c r="I59" s="73">
        <f t="shared" si="2"/>
        <v>0</v>
      </c>
      <c r="J59" s="74" t="str">
        <f t="shared" si="1"/>
        <v>OK</v>
      </c>
      <c r="K59" s="19">
        <v>2</v>
      </c>
      <c r="L59" s="19">
        <v>0</v>
      </c>
      <c r="M59" s="19">
        <v>0</v>
      </c>
      <c r="N59" s="19">
        <v>8</v>
      </c>
    </row>
    <row r="60" spans="1:14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/>
      <c r="I60" s="73">
        <f t="shared" si="2"/>
        <v>0</v>
      </c>
      <c r="J60" s="74" t="str">
        <f t="shared" si="1"/>
        <v>OK</v>
      </c>
      <c r="K60" s="19">
        <v>0</v>
      </c>
      <c r="L60" s="19">
        <v>0</v>
      </c>
      <c r="M60" s="19">
        <v>0</v>
      </c>
      <c r="N60" s="19">
        <v>0</v>
      </c>
    </row>
    <row r="61" spans="1:14" ht="21" x14ac:dyDescent="0.35">
      <c r="K61" s="17"/>
      <c r="N61" s="63"/>
    </row>
    <row r="62" spans="1:14" x14ac:dyDescent="0.25">
      <c r="K62" s="17"/>
    </row>
    <row r="63" spans="1:14" x14ac:dyDescent="0.25">
      <c r="K63" s="41"/>
      <c r="L63" s="60"/>
    </row>
    <row r="64" spans="1:14" x14ac:dyDescent="0.25">
      <c r="K64" s="42"/>
    </row>
    <row r="65" spans="11:11" x14ac:dyDescent="0.25">
      <c r="K65" s="42"/>
    </row>
    <row r="66" spans="11:11" x14ac:dyDescent="0.25">
      <c r="K66" s="42"/>
    </row>
    <row r="67" spans="11:11" x14ac:dyDescent="0.25">
      <c r="K67" s="42"/>
    </row>
    <row r="68" spans="11:11" x14ac:dyDescent="0.25">
      <c r="K68" s="42"/>
    </row>
    <row r="69" spans="11:11" x14ac:dyDescent="0.25">
      <c r="K69" s="42"/>
    </row>
    <row r="70" spans="11:11" x14ac:dyDescent="0.25">
      <c r="K70" s="42"/>
    </row>
    <row r="71" spans="11:11" x14ac:dyDescent="0.25">
      <c r="K71" s="42"/>
    </row>
    <row r="72" spans="11:11" x14ac:dyDescent="0.25">
      <c r="K72" s="42"/>
    </row>
    <row r="73" spans="11:11" x14ac:dyDescent="0.25">
      <c r="K73" s="42"/>
    </row>
    <row r="74" spans="11:11" x14ac:dyDescent="0.25">
      <c r="K74" s="42"/>
    </row>
    <row r="75" spans="11:11" x14ac:dyDescent="0.25">
      <c r="K75" s="42"/>
    </row>
    <row r="76" spans="11:11" x14ac:dyDescent="0.25">
      <c r="K76" s="42"/>
    </row>
    <row r="77" spans="11:11" x14ac:dyDescent="0.25">
      <c r="K77" s="42"/>
    </row>
    <row r="78" spans="11:11" x14ac:dyDescent="0.25">
      <c r="K78" s="42"/>
    </row>
    <row r="79" spans="11:11" x14ac:dyDescent="0.25">
      <c r="K79" s="42"/>
    </row>
    <row r="80" spans="11:11" x14ac:dyDescent="0.25">
      <c r="K80" s="42"/>
    </row>
    <row r="81" spans="11:11" x14ac:dyDescent="0.25">
      <c r="K81" s="42"/>
    </row>
    <row r="82" spans="11:11" x14ac:dyDescent="0.25">
      <c r="K82" s="42"/>
    </row>
    <row r="83" spans="11:11" x14ac:dyDescent="0.25">
      <c r="K83" s="42"/>
    </row>
    <row r="84" spans="11:11" x14ac:dyDescent="0.25">
      <c r="K84" s="42"/>
    </row>
    <row r="85" spans="11:11" x14ac:dyDescent="0.25">
      <c r="K85" s="42"/>
    </row>
    <row r="86" spans="11:11" x14ac:dyDescent="0.25">
      <c r="K86" s="42"/>
    </row>
    <row r="87" spans="11:11" x14ac:dyDescent="0.25">
      <c r="K87" s="42"/>
    </row>
    <row r="88" spans="11:11" x14ac:dyDescent="0.25">
      <c r="K88" s="42"/>
    </row>
    <row r="89" spans="11:11" x14ac:dyDescent="0.25">
      <c r="K89" s="42"/>
    </row>
    <row r="90" spans="11:11" x14ac:dyDescent="0.25">
      <c r="K90" s="42"/>
    </row>
    <row r="91" spans="11:11" x14ac:dyDescent="0.25">
      <c r="K91" s="42"/>
    </row>
    <row r="92" spans="11:11" x14ac:dyDescent="0.25">
      <c r="K92" s="42"/>
    </row>
    <row r="93" spans="11:11" x14ac:dyDescent="0.25">
      <c r="K93" s="42"/>
    </row>
    <row r="94" spans="11:11" x14ac:dyDescent="0.25">
      <c r="K94" s="42"/>
    </row>
    <row r="95" spans="11:11" x14ac:dyDescent="0.25">
      <c r="K95" s="42"/>
    </row>
    <row r="96" spans="11:11" x14ac:dyDescent="0.25">
      <c r="K96" s="42"/>
    </row>
    <row r="97" spans="11:11" x14ac:dyDescent="0.25">
      <c r="K97" s="42"/>
    </row>
    <row r="98" spans="11:11" x14ac:dyDescent="0.25">
      <c r="K98" s="42"/>
    </row>
    <row r="99" spans="11:11" x14ac:dyDescent="0.25">
      <c r="K99" s="42"/>
    </row>
    <row r="100" spans="11:11" x14ac:dyDescent="0.25">
      <c r="K100" s="42"/>
    </row>
    <row r="101" spans="11:11" x14ac:dyDescent="0.25">
      <c r="K101" s="42"/>
    </row>
    <row r="102" spans="11:11" x14ac:dyDescent="0.25">
      <c r="K102" s="42"/>
    </row>
    <row r="103" spans="11:11" x14ac:dyDescent="0.25">
      <c r="K103" s="42"/>
    </row>
    <row r="104" spans="11:11" x14ac:dyDescent="0.25">
      <c r="K104" s="42"/>
    </row>
    <row r="105" spans="11:11" x14ac:dyDescent="0.25">
      <c r="K105" s="42"/>
    </row>
    <row r="106" spans="11:11" x14ac:dyDescent="0.25">
      <c r="K106" s="42"/>
    </row>
    <row r="107" spans="11:11" x14ac:dyDescent="0.25">
      <c r="K107" s="42"/>
    </row>
    <row r="108" spans="11:11" x14ac:dyDescent="0.25">
      <c r="K108" s="42"/>
    </row>
    <row r="109" spans="11:11" x14ac:dyDescent="0.25">
      <c r="K109" s="42"/>
    </row>
    <row r="110" spans="11:11" x14ac:dyDescent="0.25">
      <c r="K110" s="42"/>
    </row>
    <row r="111" spans="11:11" x14ac:dyDescent="0.25">
      <c r="K111" s="42"/>
    </row>
    <row r="112" spans="11:11" x14ac:dyDescent="0.25">
      <c r="K112" s="42"/>
    </row>
    <row r="113" spans="11:11" x14ac:dyDescent="0.25">
      <c r="K113" s="42"/>
    </row>
    <row r="114" spans="11:11" x14ac:dyDescent="0.25">
      <c r="K114" s="42"/>
    </row>
    <row r="115" spans="11:11" x14ac:dyDescent="0.25">
      <c r="K115" s="42"/>
    </row>
    <row r="116" spans="11:11" x14ac:dyDescent="0.25">
      <c r="K116" s="42"/>
    </row>
    <row r="117" spans="11:11" x14ac:dyDescent="0.25">
      <c r="K117" s="42"/>
    </row>
    <row r="118" spans="11:11" x14ac:dyDescent="0.25">
      <c r="K118" s="42"/>
    </row>
    <row r="119" spans="11:11" x14ac:dyDescent="0.25">
      <c r="K119" s="42"/>
    </row>
    <row r="120" spans="11:11" x14ac:dyDescent="0.25">
      <c r="K120" s="42"/>
    </row>
    <row r="121" spans="11:11" x14ac:dyDescent="0.25">
      <c r="K121" s="42"/>
    </row>
    <row r="122" spans="11:11" x14ac:dyDescent="0.25">
      <c r="K122" s="42"/>
    </row>
    <row r="123" spans="11:11" x14ac:dyDescent="0.25">
      <c r="K123" s="42"/>
    </row>
    <row r="124" spans="11:11" x14ac:dyDescent="0.25">
      <c r="K124" s="42"/>
    </row>
    <row r="125" spans="11:11" x14ac:dyDescent="0.25">
      <c r="K125" s="42"/>
    </row>
    <row r="126" spans="11:11" x14ac:dyDescent="0.25">
      <c r="K126" s="42"/>
    </row>
    <row r="127" spans="11:11" x14ac:dyDescent="0.25">
      <c r="K127" s="42"/>
    </row>
    <row r="128" spans="11:11" x14ac:dyDescent="0.25">
      <c r="K128" s="42"/>
    </row>
    <row r="129" spans="11:11" x14ac:dyDescent="0.25">
      <c r="K129" s="42"/>
    </row>
    <row r="130" spans="11:11" x14ac:dyDescent="0.25">
      <c r="K130" s="42"/>
    </row>
    <row r="131" spans="11:11" x14ac:dyDescent="0.25">
      <c r="K131" s="42"/>
    </row>
    <row r="132" spans="11:11" x14ac:dyDescent="0.25">
      <c r="K132" s="42"/>
    </row>
    <row r="133" spans="11:11" x14ac:dyDescent="0.25">
      <c r="K133" s="42"/>
    </row>
    <row r="134" spans="11:11" x14ac:dyDescent="0.25">
      <c r="K134" s="42"/>
    </row>
    <row r="135" spans="11:11" x14ac:dyDescent="0.25">
      <c r="K135" s="42"/>
    </row>
    <row r="136" spans="11:11" x14ac:dyDescent="0.25">
      <c r="K136" s="42"/>
    </row>
    <row r="137" spans="11:11" x14ac:dyDescent="0.25">
      <c r="K137" s="42"/>
    </row>
    <row r="138" spans="11:11" x14ac:dyDescent="0.25">
      <c r="K138" s="42"/>
    </row>
    <row r="139" spans="11:11" x14ac:dyDescent="0.25">
      <c r="K139" s="42"/>
    </row>
    <row r="140" spans="11:11" x14ac:dyDescent="0.25">
      <c r="K140" s="42"/>
    </row>
    <row r="141" spans="11:11" x14ac:dyDescent="0.25">
      <c r="K141" s="42"/>
    </row>
    <row r="142" spans="11:11" x14ac:dyDescent="0.25">
      <c r="K142" s="42"/>
    </row>
    <row r="143" spans="11:11" x14ac:dyDescent="0.25">
      <c r="K143" s="42"/>
    </row>
    <row r="144" spans="11:11" x14ac:dyDescent="0.25">
      <c r="K144" s="42"/>
    </row>
    <row r="145" spans="11:11" x14ac:dyDescent="0.25">
      <c r="K145" s="42"/>
    </row>
    <row r="146" spans="11:11" x14ac:dyDescent="0.25">
      <c r="K146" s="42"/>
    </row>
    <row r="147" spans="11:11" x14ac:dyDescent="0.25">
      <c r="K147" s="42"/>
    </row>
    <row r="148" spans="11:11" x14ac:dyDescent="0.25">
      <c r="K148" s="42"/>
    </row>
    <row r="149" spans="11:11" x14ac:dyDescent="0.25">
      <c r="K149" s="42"/>
    </row>
    <row r="150" spans="11:11" x14ac:dyDescent="0.25">
      <c r="K150" s="42"/>
    </row>
    <row r="151" spans="11:11" x14ac:dyDescent="0.25">
      <c r="K151" s="42"/>
    </row>
    <row r="152" spans="11:11" x14ac:dyDescent="0.25">
      <c r="K152" s="42"/>
    </row>
    <row r="153" spans="11:11" x14ac:dyDescent="0.25">
      <c r="K153" s="42"/>
    </row>
    <row r="154" spans="11:11" x14ac:dyDescent="0.25">
      <c r="K154" s="42"/>
    </row>
    <row r="155" spans="11:11" x14ac:dyDescent="0.25">
      <c r="K155" s="42"/>
    </row>
    <row r="156" spans="11:11" x14ac:dyDescent="0.25">
      <c r="K156" s="42"/>
    </row>
    <row r="157" spans="11:11" x14ac:dyDescent="0.25">
      <c r="K157" s="42"/>
    </row>
    <row r="158" spans="11:11" x14ac:dyDescent="0.25">
      <c r="K158" s="42"/>
    </row>
    <row r="159" spans="11:11" x14ac:dyDescent="0.25">
      <c r="K159" s="42"/>
    </row>
    <row r="160" spans="11:11" x14ac:dyDescent="0.25">
      <c r="K160" s="42"/>
    </row>
    <row r="161" spans="11:11" x14ac:dyDescent="0.25">
      <c r="K161" s="42"/>
    </row>
    <row r="162" spans="11:11" x14ac:dyDescent="0.25">
      <c r="K162" s="42"/>
    </row>
    <row r="163" spans="11:11" x14ac:dyDescent="0.25">
      <c r="K163" s="42"/>
    </row>
    <row r="164" spans="11:11" x14ac:dyDescent="0.25">
      <c r="K164" s="42"/>
    </row>
    <row r="165" spans="11:11" x14ac:dyDescent="0.25">
      <c r="K165" s="42"/>
    </row>
    <row r="166" spans="11:11" x14ac:dyDescent="0.25">
      <c r="K166" s="42"/>
    </row>
    <row r="167" spans="11:11" x14ac:dyDescent="0.25">
      <c r="K167" s="42"/>
    </row>
    <row r="168" spans="11:11" x14ac:dyDescent="0.25">
      <c r="K168" s="42"/>
    </row>
    <row r="169" spans="11:11" x14ac:dyDescent="0.25">
      <c r="K169" s="42"/>
    </row>
    <row r="170" spans="11:11" x14ac:dyDescent="0.25">
      <c r="K170" s="42"/>
    </row>
    <row r="171" spans="11:11" x14ac:dyDescent="0.25">
      <c r="K171" s="42"/>
    </row>
    <row r="172" spans="11:11" x14ac:dyDescent="0.25">
      <c r="K172" s="42"/>
    </row>
    <row r="173" spans="11:11" x14ac:dyDescent="0.25">
      <c r="K173" s="42"/>
    </row>
    <row r="174" spans="11:11" x14ac:dyDescent="0.25">
      <c r="K174" s="42"/>
    </row>
    <row r="175" spans="11:11" x14ac:dyDescent="0.25">
      <c r="K175" s="42"/>
    </row>
    <row r="176" spans="11:11" x14ac:dyDescent="0.25">
      <c r="K176" s="42"/>
    </row>
    <row r="177" spans="11:11" x14ac:dyDescent="0.25">
      <c r="K177" s="42"/>
    </row>
    <row r="178" spans="11:11" x14ac:dyDescent="0.25">
      <c r="K178" s="42"/>
    </row>
    <row r="179" spans="11:11" x14ac:dyDescent="0.25">
      <c r="K179" s="42"/>
    </row>
    <row r="180" spans="11:11" x14ac:dyDescent="0.25">
      <c r="K180" s="42"/>
    </row>
    <row r="181" spans="11:11" x14ac:dyDescent="0.25">
      <c r="K181" s="42"/>
    </row>
    <row r="182" spans="11:11" x14ac:dyDescent="0.25">
      <c r="K182" s="42"/>
    </row>
    <row r="183" spans="11:11" x14ac:dyDescent="0.25">
      <c r="K183" s="42"/>
    </row>
    <row r="184" spans="11:11" x14ac:dyDescent="0.25">
      <c r="K184" s="42"/>
    </row>
    <row r="185" spans="11:11" x14ac:dyDescent="0.25">
      <c r="K185" s="42"/>
    </row>
    <row r="186" spans="11:11" x14ac:dyDescent="0.25">
      <c r="K186" s="42"/>
    </row>
    <row r="187" spans="11:11" x14ac:dyDescent="0.25">
      <c r="K187" s="42"/>
    </row>
    <row r="188" spans="11:11" x14ac:dyDescent="0.25">
      <c r="K188" s="42"/>
    </row>
    <row r="189" spans="11:11" x14ac:dyDescent="0.25">
      <c r="K189" s="42"/>
    </row>
    <row r="190" spans="11:11" x14ac:dyDescent="0.25">
      <c r="K190" s="42"/>
    </row>
    <row r="191" spans="11:11" x14ac:dyDescent="0.25">
      <c r="K191" s="42"/>
    </row>
    <row r="192" spans="11:11" x14ac:dyDescent="0.25">
      <c r="K192" s="42"/>
    </row>
    <row r="193" spans="11:11" x14ac:dyDescent="0.25">
      <c r="K193" s="42"/>
    </row>
    <row r="194" spans="11:11" x14ac:dyDescent="0.25">
      <c r="K194" s="42"/>
    </row>
    <row r="195" spans="11:11" x14ac:dyDescent="0.25">
      <c r="K195" s="42"/>
    </row>
    <row r="196" spans="11:11" x14ac:dyDescent="0.25">
      <c r="K196" s="42"/>
    </row>
    <row r="197" spans="11:11" x14ac:dyDescent="0.25">
      <c r="K197" s="42"/>
    </row>
    <row r="198" spans="11:11" x14ac:dyDescent="0.25">
      <c r="K198" s="42"/>
    </row>
    <row r="199" spans="11:11" x14ac:dyDescent="0.25">
      <c r="K199" s="42"/>
    </row>
    <row r="200" spans="11:11" x14ac:dyDescent="0.25">
      <c r="K200" s="42"/>
    </row>
    <row r="201" spans="11:11" x14ac:dyDescent="0.25">
      <c r="K201" s="42"/>
    </row>
    <row r="202" spans="11:11" x14ac:dyDescent="0.25">
      <c r="K202" s="42"/>
    </row>
    <row r="203" spans="11:11" x14ac:dyDescent="0.25">
      <c r="K203" s="42"/>
    </row>
    <row r="204" spans="11:11" x14ac:dyDescent="0.25">
      <c r="K204" s="42"/>
    </row>
    <row r="205" spans="11:11" x14ac:dyDescent="0.25">
      <c r="K205" s="42"/>
    </row>
    <row r="206" spans="11:11" x14ac:dyDescent="0.25">
      <c r="K206" s="42"/>
    </row>
    <row r="207" spans="11:11" x14ac:dyDescent="0.25">
      <c r="K207" s="42"/>
    </row>
    <row r="208" spans="11:11" x14ac:dyDescent="0.25">
      <c r="K208" s="42"/>
    </row>
    <row r="209" spans="11:11" x14ac:dyDescent="0.25">
      <c r="K209" s="42"/>
    </row>
    <row r="210" spans="11:11" x14ac:dyDescent="0.25">
      <c r="K210" s="42"/>
    </row>
    <row r="211" spans="11:11" x14ac:dyDescent="0.25">
      <c r="K211" s="42"/>
    </row>
    <row r="212" spans="11:11" x14ac:dyDescent="0.25">
      <c r="K212" s="42"/>
    </row>
    <row r="213" spans="11:11" x14ac:dyDescent="0.25">
      <c r="K213" s="42"/>
    </row>
    <row r="214" spans="11:11" x14ac:dyDescent="0.25">
      <c r="K214" s="42"/>
    </row>
    <row r="215" spans="11:11" x14ac:dyDescent="0.25">
      <c r="K215" s="42"/>
    </row>
    <row r="216" spans="11:11" x14ac:dyDescent="0.25">
      <c r="K216" s="42"/>
    </row>
    <row r="217" spans="11:11" x14ac:dyDescent="0.25">
      <c r="K217" s="42"/>
    </row>
    <row r="218" spans="11:11" x14ac:dyDescent="0.25">
      <c r="K218" s="42"/>
    </row>
    <row r="219" spans="11:11" x14ac:dyDescent="0.25">
      <c r="K219" s="42"/>
    </row>
    <row r="220" spans="11:11" x14ac:dyDescent="0.25">
      <c r="K220" s="42"/>
    </row>
    <row r="221" spans="11:11" x14ac:dyDescent="0.25">
      <c r="K221" s="42"/>
    </row>
    <row r="222" spans="11:11" x14ac:dyDescent="0.25">
      <c r="K222" s="42"/>
    </row>
    <row r="223" spans="11:11" x14ac:dyDescent="0.25">
      <c r="K223" s="42"/>
    </row>
    <row r="224" spans="11:11" x14ac:dyDescent="0.25">
      <c r="K224" s="42"/>
    </row>
    <row r="225" spans="11:11" x14ac:dyDescent="0.25">
      <c r="K225" s="42"/>
    </row>
    <row r="226" spans="11:11" x14ac:dyDescent="0.25">
      <c r="K226" s="42"/>
    </row>
    <row r="227" spans="11:11" x14ac:dyDescent="0.25">
      <c r="K227" s="42"/>
    </row>
    <row r="228" spans="11:11" x14ac:dyDescent="0.25">
      <c r="K228" s="42"/>
    </row>
    <row r="229" spans="11:11" x14ac:dyDescent="0.25">
      <c r="K229" s="42"/>
    </row>
    <row r="230" spans="11:11" x14ac:dyDescent="0.25">
      <c r="K230" s="42"/>
    </row>
    <row r="231" spans="11:11" x14ac:dyDescent="0.25">
      <c r="K231" s="42"/>
    </row>
    <row r="232" spans="11:11" x14ac:dyDescent="0.25">
      <c r="K232" s="42"/>
    </row>
    <row r="233" spans="11:11" x14ac:dyDescent="0.25">
      <c r="K233" s="42"/>
    </row>
    <row r="234" spans="11:11" x14ac:dyDescent="0.25">
      <c r="K234" s="42"/>
    </row>
    <row r="235" spans="11:11" x14ac:dyDescent="0.25">
      <c r="K235" s="42"/>
    </row>
    <row r="236" spans="11:11" x14ac:dyDescent="0.25">
      <c r="K236" s="42"/>
    </row>
    <row r="237" spans="11:11" x14ac:dyDescent="0.25">
      <c r="K237" s="42"/>
    </row>
    <row r="238" spans="11:11" x14ac:dyDescent="0.25">
      <c r="K238" s="42"/>
    </row>
    <row r="239" spans="11:11" x14ac:dyDescent="0.25">
      <c r="K239" s="42"/>
    </row>
    <row r="240" spans="11:11" x14ac:dyDescent="0.25">
      <c r="K240" s="42"/>
    </row>
    <row r="241" spans="11:11" x14ac:dyDescent="0.25">
      <c r="K241" s="42"/>
    </row>
    <row r="242" spans="11:11" x14ac:dyDescent="0.25">
      <c r="K242" s="42"/>
    </row>
    <row r="243" spans="11:11" x14ac:dyDescent="0.25">
      <c r="K243" s="42"/>
    </row>
    <row r="244" spans="11:11" x14ac:dyDescent="0.25">
      <c r="K244" s="42"/>
    </row>
    <row r="245" spans="11:11" x14ac:dyDescent="0.25">
      <c r="K245" s="42"/>
    </row>
    <row r="246" spans="11:11" x14ac:dyDescent="0.25">
      <c r="K246" s="42"/>
    </row>
    <row r="247" spans="11:11" x14ac:dyDescent="0.25">
      <c r="K247" s="42"/>
    </row>
    <row r="248" spans="11:11" x14ac:dyDescent="0.25">
      <c r="K248" s="42"/>
    </row>
    <row r="249" spans="11:11" x14ac:dyDescent="0.25">
      <c r="K249" s="42"/>
    </row>
    <row r="250" spans="11:11" x14ac:dyDescent="0.25">
      <c r="K250" s="42"/>
    </row>
    <row r="251" spans="11:11" x14ac:dyDescent="0.25">
      <c r="K251" s="42"/>
    </row>
    <row r="252" spans="11:11" x14ac:dyDescent="0.25">
      <c r="K252" s="42"/>
    </row>
    <row r="253" spans="11:11" x14ac:dyDescent="0.25">
      <c r="K253" s="42"/>
    </row>
    <row r="254" spans="11:11" x14ac:dyDescent="0.25">
      <c r="K254" s="42"/>
    </row>
    <row r="255" spans="11:11" x14ac:dyDescent="0.25">
      <c r="K255" s="42"/>
    </row>
    <row r="256" spans="11:11" x14ac:dyDescent="0.25">
      <c r="K256" s="42"/>
    </row>
    <row r="257" spans="11:11" x14ac:dyDescent="0.25">
      <c r="K257" s="42"/>
    </row>
    <row r="258" spans="11:11" x14ac:dyDescent="0.25">
      <c r="K258" s="42"/>
    </row>
    <row r="259" spans="11:11" x14ac:dyDescent="0.25">
      <c r="K259" s="42"/>
    </row>
    <row r="260" spans="11:11" x14ac:dyDescent="0.25">
      <c r="K260" s="42"/>
    </row>
    <row r="261" spans="11:11" x14ac:dyDescent="0.25">
      <c r="K261" s="42"/>
    </row>
    <row r="262" spans="11:11" x14ac:dyDescent="0.25">
      <c r="K262" s="42"/>
    </row>
    <row r="263" spans="11:11" x14ac:dyDescent="0.25">
      <c r="K263" s="42"/>
    </row>
    <row r="264" spans="11:11" x14ac:dyDescent="0.25">
      <c r="K264" s="42"/>
    </row>
    <row r="265" spans="11:11" x14ac:dyDescent="0.25">
      <c r="K265" s="42"/>
    </row>
    <row r="266" spans="11:11" x14ac:dyDescent="0.25">
      <c r="K266" s="42"/>
    </row>
    <row r="267" spans="11:11" x14ac:dyDescent="0.25">
      <c r="K267" s="42"/>
    </row>
    <row r="268" spans="11:11" x14ac:dyDescent="0.25">
      <c r="K268" s="42"/>
    </row>
    <row r="269" spans="11:11" x14ac:dyDescent="0.25">
      <c r="K269" s="42"/>
    </row>
    <row r="270" spans="11:11" x14ac:dyDescent="0.25">
      <c r="K270" s="42"/>
    </row>
    <row r="271" spans="11:11" x14ac:dyDescent="0.25">
      <c r="K271" s="42"/>
    </row>
    <row r="272" spans="11:11" x14ac:dyDescent="0.25">
      <c r="K272" s="42"/>
    </row>
    <row r="273" spans="11:11" x14ac:dyDescent="0.25">
      <c r="K273" s="42"/>
    </row>
    <row r="274" spans="11:11" x14ac:dyDescent="0.25">
      <c r="K274" s="42"/>
    </row>
    <row r="275" spans="11:11" x14ac:dyDescent="0.25">
      <c r="K275" s="42"/>
    </row>
    <row r="276" spans="11:11" x14ac:dyDescent="0.25">
      <c r="K276" s="42"/>
    </row>
    <row r="277" spans="11:11" x14ac:dyDescent="0.25">
      <c r="K277" s="42"/>
    </row>
    <row r="278" spans="11:11" x14ac:dyDescent="0.25">
      <c r="K278" s="42"/>
    </row>
    <row r="279" spans="11:11" x14ac:dyDescent="0.25">
      <c r="K279" s="42"/>
    </row>
    <row r="280" spans="11:11" x14ac:dyDescent="0.25">
      <c r="K280" s="42"/>
    </row>
    <row r="281" spans="11:11" x14ac:dyDescent="0.25">
      <c r="K281" s="42"/>
    </row>
    <row r="282" spans="11:11" x14ac:dyDescent="0.25">
      <c r="K282" s="42"/>
    </row>
    <row r="283" spans="11:11" x14ac:dyDescent="0.25">
      <c r="K283" s="42"/>
    </row>
    <row r="284" spans="11:11" x14ac:dyDescent="0.25">
      <c r="K284" s="42"/>
    </row>
    <row r="285" spans="11:11" x14ac:dyDescent="0.25">
      <c r="K285" s="42"/>
    </row>
    <row r="286" spans="11:11" x14ac:dyDescent="0.25">
      <c r="K286" s="42"/>
    </row>
    <row r="287" spans="11:11" x14ac:dyDescent="0.25">
      <c r="K287" s="42"/>
    </row>
    <row r="288" spans="11:11" x14ac:dyDescent="0.25">
      <c r="K288" s="42"/>
    </row>
    <row r="289" spans="11:11" x14ac:dyDescent="0.25">
      <c r="K289" s="42"/>
    </row>
    <row r="290" spans="11:11" x14ac:dyDescent="0.25">
      <c r="K290" s="42"/>
    </row>
    <row r="291" spans="11:11" x14ac:dyDescent="0.25">
      <c r="K291" s="42"/>
    </row>
    <row r="292" spans="11:11" x14ac:dyDescent="0.25">
      <c r="K292" s="42"/>
    </row>
    <row r="293" spans="11:11" x14ac:dyDescent="0.25">
      <c r="K293" s="42"/>
    </row>
    <row r="294" spans="11:11" x14ac:dyDescent="0.25">
      <c r="K294" s="42"/>
    </row>
    <row r="295" spans="11:11" x14ac:dyDescent="0.25">
      <c r="K295" s="42"/>
    </row>
    <row r="296" spans="11:11" x14ac:dyDescent="0.25">
      <c r="K296" s="42"/>
    </row>
    <row r="297" spans="11:11" x14ac:dyDescent="0.25">
      <c r="K297" s="42"/>
    </row>
    <row r="298" spans="11:11" x14ac:dyDescent="0.25">
      <c r="K298" s="42"/>
    </row>
    <row r="299" spans="11:11" x14ac:dyDescent="0.25">
      <c r="K299" s="42"/>
    </row>
    <row r="300" spans="11:11" x14ac:dyDescent="0.25">
      <c r="K300" s="42"/>
    </row>
    <row r="301" spans="11:11" x14ac:dyDescent="0.25">
      <c r="K301" s="42"/>
    </row>
    <row r="302" spans="11:11" x14ac:dyDescent="0.25">
      <c r="K302" s="42"/>
    </row>
    <row r="303" spans="11:11" x14ac:dyDescent="0.25">
      <c r="K303" s="42"/>
    </row>
    <row r="304" spans="11:11" x14ac:dyDescent="0.25">
      <c r="K304" s="42"/>
    </row>
    <row r="305" spans="11:11" x14ac:dyDescent="0.25">
      <c r="K305" s="42"/>
    </row>
    <row r="306" spans="11:11" x14ac:dyDescent="0.25">
      <c r="K306" s="42"/>
    </row>
    <row r="307" spans="11:11" x14ac:dyDescent="0.25">
      <c r="K307" s="42"/>
    </row>
    <row r="308" spans="11:11" x14ac:dyDescent="0.25">
      <c r="K308" s="42"/>
    </row>
    <row r="309" spans="11:11" x14ac:dyDescent="0.25">
      <c r="K309" s="42"/>
    </row>
    <row r="310" spans="11:11" x14ac:dyDescent="0.25">
      <c r="K310" s="42"/>
    </row>
    <row r="311" spans="11:11" x14ac:dyDescent="0.25">
      <c r="K311" s="42"/>
    </row>
    <row r="312" spans="11:11" x14ac:dyDescent="0.25">
      <c r="K312" s="42"/>
    </row>
    <row r="313" spans="11:11" x14ac:dyDescent="0.25">
      <c r="K313" s="42"/>
    </row>
    <row r="314" spans="11:11" x14ac:dyDescent="0.25">
      <c r="K314" s="42"/>
    </row>
    <row r="315" spans="11:11" x14ac:dyDescent="0.25">
      <c r="K315" s="42"/>
    </row>
    <row r="316" spans="11:11" x14ac:dyDescent="0.25">
      <c r="K316" s="42"/>
    </row>
    <row r="317" spans="11:11" x14ac:dyDescent="0.25">
      <c r="K317" s="42"/>
    </row>
    <row r="318" spans="11:11" x14ac:dyDescent="0.25">
      <c r="K318" s="42"/>
    </row>
    <row r="319" spans="11:11" x14ac:dyDescent="0.25">
      <c r="K319" s="42"/>
    </row>
    <row r="320" spans="11:11" x14ac:dyDescent="0.25">
      <c r="K320" s="42"/>
    </row>
    <row r="321" spans="11:11" x14ac:dyDescent="0.25">
      <c r="K321" s="42"/>
    </row>
    <row r="322" spans="11:11" x14ac:dyDescent="0.25">
      <c r="K322" s="42"/>
    </row>
    <row r="323" spans="11:11" x14ac:dyDescent="0.25">
      <c r="K323" s="42"/>
    </row>
    <row r="324" spans="11:11" x14ac:dyDescent="0.25">
      <c r="K324" s="42"/>
    </row>
    <row r="325" spans="11:11" x14ac:dyDescent="0.25">
      <c r="K325" s="42"/>
    </row>
    <row r="326" spans="11:11" x14ac:dyDescent="0.25">
      <c r="K326" s="42"/>
    </row>
    <row r="327" spans="11:11" x14ac:dyDescent="0.25">
      <c r="K327" s="42"/>
    </row>
    <row r="328" spans="11:11" x14ac:dyDescent="0.25">
      <c r="K328" s="42"/>
    </row>
    <row r="329" spans="11:11" x14ac:dyDescent="0.25">
      <c r="K329" s="42"/>
    </row>
    <row r="330" spans="11:11" x14ac:dyDescent="0.25">
      <c r="K330" s="42"/>
    </row>
    <row r="331" spans="11:11" x14ac:dyDescent="0.25">
      <c r="K331" s="42"/>
    </row>
    <row r="332" spans="11:11" x14ac:dyDescent="0.25">
      <c r="K332" s="42"/>
    </row>
    <row r="333" spans="11:11" x14ac:dyDescent="0.25">
      <c r="K333" s="42"/>
    </row>
    <row r="334" spans="11:11" x14ac:dyDescent="0.25">
      <c r="K334" s="42"/>
    </row>
    <row r="335" spans="11:11" x14ac:dyDescent="0.25">
      <c r="K335" s="42"/>
    </row>
    <row r="336" spans="11:11" x14ac:dyDescent="0.25">
      <c r="K336" s="42"/>
    </row>
    <row r="337" spans="11:11" x14ac:dyDescent="0.25">
      <c r="K337" s="42"/>
    </row>
    <row r="338" spans="11:11" x14ac:dyDescent="0.25">
      <c r="K338" s="42"/>
    </row>
    <row r="339" spans="11:11" x14ac:dyDescent="0.25">
      <c r="K339" s="42"/>
    </row>
    <row r="340" spans="11:11" x14ac:dyDescent="0.25">
      <c r="K340" s="42"/>
    </row>
    <row r="341" spans="11:11" x14ac:dyDescent="0.25">
      <c r="K341" s="42"/>
    </row>
    <row r="342" spans="11:11" x14ac:dyDescent="0.25">
      <c r="K342" s="42"/>
    </row>
    <row r="343" spans="11:11" x14ac:dyDescent="0.25">
      <c r="K343" s="42"/>
    </row>
    <row r="344" spans="11:11" x14ac:dyDescent="0.25">
      <c r="K344" s="42"/>
    </row>
    <row r="345" spans="11:11" x14ac:dyDescent="0.25">
      <c r="K345" s="42"/>
    </row>
    <row r="346" spans="11:11" x14ac:dyDescent="0.25">
      <c r="K346" s="42"/>
    </row>
    <row r="347" spans="11:11" x14ac:dyDescent="0.25">
      <c r="K347" s="42"/>
    </row>
    <row r="348" spans="11:11" x14ac:dyDescent="0.25">
      <c r="K348" s="42"/>
    </row>
    <row r="349" spans="11:11" x14ac:dyDescent="0.25">
      <c r="K349" s="42"/>
    </row>
    <row r="350" spans="11:11" x14ac:dyDescent="0.25">
      <c r="K350" s="42"/>
    </row>
    <row r="351" spans="11:11" x14ac:dyDescent="0.25">
      <c r="K351" s="42"/>
    </row>
    <row r="352" spans="11:11" x14ac:dyDescent="0.25">
      <c r="K352" s="42"/>
    </row>
    <row r="353" spans="11:11" x14ac:dyDescent="0.25">
      <c r="K353" s="42"/>
    </row>
    <row r="354" spans="11:11" x14ac:dyDescent="0.25">
      <c r="K354" s="42"/>
    </row>
    <row r="355" spans="11:11" x14ac:dyDescent="0.25">
      <c r="K355" s="42"/>
    </row>
    <row r="356" spans="11:11" x14ac:dyDescent="0.25">
      <c r="K356" s="42"/>
    </row>
    <row r="357" spans="11:11" x14ac:dyDescent="0.25">
      <c r="K357" s="42"/>
    </row>
    <row r="358" spans="11:11" x14ac:dyDescent="0.25">
      <c r="K358" s="42"/>
    </row>
    <row r="359" spans="11:11" x14ac:dyDescent="0.25">
      <c r="K359" s="42"/>
    </row>
    <row r="360" spans="11:11" x14ac:dyDescent="0.25">
      <c r="K360" s="42"/>
    </row>
    <row r="361" spans="11:11" x14ac:dyDescent="0.25">
      <c r="K361" s="42"/>
    </row>
    <row r="362" spans="11:11" x14ac:dyDescent="0.25">
      <c r="K362" s="42"/>
    </row>
    <row r="363" spans="11:11" x14ac:dyDescent="0.25">
      <c r="K363" s="42"/>
    </row>
    <row r="364" spans="11:11" x14ac:dyDescent="0.25">
      <c r="K364" s="42"/>
    </row>
    <row r="365" spans="11:11" x14ac:dyDescent="0.25">
      <c r="K365" s="42"/>
    </row>
    <row r="366" spans="11:11" x14ac:dyDescent="0.25">
      <c r="K366" s="42"/>
    </row>
    <row r="367" spans="11:11" x14ac:dyDescent="0.25">
      <c r="K367" s="42"/>
    </row>
    <row r="368" spans="11:11" x14ac:dyDescent="0.25">
      <c r="K368" s="42"/>
    </row>
    <row r="369" spans="11:11" x14ac:dyDescent="0.25">
      <c r="K369" s="42"/>
    </row>
    <row r="370" spans="11:11" x14ac:dyDescent="0.25">
      <c r="K370" s="42"/>
    </row>
    <row r="371" spans="11:11" x14ac:dyDescent="0.25">
      <c r="K371" s="42"/>
    </row>
    <row r="372" spans="11:11" x14ac:dyDescent="0.25">
      <c r="K372" s="42"/>
    </row>
    <row r="373" spans="11:11" x14ac:dyDescent="0.25">
      <c r="K373" s="42"/>
    </row>
    <row r="374" spans="11:11" x14ac:dyDescent="0.25">
      <c r="K374" s="42"/>
    </row>
    <row r="375" spans="11:11" x14ac:dyDescent="0.25">
      <c r="K375" s="42"/>
    </row>
    <row r="376" spans="11:11" x14ac:dyDescent="0.25">
      <c r="K376" s="42"/>
    </row>
    <row r="377" spans="11:11" x14ac:dyDescent="0.25">
      <c r="K377" s="42"/>
    </row>
    <row r="378" spans="11:11" x14ac:dyDescent="0.25">
      <c r="K378" s="42"/>
    </row>
    <row r="379" spans="11:11" x14ac:dyDescent="0.25">
      <c r="K379" s="42"/>
    </row>
    <row r="380" spans="11:11" x14ac:dyDescent="0.25">
      <c r="K380" s="42"/>
    </row>
    <row r="381" spans="11:11" x14ac:dyDescent="0.25">
      <c r="K381" s="42"/>
    </row>
    <row r="382" spans="11:11" x14ac:dyDescent="0.25">
      <c r="K382" s="42"/>
    </row>
    <row r="383" spans="11:11" x14ac:dyDescent="0.25">
      <c r="K383" s="42"/>
    </row>
    <row r="384" spans="11:11" x14ac:dyDescent="0.25">
      <c r="K384" s="42"/>
    </row>
    <row r="385" spans="11:11" x14ac:dyDescent="0.25">
      <c r="K385" s="42"/>
    </row>
    <row r="386" spans="11:11" x14ac:dyDescent="0.25">
      <c r="K386" s="42"/>
    </row>
    <row r="387" spans="11:11" x14ac:dyDescent="0.25">
      <c r="K387" s="42"/>
    </row>
    <row r="388" spans="11:11" x14ac:dyDescent="0.25">
      <c r="K388" s="42"/>
    </row>
    <row r="389" spans="11:11" x14ac:dyDescent="0.25">
      <c r="K389" s="42"/>
    </row>
    <row r="390" spans="11:11" x14ac:dyDescent="0.25">
      <c r="K390" s="42"/>
    </row>
    <row r="391" spans="11:11" x14ac:dyDescent="0.25">
      <c r="K391" s="42"/>
    </row>
    <row r="392" spans="11:11" x14ac:dyDescent="0.25">
      <c r="K392" s="42"/>
    </row>
    <row r="393" spans="11:11" x14ac:dyDescent="0.25">
      <c r="K393" s="42"/>
    </row>
  </sheetData>
  <mergeCells count="14">
    <mergeCell ref="N1:N2"/>
    <mergeCell ref="H1:J1"/>
    <mergeCell ref="D1:G1"/>
    <mergeCell ref="A2:J2"/>
    <mergeCell ref="K1:K2"/>
    <mergeCell ref="A1:C1"/>
    <mergeCell ref="L1:L2"/>
    <mergeCell ref="M1:M2"/>
    <mergeCell ref="B4:B31"/>
    <mergeCell ref="B32:B51"/>
    <mergeCell ref="B52:B60"/>
    <mergeCell ref="A4:A31"/>
    <mergeCell ref="A32:A51"/>
    <mergeCell ref="A52:A60"/>
  </mergeCells>
  <phoneticPr fontId="0" type="noConversion"/>
  <conditionalFormatting sqref="K4">
    <cfRule type="cellIs" dxfId="209" priority="10" stopIfTrue="1" operator="greaterThan">
      <formula>0</formula>
    </cfRule>
    <cfRule type="cellIs" dxfId="208" priority="11" stopIfTrue="1" operator="greaterThan">
      <formula>0</formula>
    </cfRule>
    <cfRule type="cellIs" dxfId="207" priority="12" stopIfTrue="1" operator="greaterThan">
      <formula>0</formula>
    </cfRule>
  </conditionalFormatting>
  <conditionalFormatting sqref="K5:K60">
    <cfRule type="cellIs" dxfId="206" priority="7" stopIfTrue="1" operator="greaterThan">
      <formula>0</formula>
    </cfRule>
    <cfRule type="cellIs" dxfId="205" priority="8" stopIfTrue="1" operator="greaterThan">
      <formula>0</formula>
    </cfRule>
    <cfRule type="cellIs" dxfId="204" priority="9" stopIfTrue="1" operator="greaterThan">
      <formula>0</formula>
    </cfRule>
  </conditionalFormatting>
  <conditionalFormatting sqref="L4:N4">
    <cfRule type="cellIs" dxfId="203" priority="4" stopIfTrue="1" operator="greaterThan">
      <formula>0</formula>
    </cfRule>
    <cfRule type="cellIs" dxfId="202" priority="5" stopIfTrue="1" operator="greaterThan">
      <formula>0</formula>
    </cfRule>
    <cfRule type="cellIs" dxfId="201" priority="6" stopIfTrue="1" operator="greaterThan">
      <formula>0</formula>
    </cfRule>
  </conditionalFormatting>
  <conditionalFormatting sqref="L5:N60">
    <cfRule type="cellIs" dxfId="200" priority="1" stopIfTrue="1" operator="greaterThan">
      <formula>0</formula>
    </cfRule>
    <cfRule type="cellIs" dxfId="199" priority="2" stopIfTrue="1" operator="greaterThan">
      <formula>0</formula>
    </cfRule>
    <cfRule type="cellIs" dxfId="19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0"/>
  <sheetViews>
    <sheetView zoomScale="84" zoomScaleNormal="84" workbookViewId="0">
      <selection activeCell="H60" sqref="H60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4" width="12" style="18" customWidth="1"/>
    <col min="15" max="16384" width="9.7109375" style="15"/>
  </cols>
  <sheetData>
    <row r="1" spans="1:14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4" t="s">
        <v>133</v>
      </c>
      <c r="L1" s="104" t="s">
        <v>134</v>
      </c>
      <c r="M1" s="104" t="s">
        <v>168</v>
      </c>
      <c r="N1" s="104" t="s">
        <v>169</v>
      </c>
    </row>
    <row r="2" spans="1:14" ht="21.75" customHeight="1" x14ac:dyDescent="0.25">
      <c r="A2" s="103" t="s">
        <v>41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4"/>
    </row>
    <row r="3" spans="1:14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5" t="s">
        <v>2</v>
      </c>
      <c r="L3" s="65" t="s">
        <v>2</v>
      </c>
      <c r="M3" s="65" t="s">
        <v>2</v>
      </c>
      <c r="N3" s="65" t="s">
        <v>2</v>
      </c>
    </row>
    <row r="4" spans="1:14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H4-(SUM(K4:N4))</f>
        <v>0</v>
      </c>
      <c r="J4" s="74" t="str">
        <f>IF(I4&lt;0,"ATENÇÃO","OK")</f>
        <v>OK</v>
      </c>
      <c r="K4" s="19"/>
      <c r="L4" s="19"/>
      <c r="M4" s="19"/>
      <c r="N4" s="19"/>
    </row>
    <row r="5" spans="1:14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/>
      <c r="L5" s="19"/>
      <c r="M5" s="19"/>
      <c r="N5" s="19"/>
    </row>
    <row r="6" spans="1:14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/>
      <c r="L6" s="19"/>
      <c r="M6" s="19"/>
      <c r="N6" s="19"/>
    </row>
    <row r="7" spans="1:14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/>
      <c r="L7" s="19"/>
      <c r="M7" s="19"/>
      <c r="N7" s="19"/>
    </row>
    <row r="8" spans="1:14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/>
      <c r="L8" s="19"/>
      <c r="M8" s="19"/>
      <c r="N8" s="19"/>
    </row>
    <row r="9" spans="1:14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10</v>
      </c>
      <c r="I9" s="73">
        <f t="shared" si="0"/>
        <v>5</v>
      </c>
      <c r="J9" s="74" t="str">
        <f t="shared" si="1"/>
        <v>OK</v>
      </c>
      <c r="K9" s="19">
        <v>3</v>
      </c>
      <c r="L9" s="19"/>
      <c r="M9" s="19">
        <v>2</v>
      </c>
      <c r="N9" s="19"/>
    </row>
    <row r="10" spans="1:14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10</v>
      </c>
      <c r="I10" s="73">
        <f t="shared" si="0"/>
        <v>5</v>
      </c>
      <c r="J10" s="74" t="str">
        <f t="shared" si="1"/>
        <v>OK</v>
      </c>
      <c r="K10" s="19">
        <v>3</v>
      </c>
      <c r="L10" s="19"/>
      <c r="M10" s="19">
        <v>2</v>
      </c>
      <c r="N10" s="19"/>
    </row>
    <row r="11" spans="1:14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10</v>
      </c>
      <c r="I11" s="73">
        <f t="shared" si="0"/>
        <v>5</v>
      </c>
      <c r="J11" s="74" t="str">
        <f t="shared" si="1"/>
        <v>OK</v>
      </c>
      <c r="K11" s="19">
        <v>3</v>
      </c>
      <c r="L11" s="19"/>
      <c r="M11" s="19">
        <v>2</v>
      </c>
      <c r="N11" s="19"/>
    </row>
    <row r="12" spans="1:14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10</v>
      </c>
      <c r="I12" s="73">
        <f t="shared" si="0"/>
        <v>5</v>
      </c>
      <c r="J12" s="74" t="str">
        <f t="shared" si="1"/>
        <v>OK</v>
      </c>
      <c r="K12" s="19">
        <v>3</v>
      </c>
      <c r="L12" s="19"/>
      <c r="M12" s="19">
        <v>2</v>
      </c>
      <c r="N12" s="19"/>
    </row>
    <row r="13" spans="1:14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>
        <v>10</v>
      </c>
      <c r="I13" s="73">
        <f t="shared" si="0"/>
        <v>5</v>
      </c>
      <c r="J13" s="74" t="str">
        <f t="shared" si="1"/>
        <v>OK</v>
      </c>
      <c r="K13" s="19">
        <v>3</v>
      </c>
      <c r="L13" s="19"/>
      <c r="M13" s="19">
        <v>2</v>
      </c>
      <c r="N13" s="19"/>
    </row>
    <row r="14" spans="1:14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>
        <v>10</v>
      </c>
      <c r="I14" s="73">
        <f t="shared" si="0"/>
        <v>5</v>
      </c>
      <c r="J14" s="74" t="str">
        <f t="shared" si="1"/>
        <v>OK</v>
      </c>
      <c r="K14" s="19">
        <v>3</v>
      </c>
      <c r="L14" s="19"/>
      <c r="M14" s="19">
        <v>2</v>
      </c>
      <c r="N14" s="19"/>
    </row>
    <row r="15" spans="1:14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10</v>
      </c>
      <c r="I15" s="73">
        <f t="shared" si="0"/>
        <v>5</v>
      </c>
      <c r="J15" s="74" t="str">
        <f t="shared" si="1"/>
        <v>OK</v>
      </c>
      <c r="K15" s="19">
        <v>3</v>
      </c>
      <c r="L15" s="19"/>
      <c r="M15" s="19">
        <v>2</v>
      </c>
      <c r="N15" s="19"/>
    </row>
    <row r="16" spans="1:14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39"/>
      <c r="I16" s="73">
        <f t="shared" si="0"/>
        <v>0</v>
      </c>
      <c r="J16" s="74" t="str">
        <f t="shared" si="1"/>
        <v>OK</v>
      </c>
      <c r="K16" s="19"/>
      <c r="L16" s="19"/>
      <c r="M16" s="19"/>
      <c r="N16" s="19"/>
    </row>
    <row r="17" spans="1:14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38"/>
      <c r="I17" s="73">
        <f t="shared" si="0"/>
        <v>0</v>
      </c>
      <c r="J17" s="74" t="str">
        <f t="shared" si="1"/>
        <v>OK</v>
      </c>
      <c r="K17" s="19"/>
      <c r="L17" s="19"/>
      <c r="M17" s="19"/>
      <c r="N17" s="19"/>
    </row>
    <row r="18" spans="1:14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38"/>
      <c r="I18" s="73">
        <f t="shared" si="0"/>
        <v>0</v>
      </c>
      <c r="J18" s="74" t="str">
        <f t="shared" si="1"/>
        <v>OK</v>
      </c>
      <c r="K18" s="19"/>
      <c r="L18" s="19"/>
      <c r="M18" s="19"/>
      <c r="N18" s="19"/>
    </row>
    <row r="19" spans="1:14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15</v>
      </c>
      <c r="I19" s="73">
        <f t="shared" si="0"/>
        <v>7</v>
      </c>
      <c r="J19" s="74" t="str">
        <f t="shared" si="1"/>
        <v>OK</v>
      </c>
      <c r="K19" s="19">
        <v>5</v>
      </c>
      <c r="L19" s="19"/>
      <c r="M19" s="19">
        <v>3</v>
      </c>
      <c r="N19" s="19"/>
    </row>
    <row r="20" spans="1:14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15</v>
      </c>
      <c r="I20" s="73">
        <f t="shared" si="0"/>
        <v>7</v>
      </c>
      <c r="J20" s="74" t="str">
        <f t="shared" si="1"/>
        <v>OK</v>
      </c>
      <c r="K20" s="19">
        <v>5</v>
      </c>
      <c r="L20" s="19"/>
      <c r="M20" s="19">
        <v>3</v>
      </c>
      <c r="N20" s="19"/>
    </row>
    <row r="21" spans="1:14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15</v>
      </c>
      <c r="I21" s="73">
        <f t="shared" si="0"/>
        <v>7</v>
      </c>
      <c r="J21" s="74" t="str">
        <f t="shared" si="1"/>
        <v>OK</v>
      </c>
      <c r="K21" s="19">
        <v>5</v>
      </c>
      <c r="L21" s="19"/>
      <c r="M21" s="19">
        <v>3</v>
      </c>
      <c r="N21" s="19"/>
    </row>
    <row r="22" spans="1:14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15</v>
      </c>
      <c r="I22" s="73">
        <f t="shared" si="0"/>
        <v>7</v>
      </c>
      <c r="J22" s="74" t="str">
        <f t="shared" si="1"/>
        <v>OK</v>
      </c>
      <c r="K22" s="19">
        <v>5</v>
      </c>
      <c r="L22" s="19"/>
      <c r="M22" s="19">
        <v>3</v>
      </c>
      <c r="N22" s="19"/>
    </row>
    <row r="23" spans="1:14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15</v>
      </c>
      <c r="I23" s="73">
        <f t="shared" si="0"/>
        <v>7</v>
      </c>
      <c r="J23" s="74" t="str">
        <f t="shared" si="1"/>
        <v>OK</v>
      </c>
      <c r="K23" s="19">
        <v>5</v>
      </c>
      <c r="L23" s="19"/>
      <c r="M23" s="19">
        <v>3</v>
      </c>
      <c r="N23" s="19"/>
    </row>
    <row r="24" spans="1:14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15</v>
      </c>
      <c r="I24" s="73">
        <f t="shared" si="0"/>
        <v>7</v>
      </c>
      <c r="J24" s="74" t="str">
        <f t="shared" si="1"/>
        <v>OK</v>
      </c>
      <c r="K24" s="19">
        <v>5</v>
      </c>
      <c r="L24" s="19"/>
      <c r="M24" s="19">
        <v>3</v>
      </c>
      <c r="N24" s="19"/>
    </row>
    <row r="25" spans="1:14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15</v>
      </c>
      <c r="I25" s="73">
        <f t="shared" si="0"/>
        <v>7</v>
      </c>
      <c r="J25" s="74" t="str">
        <f t="shared" si="1"/>
        <v>OK</v>
      </c>
      <c r="K25" s="19">
        <v>5</v>
      </c>
      <c r="L25" s="19"/>
      <c r="M25" s="19">
        <v>3</v>
      </c>
      <c r="N25" s="19"/>
    </row>
    <row r="26" spans="1:14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38"/>
      <c r="I26" s="73">
        <f t="shared" si="0"/>
        <v>0</v>
      </c>
      <c r="J26" s="74" t="str">
        <f t="shared" si="1"/>
        <v>OK</v>
      </c>
      <c r="K26" s="19"/>
      <c r="L26" s="19"/>
      <c r="M26" s="19"/>
      <c r="N26" s="19"/>
    </row>
    <row r="27" spans="1:14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50</v>
      </c>
      <c r="I27" s="73">
        <f t="shared" si="0"/>
        <v>20</v>
      </c>
      <c r="J27" s="74" t="str">
        <f t="shared" si="1"/>
        <v>OK</v>
      </c>
      <c r="K27" s="19">
        <v>20</v>
      </c>
      <c r="L27" s="19"/>
      <c r="M27" s="19">
        <v>10</v>
      </c>
      <c r="N27" s="19"/>
    </row>
    <row r="28" spans="1:14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>
        <v>1</v>
      </c>
      <c r="I28" s="73">
        <f t="shared" si="0"/>
        <v>1</v>
      </c>
      <c r="J28" s="74" t="str">
        <f t="shared" si="1"/>
        <v>OK</v>
      </c>
      <c r="K28" s="19"/>
      <c r="L28" s="19"/>
      <c r="M28" s="19"/>
      <c r="N28" s="19"/>
    </row>
    <row r="29" spans="1:14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>
        <v>1</v>
      </c>
      <c r="I29" s="73">
        <f t="shared" si="0"/>
        <v>1</v>
      </c>
      <c r="J29" s="74" t="str">
        <f t="shared" si="1"/>
        <v>OK</v>
      </c>
      <c r="K29" s="19"/>
      <c r="L29" s="19"/>
      <c r="M29" s="19"/>
      <c r="N29" s="19"/>
    </row>
    <row r="30" spans="1:14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>
        <v>1</v>
      </c>
      <c r="I30" s="73">
        <f t="shared" si="0"/>
        <v>1</v>
      </c>
      <c r="J30" s="74" t="str">
        <f t="shared" si="1"/>
        <v>OK</v>
      </c>
      <c r="K30" s="19"/>
      <c r="L30" s="19"/>
      <c r="M30" s="19"/>
      <c r="N30" s="19"/>
    </row>
    <row r="31" spans="1:14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/>
      <c r="L31" s="19"/>
      <c r="M31" s="19"/>
      <c r="N31" s="19"/>
    </row>
    <row r="32" spans="1:14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79">
        <v>200</v>
      </c>
      <c r="I32" s="73">
        <f t="shared" si="0"/>
        <v>130</v>
      </c>
      <c r="J32" s="74" t="str">
        <f t="shared" si="1"/>
        <v>OK</v>
      </c>
      <c r="K32" s="19"/>
      <c r="L32" s="19">
        <v>50</v>
      </c>
      <c r="M32" s="19"/>
      <c r="N32" s="19">
        <v>20</v>
      </c>
    </row>
    <row r="33" spans="1:14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79">
        <v>30</v>
      </c>
      <c r="I33" s="73">
        <f t="shared" si="0"/>
        <v>14</v>
      </c>
      <c r="J33" s="74" t="str">
        <f t="shared" si="1"/>
        <v>OK</v>
      </c>
      <c r="K33" s="19"/>
      <c r="L33" s="19">
        <v>10</v>
      </c>
      <c r="M33" s="19"/>
      <c r="N33" s="19">
        <v>6</v>
      </c>
    </row>
    <row r="34" spans="1:14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79">
        <v>1</v>
      </c>
      <c r="I34" s="73">
        <f t="shared" si="0"/>
        <v>1</v>
      </c>
      <c r="J34" s="74" t="str">
        <f t="shared" si="1"/>
        <v>OK</v>
      </c>
      <c r="K34" s="19"/>
      <c r="L34" s="19"/>
      <c r="M34" s="19"/>
      <c r="N34" s="19"/>
    </row>
    <row r="35" spans="1:14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79">
        <v>1</v>
      </c>
      <c r="I35" s="73">
        <f t="shared" si="0"/>
        <v>1</v>
      </c>
      <c r="J35" s="74" t="str">
        <f t="shared" si="1"/>
        <v>OK</v>
      </c>
      <c r="K35" s="19"/>
      <c r="L35" s="19"/>
      <c r="M35" s="19"/>
      <c r="N35" s="19"/>
    </row>
    <row r="36" spans="1:14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79">
        <v>50</v>
      </c>
      <c r="I36" s="73">
        <f t="shared" ref="I36:I60" si="2">H36-(SUM(K36:N36))</f>
        <v>20</v>
      </c>
      <c r="J36" s="74" t="str">
        <f t="shared" si="1"/>
        <v>OK</v>
      </c>
      <c r="K36" s="19"/>
      <c r="L36" s="19">
        <v>20</v>
      </c>
      <c r="M36" s="19"/>
      <c r="N36" s="19">
        <v>10</v>
      </c>
    </row>
    <row r="37" spans="1:14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79">
        <v>10</v>
      </c>
      <c r="I37" s="73">
        <f t="shared" si="2"/>
        <v>1</v>
      </c>
      <c r="J37" s="74" t="str">
        <f t="shared" si="1"/>
        <v>OK</v>
      </c>
      <c r="K37" s="19"/>
      <c r="L37" s="19">
        <v>5</v>
      </c>
      <c r="M37" s="19"/>
      <c r="N37" s="19">
        <v>4</v>
      </c>
    </row>
    <row r="38" spans="1:14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79">
        <v>20</v>
      </c>
      <c r="I38" s="73">
        <f t="shared" si="2"/>
        <v>11</v>
      </c>
      <c r="J38" s="74" t="str">
        <f t="shared" si="1"/>
        <v>OK</v>
      </c>
      <c r="K38" s="19"/>
      <c r="L38" s="19">
        <v>5</v>
      </c>
      <c r="M38" s="19"/>
      <c r="N38" s="19">
        <v>4</v>
      </c>
    </row>
    <row r="39" spans="1:14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79">
        <v>10</v>
      </c>
      <c r="I39" s="73">
        <f t="shared" si="2"/>
        <v>5</v>
      </c>
      <c r="J39" s="74" t="str">
        <f t="shared" si="1"/>
        <v>OK</v>
      </c>
      <c r="K39" s="19"/>
      <c r="L39" s="19">
        <v>3</v>
      </c>
      <c r="M39" s="19"/>
      <c r="N39" s="19">
        <v>2</v>
      </c>
    </row>
    <row r="40" spans="1:14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79">
        <v>20</v>
      </c>
      <c r="I40" s="73">
        <f t="shared" si="2"/>
        <v>12</v>
      </c>
      <c r="J40" s="74" t="str">
        <f t="shared" si="1"/>
        <v>OK</v>
      </c>
      <c r="K40" s="19"/>
      <c r="L40" s="19">
        <v>5</v>
      </c>
      <c r="M40" s="19"/>
      <c r="N40" s="19">
        <v>3</v>
      </c>
    </row>
    <row r="41" spans="1:14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79">
        <v>10</v>
      </c>
      <c r="I41" s="73">
        <f t="shared" si="2"/>
        <v>5</v>
      </c>
      <c r="J41" s="74" t="str">
        <f t="shared" si="1"/>
        <v>OK</v>
      </c>
      <c r="K41" s="19"/>
      <c r="L41" s="19">
        <v>3</v>
      </c>
      <c r="M41" s="19"/>
      <c r="N41" s="19">
        <v>2</v>
      </c>
    </row>
    <row r="42" spans="1:14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9">
        <v>10</v>
      </c>
      <c r="I42" s="73">
        <f t="shared" si="2"/>
        <v>5</v>
      </c>
      <c r="J42" s="74" t="str">
        <f t="shared" si="1"/>
        <v>OK</v>
      </c>
      <c r="K42" s="19"/>
      <c r="L42" s="19">
        <v>3</v>
      </c>
      <c r="M42" s="19"/>
      <c r="N42" s="19">
        <v>2</v>
      </c>
    </row>
    <row r="43" spans="1:14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79">
        <v>1</v>
      </c>
      <c r="I43" s="73">
        <f t="shared" si="2"/>
        <v>1</v>
      </c>
      <c r="J43" s="74" t="str">
        <f t="shared" si="1"/>
        <v>OK</v>
      </c>
      <c r="K43" s="19"/>
      <c r="L43" s="19"/>
      <c r="M43" s="19"/>
      <c r="N43" s="19"/>
    </row>
    <row r="44" spans="1:14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79">
        <v>1</v>
      </c>
      <c r="I44" s="73">
        <f t="shared" si="2"/>
        <v>1</v>
      </c>
      <c r="J44" s="74" t="str">
        <f t="shared" si="1"/>
        <v>OK</v>
      </c>
      <c r="K44" s="19"/>
      <c r="L44" s="19"/>
      <c r="M44" s="19"/>
      <c r="N44" s="19"/>
    </row>
    <row r="45" spans="1:14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82">
        <v>5</v>
      </c>
      <c r="I45" s="73">
        <f t="shared" si="2"/>
        <v>1</v>
      </c>
      <c r="J45" s="74" t="str">
        <f t="shared" si="1"/>
        <v>OK</v>
      </c>
      <c r="K45" s="19"/>
      <c r="L45" s="19">
        <v>2</v>
      </c>
      <c r="M45" s="19"/>
      <c r="N45" s="19">
        <v>2</v>
      </c>
    </row>
    <row r="46" spans="1:14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82">
        <v>5</v>
      </c>
      <c r="I46" s="73">
        <f t="shared" si="2"/>
        <v>1</v>
      </c>
      <c r="J46" s="74" t="str">
        <f t="shared" si="1"/>
        <v>OK</v>
      </c>
      <c r="K46" s="19"/>
      <c r="L46" s="19">
        <v>2</v>
      </c>
      <c r="M46" s="19"/>
      <c r="N46" s="19">
        <v>2</v>
      </c>
    </row>
    <row r="47" spans="1:14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>
        <v>15</v>
      </c>
      <c r="I47" s="73">
        <f t="shared" si="2"/>
        <v>8</v>
      </c>
      <c r="J47" s="74" t="str">
        <f t="shared" si="1"/>
        <v>OK</v>
      </c>
      <c r="K47" s="19"/>
      <c r="L47" s="19">
        <v>5</v>
      </c>
      <c r="M47" s="19"/>
      <c r="N47" s="19">
        <v>2</v>
      </c>
    </row>
    <row r="48" spans="1:14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>
        <v>10</v>
      </c>
      <c r="I48" s="73">
        <f t="shared" si="2"/>
        <v>5</v>
      </c>
      <c r="J48" s="74" t="str">
        <f t="shared" si="1"/>
        <v>OK</v>
      </c>
      <c r="K48" s="19"/>
      <c r="L48" s="19">
        <v>3</v>
      </c>
      <c r="M48" s="19"/>
      <c r="N48" s="19">
        <v>2</v>
      </c>
    </row>
    <row r="49" spans="1:14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>
        <v>5</v>
      </c>
      <c r="I49" s="73">
        <f t="shared" si="2"/>
        <v>1</v>
      </c>
      <c r="J49" s="74" t="str">
        <f t="shared" si="1"/>
        <v>OK</v>
      </c>
      <c r="K49" s="19"/>
      <c r="L49" s="19">
        <v>2</v>
      </c>
      <c r="M49" s="19"/>
      <c r="N49" s="19">
        <v>2</v>
      </c>
    </row>
    <row r="50" spans="1:14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>
        <v>10</v>
      </c>
      <c r="I50" s="73">
        <f t="shared" si="2"/>
        <v>5</v>
      </c>
      <c r="J50" s="74" t="str">
        <f t="shared" si="1"/>
        <v>OK</v>
      </c>
      <c r="K50" s="19"/>
      <c r="L50" s="19">
        <v>3</v>
      </c>
      <c r="M50" s="19"/>
      <c r="N50" s="19">
        <v>2</v>
      </c>
    </row>
    <row r="51" spans="1:14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82">
        <v>15</v>
      </c>
      <c r="I51" s="73">
        <f t="shared" si="2"/>
        <v>7</v>
      </c>
      <c r="J51" s="74" t="str">
        <f t="shared" si="1"/>
        <v>OK</v>
      </c>
      <c r="K51" s="19"/>
      <c r="L51" s="19">
        <v>5</v>
      </c>
      <c r="M51" s="19"/>
      <c r="N51" s="19">
        <v>3</v>
      </c>
    </row>
    <row r="52" spans="1:14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>
        <v>15</v>
      </c>
      <c r="I52" s="73">
        <f t="shared" si="2"/>
        <v>7</v>
      </c>
      <c r="J52" s="74" t="str">
        <f t="shared" si="1"/>
        <v>OK</v>
      </c>
      <c r="K52" s="19">
        <v>5</v>
      </c>
      <c r="L52" s="19"/>
      <c r="M52" s="19">
        <v>3</v>
      </c>
      <c r="N52" s="19"/>
    </row>
    <row r="53" spans="1:14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>
        <v>10</v>
      </c>
      <c r="I53" s="73">
        <f t="shared" si="2"/>
        <v>4</v>
      </c>
      <c r="J53" s="74" t="str">
        <f t="shared" si="1"/>
        <v>OK</v>
      </c>
      <c r="K53" s="19">
        <v>3</v>
      </c>
      <c r="L53" s="19"/>
      <c r="M53" s="19">
        <v>3</v>
      </c>
      <c r="N53" s="19"/>
    </row>
    <row r="54" spans="1:14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>
        <v>5</v>
      </c>
      <c r="I54" s="73">
        <f t="shared" si="2"/>
        <v>1</v>
      </c>
      <c r="J54" s="74" t="str">
        <f t="shared" si="1"/>
        <v>OK</v>
      </c>
      <c r="K54" s="19">
        <v>2</v>
      </c>
      <c r="L54" s="19"/>
      <c r="M54" s="19">
        <v>2</v>
      </c>
      <c r="N54" s="19"/>
    </row>
    <row r="55" spans="1:14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7">
        <v>2</v>
      </c>
      <c r="I55" s="73">
        <f t="shared" si="2"/>
        <v>2</v>
      </c>
      <c r="J55" s="74" t="str">
        <f t="shared" si="1"/>
        <v>OK</v>
      </c>
      <c r="K55" s="19"/>
      <c r="L55" s="19"/>
      <c r="M55" s="19"/>
      <c r="N55" s="19"/>
    </row>
    <row r="56" spans="1:14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>
        <v>10</v>
      </c>
      <c r="I56" s="73">
        <f t="shared" si="2"/>
        <v>2</v>
      </c>
      <c r="J56" s="74" t="str">
        <f t="shared" si="1"/>
        <v>OK</v>
      </c>
      <c r="K56" s="19">
        <v>5</v>
      </c>
      <c r="L56" s="19"/>
      <c r="M56" s="19">
        <v>3</v>
      </c>
      <c r="N56" s="19"/>
    </row>
    <row r="57" spans="1:14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>
        <v>5</v>
      </c>
      <c r="I57" s="73">
        <f t="shared" si="2"/>
        <v>5</v>
      </c>
      <c r="J57" s="74" t="str">
        <f t="shared" si="1"/>
        <v>OK</v>
      </c>
      <c r="K57" s="19"/>
      <c r="L57" s="19"/>
      <c r="M57" s="19"/>
      <c r="N57" s="19"/>
    </row>
    <row r="58" spans="1:14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>
        <v>5</v>
      </c>
      <c r="I58" s="73">
        <f t="shared" si="2"/>
        <v>5</v>
      </c>
      <c r="J58" s="74" t="str">
        <f t="shared" si="1"/>
        <v>OK</v>
      </c>
      <c r="K58" s="19"/>
      <c r="L58" s="19"/>
      <c r="M58" s="19"/>
      <c r="N58" s="19"/>
    </row>
    <row r="59" spans="1:14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>
        <v>5</v>
      </c>
      <c r="I59" s="73">
        <f t="shared" si="2"/>
        <v>5</v>
      </c>
      <c r="J59" s="74" t="str">
        <f t="shared" si="1"/>
        <v>OK</v>
      </c>
      <c r="K59" s="19"/>
      <c r="L59" s="19"/>
      <c r="M59" s="19"/>
      <c r="N59" s="19"/>
    </row>
    <row r="60" spans="1:14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>
        <f>50-40</f>
        <v>10</v>
      </c>
      <c r="I60" s="73">
        <f t="shared" si="2"/>
        <v>10</v>
      </c>
      <c r="J60" s="74" t="str">
        <f t="shared" si="1"/>
        <v>OK</v>
      </c>
      <c r="K60" s="19"/>
      <c r="L60" s="19"/>
      <c r="M60" s="19"/>
      <c r="N60" s="19"/>
    </row>
  </sheetData>
  <mergeCells count="14">
    <mergeCell ref="N1:N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M1:M2"/>
    <mergeCell ref="A2:J2"/>
    <mergeCell ref="A4:A31"/>
    <mergeCell ref="B4:B31"/>
  </mergeCells>
  <conditionalFormatting sqref="K4">
    <cfRule type="cellIs" dxfId="197" priority="10" stopIfTrue="1" operator="greaterThan">
      <formula>0</formula>
    </cfRule>
    <cfRule type="cellIs" dxfId="196" priority="11" stopIfTrue="1" operator="greaterThan">
      <formula>0</formula>
    </cfRule>
    <cfRule type="cellIs" dxfId="195" priority="12" stopIfTrue="1" operator="greaterThan">
      <formula>0</formula>
    </cfRule>
  </conditionalFormatting>
  <conditionalFormatting sqref="K5:K60">
    <cfRule type="cellIs" dxfId="194" priority="7" stopIfTrue="1" operator="greaterThan">
      <formula>0</formula>
    </cfRule>
    <cfRule type="cellIs" dxfId="193" priority="8" stopIfTrue="1" operator="greaterThan">
      <formula>0</formula>
    </cfRule>
    <cfRule type="cellIs" dxfId="192" priority="9" stopIfTrue="1" operator="greaterThan">
      <formula>0</formula>
    </cfRule>
  </conditionalFormatting>
  <conditionalFormatting sqref="L4:N4">
    <cfRule type="cellIs" dxfId="191" priority="4" stopIfTrue="1" operator="greaterThan">
      <formula>0</formula>
    </cfRule>
    <cfRule type="cellIs" dxfId="190" priority="5" stopIfTrue="1" operator="greaterThan">
      <formula>0</formula>
    </cfRule>
    <cfRule type="cellIs" dxfId="189" priority="6" stopIfTrue="1" operator="greaterThan">
      <formula>0</formula>
    </cfRule>
  </conditionalFormatting>
  <conditionalFormatting sqref="L5:N60">
    <cfRule type="cellIs" dxfId="188" priority="1" stopIfTrue="1" operator="greaterThan">
      <formula>0</formula>
    </cfRule>
    <cfRule type="cellIs" dxfId="187" priority="2" stopIfTrue="1" operator="greaterThan">
      <formula>0</formula>
    </cfRule>
    <cfRule type="cellIs" dxfId="18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0"/>
  <sheetViews>
    <sheetView zoomScale="84" zoomScaleNormal="84" workbookViewId="0">
      <selection activeCell="I28" sqref="I28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4" width="12" style="18" customWidth="1"/>
    <col min="15" max="16384" width="9.7109375" style="15"/>
  </cols>
  <sheetData>
    <row r="1" spans="1:14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118</v>
      </c>
      <c r="L1" s="102" t="s">
        <v>119</v>
      </c>
      <c r="M1" s="102" t="s">
        <v>177</v>
      </c>
      <c r="N1" s="102" t="s">
        <v>178</v>
      </c>
    </row>
    <row r="2" spans="1:14" ht="21.75" customHeight="1" x14ac:dyDescent="0.25">
      <c r="A2" s="103" t="s">
        <v>30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  <c r="M2" s="102"/>
      <c r="N2" s="102"/>
    </row>
    <row r="3" spans="1:14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42158</v>
      </c>
      <c r="L3" s="61">
        <v>42219</v>
      </c>
      <c r="M3" s="61">
        <v>42412</v>
      </c>
      <c r="N3" s="61">
        <v>42466</v>
      </c>
    </row>
    <row r="4" spans="1:14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>H4-(SUM(K4:N4))</f>
        <v>0</v>
      </c>
      <c r="J4" s="74" t="str">
        <f>IF(I4&lt;0,"ATENÇÃO","OK")</f>
        <v>OK</v>
      </c>
      <c r="K4" s="19"/>
      <c r="L4" s="19">
        <v>0</v>
      </c>
      <c r="M4" s="19">
        <v>0</v>
      </c>
      <c r="N4" s="19">
        <v>0</v>
      </c>
    </row>
    <row r="5" spans="1:14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>H5-(SUM(K5:N5))</f>
        <v>0</v>
      </c>
      <c r="J5" s="74" t="str">
        <f t="shared" ref="J5:J60" si="0">IF(I5&lt;0,"ATENÇÃO","OK")</f>
        <v>OK</v>
      </c>
      <c r="K5" s="19">
        <v>0</v>
      </c>
      <c r="L5" s="19">
        <v>0</v>
      </c>
      <c r="M5" s="19">
        <v>0</v>
      </c>
      <c r="N5" s="19">
        <v>0</v>
      </c>
    </row>
    <row r="6" spans="1:14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>H6-(SUM(K6:N6))</f>
        <v>0</v>
      </c>
      <c r="J6" s="74" t="str">
        <f t="shared" si="0"/>
        <v>OK</v>
      </c>
      <c r="K6" s="19">
        <v>0</v>
      </c>
      <c r="L6" s="19">
        <v>0</v>
      </c>
      <c r="M6" s="19">
        <v>0</v>
      </c>
      <c r="N6" s="19">
        <v>0</v>
      </c>
    </row>
    <row r="7" spans="1:14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>H7-(SUM(K7:N7))</f>
        <v>0</v>
      </c>
      <c r="J7" s="74" t="str">
        <f t="shared" si="0"/>
        <v>OK</v>
      </c>
      <c r="K7" s="19">
        <v>0</v>
      </c>
      <c r="L7" s="19">
        <v>0</v>
      </c>
      <c r="M7" s="19">
        <v>0</v>
      </c>
      <c r="N7" s="19">
        <v>0</v>
      </c>
    </row>
    <row r="8" spans="1:14" ht="45.7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>H8-(SUM(K8:N8))</f>
        <v>0</v>
      </c>
      <c r="J8" s="74" t="str">
        <f t="shared" si="0"/>
        <v>OK</v>
      </c>
      <c r="K8" s="19">
        <v>0</v>
      </c>
      <c r="L8" s="19">
        <v>0</v>
      </c>
      <c r="M8" s="19">
        <v>0</v>
      </c>
      <c r="N8" s="19">
        <v>0</v>
      </c>
    </row>
    <row r="9" spans="1:14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20</v>
      </c>
      <c r="I9" s="73">
        <f>H9-(SUM(K9:N9))</f>
        <v>18</v>
      </c>
      <c r="J9" s="74" t="str">
        <f t="shared" si="0"/>
        <v>OK</v>
      </c>
      <c r="K9" s="19">
        <v>1</v>
      </c>
      <c r="L9" s="19">
        <v>1</v>
      </c>
      <c r="M9" s="19">
        <v>0</v>
      </c>
      <c r="N9" s="19">
        <v>0</v>
      </c>
    </row>
    <row r="10" spans="1:14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20</v>
      </c>
      <c r="I10" s="73">
        <f>H10-(SUM(K10:N10))</f>
        <v>18</v>
      </c>
      <c r="J10" s="74" t="str">
        <f t="shared" si="0"/>
        <v>OK</v>
      </c>
      <c r="K10" s="19">
        <v>1</v>
      </c>
      <c r="L10" s="19">
        <v>1</v>
      </c>
      <c r="M10" s="19">
        <v>0</v>
      </c>
      <c r="N10" s="19">
        <v>0</v>
      </c>
    </row>
    <row r="11" spans="1:14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40</v>
      </c>
      <c r="I11" s="73">
        <f>H11-(SUM(K11:N11))</f>
        <v>38</v>
      </c>
      <c r="J11" s="74" t="str">
        <f t="shared" si="0"/>
        <v>OK</v>
      </c>
      <c r="K11" s="19">
        <v>1</v>
      </c>
      <c r="L11" s="19">
        <v>1</v>
      </c>
      <c r="M11" s="19">
        <v>0</v>
      </c>
      <c r="N11" s="19">
        <v>0</v>
      </c>
    </row>
    <row r="12" spans="1:14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10</v>
      </c>
      <c r="I12" s="73">
        <f>H12-(SUM(K12:N12))</f>
        <v>3</v>
      </c>
      <c r="J12" s="74" t="str">
        <f t="shared" si="0"/>
        <v>OK</v>
      </c>
      <c r="K12" s="19">
        <v>1</v>
      </c>
      <c r="L12" s="19">
        <v>1</v>
      </c>
      <c r="M12" s="19">
        <v>5</v>
      </c>
      <c r="N12" s="19">
        <v>0</v>
      </c>
    </row>
    <row r="13" spans="1:14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>
        <v>10</v>
      </c>
      <c r="I13" s="73">
        <f>H13-(SUM(K13:N13))</f>
        <v>6</v>
      </c>
      <c r="J13" s="74" t="str">
        <f t="shared" si="0"/>
        <v>OK</v>
      </c>
      <c r="K13" s="19">
        <v>1</v>
      </c>
      <c r="L13" s="19">
        <v>1</v>
      </c>
      <c r="M13" s="19">
        <v>2</v>
      </c>
      <c r="N13" s="19">
        <v>0</v>
      </c>
    </row>
    <row r="14" spans="1:14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>
        <v>10</v>
      </c>
      <c r="I14" s="73">
        <f>H14-(SUM(K14:N14))</f>
        <v>8</v>
      </c>
      <c r="J14" s="74" t="str">
        <f t="shared" si="0"/>
        <v>OK</v>
      </c>
      <c r="K14" s="19">
        <v>1</v>
      </c>
      <c r="L14" s="19">
        <v>1</v>
      </c>
      <c r="M14" s="19">
        <v>0</v>
      </c>
      <c r="N14" s="19">
        <v>0</v>
      </c>
    </row>
    <row r="15" spans="1:14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10</v>
      </c>
      <c r="I15" s="73">
        <f>H15-(SUM(K15:N15))</f>
        <v>8</v>
      </c>
      <c r="J15" s="74" t="str">
        <f t="shared" si="0"/>
        <v>OK</v>
      </c>
      <c r="K15" s="19">
        <v>1</v>
      </c>
      <c r="L15" s="19">
        <v>1</v>
      </c>
      <c r="M15" s="19">
        <v>0</v>
      </c>
      <c r="N15" s="19">
        <v>0</v>
      </c>
    </row>
    <row r="16" spans="1:14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>
        <v>10</v>
      </c>
      <c r="I16" s="73">
        <f>H16-(SUM(K16:N16))</f>
        <v>9</v>
      </c>
      <c r="J16" s="74" t="str">
        <f t="shared" si="0"/>
        <v>OK</v>
      </c>
      <c r="K16" s="19">
        <v>0</v>
      </c>
      <c r="L16" s="19">
        <v>1</v>
      </c>
      <c r="M16" s="19">
        <v>0</v>
      </c>
      <c r="N16" s="19">
        <v>0</v>
      </c>
    </row>
    <row r="17" spans="1:14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>
        <v>10</v>
      </c>
      <c r="I17" s="73">
        <f>H17-(SUM(K17:N17))</f>
        <v>9</v>
      </c>
      <c r="J17" s="74" t="str">
        <f t="shared" si="0"/>
        <v>OK</v>
      </c>
      <c r="K17" s="19">
        <v>0</v>
      </c>
      <c r="L17" s="19">
        <v>1</v>
      </c>
      <c r="M17" s="19">
        <v>0</v>
      </c>
      <c r="N17" s="19">
        <v>0</v>
      </c>
    </row>
    <row r="18" spans="1:14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38">
        <v>10</v>
      </c>
      <c r="I18" s="73">
        <f>H18-(SUM(K18:N18))</f>
        <v>9</v>
      </c>
      <c r="J18" s="74" t="str">
        <f t="shared" si="0"/>
        <v>OK</v>
      </c>
      <c r="K18" s="19">
        <v>0</v>
      </c>
      <c r="L18" s="19">
        <v>1</v>
      </c>
      <c r="M18" s="19">
        <v>0</v>
      </c>
      <c r="N18" s="19">
        <v>0</v>
      </c>
    </row>
    <row r="19" spans="1:14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35</v>
      </c>
      <c r="I19" s="73">
        <f>H19-(SUM(K19:N19))</f>
        <v>34</v>
      </c>
      <c r="J19" s="74" t="str">
        <f t="shared" si="0"/>
        <v>OK</v>
      </c>
      <c r="K19" s="19">
        <v>0</v>
      </c>
      <c r="L19" s="19">
        <v>1</v>
      </c>
      <c r="M19" s="19">
        <v>0</v>
      </c>
      <c r="N19" s="19">
        <v>0</v>
      </c>
    </row>
    <row r="20" spans="1:14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35</v>
      </c>
      <c r="I20" s="73">
        <f>H20-(SUM(K20:N20))</f>
        <v>34</v>
      </c>
      <c r="J20" s="74" t="str">
        <f t="shared" si="0"/>
        <v>OK</v>
      </c>
      <c r="K20" s="19">
        <v>0</v>
      </c>
      <c r="L20" s="19">
        <v>1</v>
      </c>
      <c r="M20" s="19">
        <v>0</v>
      </c>
      <c r="N20" s="19">
        <v>0</v>
      </c>
    </row>
    <row r="21" spans="1:14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35</v>
      </c>
      <c r="I21" s="73">
        <f>H21-(SUM(K21:N21))</f>
        <v>35</v>
      </c>
      <c r="J21" s="74" t="str">
        <f t="shared" si="0"/>
        <v>OK</v>
      </c>
      <c r="K21" s="19">
        <v>0</v>
      </c>
      <c r="L21" s="19">
        <v>0</v>
      </c>
      <c r="M21" s="19">
        <v>0</v>
      </c>
      <c r="N21" s="19">
        <v>0</v>
      </c>
    </row>
    <row r="22" spans="1:14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20</v>
      </c>
      <c r="I22" s="73">
        <f>H22-(SUM(K22:N22))</f>
        <v>20</v>
      </c>
      <c r="J22" s="74" t="str">
        <f t="shared" si="0"/>
        <v>OK</v>
      </c>
      <c r="K22" s="19">
        <v>0</v>
      </c>
      <c r="L22" s="19">
        <v>0</v>
      </c>
      <c r="M22" s="19">
        <v>0</v>
      </c>
      <c r="N22" s="19">
        <v>0</v>
      </c>
    </row>
    <row r="23" spans="1:14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20</v>
      </c>
      <c r="I23" s="73">
        <f>H23-(SUM(K23:N23))</f>
        <v>19</v>
      </c>
      <c r="J23" s="74" t="str">
        <f t="shared" si="0"/>
        <v>OK</v>
      </c>
      <c r="K23" s="19">
        <v>0</v>
      </c>
      <c r="L23" s="19">
        <v>1</v>
      </c>
      <c r="M23" s="19">
        <v>0</v>
      </c>
      <c r="N23" s="19">
        <v>0</v>
      </c>
    </row>
    <row r="24" spans="1:14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20</v>
      </c>
      <c r="I24" s="73">
        <f>H24-(SUM(K24:N24))</f>
        <v>20</v>
      </c>
      <c r="J24" s="74" t="str">
        <f t="shared" si="0"/>
        <v>OK</v>
      </c>
      <c r="K24" s="19">
        <v>0</v>
      </c>
      <c r="L24" s="19">
        <v>0</v>
      </c>
      <c r="M24" s="19">
        <v>0</v>
      </c>
      <c r="N24" s="19">
        <v>0</v>
      </c>
    </row>
    <row r="25" spans="1:14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20</v>
      </c>
      <c r="I25" s="73">
        <f>H25-(SUM(K25:N25))</f>
        <v>20</v>
      </c>
      <c r="J25" s="74" t="str">
        <f t="shared" si="0"/>
        <v>OK</v>
      </c>
      <c r="K25" s="19">
        <v>0</v>
      </c>
      <c r="L25" s="19">
        <v>0</v>
      </c>
      <c r="M25" s="19">
        <v>0</v>
      </c>
      <c r="N25" s="19">
        <v>0</v>
      </c>
    </row>
    <row r="26" spans="1:14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>
        <v>20</v>
      </c>
      <c r="I26" s="73">
        <f>H26-(SUM(K26:N26))</f>
        <v>20</v>
      </c>
      <c r="J26" s="74" t="str">
        <f t="shared" si="0"/>
        <v>OK</v>
      </c>
      <c r="K26" s="19">
        <v>0</v>
      </c>
      <c r="L26" s="19">
        <v>0</v>
      </c>
      <c r="M26" s="19">
        <v>0</v>
      </c>
      <c r="N26" s="19">
        <v>0</v>
      </c>
    </row>
    <row r="27" spans="1:14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300</v>
      </c>
      <c r="I27" s="73">
        <f>H27-(SUM(K27:N27))</f>
        <v>297</v>
      </c>
      <c r="J27" s="74" t="str">
        <f>IF(I27&lt;0,"ATENÇÃO","OK")</f>
        <v>OK</v>
      </c>
      <c r="K27" s="19">
        <v>1</v>
      </c>
      <c r="L27" s="19">
        <v>2</v>
      </c>
      <c r="M27" s="19">
        <v>0</v>
      </c>
      <c r="N27" s="19">
        <v>0</v>
      </c>
    </row>
    <row r="28" spans="1:14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>
        <v>5</v>
      </c>
      <c r="I28" s="73">
        <f>H28-(SUM(K28:N28))</f>
        <v>5</v>
      </c>
      <c r="J28" s="74" t="str">
        <f t="shared" si="0"/>
        <v>OK</v>
      </c>
      <c r="K28" s="19">
        <v>0</v>
      </c>
      <c r="L28" s="19">
        <v>0</v>
      </c>
      <c r="M28" s="19">
        <v>0</v>
      </c>
      <c r="N28" s="19">
        <v>0</v>
      </c>
    </row>
    <row r="29" spans="1:14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>
        <v>5</v>
      </c>
      <c r="I29" s="73">
        <f>H29-(SUM(K29:N29))</f>
        <v>5</v>
      </c>
      <c r="J29" s="74" t="str">
        <f t="shared" si="0"/>
        <v>OK</v>
      </c>
      <c r="K29" s="19">
        <v>0</v>
      </c>
      <c r="L29" s="19">
        <v>0</v>
      </c>
      <c r="M29" s="19">
        <v>0</v>
      </c>
      <c r="N29" s="19">
        <v>0</v>
      </c>
    </row>
    <row r="30" spans="1:14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>
        <v>5</v>
      </c>
      <c r="I30" s="73">
        <f>H30-(SUM(K30:N30))</f>
        <v>5</v>
      </c>
      <c r="J30" s="74" t="str">
        <f t="shared" si="0"/>
        <v>OK</v>
      </c>
      <c r="K30" s="19">
        <v>0</v>
      </c>
      <c r="L30" s="19">
        <v>0</v>
      </c>
      <c r="M30" s="19">
        <v>0</v>
      </c>
      <c r="N30" s="19">
        <v>0</v>
      </c>
    </row>
    <row r="31" spans="1:14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>
        <v>5</v>
      </c>
      <c r="I31" s="73">
        <f>H31-(SUM(K31:N31))</f>
        <v>5</v>
      </c>
      <c r="J31" s="74" t="str">
        <f t="shared" si="0"/>
        <v>OK</v>
      </c>
      <c r="K31" s="19">
        <v>0</v>
      </c>
      <c r="L31" s="19">
        <v>0</v>
      </c>
      <c r="M31" s="19">
        <v>0</v>
      </c>
      <c r="N31" s="19">
        <v>0</v>
      </c>
    </row>
    <row r="32" spans="1:14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79">
        <v>30</v>
      </c>
      <c r="I32" s="73">
        <f>H32-(SUM(K32:N32))</f>
        <v>24</v>
      </c>
      <c r="J32" s="74" t="str">
        <f t="shared" si="0"/>
        <v>OK</v>
      </c>
      <c r="K32" s="19">
        <v>0</v>
      </c>
      <c r="L32" s="19">
        <v>0</v>
      </c>
      <c r="M32" s="19">
        <v>0</v>
      </c>
      <c r="N32" s="19">
        <v>6</v>
      </c>
    </row>
    <row r="33" spans="1:14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79">
        <v>20</v>
      </c>
      <c r="I33" s="73">
        <f>H33-(SUM(K33:N33))</f>
        <v>20</v>
      </c>
      <c r="J33" s="74" t="str">
        <f t="shared" si="0"/>
        <v>OK</v>
      </c>
      <c r="K33" s="19">
        <v>0</v>
      </c>
      <c r="L33" s="19">
        <v>0</v>
      </c>
      <c r="M33" s="19">
        <v>0</v>
      </c>
      <c r="N33" s="19">
        <v>0</v>
      </c>
    </row>
    <row r="34" spans="1:14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79">
        <v>2</v>
      </c>
      <c r="I34" s="73">
        <f>H34-(SUM(K34:N34))</f>
        <v>2</v>
      </c>
      <c r="J34" s="74" t="str">
        <f t="shared" si="0"/>
        <v>OK</v>
      </c>
      <c r="K34" s="19">
        <v>0</v>
      </c>
      <c r="L34" s="19">
        <v>0</v>
      </c>
      <c r="M34" s="19">
        <v>0</v>
      </c>
      <c r="N34" s="19">
        <v>0</v>
      </c>
    </row>
    <row r="35" spans="1:14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79">
        <v>2</v>
      </c>
      <c r="I35" s="73">
        <f>H35-(SUM(K35:N35))</f>
        <v>2</v>
      </c>
      <c r="J35" s="74" t="str">
        <f t="shared" si="0"/>
        <v>OK</v>
      </c>
      <c r="K35" s="19">
        <v>0</v>
      </c>
      <c r="L35" s="19">
        <v>0</v>
      </c>
      <c r="M35" s="19">
        <v>0</v>
      </c>
      <c r="N35" s="19">
        <v>0</v>
      </c>
    </row>
    <row r="36" spans="1:14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79">
        <v>20</v>
      </c>
      <c r="I36" s="73">
        <f>H36-(SUM(K36:N36))</f>
        <v>20</v>
      </c>
      <c r="J36" s="74" t="str">
        <f t="shared" si="0"/>
        <v>OK</v>
      </c>
      <c r="K36" s="19">
        <v>0</v>
      </c>
      <c r="L36" s="19">
        <v>0</v>
      </c>
      <c r="M36" s="19">
        <v>0</v>
      </c>
      <c r="N36" s="19">
        <v>0</v>
      </c>
    </row>
    <row r="37" spans="1:14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79">
        <v>10</v>
      </c>
      <c r="I37" s="73">
        <f>H37-(SUM(K37:N37))</f>
        <v>10</v>
      </c>
      <c r="J37" s="74" t="str">
        <f t="shared" si="0"/>
        <v>OK</v>
      </c>
      <c r="K37" s="19">
        <v>0</v>
      </c>
      <c r="L37" s="19">
        <v>0</v>
      </c>
      <c r="M37" s="19">
        <v>0</v>
      </c>
      <c r="N37" s="19">
        <v>0</v>
      </c>
    </row>
    <row r="38" spans="1:14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79">
        <v>10</v>
      </c>
      <c r="I38" s="73">
        <f>H38-(SUM(K38:N38))</f>
        <v>10</v>
      </c>
      <c r="J38" s="74" t="str">
        <f t="shared" si="0"/>
        <v>OK</v>
      </c>
      <c r="K38" s="19">
        <v>0</v>
      </c>
      <c r="L38" s="19">
        <v>0</v>
      </c>
      <c r="M38" s="19">
        <v>0</v>
      </c>
      <c r="N38" s="19">
        <v>0</v>
      </c>
    </row>
    <row r="39" spans="1:14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79">
        <v>10</v>
      </c>
      <c r="I39" s="73">
        <f>H39-(SUM(K39:N39))</f>
        <v>10</v>
      </c>
      <c r="J39" s="74" t="str">
        <f t="shared" si="0"/>
        <v>OK</v>
      </c>
      <c r="K39" s="19">
        <v>0</v>
      </c>
      <c r="L39" s="19">
        <v>0</v>
      </c>
      <c r="M39" s="19">
        <v>0</v>
      </c>
      <c r="N39" s="19">
        <v>0</v>
      </c>
    </row>
    <row r="40" spans="1:14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79">
        <v>10</v>
      </c>
      <c r="I40" s="73">
        <f>H40-(SUM(K40:N40))</f>
        <v>10</v>
      </c>
      <c r="J40" s="74" t="str">
        <f t="shared" si="0"/>
        <v>OK</v>
      </c>
      <c r="K40" s="19">
        <v>0</v>
      </c>
      <c r="L40" s="19">
        <v>0</v>
      </c>
      <c r="M40" s="19">
        <v>0</v>
      </c>
      <c r="N40" s="19">
        <v>0</v>
      </c>
    </row>
    <row r="41" spans="1:14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79">
        <v>10</v>
      </c>
      <c r="I41" s="73">
        <f>H41-(SUM(K41:N41))</f>
        <v>10</v>
      </c>
      <c r="J41" s="74" t="str">
        <f t="shared" si="0"/>
        <v>OK</v>
      </c>
      <c r="K41" s="19">
        <v>0</v>
      </c>
      <c r="L41" s="19">
        <v>0</v>
      </c>
      <c r="M41" s="19">
        <v>0</v>
      </c>
      <c r="N41" s="19">
        <v>0</v>
      </c>
    </row>
    <row r="42" spans="1:14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9">
        <v>10</v>
      </c>
      <c r="I42" s="73">
        <f>H42-(SUM(K42:N42))</f>
        <v>10</v>
      </c>
      <c r="J42" s="74" t="str">
        <f t="shared" si="0"/>
        <v>OK</v>
      </c>
      <c r="K42" s="19">
        <v>0</v>
      </c>
      <c r="L42" s="19">
        <v>0</v>
      </c>
      <c r="M42" s="19">
        <v>0</v>
      </c>
      <c r="N42" s="19">
        <v>0</v>
      </c>
    </row>
    <row r="43" spans="1:14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79">
        <v>1</v>
      </c>
      <c r="I43" s="73">
        <f>H43-(SUM(K43:N43))</f>
        <v>1</v>
      </c>
      <c r="J43" s="74" t="str">
        <f t="shared" si="0"/>
        <v>OK</v>
      </c>
      <c r="K43" s="19">
        <v>0</v>
      </c>
      <c r="L43" s="19">
        <v>0</v>
      </c>
      <c r="M43" s="19">
        <v>0</v>
      </c>
      <c r="N43" s="19">
        <v>0</v>
      </c>
    </row>
    <row r="44" spans="1:14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79">
        <v>1</v>
      </c>
      <c r="I44" s="73">
        <f>H44-(SUM(K44:N44))</f>
        <v>1</v>
      </c>
      <c r="J44" s="74" t="str">
        <f t="shared" si="0"/>
        <v>OK</v>
      </c>
      <c r="K44" s="19">
        <v>0</v>
      </c>
      <c r="L44" s="19">
        <v>0</v>
      </c>
      <c r="M44" s="19">
        <v>0</v>
      </c>
      <c r="N44" s="19">
        <v>0</v>
      </c>
    </row>
    <row r="45" spans="1:14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>
        <v>10</v>
      </c>
      <c r="I45" s="73">
        <f>H45-(SUM(K45:N45))</f>
        <v>10</v>
      </c>
      <c r="J45" s="74" t="str">
        <f t="shared" si="0"/>
        <v>OK</v>
      </c>
      <c r="K45" s="19">
        <v>0</v>
      </c>
      <c r="L45" s="19">
        <v>0</v>
      </c>
      <c r="M45" s="19">
        <v>0</v>
      </c>
      <c r="N45" s="19">
        <v>0</v>
      </c>
    </row>
    <row r="46" spans="1:14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>
        <v>10</v>
      </c>
      <c r="I46" s="73">
        <f>H46-(SUM(K46:N46))</f>
        <v>10</v>
      </c>
      <c r="J46" s="74" t="str">
        <f t="shared" si="0"/>
        <v>OK</v>
      </c>
      <c r="K46" s="19">
        <v>0</v>
      </c>
      <c r="L46" s="19">
        <v>0</v>
      </c>
      <c r="M46" s="19">
        <v>0</v>
      </c>
      <c r="N46" s="19">
        <v>0</v>
      </c>
    </row>
    <row r="47" spans="1:14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>
        <v>10</v>
      </c>
      <c r="I47" s="73">
        <f>H47-(SUM(K47:N47))</f>
        <v>6</v>
      </c>
      <c r="J47" s="74" t="str">
        <f t="shared" si="0"/>
        <v>OK</v>
      </c>
      <c r="K47" s="19">
        <v>0</v>
      </c>
      <c r="L47" s="19">
        <v>0</v>
      </c>
      <c r="M47" s="19">
        <v>1</v>
      </c>
      <c r="N47" s="19">
        <v>3</v>
      </c>
    </row>
    <row r="48" spans="1:14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>
        <v>5</v>
      </c>
      <c r="I48" s="73">
        <f>H48-(SUM(K48:N48))</f>
        <v>5</v>
      </c>
      <c r="J48" s="74" t="str">
        <f t="shared" si="0"/>
        <v>OK</v>
      </c>
      <c r="K48" s="19">
        <v>0</v>
      </c>
      <c r="L48" s="19">
        <v>0</v>
      </c>
      <c r="M48" s="19">
        <v>0</v>
      </c>
      <c r="N48" s="19">
        <v>0</v>
      </c>
    </row>
    <row r="49" spans="1:14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>
        <v>5</v>
      </c>
      <c r="I49" s="73">
        <f>H49-(SUM(K49:N49))</f>
        <v>5</v>
      </c>
      <c r="J49" s="74" t="str">
        <f t="shared" si="0"/>
        <v>OK</v>
      </c>
      <c r="K49" s="19">
        <v>0</v>
      </c>
      <c r="L49" s="19">
        <v>0</v>
      </c>
      <c r="M49" s="19">
        <v>0</v>
      </c>
      <c r="N49" s="19">
        <v>0</v>
      </c>
    </row>
    <row r="50" spans="1:14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>
        <v>10</v>
      </c>
      <c r="I50" s="73">
        <f>H50-(SUM(K50:N50))</f>
        <v>10</v>
      </c>
      <c r="J50" s="74" t="str">
        <f t="shared" si="0"/>
        <v>OK</v>
      </c>
      <c r="K50" s="19">
        <v>0</v>
      </c>
      <c r="L50" s="19">
        <v>0</v>
      </c>
      <c r="M50" s="19">
        <v>0</v>
      </c>
      <c r="N50" s="19">
        <v>0</v>
      </c>
    </row>
    <row r="51" spans="1:14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>
        <v>10</v>
      </c>
      <c r="I51" s="73">
        <f>H51-(SUM(K51:N51))</f>
        <v>10</v>
      </c>
      <c r="J51" s="74" t="str">
        <f t="shared" si="0"/>
        <v>OK</v>
      </c>
      <c r="K51" s="19">
        <v>0</v>
      </c>
      <c r="L51" s="19">
        <v>0</v>
      </c>
      <c r="M51" s="19">
        <v>0</v>
      </c>
      <c r="N51" s="19">
        <v>0</v>
      </c>
    </row>
    <row r="52" spans="1:14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>
        <v>10</v>
      </c>
      <c r="I52" s="73">
        <f>H52-(SUM(K52:N52))</f>
        <v>6</v>
      </c>
      <c r="J52" s="74" t="str">
        <f t="shared" si="0"/>
        <v>OK</v>
      </c>
      <c r="K52" s="19">
        <v>0</v>
      </c>
      <c r="L52" s="19">
        <v>0</v>
      </c>
      <c r="M52" s="19">
        <v>1</v>
      </c>
      <c r="N52" s="19">
        <v>3</v>
      </c>
    </row>
    <row r="53" spans="1:14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>
        <v>10</v>
      </c>
      <c r="I53" s="73">
        <f>H53-(SUM(K53:N53))</f>
        <v>10</v>
      </c>
      <c r="J53" s="74" t="str">
        <f t="shared" si="0"/>
        <v>OK</v>
      </c>
      <c r="K53" s="19">
        <v>0</v>
      </c>
      <c r="L53" s="19">
        <v>0</v>
      </c>
      <c r="M53" s="19">
        <v>0</v>
      </c>
      <c r="N53" s="19">
        <v>0</v>
      </c>
    </row>
    <row r="54" spans="1:14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>
        <v>10</v>
      </c>
      <c r="I54" s="73">
        <f>H54-(SUM(K54:N54))</f>
        <v>10</v>
      </c>
      <c r="J54" s="74" t="str">
        <f t="shared" si="0"/>
        <v>OK</v>
      </c>
      <c r="K54" s="19">
        <v>0</v>
      </c>
      <c r="L54" s="19">
        <v>0</v>
      </c>
      <c r="M54" s="19">
        <v>0</v>
      </c>
      <c r="N54" s="19">
        <v>0</v>
      </c>
    </row>
    <row r="55" spans="1:14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>
        <v>15</v>
      </c>
      <c r="I55" s="73">
        <f>H55-(SUM(K55:N55))</f>
        <v>15</v>
      </c>
      <c r="J55" s="74" t="str">
        <f t="shared" si="0"/>
        <v>OK</v>
      </c>
      <c r="K55" s="19">
        <v>0</v>
      </c>
      <c r="L55" s="19">
        <v>0</v>
      </c>
      <c r="M55" s="19">
        <v>0</v>
      </c>
      <c r="N55" s="19">
        <v>0</v>
      </c>
    </row>
    <row r="56" spans="1:14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>
        <v>10</v>
      </c>
      <c r="I56" s="73">
        <f>H56-(SUM(K56:N56))</f>
        <v>10</v>
      </c>
      <c r="J56" s="74" t="str">
        <f t="shared" si="0"/>
        <v>OK</v>
      </c>
      <c r="K56" s="19">
        <v>0</v>
      </c>
      <c r="L56" s="19">
        <v>0</v>
      </c>
      <c r="M56" s="19">
        <v>0</v>
      </c>
      <c r="N56" s="19">
        <v>0</v>
      </c>
    </row>
    <row r="57" spans="1:14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>
        <v>10</v>
      </c>
      <c r="I57" s="73">
        <f>H57-(SUM(K57:N57))</f>
        <v>10</v>
      </c>
      <c r="J57" s="74" t="str">
        <f t="shared" si="0"/>
        <v>OK</v>
      </c>
      <c r="K57" s="19">
        <v>0</v>
      </c>
      <c r="L57" s="19">
        <v>0</v>
      </c>
      <c r="M57" s="19">
        <v>0</v>
      </c>
      <c r="N57" s="19">
        <v>0</v>
      </c>
    </row>
    <row r="58" spans="1:14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>
        <v>30</v>
      </c>
      <c r="I58" s="73">
        <f>H58-(SUM(K58:N58))</f>
        <v>30</v>
      </c>
      <c r="J58" s="74" t="str">
        <f t="shared" si="0"/>
        <v>OK</v>
      </c>
      <c r="K58" s="19">
        <v>0</v>
      </c>
      <c r="L58" s="19">
        <v>0</v>
      </c>
      <c r="M58" s="19">
        <v>0</v>
      </c>
      <c r="N58" s="19">
        <v>0</v>
      </c>
    </row>
    <row r="59" spans="1:14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>
        <v>5</v>
      </c>
      <c r="I59" s="73">
        <f>H59-(SUM(K59:N59))</f>
        <v>5</v>
      </c>
      <c r="J59" s="74" t="str">
        <f t="shared" si="0"/>
        <v>OK</v>
      </c>
      <c r="K59" s="19">
        <v>0</v>
      </c>
      <c r="L59" s="19">
        <v>0</v>
      </c>
      <c r="M59" s="19">
        <v>0</v>
      </c>
      <c r="N59" s="19">
        <v>0</v>
      </c>
    </row>
    <row r="60" spans="1:14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>
        <v>5</v>
      </c>
      <c r="I60" s="73">
        <f>H60-(SUM(K60:N60))</f>
        <v>5</v>
      </c>
      <c r="J60" s="74" t="str">
        <f t="shared" si="0"/>
        <v>OK</v>
      </c>
      <c r="K60" s="19">
        <v>0</v>
      </c>
      <c r="L60" s="19">
        <v>0</v>
      </c>
      <c r="M60" s="19">
        <v>0</v>
      </c>
      <c r="N60" s="19">
        <v>0</v>
      </c>
    </row>
  </sheetData>
  <mergeCells count="14">
    <mergeCell ref="A2:J2"/>
    <mergeCell ref="A4:A31"/>
    <mergeCell ref="B4:B31"/>
    <mergeCell ref="N1:N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M1:M2"/>
  </mergeCells>
  <conditionalFormatting sqref="K4">
    <cfRule type="cellIs" dxfId="179" priority="22" stopIfTrue="1" operator="greaterThan">
      <formula>0</formula>
    </cfRule>
    <cfRule type="cellIs" dxfId="178" priority="23" stopIfTrue="1" operator="greaterThan">
      <formula>0</formula>
    </cfRule>
    <cfRule type="cellIs" dxfId="177" priority="24" stopIfTrue="1" operator="greaterThan">
      <formula>0</formula>
    </cfRule>
  </conditionalFormatting>
  <conditionalFormatting sqref="K5:K60">
    <cfRule type="cellIs" dxfId="176" priority="19" stopIfTrue="1" operator="greaterThan">
      <formula>0</formula>
    </cfRule>
    <cfRule type="cellIs" dxfId="175" priority="20" stopIfTrue="1" operator="greaterThan">
      <formula>0</formula>
    </cfRule>
    <cfRule type="cellIs" dxfId="174" priority="21" stopIfTrue="1" operator="greaterThan">
      <formula>0</formula>
    </cfRule>
  </conditionalFormatting>
  <conditionalFormatting sqref="L4:N4">
    <cfRule type="cellIs" dxfId="173" priority="16" stopIfTrue="1" operator="greaterThan">
      <formula>0</formula>
    </cfRule>
    <cfRule type="cellIs" dxfId="172" priority="17" stopIfTrue="1" operator="greaterThan">
      <formula>0</formula>
    </cfRule>
    <cfRule type="cellIs" dxfId="171" priority="18" stopIfTrue="1" operator="greaterThan">
      <formula>0</formula>
    </cfRule>
  </conditionalFormatting>
  <conditionalFormatting sqref="L5:N8 L29:N60 M9:N28">
    <cfRule type="cellIs" dxfId="170" priority="13" stopIfTrue="1" operator="greaterThan">
      <formula>0</formula>
    </cfRule>
    <cfRule type="cellIs" dxfId="169" priority="14" stopIfTrue="1" operator="greaterThan">
      <formula>0</formula>
    </cfRule>
    <cfRule type="cellIs" dxfId="168" priority="15" stopIfTrue="1" operator="greaterThan">
      <formula>0</formula>
    </cfRule>
  </conditionalFormatting>
  <conditionalFormatting sqref="K4">
    <cfRule type="cellIs" dxfId="167" priority="10" stopIfTrue="1" operator="greaterThan">
      <formula>0</formula>
    </cfRule>
    <cfRule type="cellIs" dxfId="166" priority="11" stopIfTrue="1" operator="greaterThan">
      <formula>0</formula>
    </cfRule>
    <cfRule type="cellIs" dxfId="165" priority="12" stopIfTrue="1" operator="greaterThan">
      <formula>0</formula>
    </cfRule>
  </conditionalFormatting>
  <conditionalFormatting sqref="K5:K60">
    <cfRule type="cellIs" dxfId="164" priority="7" stopIfTrue="1" operator="greaterThan">
      <formula>0</formula>
    </cfRule>
    <cfRule type="cellIs" dxfId="163" priority="8" stopIfTrue="1" operator="greaterThan">
      <formula>0</formula>
    </cfRule>
    <cfRule type="cellIs" dxfId="162" priority="9" stopIfTrue="1" operator="greaterThan">
      <formula>0</formula>
    </cfRule>
  </conditionalFormatting>
  <conditionalFormatting sqref="L28">
    <cfRule type="cellIs" dxfId="161" priority="4" stopIfTrue="1" operator="greaterThan">
      <formula>0</formula>
    </cfRule>
    <cfRule type="cellIs" dxfId="160" priority="5" stopIfTrue="1" operator="greaterThan">
      <formula>0</formula>
    </cfRule>
    <cfRule type="cellIs" dxfId="159" priority="6" stopIfTrue="1" operator="greaterThan">
      <formula>0</formula>
    </cfRule>
  </conditionalFormatting>
  <conditionalFormatting sqref="L9:L27">
    <cfRule type="cellIs" dxfId="158" priority="1" stopIfTrue="1" operator="greaterThan">
      <formula>0</formula>
    </cfRule>
    <cfRule type="cellIs" dxfId="157" priority="2" stopIfTrue="1" operator="greaterThan">
      <formula>0</formula>
    </cfRule>
    <cfRule type="cellIs" dxfId="15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="84" zoomScaleNormal="84" workbookViewId="0">
      <selection activeCell="Q1" sqref="Q1:Q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7" width="13.85546875" style="18" customWidth="1"/>
    <col min="18" max="16384" width="9.7109375" style="15"/>
  </cols>
  <sheetData>
    <row r="1" spans="1:17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120</v>
      </c>
      <c r="L1" s="105" t="s">
        <v>149</v>
      </c>
      <c r="M1" s="102" t="s">
        <v>150</v>
      </c>
      <c r="N1" s="102" t="s">
        <v>151</v>
      </c>
      <c r="O1" s="102" t="s">
        <v>152</v>
      </c>
      <c r="P1" s="102" t="s">
        <v>153</v>
      </c>
      <c r="Q1" s="102" t="s">
        <v>154</v>
      </c>
    </row>
    <row r="2" spans="1:17" ht="21.75" customHeight="1" x14ac:dyDescent="0.25">
      <c r="A2" s="103" t="s">
        <v>29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5"/>
      <c r="M2" s="102"/>
      <c r="N2" s="102"/>
      <c r="O2" s="102"/>
      <c r="P2" s="102"/>
      <c r="Q2" s="102"/>
    </row>
    <row r="3" spans="1:17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4">
        <v>42206</v>
      </c>
      <c r="L3" s="61">
        <v>42311</v>
      </c>
      <c r="M3" s="61">
        <v>42314</v>
      </c>
      <c r="N3" s="61">
        <v>42437</v>
      </c>
      <c r="O3" s="61">
        <v>42437</v>
      </c>
      <c r="P3" s="61">
        <v>42437</v>
      </c>
      <c r="Q3" s="61">
        <v>42479</v>
      </c>
    </row>
    <row r="4" spans="1:17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H4-(SUM(K4:Q4))</f>
        <v>0</v>
      </c>
      <c r="J4" s="74" t="str">
        <f>IF(I4&lt;0,"ATENÇÃO","OK")</f>
        <v>OK</v>
      </c>
      <c r="K4" s="19"/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</row>
    <row r="5" spans="1:17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</row>
    <row r="6" spans="1:17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</row>
    <row r="7" spans="1:17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</row>
    <row r="8" spans="1:17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</row>
    <row r="9" spans="1:17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12</v>
      </c>
      <c r="I9" s="73">
        <f t="shared" si="0"/>
        <v>6</v>
      </c>
      <c r="J9" s="74" t="str">
        <f t="shared" si="1"/>
        <v>OK</v>
      </c>
      <c r="K9" s="19">
        <v>6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</row>
    <row r="10" spans="1:17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40">
        <v>15</v>
      </c>
      <c r="I10" s="73">
        <f t="shared" si="0"/>
        <v>0</v>
      </c>
      <c r="J10" s="74" t="str">
        <f t="shared" si="1"/>
        <v>OK</v>
      </c>
      <c r="K10" s="19">
        <v>15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spans="1:17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40">
        <v>12</v>
      </c>
      <c r="I11" s="73">
        <f t="shared" si="0"/>
        <v>5</v>
      </c>
      <c r="J11" s="74" t="str">
        <f t="shared" si="1"/>
        <v>OK</v>
      </c>
      <c r="K11" s="19">
        <v>6</v>
      </c>
      <c r="L11" s="19">
        <v>0</v>
      </c>
      <c r="M11" s="19">
        <v>0</v>
      </c>
      <c r="N11" s="19">
        <v>1</v>
      </c>
      <c r="O11" s="19">
        <v>0</v>
      </c>
      <c r="P11" s="19">
        <v>0</v>
      </c>
      <c r="Q11" s="19">
        <v>0</v>
      </c>
    </row>
    <row r="12" spans="1:17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40">
        <v>7</v>
      </c>
      <c r="I12" s="73">
        <f t="shared" si="0"/>
        <v>2</v>
      </c>
      <c r="J12" s="74" t="str">
        <f t="shared" si="1"/>
        <v>OK</v>
      </c>
      <c r="K12" s="19">
        <v>4</v>
      </c>
      <c r="L12" s="19">
        <v>0</v>
      </c>
      <c r="M12" s="19">
        <v>0</v>
      </c>
      <c r="N12" s="19">
        <v>1</v>
      </c>
      <c r="O12" s="19">
        <v>0</v>
      </c>
      <c r="P12" s="19">
        <v>0</v>
      </c>
      <c r="Q12" s="19">
        <v>0</v>
      </c>
    </row>
    <row r="13" spans="1:17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40">
        <v>6</v>
      </c>
      <c r="I13" s="73">
        <f t="shared" si="0"/>
        <v>2</v>
      </c>
      <c r="J13" s="74" t="str">
        <f t="shared" si="1"/>
        <v>OK</v>
      </c>
      <c r="K13" s="19">
        <v>3</v>
      </c>
      <c r="L13" s="19">
        <v>0</v>
      </c>
      <c r="M13" s="19">
        <v>0</v>
      </c>
      <c r="N13" s="19">
        <v>1</v>
      </c>
      <c r="O13" s="19">
        <v>0</v>
      </c>
      <c r="P13" s="19">
        <v>0</v>
      </c>
      <c r="Q13" s="19">
        <v>0</v>
      </c>
    </row>
    <row r="14" spans="1:17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40">
        <v>5</v>
      </c>
      <c r="I14" s="73">
        <f t="shared" si="0"/>
        <v>2</v>
      </c>
      <c r="J14" s="74" t="str">
        <f t="shared" si="1"/>
        <v>OK</v>
      </c>
      <c r="K14" s="19">
        <v>2</v>
      </c>
      <c r="L14" s="19">
        <v>0</v>
      </c>
      <c r="M14" s="19">
        <v>0</v>
      </c>
      <c r="N14" s="19">
        <v>1</v>
      </c>
      <c r="O14" s="19">
        <v>0</v>
      </c>
      <c r="P14" s="19">
        <v>0</v>
      </c>
      <c r="Q14" s="19">
        <v>0</v>
      </c>
    </row>
    <row r="15" spans="1:17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40">
        <v>5</v>
      </c>
      <c r="I15" s="73">
        <f t="shared" si="0"/>
        <v>2</v>
      </c>
      <c r="J15" s="74" t="str">
        <f t="shared" si="1"/>
        <v>OK</v>
      </c>
      <c r="K15" s="19">
        <v>2</v>
      </c>
      <c r="L15" s="19">
        <v>0</v>
      </c>
      <c r="M15" s="19">
        <v>0</v>
      </c>
      <c r="N15" s="19">
        <v>1</v>
      </c>
      <c r="O15" s="19">
        <v>0</v>
      </c>
      <c r="P15" s="19">
        <v>0</v>
      </c>
      <c r="Q15" s="19">
        <v>0</v>
      </c>
    </row>
    <row r="16" spans="1:17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>
        <v>6</v>
      </c>
      <c r="I16" s="73">
        <f t="shared" si="0"/>
        <v>2</v>
      </c>
      <c r="J16" s="74" t="str">
        <f t="shared" si="1"/>
        <v>OK</v>
      </c>
      <c r="K16" s="19">
        <v>3</v>
      </c>
      <c r="L16" s="19">
        <v>0</v>
      </c>
      <c r="M16" s="19">
        <v>0</v>
      </c>
      <c r="N16" s="19">
        <v>1</v>
      </c>
      <c r="O16" s="19">
        <v>0</v>
      </c>
      <c r="P16" s="19">
        <v>0</v>
      </c>
      <c r="Q16" s="19">
        <v>0</v>
      </c>
    </row>
    <row r="17" spans="1:17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>
        <v>5</v>
      </c>
      <c r="I17" s="73">
        <f t="shared" si="0"/>
        <v>2</v>
      </c>
      <c r="J17" s="74" t="str">
        <f t="shared" si="1"/>
        <v>OK</v>
      </c>
      <c r="K17" s="19">
        <v>2</v>
      </c>
      <c r="L17" s="19">
        <v>0</v>
      </c>
      <c r="M17" s="19">
        <v>0</v>
      </c>
      <c r="N17" s="19">
        <v>1</v>
      </c>
      <c r="O17" s="19">
        <v>0</v>
      </c>
      <c r="P17" s="19">
        <v>0</v>
      </c>
      <c r="Q17" s="19">
        <v>0</v>
      </c>
    </row>
    <row r="18" spans="1:17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38">
        <v>10</v>
      </c>
      <c r="I18" s="73">
        <f t="shared" si="0"/>
        <v>5</v>
      </c>
      <c r="J18" s="74" t="str">
        <f t="shared" si="1"/>
        <v>OK</v>
      </c>
      <c r="K18" s="19">
        <v>5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</row>
    <row r="19" spans="1:17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7</v>
      </c>
      <c r="I19" s="73">
        <f t="shared" si="0"/>
        <v>3</v>
      </c>
      <c r="J19" s="74" t="str">
        <f t="shared" si="1"/>
        <v>OK</v>
      </c>
      <c r="K19" s="19">
        <v>3</v>
      </c>
      <c r="L19" s="19">
        <v>0</v>
      </c>
      <c r="M19" s="19">
        <v>0</v>
      </c>
      <c r="N19" s="19">
        <v>1</v>
      </c>
      <c r="O19" s="19">
        <v>0</v>
      </c>
      <c r="P19" s="19">
        <v>0</v>
      </c>
      <c r="Q19" s="19">
        <v>0</v>
      </c>
    </row>
    <row r="20" spans="1:17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7</v>
      </c>
      <c r="I20" s="73">
        <f t="shared" si="0"/>
        <v>0</v>
      </c>
      <c r="J20" s="74" t="str">
        <f t="shared" si="1"/>
        <v>OK</v>
      </c>
      <c r="K20" s="19">
        <v>7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</row>
    <row r="21" spans="1:17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7</v>
      </c>
      <c r="I21" s="73">
        <f t="shared" si="0"/>
        <v>3</v>
      </c>
      <c r="J21" s="74" t="str">
        <f t="shared" si="1"/>
        <v>OK</v>
      </c>
      <c r="K21" s="19">
        <v>3</v>
      </c>
      <c r="L21" s="19">
        <v>0</v>
      </c>
      <c r="M21" s="19">
        <v>0</v>
      </c>
      <c r="N21" s="19">
        <v>1</v>
      </c>
      <c r="O21" s="19">
        <v>0</v>
      </c>
      <c r="P21" s="19">
        <v>0</v>
      </c>
      <c r="Q21" s="19">
        <v>0</v>
      </c>
    </row>
    <row r="22" spans="1:17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7</v>
      </c>
      <c r="I22" s="73">
        <f t="shared" si="0"/>
        <v>3</v>
      </c>
      <c r="J22" s="74" t="str">
        <f t="shared" si="1"/>
        <v>OK</v>
      </c>
      <c r="K22" s="19">
        <v>3</v>
      </c>
      <c r="L22" s="19">
        <v>0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</row>
    <row r="23" spans="1:17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6</v>
      </c>
      <c r="I23" s="73">
        <f t="shared" si="0"/>
        <v>2</v>
      </c>
      <c r="J23" s="74" t="str">
        <f t="shared" si="1"/>
        <v>OK</v>
      </c>
      <c r="K23" s="19">
        <v>3</v>
      </c>
      <c r="L23" s="19">
        <v>0</v>
      </c>
      <c r="M23" s="19">
        <v>0</v>
      </c>
      <c r="N23" s="19">
        <v>1</v>
      </c>
      <c r="O23" s="19">
        <v>0</v>
      </c>
      <c r="P23" s="19">
        <v>0</v>
      </c>
      <c r="Q23" s="19">
        <v>0</v>
      </c>
    </row>
    <row r="24" spans="1:17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6</v>
      </c>
      <c r="I24" s="73">
        <f t="shared" si="0"/>
        <v>2</v>
      </c>
      <c r="J24" s="74" t="str">
        <f t="shared" si="1"/>
        <v>OK</v>
      </c>
      <c r="K24" s="19">
        <v>3</v>
      </c>
      <c r="L24" s="19">
        <v>0</v>
      </c>
      <c r="M24" s="19">
        <v>0</v>
      </c>
      <c r="N24" s="19">
        <v>1</v>
      </c>
      <c r="O24" s="19">
        <v>0</v>
      </c>
      <c r="P24" s="19">
        <v>0</v>
      </c>
      <c r="Q24" s="19">
        <v>0</v>
      </c>
    </row>
    <row r="25" spans="1:17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6</v>
      </c>
      <c r="I25" s="73">
        <f t="shared" si="0"/>
        <v>2</v>
      </c>
      <c r="J25" s="74" t="str">
        <f t="shared" si="1"/>
        <v>OK</v>
      </c>
      <c r="K25" s="19">
        <v>3</v>
      </c>
      <c r="L25" s="19">
        <v>0</v>
      </c>
      <c r="M25" s="19">
        <v>0</v>
      </c>
      <c r="N25" s="19">
        <v>1</v>
      </c>
      <c r="O25" s="19">
        <v>0</v>
      </c>
      <c r="P25" s="19">
        <v>0</v>
      </c>
      <c r="Q25" s="19">
        <v>0</v>
      </c>
    </row>
    <row r="26" spans="1:17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>
        <v>6</v>
      </c>
      <c r="I26" s="73">
        <f t="shared" si="0"/>
        <v>4</v>
      </c>
      <c r="J26" s="74" t="str">
        <f t="shared" si="1"/>
        <v>OK</v>
      </c>
      <c r="K26" s="19">
        <v>1</v>
      </c>
      <c r="L26" s="19">
        <v>0</v>
      </c>
      <c r="M26" s="19">
        <v>0</v>
      </c>
      <c r="N26" s="19">
        <v>1</v>
      </c>
      <c r="O26" s="19">
        <v>0</v>
      </c>
      <c r="P26" s="19">
        <v>0</v>
      </c>
      <c r="Q26" s="19">
        <v>0</v>
      </c>
    </row>
    <row r="27" spans="1:17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100</v>
      </c>
      <c r="I27" s="73">
        <f t="shared" si="0"/>
        <v>35</v>
      </c>
      <c r="J27" s="74" t="str">
        <f t="shared" si="1"/>
        <v>OK</v>
      </c>
      <c r="K27" s="19">
        <v>50</v>
      </c>
      <c r="L27" s="19">
        <v>0</v>
      </c>
      <c r="M27" s="19">
        <v>0</v>
      </c>
      <c r="N27" s="19">
        <v>15</v>
      </c>
      <c r="O27" s="19">
        <v>0</v>
      </c>
      <c r="P27" s="19">
        <v>0</v>
      </c>
      <c r="Q27" s="19">
        <v>0</v>
      </c>
    </row>
    <row r="28" spans="1:17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40">
        <v>1</v>
      </c>
      <c r="I28" s="73">
        <f t="shared" si="0"/>
        <v>1</v>
      </c>
      <c r="J28" s="74" t="str">
        <f t="shared" si="1"/>
        <v>OK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</row>
    <row r="29" spans="1:17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>
        <v>1</v>
      </c>
      <c r="I29" s="73">
        <f t="shared" si="0"/>
        <v>1</v>
      </c>
      <c r="J29" s="74" t="str">
        <f t="shared" si="1"/>
        <v>OK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</row>
    <row r="30" spans="1:17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>
        <v>1</v>
      </c>
      <c r="I30" s="73">
        <f t="shared" si="0"/>
        <v>1</v>
      </c>
      <c r="J30" s="74" t="str">
        <f t="shared" si="1"/>
        <v>OK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</row>
    <row r="31" spans="1:17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>
        <v>1</v>
      </c>
      <c r="I31" s="73">
        <f t="shared" si="0"/>
        <v>1</v>
      </c>
      <c r="J31" s="74" t="str">
        <f t="shared" si="1"/>
        <v>OK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</row>
    <row r="32" spans="1:17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79">
        <v>100</v>
      </c>
      <c r="I32" s="73">
        <f t="shared" si="0"/>
        <v>60</v>
      </c>
      <c r="J32" s="74" t="str">
        <f t="shared" si="1"/>
        <v>OK</v>
      </c>
      <c r="K32" s="19">
        <v>0</v>
      </c>
      <c r="L32" s="19">
        <v>10</v>
      </c>
      <c r="M32" s="19">
        <v>0</v>
      </c>
      <c r="N32" s="19"/>
      <c r="O32" s="19">
        <v>0</v>
      </c>
      <c r="P32" s="19">
        <v>10</v>
      </c>
      <c r="Q32" s="19">
        <v>20</v>
      </c>
    </row>
    <row r="33" spans="1:17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79">
        <v>30</v>
      </c>
      <c r="I33" s="73">
        <f t="shared" si="0"/>
        <v>19</v>
      </c>
      <c r="J33" s="74" t="str">
        <f t="shared" si="1"/>
        <v>OK</v>
      </c>
      <c r="K33" s="19">
        <v>0</v>
      </c>
      <c r="L33" s="19">
        <v>5</v>
      </c>
      <c r="M33" s="19">
        <v>0</v>
      </c>
      <c r="N33" s="19"/>
      <c r="O33" s="19">
        <v>0</v>
      </c>
      <c r="P33" s="19">
        <v>1</v>
      </c>
      <c r="Q33" s="19">
        <v>5</v>
      </c>
    </row>
    <row r="34" spans="1:17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79">
        <v>1</v>
      </c>
      <c r="I34" s="73">
        <f t="shared" si="0"/>
        <v>1</v>
      </c>
      <c r="J34" s="74" t="str">
        <f t="shared" si="1"/>
        <v>OK</v>
      </c>
      <c r="K34" s="19">
        <v>0</v>
      </c>
      <c r="L34" s="19"/>
      <c r="M34" s="19">
        <v>0</v>
      </c>
      <c r="N34" s="19">
        <v>0</v>
      </c>
      <c r="O34" s="19">
        <v>0</v>
      </c>
      <c r="P34" s="19">
        <v>0</v>
      </c>
      <c r="Q34" s="19">
        <v>0</v>
      </c>
    </row>
    <row r="35" spans="1:17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79">
        <v>1</v>
      </c>
      <c r="I35" s="73">
        <f t="shared" si="0"/>
        <v>1</v>
      </c>
      <c r="J35" s="74" t="str">
        <f t="shared" si="1"/>
        <v>OK</v>
      </c>
      <c r="K35" s="19">
        <v>0</v>
      </c>
      <c r="L35" s="19"/>
      <c r="M35" s="19">
        <v>0</v>
      </c>
      <c r="N35" s="19">
        <v>0</v>
      </c>
      <c r="O35" s="19">
        <v>0</v>
      </c>
      <c r="P35" s="19">
        <v>0</v>
      </c>
      <c r="Q35" s="19">
        <v>0</v>
      </c>
    </row>
    <row r="36" spans="1:17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79">
        <v>10</v>
      </c>
      <c r="I36" s="73">
        <f t="shared" ref="I36:I60" si="2">H36-(SUM(K36:Q36))</f>
        <v>5</v>
      </c>
      <c r="J36" s="74" t="str">
        <f t="shared" si="1"/>
        <v>OK</v>
      </c>
      <c r="K36" s="19">
        <v>0</v>
      </c>
      <c r="L36" s="19">
        <v>2</v>
      </c>
      <c r="M36" s="19">
        <v>0</v>
      </c>
      <c r="N36" s="19"/>
      <c r="O36" s="19">
        <v>0</v>
      </c>
      <c r="P36" s="19">
        <v>1</v>
      </c>
      <c r="Q36" s="19">
        <v>2</v>
      </c>
    </row>
    <row r="37" spans="1:17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79">
        <v>7</v>
      </c>
      <c r="I37" s="73">
        <f t="shared" si="2"/>
        <v>0</v>
      </c>
      <c r="J37" s="74" t="str">
        <f t="shared" si="1"/>
        <v>OK</v>
      </c>
      <c r="K37" s="19">
        <v>0</v>
      </c>
      <c r="L37" s="19">
        <v>2</v>
      </c>
      <c r="M37" s="19">
        <v>0</v>
      </c>
      <c r="N37" s="19"/>
      <c r="O37" s="19">
        <v>0</v>
      </c>
      <c r="P37" s="19">
        <v>1</v>
      </c>
      <c r="Q37" s="19">
        <v>4</v>
      </c>
    </row>
    <row r="38" spans="1:17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79">
        <v>20</v>
      </c>
      <c r="I38" s="73">
        <f t="shared" si="2"/>
        <v>9</v>
      </c>
      <c r="J38" s="74" t="str">
        <f t="shared" si="1"/>
        <v>OK</v>
      </c>
      <c r="K38" s="19">
        <v>0</v>
      </c>
      <c r="L38" s="19">
        <v>5</v>
      </c>
      <c r="M38" s="19">
        <v>0</v>
      </c>
      <c r="N38" s="19"/>
      <c r="O38" s="19">
        <v>0</v>
      </c>
      <c r="P38" s="19">
        <v>1</v>
      </c>
      <c r="Q38" s="19">
        <v>5</v>
      </c>
    </row>
    <row r="39" spans="1:17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79">
        <v>10</v>
      </c>
      <c r="I39" s="73">
        <f t="shared" si="2"/>
        <v>0</v>
      </c>
      <c r="J39" s="74" t="str">
        <f t="shared" si="1"/>
        <v>OK</v>
      </c>
      <c r="K39" s="19">
        <v>0</v>
      </c>
      <c r="L39" s="19">
        <v>5</v>
      </c>
      <c r="M39" s="19">
        <v>0</v>
      </c>
      <c r="N39" s="19"/>
      <c r="O39" s="19">
        <v>0</v>
      </c>
      <c r="P39" s="19">
        <v>1</v>
      </c>
      <c r="Q39" s="19">
        <v>4</v>
      </c>
    </row>
    <row r="40" spans="1:17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79">
        <v>16</v>
      </c>
      <c r="I40" s="73">
        <f t="shared" si="2"/>
        <v>7</v>
      </c>
      <c r="J40" s="74" t="str">
        <f t="shared" si="1"/>
        <v>OK</v>
      </c>
      <c r="K40" s="19">
        <v>0</v>
      </c>
      <c r="L40" s="19">
        <v>3</v>
      </c>
      <c r="M40" s="19">
        <v>0</v>
      </c>
      <c r="N40" s="19"/>
      <c r="O40" s="19">
        <v>0</v>
      </c>
      <c r="P40" s="19">
        <v>1</v>
      </c>
      <c r="Q40" s="19">
        <v>5</v>
      </c>
    </row>
    <row r="41" spans="1:17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79">
        <v>8</v>
      </c>
      <c r="I41" s="73">
        <f t="shared" si="2"/>
        <v>4</v>
      </c>
      <c r="J41" s="74" t="str">
        <f t="shared" si="1"/>
        <v>OK</v>
      </c>
      <c r="K41" s="19">
        <v>0</v>
      </c>
      <c r="L41" s="19">
        <v>1</v>
      </c>
      <c r="M41" s="19">
        <v>0</v>
      </c>
      <c r="N41" s="19"/>
      <c r="O41" s="19">
        <v>0</v>
      </c>
      <c r="P41" s="19">
        <v>1</v>
      </c>
      <c r="Q41" s="19">
        <v>2</v>
      </c>
    </row>
    <row r="42" spans="1:17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9">
        <v>20</v>
      </c>
      <c r="I42" s="73">
        <f t="shared" si="2"/>
        <v>12</v>
      </c>
      <c r="J42" s="74" t="str">
        <f t="shared" si="1"/>
        <v>OK</v>
      </c>
      <c r="K42" s="19">
        <v>0</v>
      </c>
      <c r="L42" s="19">
        <v>2</v>
      </c>
      <c r="M42" s="19">
        <v>0</v>
      </c>
      <c r="N42" s="19"/>
      <c r="O42" s="19">
        <v>0</v>
      </c>
      <c r="P42" s="19">
        <v>1</v>
      </c>
      <c r="Q42" s="19">
        <v>5</v>
      </c>
    </row>
    <row r="43" spans="1:17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79">
        <v>1</v>
      </c>
      <c r="I43" s="73">
        <f t="shared" si="2"/>
        <v>1</v>
      </c>
      <c r="J43" s="74" t="str">
        <f t="shared" si="1"/>
        <v>OK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</row>
    <row r="44" spans="1:17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79">
        <v>1</v>
      </c>
      <c r="I44" s="73">
        <f t="shared" si="2"/>
        <v>1</v>
      </c>
      <c r="J44" s="74" t="str">
        <f t="shared" si="1"/>
        <v>OK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</row>
    <row r="45" spans="1:17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82">
        <v>20</v>
      </c>
      <c r="I45" s="73">
        <f t="shared" si="2"/>
        <v>12</v>
      </c>
      <c r="J45" s="74" t="str">
        <f t="shared" si="1"/>
        <v>OK</v>
      </c>
      <c r="K45" s="19">
        <v>0</v>
      </c>
      <c r="L45" s="19">
        <v>2</v>
      </c>
      <c r="M45" s="19">
        <v>0</v>
      </c>
      <c r="N45" s="19"/>
      <c r="O45" s="19">
        <v>0</v>
      </c>
      <c r="P45" s="19">
        <v>1</v>
      </c>
      <c r="Q45" s="19">
        <v>5</v>
      </c>
    </row>
    <row r="46" spans="1:17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82">
        <v>14</v>
      </c>
      <c r="I46" s="73">
        <f t="shared" si="2"/>
        <v>13</v>
      </c>
      <c r="J46" s="74" t="str">
        <f t="shared" si="1"/>
        <v>OK</v>
      </c>
      <c r="K46" s="19">
        <v>0</v>
      </c>
      <c r="L46" s="19">
        <v>1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</row>
    <row r="47" spans="1:17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>
        <v>30</v>
      </c>
      <c r="I47" s="73">
        <f t="shared" si="2"/>
        <v>26</v>
      </c>
      <c r="J47" s="74" t="str">
        <f t="shared" si="1"/>
        <v>OK</v>
      </c>
      <c r="K47" s="19">
        <v>0</v>
      </c>
      <c r="L47" s="19">
        <v>1</v>
      </c>
      <c r="M47" s="19">
        <v>0</v>
      </c>
      <c r="N47" s="19"/>
      <c r="O47" s="19">
        <v>0</v>
      </c>
      <c r="P47" s="19">
        <v>1</v>
      </c>
      <c r="Q47" s="19">
        <v>2</v>
      </c>
    </row>
    <row r="48" spans="1:17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>
        <v>5</v>
      </c>
      <c r="I48" s="73">
        <f t="shared" si="2"/>
        <v>2</v>
      </c>
      <c r="J48" s="74" t="str">
        <f t="shared" si="1"/>
        <v>OK</v>
      </c>
      <c r="K48" s="19">
        <v>0</v>
      </c>
      <c r="L48" s="19">
        <v>1</v>
      </c>
      <c r="M48" s="19">
        <v>0</v>
      </c>
      <c r="N48" s="19"/>
      <c r="O48" s="19">
        <v>0</v>
      </c>
      <c r="P48" s="19">
        <v>1</v>
      </c>
      <c r="Q48" s="19">
        <v>1</v>
      </c>
    </row>
    <row r="49" spans="1:17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>
        <v>5</v>
      </c>
      <c r="I49" s="73">
        <f t="shared" si="2"/>
        <v>2</v>
      </c>
      <c r="J49" s="74" t="str">
        <f t="shared" si="1"/>
        <v>OK</v>
      </c>
      <c r="K49" s="19">
        <v>0</v>
      </c>
      <c r="L49" s="19">
        <v>1</v>
      </c>
      <c r="M49" s="19">
        <v>0</v>
      </c>
      <c r="N49" s="19"/>
      <c r="O49" s="19">
        <v>0</v>
      </c>
      <c r="P49" s="19">
        <v>1</v>
      </c>
      <c r="Q49" s="19">
        <v>1</v>
      </c>
    </row>
    <row r="50" spans="1:17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>
        <v>5</v>
      </c>
      <c r="I50" s="73">
        <f t="shared" si="2"/>
        <v>2</v>
      </c>
      <c r="J50" s="74" t="str">
        <f t="shared" si="1"/>
        <v>OK</v>
      </c>
      <c r="K50" s="19">
        <v>0</v>
      </c>
      <c r="L50" s="19">
        <v>1</v>
      </c>
      <c r="M50" s="19">
        <v>0</v>
      </c>
      <c r="N50" s="19"/>
      <c r="O50" s="19">
        <v>0</v>
      </c>
      <c r="P50" s="19">
        <v>1</v>
      </c>
      <c r="Q50" s="19">
        <v>1</v>
      </c>
    </row>
    <row r="51" spans="1:17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82">
        <v>20</v>
      </c>
      <c r="I51" s="73">
        <f t="shared" si="2"/>
        <v>17</v>
      </c>
      <c r="J51" s="74" t="str">
        <f t="shared" si="1"/>
        <v>OK</v>
      </c>
      <c r="K51" s="19">
        <v>0</v>
      </c>
      <c r="L51" s="19">
        <v>3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</row>
    <row r="52" spans="1:17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>
        <v>10</v>
      </c>
      <c r="I52" s="73">
        <f t="shared" si="2"/>
        <v>5</v>
      </c>
      <c r="J52" s="74" t="str">
        <f t="shared" si="1"/>
        <v>OK</v>
      </c>
      <c r="K52" s="19">
        <v>0</v>
      </c>
      <c r="L52" s="19">
        <v>0</v>
      </c>
      <c r="M52" s="19">
        <v>2</v>
      </c>
      <c r="N52" s="19"/>
      <c r="O52" s="19">
        <v>1</v>
      </c>
      <c r="P52" s="19">
        <v>0</v>
      </c>
      <c r="Q52" s="19">
        <v>2</v>
      </c>
    </row>
    <row r="53" spans="1:17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>
        <v>8</v>
      </c>
      <c r="I53" s="73">
        <f t="shared" si="2"/>
        <v>8</v>
      </c>
      <c r="J53" s="74" t="str">
        <f t="shared" si="1"/>
        <v>OK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</row>
    <row r="54" spans="1:17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>
        <v>8</v>
      </c>
      <c r="I54" s="73">
        <f t="shared" si="2"/>
        <v>8</v>
      </c>
      <c r="J54" s="74" t="str">
        <f t="shared" si="1"/>
        <v>OK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</row>
    <row r="55" spans="1:17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7">
        <v>3</v>
      </c>
      <c r="I55" s="73">
        <f t="shared" si="2"/>
        <v>3</v>
      </c>
      <c r="J55" s="74" t="str">
        <f t="shared" si="1"/>
        <v>OK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</row>
    <row r="56" spans="1:17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>
        <v>10</v>
      </c>
      <c r="I56" s="73">
        <f t="shared" si="2"/>
        <v>10</v>
      </c>
      <c r="J56" s="74" t="str">
        <f t="shared" si="1"/>
        <v>OK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</row>
    <row r="57" spans="1:17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>
        <v>6</v>
      </c>
      <c r="I57" s="73">
        <f t="shared" si="2"/>
        <v>6</v>
      </c>
      <c r="J57" s="74" t="str">
        <f t="shared" si="1"/>
        <v>OK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</row>
    <row r="58" spans="1:17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>
        <v>6</v>
      </c>
      <c r="I58" s="73">
        <f t="shared" si="2"/>
        <v>0</v>
      </c>
      <c r="J58" s="74" t="str">
        <f t="shared" si="1"/>
        <v>OK</v>
      </c>
      <c r="K58" s="19">
        <v>0</v>
      </c>
      <c r="L58" s="19">
        <v>0</v>
      </c>
      <c r="M58" s="19">
        <v>0</v>
      </c>
      <c r="N58" s="19"/>
      <c r="O58" s="19">
        <v>6</v>
      </c>
      <c r="P58" s="19">
        <v>0</v>
      </c>
      <c r="Q58" s="19">
        <v>0</v>
      </c>
    </row>
    <row r="59" spans="1:17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>
        <v>5</v>
      </c>
      <c r="I59" s="73">
        <f t="shared" si="2"/>
        <v>5</v>
      </c>
      <c r="J59" s="74" t="str">
        <f t="shared" si="1"/>
        <v>OK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</row>
    <row r="60" spans="1:17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>
        <v>80</v>
      </c>
      <c r="I60" s="73">
        <f t="shared" si="2"/>
        <v>30</v>
      </c>
      <c r="J60" s="74" t="str">
        <f t="shared" si="1"/>
        <v>OK</v>
      </c>
      <c r="K60" s="19">
        <v>0</v>
      </c>
      <c r="L60" s="19">
        <v>0</v>
      </c>
      <c r="M60" s="19">
        <v>0</v>
      </c>
      <c r="N60" s="19"/>
      <c r="O60" s="19">
        <v>50</v>
      </c>
      <c r="P60" s="19">
        <v>0</v>
      </c>
      <c r="Q60" s="19">
        <v>0</v>
      </c>
    </row>
    <row r="75" spans="12:12" x14ac:dyDescent="0.25">
      <c r="L75" s="18">
        <f>10+5+2+2+5+5+3+1+2+2+1+1+1+1+1+3+2</f>
        <v>47</v>
      </c>
    </row>
  </sheetData>
  <mergeCells count="17">
    <mergeCell ref="N1:N2"/>
    <mergeCell ref="O1:O2"/>
    <mergeCell ref="P1:P2"/>
    <mergeCell ref="Q1:Q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M1:M2"/>
    <mergeCell ref="A2:J2"/>
    <mergeCell ref="A4:A31"/>
    <mergeCell ref="B4:B31"/>
  </mergeCells>
  <conditionalFormatting sqref="K4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K5:K60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L4:Q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L5:Q60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="84" zoomScaleNormal="84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2" width="14" style="18" bestFit="1" customWidth="1"/>
    <col min="13" max="16384" width="9.7109375" style="15"/>
  </cols>
  <sheetData>
    <row r="1" spans="1:12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144</v>
      </c>
      <c r="L1" s="102" t="s">
        <v>155</v>
      </c>
    </row>
    <row r="2" spans="1:12" ht="21.75" customHeight="1" x14ac:dyDescent="0.25">
      <c r="A2" s="103" t="s">
        <v>43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</row>
    <row r="3" spans="1:12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42236</v>
      </c>
      <c r="L3" s="61">
        <v>42401</v>
      </c>
    </row>
    <row r="4" spans="1:12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H4-(SUM(K4:L4))</f>
        <v>0</v>
      </c>
      <c r="J4" s="74" t="str">
        <f>IF(I4&lt;0,"ATENÇÃO","OK")</f>
        <v>OK</v>
      </c>
      <c r="K4" s="19">
        <v>0</v>
      </c>
      <c r="L4" s="19">
        <v>0</v>
      </c>
    </row>
    <row r="5" spans="1:12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</row>
    <row r="6" spans="1:12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</row>
    <row r="7" spans="1:12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</row>
    <row r="8" spans="1:12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</row>
    <row r="9" spans="1:12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5</v>
      </c>
      <c r="I9" s="73">
        <f t="shared" si="0"/>
        <v>2</v>
      </c>
      <c r="J9" s="74" t="str">
        <f t="shared" si="1"/>
        <v>OK</v>
      </c>
      <c r="K9" s="19">
        <v>0</v>
      </c>
      <c r="L9" s="19">
        <v>3</v>
      </c>
    </row>
    <row r="10" spans="1:12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10</v>
      </c>
      <c r="I10" s="73">
        <f t="shared" si="0"/>
        <v>2</v>
      </c>
      <c r="J10" s="74" t="str">
        <f t="shared" si="1"/>
        <v>OK</v>
      </c>
      <c r="K10" s="19">
        <v>0</v>
      </c>
      <c r="L10" s="19">
        <v>8</v>
      </c>
    </row>
    <row r="11" spans="1:12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15</v>
      </c>
      <c r="I11" s="73">
        <f t="shared" si="0"/>
        <v>5</v>
      </c>
      <c r="J11" s="74" t="str">
        <f t="shared" si="1"/>
        <v>OK</v>
      </c>
      <c r="K11" s="19">
        <v>0</v>
      </c>
      <c r="L11" s="19">
        <v>10</v>
      </c>
    </row>
    <row r="12" spans="1:12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20</v>
      </c>
      <c r="I12" s="73">
        <f t="shared" si="0"/>
        <v>15</v>
      </c>
      <c r="J12" s="74" t="str">
        <f t="shared" si="1"/>
        <v>OK</v>
      </c>
      <c r="K12" s="19">
        <v>0</v>
      </c>
      <c r="L12" s="19">
        <v>5</v>
      </c>
    </row>
    <row r="13" spans="1:12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>
        <v>20</v>
      </c>
      <c r="I13" s="73">
        <f t="shared" si="0"/>
        <v>15</v>
      </c>
      <c r="J13" s="74" t="str">
        <f t="shared" si="1"/>
        <v>OK</v>
      </c>
      <c r="K13" s="19">
        <v>0</v>
      </c>
      <c r="L13" s="19">
        <v>5</v>
      </c>
    </row>
    <row r="14" spans="1:12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>
        <v>15</v>
      </c>
      <c r="I14" s="73">
        <f t="shared" si="0"/>
        <v>10</v>
      </c>
      <c r="J14" s="74" t="str">
        <f t="shared" si="1"/>
        <v>OK</v>
      </c>
      <c r="K14" s="19">
        <v>0</v>
      </c>
      <c r="L14" s="19">
        <v>5</v>
      </c>
    </row>
    <row r="15" spans="1:12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10</v>
      </c>
      <c r="I15" s="73">
        <f t="shared" si="0"/>
        <v>5</v>
      </c>
      <c r="J15" s="74" t="str">
        <f t="shared" si="1"/>
        <v>OK</v>
      </c>
      <c r="K15" s="19">
        <v>0</v>
      </c>
      <c r="L15" s="19">
        <v>5</v>
      </c>
    </row>
    <row r="16" spans="1:12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>
        <v>5</v>
      </c>
      <c r="I16" s="73">
        <f t="shared" si="0"/>
        <v>5</v>
      </c>
      <c r="J16" s="74" t="str">
        <f t="shared" si="1"/>
        <v>OK</v>
      </c>
      <c r="K16" s="19">
        <v>0</v>
      </c>
      <c r="L16" s="19">
        <v>0</v>
      </c>
    </row>
    <row r="17" spans="1:12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>
        <v>5</v>
      </c>
      <c r="I17" s="73">
        <f t="shared" si="0"/>
        <v>5</v>
      </c>
      <c r="J17" s="74" t="str">
        <f t="shared" si="1"/>
        <v>OK</v>
      </c>
      <c r="K17" s="19">
        <v>0</v>
      </c>
      <c r="L17" s="19">
        <v>0</v>
      </c>
    </row>
    <row r="18" spans="1:12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86">
        <v>5</v>
      </c>
      <c r="I18" s="73">
        <f t="shared" si="0"/>
        <v>5</v>
      </c>
      <c r="J18" s="74" t="str">
        <f t="shared" si="1"/>
        <v>OK</v>
      </c>
      <c r="K18" s="19">
        <v>0</v>
      </c>
      <c r="L18" s="19">
        <v>0</v>
      </c>
    </row>
    <row r="19" spans="1:12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5</v>
      </c>
      <c r="I19" s="73">
        <f t="shared" si="0"/>
        <v>3</v>
      </c>
      <c r="J19" s="74" t="str">
        <f t="shared" si="1"/>
        <v>OK</v>
      </c>
      <c r="K19" s="19">
        <v>0</v>
      </c>
      <c r="L19" s="19">
        <v>2</v>
      </c>
    </row>
    <row r="20" spans="1:12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10</v>
      </c>
      <c r="I20" s="73">
        <f t="shared" si="0"/>
        <v>8</v>
      </c>
      <c r="J20" s="74" t="str">
        <f t="shared" si="1"/>
        <v>OK</v>
      </c>
      <c r="K20" s="19">
        <v>0</v>
      </c>
      <c r="L20" s="19">
        <v>2</v>
      </c>
    </row>
    <row r="21" spans="1:12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30</v>
      </c>
      <c r="I21" s="73">
        <f t="shared" si="0"/>
        <v>28</v>
      </c>
      <c r="J21" s="74" t="str">
        <f t="shared" si="1"/>
        <v>OK</v>
      </c>
      <c r="K21" s="19">
        <v>0</v>
      </c>
      <c r="L21" s="19">
        <v>2</v>
      </c>
    </row>
    <row r="22" spans="1:12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30</v>
      </c>
      <c r="I22" s="73">
        <f t="shared" si="0"/>
        <v>28</v>
      </c>
      <c r="J22" s="74" t="str">
        <f t="shared" si="1"/>
        <v>OK</v>
      </c>
      <c r="K22" s="19">
        <v>0</v>
      </c>
      <c r="L22" s="19">
        <v>2</v>
      </c>
    </row>
    <row r="23" spans="1:12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30</v>
      </c>
      <c r="I23" s="73">
        <f t="shared" si="0"/>
        <v>28</v>
      </c>
      <c r="J23" s="74" t="str">
        <f t="shared" si="1"/>
        <v>OK</v>
      </c>
      <c r="K23" s="19">
        <v>0</v>
      </c>
      <c r="L23" s="19">
        <v>2</v>
      </c>
    </row>
    <row r="24" spans="1:12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20</v>
      </c>
      <c r="I24" s="73">
        <f t="shared" si="0"/>
        <v>18</v>
      </c>
      <c r="J24" s="74" t="str">
        <f t="shared" si="1"/>
        <v>OK</v>
      </c>
      <c r="K24" s="19">
        <v>0</v>
      </c>
      <c r="L24" s="19">
        <v>2</v>
      </c>
    </row>
    <row r="25" spans="1:12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20</v>
      </c>
      <c r="I25" s="73">
        <f t="shared" si="0"/>
        <v>18</v>
      </c>
      <c r="J25" s="74" t="str">
        <f t="shared" si="1"/>
        <v>OK</v>
      </c>
      <c r="K25" s="19">
        <v>0</v>
      </c>
      <c r="L25" s="19">
        <v>2</v>
      </c>
    </row>
    <row r="26" spans="1:12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94">
        <v>5</v>
      </c>
      <c r="I26" s="73">
        <f t="shared" si="0"/>
        <v>3</v>
      </c>
      <c r="J26" s="74" t="str">
        <f t="shared" si="1"/>
        <v>OK</v>
      </c>
      <c r="K26" s="19">
        <v>0</v>
      </c>
      <c r="L26" s="19">
        <v>2</v>
      </c>
    </row>
    <row r="27" spans="1:12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200</v>
      </c>
      <c r="I27" s="73">
        <f t="shared" si="0"/>
        <v>100</v>
      </c>
      <c r="J27" s="74" t="str">
        <f t="shared" si="1"/>
        <v>OK</v>
      </c>
      <c r="K27" s="19">
        <v>0</v>
      </c>
      <c r="L27" s="19">
        <v>100</v>
      </c>
    </row>
    <row r="28" spans="1:12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/>
      <c r="I28" s="73">
        <f t="shared" si="0"/>
        <v>0</v>
      </c>
      <c r="J28" s="74" t="str">
        <f t="shared" si="1"/>
        <v>OK</v>
      </c>
      <c r="K28" s="19">
        <v>0</v>
      </c>
      <c r="L28" s="19">
        <v>0</v>
      </c>
    </row>
    <row r="29" spans="1:12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/>
      <c r="I29" s="73">
        <f t="shared" si="0"/>
        <v>0</v>
      </c>
      <c r="J29" s="74" t="str">
        <f t="shared" si="1"/>
        <v>OK</v>
      </c>
      <c r="K29" s="19">
        <v>0</v>
      </c>
      <c r="L29" s="19">
        <v>0</v>
      </c>
    </row>
    <row r="30" spans="1:12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/>
      <c r="I30" s="73">
        <f t="shared" si="0"/>
        <v>0</v>
      </c>
      <c r="J30" s="74" t="str">
        <f t="shared" si="1"/>
        <v>OK</v>
      </c>
      <c r="K30" s="19">
        <v>0</v>
      </c>
      <c r="L30" s="19">
        <v>0</v>
      </c>
    </row>
    <row r="31" spans="1:12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</row>
    <row r="32" spans="1:12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79">
        <v>100</v>
      </c>
      <c r="I32" s="73">
        <f t="shared" si="0"/>
        <v>35</v>
      </c>
      <c r="J32" s="74" t="str">
        <f t="shared" si="1"/>
        <v>OK</v>
      </c>
      <c r="K32" s="19">
        <v>15</v>
      </c>
      <c r="L32" s="19">
        <v>50</v>
      </c>
    </row>
    <row r="33" spans="1:12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79">
        <v>25</v>
      </c>
      <c r="I33" s="73">
        <f t="shared" si="0"/>
        <v>14</v>
      </c>
      <c r="J33" s="74" t="str">
        <f t="shared" si="1"/>
        <v>OK</v>
      </c>
      <c r="K33" s="19">
        <v>3</v>
      </c>
      <c r="L33" s="19">
        <v>8</v>
      </c>
    </row>
    <row r="34" spans="1:12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79">
        <v>1</v>
      </c>
      <c r="I34" s="73">
        <f t="shared" si="0"/>
        <v>1</v>
      </c>
      <c r="J34" s="74" t="str">
        <f t="shared" si="1"/>
        <v>OK</v>
      </c>
      <c r="K34" s="19">
        <v>0</v>
      </c>
      <c r="L34" s="19">
        <v>0</v>
      </c>
    </row>
    <row r="35" spans="1:12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79">
        <v>1</v>
      </c>
      <c r="I35" s="73">
        <f t="shared" si="0"/>
        <v>1</v>
      </c>
      <c r="J35" s="74" t="str">
        <f t="shared" si="1"/>
        <v>OK</v>
      </c>
      <c r="K35" s="19">
        <v>0</v>
      </c>
      <c r="L35" s="19">
        <v>0</v>
      </c>
    </row>
    <row r="36" spans="1:12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79">
        <v>20</v>
      </c>
      <c r="I36" s="73">
        <f t="shared" ref="I36:I60" si="2">H36-(SUM(K36:L36))</f>
        <v>12</v>
      </c>
      <c r="J36" s="74" t="str">
        <f t="shared" si="1"/>
        <v>OK</v>
      </c>
      <c r="K36" s="19">
        <v>2</v>
      </c>
      <c r="L36" s="19">
        <v>6</v>
      </c>
    </row>
    <row r="37" spans="1:12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79">
        <v>10</v>
      </c>
      <c r="I37" s="73">
        <f t="shared" si="2"/>
        <v>7</v>
      </c>
      <c r="J37" s="74" t="str">
        <f t="shared" si="1"/>
        <v>OK</v>
      </c>
      <c r="K37" s="19">
        <v>0</v>
      </c>
      <c r="L37" s="19">
        <v>3</v>
      </c>
    </row>
    <row r="38" spans="1:12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79">
        <v>50</v>
      </c>
      <c r="I38" s="73">
        <f t="shared" si="2"/>
        <v>43</v>
      </c>
      <c r="J38" s="74" t="str">
        <f t="shared" si="1"/>
        <v>OK</v>
      </c>
      <c r="K38" s="19">
        <v>2</v>
      </c>
      <c r="L38" s="19">
        <v>5</v>
      </c>
    </row>
    <row r="39" spans="1:12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79">
        <v>10</v>
      </c>
      <c r="I39" s="73">
        <f t="shared" si="2"/>
        <v>7</v>
      </c>
      <c r="J39" s="74" t="str">
        <f t="shared" si="1"/>
        <v>OK</v>
      </c>
      <c r="K39" s="19">
        <v>0</v>
      </c>
      <c r="L39" s="19">
        <v>3</v>
      </c>
    </row>
    <row r="40" spans="1:12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79">
        <v>100</v>
      </c>
      <c r="I40" s="73">
        <f t="shared" si="2"/>
        <v>65</v>
      </c>
      <c r="J40" s="74" t="str">
        <f t="shared" si="1"/>
        <v>OK</v>
      </c>
      <c r="K40" s="19">
        <v>20</v>
      </c>
      <c r="L40" s="19">
        <v>15</v>
      </c>
    </row>
    <row r="41" spans="1:12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79">
        <v>10</v>
      </c>
      <c r="I41" s="73">
        <f t="shared" si="2"/>
        <v>6</v>
      </c>
      <c r="J41" s="74" t="str">
        <f t="shared" si="1"/>
        <v>OK</v>
      </c>
      <c r="K41" s="19">
        <v>1</v>
      </c>
      <c r="L41" s="19">
        <v>3</v>
      </c>
    </row>
    <row r="42" spans="1:12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9">
        <v>20</v>
      </c>
      <c r="I42" s="73">
        <f t="shared" si="2"/>
        <v>12</v>
      </c>
      <c r="J42" s="74" t="str">
        <f t="shared" si="1"/>
        <v>OK</v>
      </c>
      <c r="K42" s="19">
        <v>3</v>
      </c>
      <c r="L42" s="19">
        <v>5</v>
      </c>
    </row>
    <row r="43" spans="1:12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79">
        <v>1</v>
      </c>
      <c r="I43" s="73">
        <f t="shared" si="2"/>
        <v>1</v>
      </c>
      <c r="J43" s="74" t="str">
        <f t="shared" si="1"/>
        <v>OK</v>
      </c>
      <c r="K43" s="19">
        <v>0</v>
      </c>
      <c r="L43" s="19">
        <v>0</v>
      </c>
    </row>
    <row r="44" spans="1:12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79">
        <v>1</v>
      </c>
      <c r="I44" s="73">
        <f t="shared" si="2"/>
        <v>1</v>
      </c>
      <c r="J44" s="74" t="str">
        <f t="shared" si="1"/>
        <v>OK</v>
      </c>
      <c r="K44" s="19">
        <v>0</v>
      </c>
      <c r="L44" s="19">
        <v>0</v>
      </c>
    </row>
    <row r="45" spans="1:12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>
        <v>100</v>
      </c>
      <c r="I45" s="73">
        <f t="shared" si="2"/>
        <v>65</v>
      </c>
      <c r="J45" s="74" t="str">
        <f t="shared" si="1"/>
        <v>OK</v>
      </c>
      <c r="K45" s="19">
        <v>25</v>
      </c>
      <c r="L45" s="19">
        <v>10</v>
      </c>
    </row>
    <row r="46" spans="1:12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>
        <v>30</v>
      </c>
      <c r="I46" s="73">
        <f t="shared" si="2"/>
        <v>23</v>
      </c>
      <c r="J46" s="74" t="str">
        <f t="shared" si="1"/>
        <v>OK</v>
      </c>
      <c r="K46" s="19">
        <v>2</v>
      </c>
      <c r="L46" s="19">
        <v>5</v>
      </c>
    </row>
    <row r="47" spans="1:12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>
        <v>5</v>
      </c>
      <c r="I47" s="73">
        <f t="shared" si="2"/>
        <v>5</v>
      </c>
      <c r="J47" s="74" t="str">
        <f t="shared" si="1"/>
        <v>OK</v>
      </c>
      <c r="K47" s="19">
        <v>0</v>
      </c>
      <c r="L47" s="19">
        <v>0</v>
      </c>
    </row>
    <row r="48" spans="1:12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>
        <v>5</v>
      </c>
      <c r="I48" s="73">
        <f t="shared" si="2"/>
        <v>0</v>
      </c>
      <c r="J48" s="74" t="str">
        <f t="shared" si="1"/>
        <v>OK</v>
      </c>
      <c r="K48" s="19">
        <v>5</v>
      </c>
      <c r="L48" s="19">
        <v>0</v>
      </c>
    </row>
    <row r="49" spans="1:12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>
        <v>5</v>
      </c>
      <c r="I49" s="73">
        <f t="shared" si="2"/>
        <v>5</v>
      </c>
      <c r="J49" s="74" t="str">
        <f t="shared" si="1"/>
        <v>OK</v>
      </c>
      <c r="K49" s="19">
        <v>0</v>
      </c>
      <c r="L49" s="19">
        <v>0</v>
      </c>
    </row>
    <row r="50" spans="1:12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>
        <v>10</v>
      </c>
      <c r="I50" s="73">
        <f t="shared" si="2"/>
        <v>10</v>
      </c>
      <c r="J50" s="74" t="str">
        <f t="shared" si="1"/>
        <v>OK</v>
      </c>
      <c r="K50" s="19">
        <v>0</v>
      </c>
      <c r="L50" s="19">
        <v>0</v>
      </c>
    </row>
    <row r="51" spans="1:12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>
        <v>40</v>
      </c>
      <c r="I51" s="73">
        <f t="shared" si="2"/>
        <v>29</v>
      </c>
      <c r="J51" s="74" t="str">
        <f t="shared" si="1"/>
        <v>OK</v>
      </c>
      <c r="K51" s="19">
        <v>1</v>
      </c>
      <c r="L51" s="19">
        <v>10</v>
      </c>
    </row>
    <row r="52" spans="1:12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>
        <v>60</v>
      </c>
      <c r="I52" s="73">
        <f t="shared" si="2"/>
        <v>49</v>
      </c>
      <c r="J52" s="74" t="str">
        <f t="shared" si="1"/>
        <v>OK</v>
      </c>
      <c r="K52" s="19">
        <v>6</v>
      </c>
      <c r="L52" s="19">
        <v>5</v>
      </c>
    </row>
    <row r="53" spans="1:12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>
        <v>5</v>
      </c>
      <c r="I53" s="73">
        <f t="shared" si="2"/>
        <v>5</v>
      </c>
      <c r="J53" s="74" t="str">
        <f t="shared" si="1"/>
        <v>OK</v>
      </c>
      <c r="K53" s="19">
        <v>0</v>
      </c>
      <c r="L53" s="19">
        <v>0</v>
      </c>
    </row>
    <row r="54" spans="1:12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>
        <v>5</v>
      </c>
      <c r="I54" s="73">
        <f t="shared" si="2"/>
        <v>5</v>
      </c>
      <c r="J54" s="74" t="str">
        <f t="shared" si="1"/>
        <v>OK</v>
      </c>
      <c r="K54" s="19">
        <v>0</v>
      </c>
      <c r="L54" s="19">
        <v>0</v>
      </c>
    </row>
    <row r="55" spans="1:12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/>
      <c r="I55" s="73">
        <f t="shared" si="2"/>
        <v>0</v>
      </c>
      <c r="J55" s="74" t="str">
        <f t="shared" si="1"/>
        <v>OK</v>
      </c>
      <c r="K55" s="19">
        <v>0</v>
      </c>
      <c r="L55" s="19">
        <v>0</v>
      </c>
    </row>
    <row r="56" spans="1:12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>
        <v>30</v>
      </c>
      <c r="I56" s="73">
        <f t="shared" si="2"/>
        <v>28</v>
      </c>
      <c r="J56" s="74" t="str">
        <f t="shared" si="1"/>
        <v>OK</v>
      </c>
      <c r="K56" s="19">
        <v>2</v>
      </c>
      <c r="L56" s="19">
        <v>0</v>
      </c>
    </row>
    <row r="57" spans="1:12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>
        <v>5</v>
      </c>
      <c r="I57" s="73">
        <f t="shared" si="2"/>
        <v>5</v>
      </c>
      <c r="J57" s="74" t="str">
        <f t="shared" si="1"/>
        <v>OK</v>
      </c>
      <c r="K57" s="19">
        <v>0</v>
      </c>
      <c r="L57" s="19">
        <v>0</v>
      </c>
    </row>
    <row r="58" spans="1:12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>
        <v>5</v>
      </c>
      <c r="I58" s="73">
        <f t="shared" si="2"/>
        <v>5</v>
      </c>
      <c r="J58" s="74" t="str">
        <f t="shared" si="1"/>
        <v>OK</v>
      </c>
      <c r="K58" s="19">
        <v>0</v>
      </c>
      <c r="L58" s="19">
        <v>0</v>
      </c>
    </row>
    <row r="59" spans="1:12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>
        <v>5</v>
      </c>
      <c r="I59" s="73">
        <f t="shared" si="2"/>
        <v>2</v>
      </c>
      <c r="J59" s="74" t="str">
        <f t="shared" si="1"/>
        <v>OK</v>
      </c>
      <c r="K59" s="19">
        <v>3</v>
      </c>
      <c r="L59" s="19">
        <v>0</v>
      </c>
    </row>
    <row r="60" spans="1:12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>
        <v>200</v>
      </c>
      <c r="I60" s="73">
        <f t="shared" si="2"/>
        <v>200</v>
      </c>
      <c r="J60" s="74" t="str">
        <f t="shared" si="1"/>
        <v>OK</v>
      </c>
      <c r="K60" s="19">
        <v>0</v>
      </c>
      <c r="L60" s="19">
        <v>0</v>
      </c>
    </row>
  </sheetData>
  <mergeCells count="12"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A2:J2"/>
    <mergeCell ref="A4:A31"/>
    <mergeCell ref="B4:B31"/>
  </mergeCells>
  <conditionalFormatting sqref="K4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K5:K60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L4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L5:L60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1" width="13.85546875" style="18" customWidth="1"/>
    <col min="12" max="12" width="14" style="18" customWidth="1"/>
    <col min="13" max="13" width="15.85546875" style="18" customWidth="1"/>
    <col min="14" max="14" width="13.85546875" style="18" customWidth="1"/>
    <col min="15" max="15" width="14" style="18" customWidth="1"/>
    <col min="16" max="16" width="12" style="18" customWidth="1"/>
    <col min="17" max="17" width="13.28515625" style="18" customWidth="1"/>
    <col min="18" max="18" width="14.5703125" style="18" customWidth="1"/>
    <col min="19" max="19" width="15.7109375" style="18" customWidth="1"/>
    <col min="20" max="16384" width="9.7109375" style="15"/>
  </cols>
  <sheetData>
    <row r="1" spans="1:19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123</v>
      </c>
      <c r="L1" s="102" t="s">
        <v>124</v>
      </c>
      <c r="M1" s="102" t="s">
        <v>125</v>
      </c>
      <c r="N1" s="102" t="s">
        <v>126</v>
      </c>
      <c r="O1" s="102" t="s">
        <v>127</v>
      </c>
      <c r="P1" s="102" t="s">
        <v>156</v>
      </c>
      <c r="Q1" s="102" t="s">
        <v>157</v>
      </c>
      <c r="R1" s="102" t="s">
        <v>158</v>
      </c>
      <c r="S1" s="102" t="s">
        <v>159</v>
      </c>
    </row>
    <row r="2" spans="1:19" ht="21.75" customHeight="1" x14ac:dyDescent="0.25">
      <c r="A2" s="103" t="s">
        <v>44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  <c r="M2" s="102"/>
      <c r="N2" s="102"/>
      <c r="O2" s="102"/>
      <c r="P2" s="102"/>
      <c r="Q2" s="102"/>
      <c r="R2" s="102"/>
      <c r="S2" s="102"/>
    </row>
    <row r="3" spans="1:19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42142</v>
      </c>
      <c r="L3" s="61">
        <v>42163</v>
      </c>
      <c r="M3" s="61">
        <v>42200</v>
      </c>
      <c r="N3" s="61">
        <v>42227</v>
      </c>
      <c r="O3" s="61">
        <v>42282</v>
      </c>
      <c r="P3" s="65" t="s">
        <v>2</v>
      </c>
      <c r="Q3" s="61">
        <v>42338</v>
      </c>
      <c r="R3" s="61">
        <v>42440</v>
      </c>
      <c r="S3" s="61">
        <v>42473</v>
      </c>
    </row>
    <row r="4" spans="1:19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H4-(SUM(K4:S4))</f>
        <v>0</v>
      </c>
      <c r="J4" s="74" t="str">
        <f>IF(I4&lt;0,"ATENÇÃO","OK")</f>
        <v>OK</v>
      </c>
      <c r="K4" s="19"/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</row>
    <row r="5" spans="1:19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</row>
    <row r="6" spans="1:19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</row>
    <row r="7" spans="1:19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</row>
    <row r="8" spans="1:19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</row>
    <row r="9" spans="1:19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3</v>
      </c>
      <c r="I9" s="73">
        <f t="shared" si="0"/>
        <v>0</v>
      </c>
      <c r="J9" s="74" t="str">
        <f t="shared" si="1"/>
        <v>OK</v>
      </c>
      <c r="K9" s="19">
        <v>0</v>
      </c>
      <c r="L9" s="19">
        <v>0</v>
      </c>
      <c r="M9" s="19">
        <v>1</v>
      </c>
      <c r="N9" s="19">
        <v>1</v>
      </c>
      <c r="O9" s="19">
        <v>0</v>
      </c>
      <c r="P9" s="19">
        <v>0</v>
      </c>
      <c r="Q9" s="19">
        <v>0</v>
      </c>
      <c r="R9" s="19">
        <v>1</v>
      </c>
      <c r="S9" s="19">
        <v>0</v>
      </c>
    </row>
    <row r="10" spans="1:19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20</v>
      </c>
      <c r="I10" s="73">
        <f t="shared" si="0"/>
        <v>13</v>
      </c>
      <c r="J10" s="74" t="str">
        <f t="shared" si="1"/>
        <v>OK</v>
      </c>
      <c r="K10" s="19">
        <v>2</v>
      </c>
      <c r="L10" s="19">
        <v>0</v>
      </c>
      <c r="M10" s="19">
        <v>0</v>
      </c>
      <c r="N10" s="19">
        <v>0</v>
      </c>
      <c r="O10" s="19">
        <v>2</v>
      </c>
      <c r="P10" s="19">
        <v>0</v>
      </c>
      <c r="Q10" s="19">
        <v>0</v>
      </c>
      <c r="R10" s="19">
        <v>0</v>
      </c>
      <c r="S10" s="19">
        <v>3</v>
      </c>
    </row>
    <row r="11" spans="1:19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20</v>
      </c>
      <c r="I11" s="73">
        <f t="shared" si="0"/>
        <v>1</v>
      </c>
      <c r="J11" s="74" t="str">
        <f t="shared" si="1"/>
        <v>OK</v>
      </c>
      <c r="K11" s="19">
        <v>3</v>
      </c>
      <c r="L11" s="19">
        <v>0</v>
      </c>
      <c r="M11" s="19">
        <v>5</v>
      </c>
      <c r="N11" s="19">
        <v>2</v>
      </c>
      <c r="O11" s="19">
        <v>0</v>
      </c>
      <c r="P11" s="19">
        <v>0</v>
      </c>
      <c r="Q11" s="19">
        <v>1</v>
      </c>
      <c r="R11" s="19">
        <v>6</v>
      </c>
      <c r="S11" s="19">
        <v>2</v>
      </c>
    </row>
    <row r="12" spans="1:19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10</v>
      </c>
      <c r="I12" s="73">
        <f t="shared" si="0"/>
        <v>0</v>
      </c>
      <c r="J12" s="74" t="str">
        <f t="shared" si="1"/>
        <v>OK</v>
      </c>
      <c r="K12" s="19">
        <v>5</v>
      </c>
      <c r="L12" s="19">
        <v>0</v>
      </c>
      <c r="M12" s="19">
        <v>2</v>
      </c>
      <c r="N12" s="19">
        <v>0</v>
      </c>
      <c r="O12" s="19">
        <v>0</v>
      </c>
      <c r="P12" s="19">
        <v>0</v>
      </c>
      <c r="Q12" s="19">
        <v>0</v>
      </c>
      <c r="R12" s="19">
        <v>3</v>
      </c>
      <c r="S12" s="19">
        <v>0</v>
      </c>
    </row>
    <row r="13" spans="1:19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>
        <v>5</v>
      </c>
      <c r="I13" s="73">
        <f t="shared" si="0"/>
        <v>0</v>
      </c>
      <c r="J13" s="74" t="str">
        <f t="shared" si="1"/>
        <v>OK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1</v>
      </c>
      <c r="R13" s="19">
        <v>0</v>
      </c>
      <c r="S13" s="19">
        <v>4</v>
      </c>
    </row>
    <row r="14" spans="1:19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>
        <v>5</v>
      </c>
      <c r="I14" s="73">
        <f t="shared" si="0"/>
        <v>1</v>
      </c>
      <c r="J14" s="74" t="str">
        <f t="shared" si="1"/>
        <v>OK</v>
      </c>
      <c r="K14" s="19">
        <v>0</v>
      </c>
      <c r="L14" s="19">
        <v>0</v>
      </c>
      <c r="M14" s="19">
        <v>1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2</v>
      </c>
    </row>
    <row r="15" spans="1:19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10</v>
      </c>
      <c r="I15" s="73">
        <f t="shared" si="0"/>
        <v>9</v>
      </c>
      <c r="J15" s="74" t="str">
        <f t="shared" si="1"/>
        <v>OK</v>
      </c>
      <c r="K15" s="19">
        <v>0</v>
      </c>
      <c r="L15" s="19">
        <v>0</v>
      </c>
      <c r="M15" s="19">
        <v>0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</row>
    <row r="16" spans="1:19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/>
      <c r="I16" s="73">
        <f t="shared" si="0"/>
        <v>0</v>
      </c>
      <c r="J16" s="74" t="str">
        <f t="shared" si="1"/>
        <v>OK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</row>
    <row r="17" spans="1:19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/>
      <c r="I17" s="73">
        <f t="shared" si="0"/>
        <v>0</v>
      </c>
      <c r="J17" s="74" t="str">
        <f t="shared" si="1"/>
        <v>OK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</row>
    <row r="18" spans="1:19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86"/>
      <c r="I18" s="73">
        <f t="shared" si="0"/>
        <v>0</v>
      </c>
      <c r="J18" s="74" t="str">
        <f t="shared" si="1"/>
        <v>OK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</row>
    <row r="19" spans="1:19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5</v>
      </c>
      <c r="I19" s="73">
        <f t="shared" si="0"/>
        <v>1</v>
      </c>
      <c r="J19" s="74" t="str">
        <f t="shared" si="1"/>
        <v>OK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3</v>
      </c>
      <c r="S19" s="19">
        <v>1</v>
      </c>
    </row>
    <row r="20" spans="1:19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10</v>
      </c>
      <c r="I20" s="73">
        <f t="shared" si="0"/>
        <v>7</v>
      </c>
      <c r="J20" s="74" t="str">
        <f t="shared" si="1"/>
        <v>OK</v>
      </c>
      <c r="K20" s="19">
        <v>0</v>
      </c>
      <c r="L20" s="19">
        <v>0</v>
      </c>
      <c r="M20" s="19">
        <v>2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</row>
    <row r="21" spans="1:19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10</v>
      </c>
      <c r="I21" s="73">
        <f t="shared" si="0"/>
        <v>6</v>
      </c>
      <c r="J21" s="74" t="str">
        <f t="shared" si="1"/>
        <v>OK</v>
      </c>
      <c r="K21" s="19">
        <v>0</v>
      </c>
      <c r="L21" s="19">
        <v>0</v>
      </c>
      <c r="M21" s="19">
        <v>0</v>
      </c>
      <c r="N21" s="19">
        <v>0</v>
      </c>
      <c r="O21" s="19">
        <v>2</v>
      </c>
      <c r="P21" s="19">
        <v>0</v>
      </c>
      <c r="Q21" s="19">
        <v>0</v>
      </c>
      <c r="R21" s="19">
        <v>1</v>
      </c>
      <c r="S21" s="19">
        <v>1</v>
      </c>
    </row>
    <row r="22" spans="1:19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10</v>
      </c>
      <c r="I22" s="73">
        <f t="shared" si="0"/>
        <v>10</v>
      </c>
      <c r="J22" s="74" t="str">
        <f t="shared" si="1"/>
        <v>OK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</row>
    <row r="23" spans="1:19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10</v>
      </c>
      <c r="I23" s="73">
        <f t="shared" si="0"/>
        <v>9</v>
      </c>
      <c r="J23" s="74" t="str">
        <f t="shared" si="1"/>
        <v>OK</v>
      </c>
      <c r="K23" s="19">
        <v>0</v>
      </c>
      <c r="L23" s="19">
        <v>0</v>
      </c>
      <c r="M23" s="19">
        <v>0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0</v>
      </c>
    </row>
    <row r="24" spans="1:19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10</v>
      </c>
      <c r="I24" s="73">
        <f t="shared" si="0"/>
        <v>10</v>
      </c>
      <c r="J24" s="74" t="str">
        <f t="shared" si="1"/>
        <v>OK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</row>
    <row r="25" spans="1:19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10</v>
      </c>
      <c r="I25" s="73">
        <f t="shared" si="0"/>
        <v>10</v>
      </c>
      <c r="J25" s="74" t="str">
        <f t="shared" si="1"/>
        <v>OK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</row>
    <row r="26" spans="1:19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/>
      <c r="I26" s="73">
        <f t="shared" si="0"/>
        <v>0</v>
      </c>
      <c r="J26" s="74" t="str">
        <f t="shared" si="1"/>
        <v>OK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</row>
    <row r="27" spans="1:19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50</v>
      </c>
      <c r="I27" s="73">
        <f t="shared" si="0"/>
        <v>28</v>
      </c>
      <c r="J27" s="74" t="str">
        <f t="shared" si="1"/>
        <v>OK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19</v>
      </c>
      <c r="R27" s="19">
        <v>3</v>
      </c>
      <c r="S27" s="19">
        <v>0</v>
      </c>
    </row>
    <row r="28" spans="1:19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>
        <v>5</v>
      </c>
      <c r="I28" s="73">
        <f t="shared" si="0"/>
        <v>5</v>
      </c>
      <c r="J28" s="74" t="str">
        <f t="shared" si="1"/>
        <v>OK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</row>
    <row r="29" spans="1:19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>
        <v>5</v>
      </c>
      <c r="I29" s="73">
        <f t="shared" si="0"/>
        <v>5</v>
      </c>
      <c r="J29" s="74" t="str">
        <f t="shared" si="1"/>
        <v>OK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</row>
    <row r="30" spans="1:19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/>
      <c r="I30" s="73">
        <f t="shared" si="0"/>
        <v>0</v>
      </c>
      <c r="J30" s="74" t="str">
        <f t="shared" si="1"/>
        <v>OK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</row>
    <row r="31" spans="1:19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</row>
    <row r="32" spans="1:19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79">
        <v>50</v>
      </c>
      <c r="I32" s="73">
        <f t="shared" si="0"/>
        <v>0</v>
      </c>
      <c r="J32" s="74" t="str">
        <f t="shared" si="1"/>
        <v>OK</v>
      </c>
      <c r="K32" s="19">
        <v>18</v>
      </c>
      <c r="L32" s="19">
        <v>0</v>
      </c>
      <c r="M32" s="19">
        <v>7</v>
      </c>
      <c r="N32" s="19">
        <v>4</v>
      </c>
      <c r="O32" s="19">
        <v>0</v>
      </c>
      <c r="P32" s="19">
        <v>10</v>
      </c>
      <c r="Q32" s="19">
        <v>0</v>
      </c>
      <c r="R32" s="19">
        <v>10</v>
      </c>
      <c r="S32" s="19">
        <v>1</v>
      </c>
    </row>
    <row r="33" spans="1:19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79">
        <v>2</v>
      </c>
      <c r="I33" s="73">
        <f t="shared" si="0"/>
        <v>0</v>
      </c>
      <c r="J33" s="74" t="str">
        <f t="shared" si="1"/>
        <v>OK</v>
      </c>
      <c r="K33" s="19">
        <v>2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</row>
    <row r="34" spans="1:19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79"/>
      <c r="I34" s="73">
        <f t="shared" si="0"/>
        <v>0</v>
      </c>
      <c r="J34" s="74" t="str">
        <f t="shared" si="1"/>
        <v>OK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</row>
    <row r="35" spans="1:19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79"/>
      <c r="I35" s="73">
        <f t="shared" si="0"/>
        <v>0</v>
      </c>
      <c r="J35" s="74" t="str">
        <f t="shared" si="1"/>
        <v>OK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</row>
    <row r="36" spans="1:19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79">
        <v>25</v>
      </c>
      <c r="I36" s="73">
        <f t="shared" ref="I36:I60" si="2">H36-(SUM(K36:S36))</f>
        <v>8</v>
      </c>
      <c r="J36" s="74" t="str">
        <f t="shared" si="1"/>
        <v>OK</v>
      </c>
      <c r="K36" s="19">
        <v>0</v>
      </c>
      <c r="L36" s="19">
        <v>0</v>
      </c>
      <c r="M36" s="19">
        <v>6</v>
      </c>
      <c r="N36" s="19">
        <v>0</v>
      </c>
      <c r="O36" s="19">
        <v>1</v>
      </c>
      <c r="P36" s="19">
        <v>1</v>
      </c>
      <c r="Q36" s="19">
        <v>3</v>
      </c>
      <c r="R36" s="19">
        <v>5</v>
      </c>
      <c r="S36" s="19">
        <v>1</v>
      </c>
    </row>
    <row r="37" spans="1:19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79">
        <v>6</v>
      </c>
      <c r="I37" s="73">
        <f t="shared" si="2"/>
        <v>6</v>
      </c>
      <c r="J37" s="74" t="str">
        <f t="shared" si="1"/>
        <v>OK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</row>
    <row r="38" spans="1:19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79">
        <v>6</v>
      </c>
      <c r="I38" s="73">
        <f t="shared" si="2"/>
        <v>5</v>
      </c>
      <c r="J38" s="74" t="str">
        <f t="shared" si="1"/>
        <v>OK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1</v>
      </c>
    </row>
    <row r="39" spans="1:19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79">
        <v>6</v>
      </c>
      <c r="I39" s="73">
        <f t="shared" si="2"/>
        <v>1</v>
      </c>
      <c r="J39" s="74" t="str">
        <f t="shared" si="1"/>
        <v>OK</v>
      </c>
      <c r="K39" s="19">
        <v>2</v>
      </c>
      <c r="L39" s="19">
        <v>0</v>
      </c>
      <c r="M39" s="19">
        <v>0</v>
      </c>
      <c r="N39" s="19">
        <v>0</v>
      </c>
      <c r="O39" s="19">
        <v>1</v>
      </c>
      <c r="P39" s="19">
        <v>0</v>
      </c>
      <c r="Q39" s="19">
        <v>0</v>
      </c>
      <c r="R39" s="19">
        <v>0</v>
      </c>
      <c r="S39" s="19">
        <v>2</v>
      </c>
    </row>
    <row r="40" spans="1:19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79">
        <v>8</v>
      </c>
      <c r="I40" s="73">
        <f t="shared" si="2"/>
        <v>1</v>
      </c>
      <c r="J40" s="74" t="str">
        <f t="shared" si="1"/>
        <v>OK</v>
      </c>
      <c r="K40" s="19">
        <v>3</v>
      </c>
      <c r="L40" s="19">
        <v>0</v>
      </c>
      <c r="M40" s="19">
        <v>4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</row>
    <row r="41" spans="1:19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79">
        <v>8</v>
      </c>
      <c r="I41" s="73">
        <f t="shared" si="2"/>
        <v>1</v>
      </c>
      <c r="J41" s="74" t="str">
        <f t="shared" si="1"/>
        <v>OK</v>
      </c>
      <c r="K41" s="19">
        <v>4</v>
      </c>
      <c r="L41" s="19">
        <v>0</v>
      </c>
      <c r="M41" s="19">
        <v>0</v>
      </c>
      <c r="N41" s="19">
        <v>2</v>
      </c>
      <c r="O41" s="19">
        <v>1</v>
      </c>
      <c r="P41" s="19">
        <v>0</v>
      </c>
      <c r="Q41" s="19">
        <v>0</v>
      </c>
      <c r="R41" s="19">
        <v>0</v>
      </c>
      <c r="S41" s="19">
        <v>0</v>
      </c>
    </row>
    <row r="42" spans="1:19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9">
        <v>5</v>
      </c>
      <c r="I42" s="73">
        <f t="shared" si="2"/>
        <v>0</v>
      </c>
      <c r="J42" s="74" t="str">
        <f t="shared" si="1"/>
        <v>OK</v>
      </c>
      <c r="K42" s="19">
        <v>0</v>
      </c>
      <c r="L42" s="19">
        <v>0</v>
      </c>
      <c r="M42" s="19">
        <v>4</v>
      </c>
      <c r="N42" s="19">
        <v>1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</row>
    <row r="43" spans="1:19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79"/>
      <c r="I43" s="73">
        <f t="shared" si="2"/>
        <v>0</v>
      </c>
      <c r="J43" s="74" t="str">
        <f t="shared" si="1"/>
        <v>OK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</row>
    <row r="44" spans="1:19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79"/>
      <c r="I44" s="73">
        <f t="shared" si="2"/>
        <v>0</v>
      </c>
      <c r="J44" s="74" t="str">
        <f t="shared" si="1"/>
        <v>OK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</row>
    <row r="45" spans="1:19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/>
      <c r="I45" s="73">
        <f t="shared" si="2"/>
        <v>0</v>
      </c>
      <c r="J45" s="74" t="str">
        <f t="shared" si="1"/>
        <v>OK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</row>
    <row r="46" spans="1:19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>
        <v>20</v>
      </c>
      <c r="I46" s="73">
        <f t="shared" si="2"/>
        <v>15</v>
      </c>
      <c r="J46" s="74" t="str">
        <f t="shared" si="1"/>
        <v>OK</v>
      </c>
      <c r="K46" s="19">
        <v>1</v>
      </c>
      <c r="L46" s="19">
        <v>0</v>
      </c>
      <c r="M46" s="19">
        <v>1</v>
      </c>
      <c r="N46" s="19">
        <v>1</v>
      </c>
      <c r="O46" s="19">
        <v>0</v>
      </c>
      <c r="P46" s="19">
        <v>0</v>
      </c>
      <c r="Q46" s="19">
        <v>1</v>
      </c>
      <c r="R46" s="19">
        <v>1</v>
      </c>
      <c r="S46" s="19">
        <v>0</v>
      </c>
    </row>
    <row r="47" spans="1:19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82">
        <v>20</v>
      </c>
      <c r="I47" s="73">
        <f t="shared" si="2"/>
        <v>6</v>
      </c>
      <c r="J47" s="74" t="str">
        <f t="shared" si="1"/>
        <v>OK</v>
      </c>
      <c r="K47" s="19">
        <v>2</v>
      </c>
      <c r="L47" s="19">
        <v>1</v>
      </c>
      <c r="M47" s="19">
        <v>1</v>
      </c>
      <c r="N47" s="19">
        <v>0</v>
      </c>
      <c r="O47" s="19">
        <v>0</v>
      </c>
      <c r="P47" s="19">
        <v>8</v>
      </c>
      <c r="Q47" s="19">
        <v>0</v>
      </c>
      <c r="R47" s="19">
        <v>0</v>
      </c>
      <c r="S47" s="19">
        <v>2</v>
      </c>
    </row>
    <row r="48" spans="1:19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>
        <v>20</v>
      </c>
      <c r="I48" s="73">
        <f t="shared" si="2"/>
        <v>13</v>
      </c>
      <c r="J48" s="74" t="str">
        <f t="shared" si="1"/>
        <v>OK</v>
      </c>
      <c r="K48" s="19">
        <v>0</v>
      </c>
      <c r="L48" s="19">
        <v>0</v>
      </c>
      <c r="M48" s="19">
        <v>0</v>
      </c>
      <c r="N48" s="19">
        <v>2</v>
      </c>
      <c r="O48" s="19">
        <v>1</v>
      </c>
      <c r="P48" s="19">
        <v>4</v>
      </c>
      <c r="Q48" s="19">
        <v>0</v>
      </c>
      <c r="R48" s="19">
        <v>0</v>
      </c>
      <c r="S48" s="19">
        <v>0</v>
      </c>
    </row>
    <row r="49" spans="1:19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>
        <v>0</v>
      </c>
      <c r="I49" s="73">
        <f t="shared" si="2"/>
        <v>0</v>
      </c>
      <c r="J49" s="74" t="str">
        <f t="shared" si="1"/>
        <v>OK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</row>
    <row r="50" spans="1:19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>
        <v>30</v>
      </c>
      <c r="I50" s="73">
        <f t="shared" si="2"/>
        <v>23</v>
      </c>
      <c r="J50" s="74" t="str">
        <f t="shared" si="1"/>
        <v>OK</v>
      </c>
      <c r="K50" s="19">
        <v>0</v>
      </c>
      <c r="L50" s="19">
        <v>2</v>
      </c>
      <c r="M50" s="19">
        <v>0</v>
      </c>
      <c r="N50" s="19">
        <v>0</v>
      </c>
      <c r="O50" s="19">
        <v>2</v>
      </c>
      <c r="P50" s="19">
        <v>0</v>
      </c>
      <c r="Q50" s="19">
        <v>3</v>
      </c>
      <c r="R50" s="19">
        <v>0</v>
      </c>
      <c r="S50" s="19">
        <v>0</v>
      </c>
    </row>
    <row r="51" spans="1:19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>
        <v>30</v>
      </c>
      <c r="I51" s="73">
        <f t="shared" si="2"/>
        <v>28</v>
      </c>
      <c r="J51" s="74" t="str">
        <f t="shared" si="1"/>
        <v>OK</v>
      </c>
      <c r="K51" s="19">
        <v>0</v>
      </c>
      <c r="L51" s="19">
        <v>1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1</v>
      </c>
    </row>
    <row r="52" spans="1:19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>
        <v>10</v>
      </c>
      <c r="I52" s="73">
        <f t="shared" si="2"/>
        <v>6</v>
      </c>
      <c r="J52" s="74" t="str">
        <f t="shared" si="1"/>
        <v>OK</v>
      </c>
      <c r="K52" s="19">
        <v>0</v>
      </c>
      <c r="L52" s="19">
        <v>1</v>
      </c>
      <c r="M52" s="19">
        <v>1</v>
      </c>
      <c r="N52" s="19">
        <v>0</v>
      </c>
      <c r="O52" s="19">
        <v>0</v>
      </c>
      <c r="P52" s="19">
        <v>2</v>
      </c>
      <c r="Q52" s="19">
        <v>0</v>
      </c>
      <c r="R52" s="19">
        <v>0</v>
      </c>
      <c r="S52" s="19">
        <v>0</v>
      </c>
    </row>
    <row r="53" spans="1:19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>
        <v>10</v>
      </c>
      <c r="I53" s="73">
        <f t="shared" si="2"/>
        <v>10</v>
      </c>
      <c r="J53" s="74" t="str">
        <f t="shared" si="1"/>
        <v>OK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</row>
    <row r="54" spans="1:19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>
        <v>10</v>
      </c>
      <c r="I54" s="73">
        <f t="shared" si="2"/>
        <v>10</v>
      </c>
      <c r="J54" s="74" t="str">
        <f t="shared" si="1"/>
        <v>OK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</row>
    <row r="55" spans="1:19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>
        <v>5</v>
      </c>
      <c r="I55" s="73">
        <f t="shared" si="2"/>
        <v>5</v>
      </c>
      <c r="J55" s="74" t="str">
        <f t="shared" si="1"/>
        <v>OK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</row>
    <row r="56" spans="1:19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>
        <v>10</v>
      </c>
      <c r="I56" s="73">
        <f t="shared" si="2"/>
        <v>10</v>
      </c>
      <c r="J56" s="74" t="str">
        <f t="shared" si="1"/>
        <v>OK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</row>
    <row r="57" spans="1:19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>
        <v>10</v>
      </c>
      <c r="I57" s="73">
        <f t="shared" si="2"/>
        <v>10</v>
      </c>
      <c r="J57" s="74" t="str">
        <f t="shared" si="1"/>
        <v>OK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</row>
    <row r="58" spans="1:19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>
        <v>10</v>
      </c>
      <c r="I58" s="73">
        <f t="shared" si="2"/>
        <v>9</v>
      </c>
      <c r="J58" s="74" t="str">
        <f t="shared" si="1"/>
        <v>OK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1</v>
      </c>
      <c r="R58" s="19">
        <v>0</v>
      </c>
      <c r="S58" s="19">
        <v>0</v>
      </c>
    </row>
    <row r="59" spans="1:19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>
        <v>10</v>
      </c>
      <c r="I59" s="73">
        <f t="shared" si="2"/>
        <v>9</v>
      </c>
      <c r="J59" s="74" t="str">
        <f t="shared" si="1"/>
        <v>OK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1</v>
      </c>
      <c r="S59" s="19">
        <v>0</v>
      </c>
    </row>
    <row r="60" spans="1:19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>
        <v>50</v>
      </c>
      <c r="I60" s="73">
        <f t="shared" si="2"/>
        <v>0</v>
      </c>
      <c r="J60" s="74" t="str">
        <f t="shared" si="1"/>
        <v>OK</v>
      </c>
      <c r="K60" s="19">
        <v>0</v>
      </c>
      <c r="L60" s="19">
        <v>0</v>
      </c>
      <c r="M60" s="19">
        <v>0</v>
      </c>
      <c r="N60" s="19">
        <v>0</v>
      </c>
      <c r="O60" s="19">
        <v>50</v>
      </c>
      <c r="P60" s="19">
        <v>0</v>
      </c>
      <c r="Q60" s="19">
        <v>0</v>
      </c>
      <c r="R60" s="19">
        <v>0</v>
      </c>
      <c r="S60" s="19">
        <v>0</v>
      </c>
    </row>
  </sheetData>
  <mergeCells count="19">
    <mergeCell ref="S1:S2"/>
    <mergeCell ref="A1:C1"/>
    <mergeCell ref="D1:G1"/>
    <mergeCell ref="H1:J1"/>
    <mergeCell ref="K1:K2"/>
    <mergeCell ref="L1:L2"/>
    <mergeCell ref="N1:N2"/>
    <mergeCell ref="O1:O2"/>
    <mergeCell ref="P1:P2"/>
    <mergeCell ref="Q1:Q2"/>
    <mergeCell ref="R1:R2"/>
    <mergeCell ref="A32:A51"/>
    <mergeCell ref="B32:B51"/>
    <mergeCell ref="A52:A60"/>
    <mergeCell ref="B52:B60"/>
    <mergeCell ref="M1:M2"/>
    <mergeCell ref="A2:J2"/>
    <mergeCell ref="A4:A31"/>
    <mergeCell ref="B4:B31"/>
  </mergeCells>
  <conditionalFormatting sqref="K4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K5:K60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L4:S4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L5:S60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="84" zoomScaleNormal="84" workbookViewId="0">
      <selection activeCell="T11" sqref="T1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4" width="12" style="18" customWidth="1"/>
    <col min="15" max="16384" width="9.7109375" style="15"/>
  </cols>
  <sheetData>
    <row r="1" spans="1:14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131</v>
      </c>
      <c r="L1" s="102" t="s">
        <v>132</v>
      </c>
      <c r="M1" s="102" t="s">
        <v>173</v>
      </c>
      <c r="N1" s="102" t="s">
        <v>174</v>
      </c>
    </row>
    <row r="2" spans="1:14" ht="21.75" customHeight="1" x14ac:dyDescent="0.25">
      <c r="A2" s="103" t="s">
        <v>31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  <c r="M2" s="102"/>
      <c r="N2" s="102"/>
    </row>
    <row r="3" spans="1:14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42223</v>
      </c>
      <c r="L3" s="61">
        <v>42277</v>
      </c>
      <c r="M3" s="61">
        <v>42300</v>
      </c>
      <c r="N3" s="61">
        <v>42311</v>
      </c>
    </row>
    <row r="4" spans="1:14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H4-(SUM(K4:N4))</f>
        <v>0</v>
      </c>
      <c r="J4" s="74" t="str">
        <f>IF(I4&lt;0,"ATENÇÃO","OK")</f>
        <v>OK</v>
      </c>
      <c r="K4" s="19"/>
      <c r="L4" s="19">
        <v>0</v>
      </c>
      <c r="M4" s="19">
        <v>0</v>
      </c>
      <c r="N4" s="19">
        <v>0</v>
      </c>
    </row>
    <row r="5" spans="1:14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  <c r="M5" s="19">
        <v>0</v>
      </c>
      <c r="N5" s="19">
        <v>0</v>
      </c>
    </row>
    <row r="6" spans="1:14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  <c r="M6" s="19">
        <v>0</v>
      </c>
      <c r="N6" s="19">
        <v>0</v>
      </c>
    </row>
    <row r="7" spans="1:14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  <c r="M7" s="19">
        <v>0</v>
      </c>
      <c r="N7" s="19">
        <v>0</v>
      </c>
    </row>
    <row r="8" spans="1:14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  <c r="M8" s="19">
        <v>0</v>
      </c>
      <c r="N8" s="19">
        <v>0</v>
      </c>
    </row>
    <row r="9" spans="1:14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5</v>
      </c>
      <c r="I9" s="73">
        <f t="shared" si="0"/>
        <v>5</v>
      </c>
      <c r="J9" s="74" t="str">
        <f t="shared" si="1"/>
        <v>OK</v>
      </c>
      <c r="K9" s="19">
        <v>0</v>
      </c>
      <c r="L9" s="19">
        <v>0</v>
      </c>
      <c r="M9" s="19">
        <v>0</v>
      </c>
      <c r="N9" s="19">
        <v>0</v>
      </c>
    </row>
    <row r="10" spans="1:14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5</v>
      </c>
      <c r="I10" s="73">
        <f t="shared" si="0"/>
        <v>0</v>
      </c>
      <c r="J10" s="74" t="str">
        <f t="shared" si="1"/>
        <v>OK</v>
      </c>
      <c r="K10" s="19">
        <v>1</v>
      </c>
      <c r="L10" s="19">
        <v>1</v>
      </c>
      <c r="M10" s="19">
        <v>2</v>
      </c>
      <c r="N10" s="19">
        <v>1</v>
      </c>
    </row>
    <row r="11" spans="1:14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5</v>
      </c>
      <c r="I11" s="73">
        <f t="shared" si="0"/>
        <v>0</v>
      </c>
      <c r="J11" s="74" t="str">
        <f t="shared" si="1"/>
        <v>OK</v>
      </c>
      <c r="K11" s="19">
        <v>3</v>
      </c>
      <c r="L11" s="19">
        <v>2</v>
      </c>
      <c r="M11" s="19">
        <v>0</v>
      </c>
      <c r="N11" s="19">
        <v>0</v>
      </c>
    </row>
    <row r="12" spans="1:14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5</v>
      </c>
      <c r="I12" s="73">
        <f t="shared" si="0"/>
        <v>4</v>
      </c>
      <c r="J12" s="74" t="str">
        <f t="shared" si="1"/>
        <v>OK</v>
      </c>
      <c r="K12" s="19">
        <v>1</v>
      </c>
      <c r="L12" s="19">
        <v>0</v>
      </c>
      <c r="M12" s="19">
        <v>0</v>
      </c>
      <c r="N12" s="19">
        <v>0</v>
      </c>
    </row>
    <row r="13" spans="1:14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>
        <v>5</v>
      </c>
      <c r="I13" s="73">
        <f t="shared" si="0"/>
        <v>3</v>
      </c>
      <c r="J13" s="74" t="str">
        <f t="shared" si="1"/>
        <v>OK</v>
      </c>
      <c r="K13" s="19">
        <v>2</v>
      </c>
      <c r="L13" s="19">
        <v>0</v>
      </c>
      <c r="M13" s="19">
        <v>0</v>
      </c>
      <c r="N13" s="19">
        <v>0</v>
      </c>
    </row>
    <row r="14" spans="1:14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>
        <v>5</v>
      </c>
      <c r="I14" s="73">
        <f t="shared" si="0"/>
        <v>5</v>
      </c>
      <c r="J14" s="74" t="str">
        <f t="shared" si="1"/>
        <v>OK</v>
      </c>
      <c r="K14" s="19">
        <v>0</v>
      </c>
      <c r="L14" s="19">
        <v>0</v>
      </c>
      <c r="M14" s="19">
        <v>0</v>
      </c>
      <c r="N14" s="19">
        <v>0</v>
      </c>
    </row>
    <row r="15" spans="1:14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5</v>
      </c>
      <c r="I15" s="73">
        <f t="shared" si="0"/>
        <v>4</v>
      </c>
      <c r="J15" s="74" t="str">
        <f t="shared" si="1"/>
        <v>OK</v>
      </c>
      <c r="K15" s="19">
        <v>1</v>
      </c>
      <c r="L15" s="19">
        <v>0</v>
      </c>
      <c r="M15" s="19">
        <v>0</v>
      </c>
      <c r="N15" s="19">
        <v>0</v>
      </c>
    </row>
    <row r="16" spans="1:14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>
        <v>5</v>
      </c>
      <c r="I16" s="73">
        <f t="shared" si="0"/>
        <v>3</v>
      </c>
      <c r="J16" s="74" t="str">
        <f t="shared" si="1"/>
        <v>OK</v>
      </c>
      <c r="K16" s="19">
        <v>1</v>
      </c>
      <c r="L16" s="19">
        <v>1</v>
      </c>
      <c r="M16" s="19">
        <v>0</v>
      </c>
      <c r="N16" s="19">
        <v>0</v>
      </c>
    </row>
    <row r="17" spans="1:14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>
        <v>5</v>
      </c>
      <c r="I17" s="73">
        <f t="shared" si="0"/>
        <v>5</v>
      </c>
      <c r="J17" s="74" t="str">
        <f t="shared" si="1"/>
        <v>OK</v>
      </c>
      <c r="K17" s="19">
        <v>0</v>
      </c>
      <c r="L17" s="19">
        <v>0</v>
      </c>
      <c r="M17" s="19">
        <v>0</v>
      </c>
      <c r="N17" s="19">
        <v>0</v>
      </c>
    </row>
    <row r="18" spans="1:14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86">
        <v>5</v>
      </c>
      <c r="I18" s="73">
        <f t="shared" si="0"/>
        <v>5</v>
      </c>
      <c r="J18" s="74" t="str">
        <f t="shared" si="1"/>
        <v>OK</v>
      </c>
      <c r="K18" s="19">
        <v>0</v>
      </c>
      <c r="L18" s="19">
        <v>0</v>
      </c>
      <c r="M18" s="19">
        <v>0</v>
      </c>
      <c r="N18" s="19">
        <v>0</v>
      </c>
    </row>
    <row r="19" spans="1:14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5</v>
      </c>
      <c r="I19" s="73">
        <f t="shared" si="0"/>
        <v>5</v>
      </c>
      <c r="J19" s="74" t="str">
        <f t="shared" si="1"/>
        <v>OK</v>
      </c>
      <c r="K19" s="19">
        <v>0</v>
      </c>
      <c r="L19" s="19">
        <v>0</v>
      </c>
      <c r="M19" s="19">
        <v>0</v>
      </c>
      <c r="N19" s="19">
        <v>0</v>
      </c>
    </row>
    <row r="20" spans="1:14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2</v>
      </c>
      <c r="I20" s="73">
        <f t="shared" si="0"/>
        <v>1</v>
      </c>
      <c r="J20" s="74" t="str">
        <f t="shared" si="1"/>
        <v>OK</v>
      </c>
      <c r="K20" s="19">
        <v>1</v>
      </c>
      <c r="L20" s="19">
        <v>0</v>
      </c>
      <c r="M20" s="19">
        <v>0</v>
      </c>
      <c r="N20" s="19">
        <v>0</v>
      </c>
    </row>
    <row r="21" spans="1:14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5</v>
      </c>
      <c r="I21" s="73">
        <f t="shared" si="0"/>
        <v>5</v>
      </c>
      <c r="J21" s="74" t="str">
        <f t="shared" si="1"/>
        <v>OK</v>
      </c>
      <c r="K21" s="19">
        <v>0</v>
      </c>
      <c r="L21" s="19">
        <v>0</v>
      </c>
      <c r="M21" s="19">
        <v>0</v>
      </c>
      <c r="N21" s="19">
        <v>0</v>
      </c>
    </row>
    <row r="22" spans="1:14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5</v>
      </c>
      <c r="I22" s="73">
        <f t="shared" si="0"/>
        <v>5</v>
      </c>
      <c r="J22" s="74" t="str">
        <f t="shared" si="1"/>
        <v>OK</v>
      </c>
      <c r="K22" s="19">
        <v>0</v>
      </c>
      <c r="L22" s="19">
        <v>0</v>
      </c>
      <c r="M22" s="19">
        <v>0</v>
      </c>
      <c r="N22" s="19">
        <v>0</v>
      </c>
    </row>
    <row r="23" spans="1:14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2</v>
      </c>
      <c r="I23" s="73">
        <f t="shared" si="0"/>
        <v>2</v>
      </c>
      <c r="J23" s="74" t="str">
        <f t="shared" si="1"/>
        <v>OK</v>
      </c>
      <c r="K23" s="19">
        <v>0</v>
      </c>
      <c r="L23" s="19">
        <v>0</v>
      </c>
      <c r="M23" s="19">
        <v>0</v>
      </c>
      <c r="N23" s="19">
        <v>0</v>
      </c>
    </row>
    <row r="24" spans="1:14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3</v>
      </c>
      <c r="I24" s="73">
        <f t="shared" si="0"/>
        <v>3</v>
      </c>
      <c r="J24" s="74" t="str">
        <f t="shared" si="1"/>
        <v>OK</v>
      </c>
      <c r="K24" s="19">
        <v>0</v>
      </c>
      <c r="L24" s="19">
        <v>0</v>
      </c>
      <c r="M24" s="19">
        <v>0</v>
      </c>
      <c r="N24" s="19">
        <v>0</v>
      </c>
    </row>
    <row r="25" spans="1:14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3</v>
      </c>
      <c r="I25" s="73">
        <f t="shared" si="0"/>
        <v>3</v>
      </c>
      <c r="J25" s="74" t="str">
        <f t="shared" si="1"/>
        <v>OK</v>
      </c>
      <c r="K25" s="19">
        <v>0</v>
      </c>
      <c r="L25" s="19">
        <v>0</v>
      </c>
      <c r="M25" s="19">
        <v>0</v>
      </c>
      <c r="N25" s="19">
        <v>0</v>
      </c>
    </row>
    <row r="26" spans="1:14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>
        <v>3</v>
      </c>
      <c r="I26" s="73">
        <f t="shared" si="0"/>
        <v>3</v>
      </c>
      <c r="J26" s="74" t="str">
        <f t="shared" si="1"/>
        <v>OK</v>
      </c>
      <c r="K26" s="19">
        <v>0</v>
      </c>
      <c r="L26" s="19">
        <v>0</v>
      </c>
      <c r="M26" s="19">
        <v>0</v>
      </c>
      <c r="N26" s="19">
        <v>0</v>
      </c>
    </row>
    <row r="27" spans="1:14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30</v>
      </c>
      <c r="I27" s="73">
        <f t="shared" si="0"/>
        <v>0</v>
      </c>
      <c r="J27" s="74" t="str">
        <f t="shared" si="1"/>
        <v>OK</v>
      </c>
      <c r="K27" s="19">
        <v>30</v>
      </c>
      <c r="L27" s="19">
        <v>0</v>
      </c>
      <c r="M27" s="19">
        <v>0</v>
      </c>
      <c r="N27" s="19">
        <v>0</v>
      </c>
    </row>
    <row r="28" spans="1:14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>
        <v>3</v>
      </c>
      <c r="I28" s="73">
        <f t="shared" si="0"/>
        <v>3</v>
      </c>
      <c r="J28" s="74" t="str">
        <f t="shared" si="1"/>
        <v>OK</v>
      </c>
      <c r="K28" s="19">
        <v>0</v>
      </c>
      <c r="L28" s="19">
        <v>0</v>
      </c>
      <c r="M28" s="19">
        <v>0</v>
      </c>
      <c r="N28" s="19">
        <v>0</v>
      </c>
    </row>
    <row r="29" spans="1:14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>
        <v>3</v>
      </c>
      <c r="I29" s="73">
        <f t="shared" si="0"/>
        <v>3</v>
      </c>
      <c r="J29" s="74" t="str">
        <f t="shared" si="1"/>
        <v>OK</v>
      </c>
      <c r="K29" s="19">
        <v>0</v>
      </c>
      <c r="L29" s="19">
        <v>0</v>
      </c>
      <c r="M29" s="19">
        <v>0</v>
      </c>
      <c r="N29" s="19">
        <v>0</v>
      </c>
    </row>
    <row r="30" spans="1:14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>
        <v>3</v>
      </c>
      <c r="I30" s="73">
        <f t="shared" si="0"/>
        <v>3</v>
      </c>
      <c r="J30" s="74" t="str">
        <f t="shared" si="1"/>
        <v>OK</v>
      </c>
      <c r="K30" s="19">
        <v>0</v>
      </c>
      <c r="L30" s="19">
        <v>0</v>
      </c>
      <c r="M30" s="19">
        <v>0</v>
      </c>
      <c r="N30" s="19">
        <v>0</v>
      </c>
    </row>
    <row r="31" spans="1:14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  <c r="M31" s="19">
        <v>0</v>
      </c>
      <c r="N31" s="19">
        <v>0</v>
      </c>
    </row>
    <row r="32" spans="1:14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90"/>
      <c r="I32" s="73">
        <f t="shared" si="0"/>
        <v>0</v>
      </c>
      <c r="J32" s="74" t="str">
        <f t="shared" si="1"/>
        <v>OK</v>
      </c>
      <c r="K32" s="19">
        <v>0</v>
      </c>
      <c r="L32" s="19">
        <v>0</v>
      </c>
      <c r="M32" s="19">
        <v>0</v>
      </c>
      <c r="N32" s="19">
        <v>0</v>
      </c>
    </row>
    <row r="33" spans="1:14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90"/>
      <c r="I33" s="73">
        <f t="shared" si="0"/>
        <v>0</v>
      </c>
      <c r="J33" s="74" t="str">
        <f t="shared" si="1"/>
        <v>OK</v>
      </c>
      <c r="K33" s="19">
        <v>0</v>
      </c>
      <c r="L33" s="19">
        <v>0</v>
      </c>
      <c r="M33" s="19">
        <v>0</v>
      </c>
      <c r="N33" s="19">
        <v>0</v>
      </c>
    </row>
    <row r="34" spans="1:14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90"/>
      <c r="I34" s="73">
        <f t="shared" si="0"/>
        <v>0</v>
      </c>
      <c r="J34" s="74" t="str">
        <f t="shared" si="1"/>
        <v>OK</v>
      </c>
      <c r="K34" s="19">
        <v>0</v>
      </c>
      <c r="L34" s="19">
        <v>0</v>
      </c>
      <c r="M34" s="19">
        <v>0</v>
      </c>
      <c r="N34" s="19">
        <v>0</v>
      </c>
    </row>
    <row r="35" spans="1:14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90"/>
      <c r="I35" s="73">
        <f t="shared" si="0"/>
        <v>0</v>
      </c>
      <c r="J35" s="74" t="str">
        <f t="shared" si="1"/>
        <v>OK</v>
      </c>
      <c r="K35" s="19">
        <v>0</v>
      </c>
      <c r="L35" s="19">
        <v>0</v>
      </c>
      <c r="M35" s="19">
        <v>0</v>
      </c>
      <c r="N35" s="19">
        <v>0</v>
      </c>
    </row>
    <row r="36" spans="1:14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90"/>
      <c r="I36" s="73">
        <f t="shared" ref="I36:I60" si="2">H36-(SUM(K36:N36))</f>
        <v>0</v>
      </c>
      <c r="J36" s="74" t="str">
        <f t="shared" si="1"/>
        <v>OK</v>
      </c>
      <c r="K36" s="19">
        <v>0</v>
      </c>
      <c r="L36" s="19">
        <v>0</v>
      </c>
      <c r="M36" s="19">
        <v>0</v>
      </c>
      <c r="N36" s="19">
        <v>0</v>
      </c>
    </row>
    <row r="37" spans="1:14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90"/>
      <c r="I37" s="73">
        <f t="shared" si="2"/>
        <v>0</v>
      </c>
      <c r="J37" s="74" t="str">
        <f t="shared" si="1"/>
        <v>OK</v>
      </c>
      <c r="K37" s="19">
        <v>0</v>
      </c>
      <c r="L37" s="19">
        <v>0</v>
      </c>
      <c r="M37" s="19">
        <v>0</v>
      </c>
      <c r="N37" s="19">
        <v>0</v>
      </c>
    </row>
    <row r="38" spans="1:14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90"/>
      <c r="I38" s="73">
        <f t="shared" si="2"/>
        <v>0</v>
      </c>
      <c r="J38" s="74" t="str">
        <f t="shared" si="1"/>
        <v>OK</v>
      </c>
      <c r="K38" s="19">
        <v>0</v>
      </c>
      <c r="L38" s="19">
        <v>0</v>
      </c>
      <c r="M38" s="19">
        <v>0</v>
      </c>
      <c r="N38" s="19">
        <v>0</v>
      </c>
    </row>
    <row r="39" spans="1:14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90"/>
      <c r="I39" s="73">
        <f t="shared" si="2"/>
        <v>0</v>
      </c>
      <c r="J39" s="74" t="str">
        <f t="shared" si="1"/>
        <v>OK</v>
      </c>
      <c r="K39" s="19">
        <v>0</v>
      </c>
      <c r="L39" s="19">
        <v>0</v>
      </c>
      <c r="M39" s="19">
        <v>0</v>
      </c>
      <c r="N39" s="19">
        <v>0</v>
      </c>
    </row>
    <row r="40" spans="1:14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90"/>
      <c r="I40" s="73">
        <f t="shared" si="2"/>
        <v>0</v>
      </c>
      <c r="J40" s="74" t="str">
        <f t="shared" si="1"/>
        <v>OK</v>
      </c>
      <c r="K40" s="19">
        <v>0</v>
      </c>
      <c r="L40" s="19">
        <v>0</v>
      </c>
      <c r="M40" s="19">
        <v>0</v>
      </c>
      <c r="N40" s="19">
        <v>0</v>
      </c>
    </row>
    <row r="41" spans="1:14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90"/>
      <c r="I41" s="73">
        <f t="shared" si="2"/>
        <v>0</v>
      </c>
      <c r="J41" s="74" t="str">
        <f t="shared" si="1"/>
        <v>OK</v>
      </c>
      <c r="K41" s="19">
        <v>0</v>
      </c>
      <c r="L41" s="19">
        <v>0</v>
      </c>
      <c r="M41" s="19">
        <v>0</v>
      </c>
      <c r="N41" s="19">
        <v>0</v>
      </c>
    </row>
    <row r="42" spans="1:14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90"/>
      <c r="I42" s="73">
        <f t="shared" si="2"/>
        <v>0</v>
      </c>
      <c r="J42" s="74" t="str">
        <f t="shared" si="1"/>
        <v>OK</v>
      </c>
      <c r="K42" s="19">
        <v>0</v>
      </c>
      <c r="L42" s="19">
        <v>0</v>
      </c>
      <c r="M42" s="19">
        <v>0</v>
      </c>
      <c r="N42" s="19">
        <v>0</v>
      </c>
    </row>
    <row r="43" spans="1:14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90"/>
      <c r="I43" s="73">
        <f t="shared" si="2"/>
        <v>0</v>
      </c>
      <c r="J43" s="74" t="str">
        <f t="shared" si="1"/>
        <v>OK</v>
      </c>
      <c r="K43" s="19">
        <v>0</v>
      </c>
      <c r="L43" s="19">
        <v>0</v>
      </c>
      <c r="M43" s="19">
        <v>0</v>
      </c>
      <c r="N43" s="19">
        <v>0</v>
      </c>
    </row>
    <row r="44" spans="1:14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90"/>
      <c r="I44" s="73">
        <f t="shared" si="2"/>
        <v>0</v>
      </c>
      <c r="J44" s="74" t="str">
        <f t="shared" si="1"/>
        <v>OK</v>
      </c>
      <c r="K44" s="19">
        <v>0</v>
      </c>
      <c r="L44" s="19">
        <v>0</v>
      </c>
      <c r="M44" s="19">
        <v>0</v>
      </c>
      <c r="N44" s="19">
        <v>0</v>
      </c>
    </row>
    <row r="45" spans="1:14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/>
      <c r="I45" s="73">
        <f t="shared" si="2"/>
        <v>0</v>
      </c>
      <c r="J45" s="74" t="str">
        <f t="shared" si="1"/>
        <v>OK</v>
      </c>
      <c r="K45" s="19">
        <v>0</v>
      </c>
      <c r="L45" s="19">
        <v>0</v>
      </c>
      <c r="M45" s="19">
        <v>0</v>
      </c>
      <c r="N45" s="19">
        <v>0</v>
      </c>
    </row>
    <row r="46" spans="1:14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/>
      <c r="I46" s="73">
        <f t="shared" si="2"/>
        <v>0</v>
      </c>
      <c r="J46" s="74" t="str">
        <f t="shared" si="1"/>
        <v>OK</v>
      </c>
      <c r="K46" s="19">
        <v>0</v>
      </c>
      <c r="L46" s="19">
        <v>0</v>
      </c>
      <c r="M46" s="19">
        <v>0</v>
      </c>
      <c r="N46" s="19">
        <v>0</v>
      </c>
    </row>
    <row r="47" spans="1:14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/>
      <c r="I47" s="73">
        <f t="shared" si="2"/>
        <v>0</v>
      </c>
      <c r="J47" s="74" t="str">
        <f t="shared" si="1"/>
        <v>OK</v>
      </c>
      <c r="K47" s="19">
        <v>0</v>
      </c>
      <c r="L47" s="19">
        <v>0</v>
      </c>
      <c r="M47" s="19">
        <v>0</v>
      </c>
      <c r="N47" s="19">
        <v>0</v>
      </c>
    </row>
    <row r="48" spans="1:14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/>
      <c r="I48" s="73">
        <f t="shared" si="2"/>
        <v>0</v>
      </c>
      <c r="J48" s="74" t="str">
        <f t="shared" si="1"/>
        <v>OK</v>
      </c>
      <c r="K48" s="19">
        <v>0</v>
      </c>
      <c r="L48" s="19">
        <v>0</v>
      </c>
      <c r="M48" s="19">
        <v>0</v>
      </c>
      <c r="N48" s="19">
        <v>0</v>
      </c>
    </row>
    <row r="49" spans="1:14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/>
      <c r="I49" s="73">
        <f t="shared" si="2"/>
        <v>0</v>
      </c>
      <c r="J49" s="74" t="str">
        <f t="shared" si="1"/>
        <v>OK</v>
      </c>
      <c r="K49" s="19">
        <v>0</v>
      </c>
      <c r="L49" s="19">
        <v>0</v>
      </c>
      <c r="M49" s="19">
        <v>0</v>
      </c>
      <c r="N49" s="19">
        <v>0</v>
      </c>
    </row>
    <row r="50" spans="1:14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/>
      <c r="I50" s="73">
        <f t="shared" si="2"/>
        <v>0</v>
      </c>
      <c r="J50" s="74" t="str">
        <f t="shared" si="1"/>
        <v>OK</v>
      </c>
      <c r="K50" s="19">
        <v>0</v>
      </c>
      <c r="L50" s="19">
        <v>0</v>
      </c>
      <c r="M50" s="19">
        <v>0</v>
      </c>
      <c r="N50" s="19">
        <v>0</v>
      </c>
    </row>
    <row r="51" spans="1:14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/>
      <c r="I51" s="73">
        <f t="shared" si="2"/>
        <v>0</v>
      </c>
      <c r="J51" s="74" t="str">
        <f t="shared" si="1"/>
        <v>OK</v>
      </c>
      <c r="K51" s="19">
        <v>0</v>
      </c>
      <c r="L51" s="19">
        <v>0</v>
      </c>
      <c r="M51" s="19">
        <v>0</v>
      </c>
      <c r="N51" s="19">
        <v>0</v>
      </c>
    </row>
    <row r="52" spans="1:14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>
        <v>5</v>
      </c>
      <c r="I52" s="73">
        <f t="shared" si="2"/>
        <v>5</v>
      </c>
      <c r="J52" s="74" t="str">
        <f t="shared" si="1"/>
        <v>OK</v>
      </c>
      <c r="K52" s="19">
        <v>0</v>
      </c>
      <c r="L52" s="19">
        <v>0</v>
      </c>
      <c r="M52" s="19">
        <v>0</v>
      </c>
      <c r="N52" s="19">
        <v>0</v>
      </c>
    </row>
    <row r="53" spans="1:14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>
        <v>10</v>
      </c>
      <c r="I53" s="73">
        <f t="shared" si="2"/>
        <v>0</v>
      </c>
      <c r="J53" s="74" t="str">
        <f t="shared" si="1"/>
        <v>OK</v>
      </c>
      <c r="K53" s="19">
        <v>0</v>
      </c>
      <c r="L53" s="19">
        <v>0</v>
      </c>
      <c r="M53" s="19">
        <v>0</v>
      </c>
      <c r="N53" s="19">
        <v>10</v>
      </c>
    </row>
    <row r="54" spans="1:14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>
        <v>1</v>
      </c>
      <c r="I54" s="73">
        <f t="shared" si="2"/>
        <v>1</v>
      </c>
      <c r="J54" s="74" t="str">
        <f t="shared" si="1"/>
        <v>OK</v>
      </c>
      <c r="K54" s="19">
        <v>0</v>
      </c>
      <c r="L54" s="19">
        <v>0</v>
      </c>
      <c r="M54" s="19">
        <v>0</v>
      </c>
      <c r="N54" s="19">
        <v>0</v>
      </c>
    </row>
    <row r="55" spans="1:14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/>
      <c r="I55" s="73">
        <f t="shared" si="2"/>
        <v>0</v>
      </c>
      <c r="J55" s="74" t="str">
        <f t="shared" si="1"/>
        <v>OK</v>
      </c>
      <c r="K55" s="19">
        <v>0</v>
      </c>
      <c r="L55" s="19">
        <v>0</v>
      </c>
      <c r="M55" s="19">
        <v>0</v>
      </c>
      <c r="N55" s="19">
        <v>0</v>
      </c>
    </row>
    <row r="56" spans="1:14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>
        <v>1</v>
      </c>
      <c r="I56" s="73">
        <f t="shared" si="2"/>
        <v>1</v>
      </c>
      <c r="J56" s="74" t="str">
        <f t="shared" si="1"/>
        <v>OK</v>
      </c>
      <c r="K56" s="19">
        <v>0</v>
      </c>
      <c r="L56" s="19">
        <v>0</v>
      </c>
      <c r="M56" s="19">
        <v>0</v>
      </c>
      <c r="N56" s="19">
        <v>0</v>
      </c>
    </row>
    <row r="57" spans="1:14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>
        <v>2</v>
      </c>
      <c r="I57" s="73">
        <f t="shared" si="2"/>
        <v>2</v>
      </c>
      <c r="J57" s="74" t="str">
        <f t="shared" si="1"/>
        <v>OK</v>
      </c>
      <c r="K57" s="19">
        <v>0</v>
      </c>
      <c r="L57" s="19">
        <v>0</v>
      </c>
      <c r="M57" s="19">
        <v>0</v>
      </c>
      <c r="N57" s="19">
        <v>0</v>
      </c>
    </row>
    <row r="58" spans="1:14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>
        <v>2</v>
      </c>
      <c r="I58" s="73">
        <f t="shared" si="2"/>
        <v>2</v>
      </c>
      <c r="J58" s="74" t="str">
        <f t="shared" si="1"/>
        <v>OK</v>
      </c>
      <c r="K58" s="19">
        <v>0</v>
      </c>
      <c r="L58" s="19">
        <v>0</v>
      </c>
      <c r="M58" s="19">
        <v>0</v>
      </c>
      <c r="N58" s="19">
        <v>0</v>
      </c>
    </row>
    <row r="59" spans="1:14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>
        <v>2</v>
      </c>
      <c r="I59" s="73">
        <f t="shared" si="2"/>
        <v>2</v>
      </c>
      <c r="J59" s="74" t="str">
        <f t="shared" si="1"/>
        <v>OK</v>
      </c>
      <c r="K59" s="19">
        <v>0</v>
      </c>
      <c r="L59" s="19">
        <v>0</v>
      </c>
      <c r="M59" s="19">
        <v>0</v>
      </c>
      <c r="N59" s="19">
        <v>0</v>
      </c>
    </row>
    <row r="60" spans="1:14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/>
      <c r="I60" s="73">
        <f t="shared" si="2"/>
        <v>0</v>
      </c>
      <c r="J60" s="74" t="str">
        <f t="shared" si="1"/>
        <v>OK</v>
      </c>
      <c r="K60" s="19">
        <v>0</v>
      </c>
      <c r="L60" s="19">
        <v>0</v>
      </c>
      <c r="M60" s="19">
        <v>0</v>
      </c>
      <c r="N60" s="19">
        <v>0</v>
      </c>
    </row>
  </sheetData>
  <mergeCells count="14">
    <mergeCell ref="N1:N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M1:M2"/>
    <mergeCell ref="A2:J2"/>
    <mergeCell ref="A4:A31"/>
    <mergeCell ref="B4:B31"/>
  </mergeCells>
  <conditionalFormatting sqref="K4">
    <cfRule type="cellIs" dxfId="95" priority="16" stopIfTrue="1" operator="greaterThan">
      <formula>0</formula>
    </cfRule>
    <cfRule type="cellIs" dxfId="94" priority="17" stopIfTrue="1" operator="greaterThan">
      <formula>0</formula>
    </cfRule>
    <cfRule type="cellIs" dxfId="93" priority="18" stopIfTrue="1" operator="greaterThan">
      <formula>0</formula>
    </cfRule>
  </conditionalFormatting>
  <conditionalFormatting sqref="K5:K60">
    <cfRule type="cellIs" dxfId="92" priority="13" stopIfTrue="1" operator="greaterThan">
      <formula>0</formula>
    </cfRule>
    <cfRule type="cellIs" dxfId="91" priority="14" stopIfTrue="1" operator="greaterThan">
      <formula>0</formula>
    </cfRule>
    <cfRule type="cellIs" dxfId="90" priority="15" stopIfTrue="1" operator="greaterThan">
      <formula>0</formula>
    </cfRule>
  </conditionalFormatting>
  <conditionalFormatting sqref="L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L5:L60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M4:N4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M5:N60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0"/>
  <sheetViews>
    <sheetView zoomScale="84" zoomScaleNormal="84" workbookViewId="0">
      <selection activeCell="K63" sqref="K63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2" width="14.140625" style="18" customWidth="1"/>
    <col min="13" max="16384" width="9.7109375" style="15"/>
  </cols>
  <sheetData>
    <row r="1" spans="1:12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175</v>
      </c>
      <c r="L1" s="102" t="s">
        <v>176</v>
      </c>
    </row>
    <row r="2" spans="1:12" ht="21.75" customHeight="1" x14ac:dyDescent="0.25">
      <c r="A2" s="103" t="s">
        <v>35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</row>
    <row r="3" spans="1:12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42296</v>
      </c>
      <c r="L3" s="61">
        <v>42447</v>
      </c>
    </row>
    <row r="4" spans="1:12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H4-(SUM(K4:L4))</f>
        <v>0</v>
      </c>
      <c r="J4" s="74" t="str">
        <f>IF(I4&lt;0,"ATENÇÃO","OK")</f>
        <v>OK</v>
      </c>
      <c r="K4" s="19"/>
      <c r="L4" s="19">
        <v>0</v>
      </c>
    </row>
    <row r="5" spans="1:12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</row>
    <row r="6" spans="1:12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</row>
    <row r="7" spans="1:12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</row>
    <row r="8" spans="1:12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</row>
    <row r="9" spans="1:12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15</v>
      </c>
      <c r="I9" s="73">
        <f t="shared" si="0"/>
        <v>15</v>
      </c>
      <c r="J9" s="74" t="str">
        <f t="shared" si="1"/>
        <v>OK</v>
      </c>
      <c r="K9" s="19">
        <v>0</v>
      </c>
      <c r="L9" s="19">
        <v>0</v>
      </c>
    </row>
    <row r="10" spans="1:12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15</v>
      </c>
      <c r="I10" s="73">
        <f t="shared" si="0"/>
        <v>15</v>
      </c>
      <c r="J10" s="74" t="str">
        <f t="shared" si="1"/>
        <v>OK</v>
      </c>
      <c r="K10" s="19">
        <v>0</v>
      </c>
      <c r="L10" s="19">
        <v>0</v>
      </c>
    </row>
    <row r="11" spans="1:12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15</v>
      </c>
      <c r="I11" s="73">
        <f t="shared" si="0"/>
        <v>13</v>
      </c>
      <c r="J11" s="74" t="str">
        <f t="shared" si="1"/>
        <v>OK</v>
      </c>
      <c r="K11" s="19">
        <v>0</v>
      </c>
      <c r="L11" s="19">
        <v>2</v>
      </c>
    </row>
    <row r="12" spans="1:12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15</v>
      </c>
      <c r="I12" s="73">
        <f t="shared" si="0"/>
        <v>13</v>
      </c>
      <c r="J12" s="74" t="str">
        <f t="shared" si="1"/>
        <v>OK</v>
      </c>
      <c r="K12" s="19">
        <v>0</v>
      </c>
      <c r="L12" s="19">
        <v>2</v>
      </c>
    </row>
    <row r="13" spans="1:12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>
        <v>15</v>
      </c>
      <c r="I13" s="73">
        <f t="shared" si="0"/>
        <v>15</v>
      </c>
      <c r="J13" s="74" t="str">
        <f t="shared" si="1"/>
        <v>OK</v>
      </c>
      <c r="K13" s="19">
        <v>0</v>
      </c>
      <c r="L13" s="19">
        <v>0</v>
      </c>
    </row>
    <row r="14" spans="1:12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>
        <v>15</v>
      </c>
      <c r="I14" s="73">
        <f t="shared" si="0"/>
        <v>15</v>
      </c>
      <c r="J14" s="74" t="str">
        <f t="shared" si="1"/>
        <v>OK</v>
      </c>
      <c r="K14" s="19">
        <v>0</v>
      </c>
      <c r="L14" s="19">
        <v>0</v>
      </c>
    </row>
    <row r="15" spans="1:12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15</v>
      </c>
      <c r="I15" s="73">
        <f t="shared" si="0"/>
        <v>13</v>
      </c>
      <c r="J15" s="74" t="str">
        <f t="shared" si="1"/>
        <v>OK</v>
      </c>
      <c r="K15" s="19">
        <v>0</v>
      </c>
      <c r="L15" s="19">
        <v>2</v>
      </c>
    </row>
    <row r="16" spans="1:12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39">
        <v>15</v>
      </c>
      <c r="I16" s="73">
        <f t="shared" si="0"/>
        <v>15</v>
      </c>
      <c r="J16" s="74" t="str">
        <f t="shared" si="1"/>
        <v>OK</v>
      </c>
      <c r="K16" s="19">
        <v>0</v>
      </c>
      <c r="L16" s="19">
        <v>0</v>
      </c>
    </row>
    <row r="17" spans="1:12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38">
        <v>15</v>
      </c>
      <c r="I17" s="73">
        <f t="shared" si="0"/>
        <v>13</v>
      </c>
      <c r="J17" s="74" t="str">
        <f t="shared" si="1"/>
        <v>OK</v>
      </c>
      <c r="K17" s="19">
        <v>0</v>
      </c>
      <c r="L17" s="19">
        <v>2</v>
      </c>
    </row>
    <row r="18" spans="1:12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38">
        <v>15</v>
      </c>
      <c r="I18" s="73">
        <f t="shared" si="0"/>
        <v>15</v>
      </c>
      <c r="J18" s="74" t="str">
        <f t="shared" si="1"/>
        <v>OK</v>
      </c>
      <c r="K18" s="19">
        <v>0</v>
      </c>
      <c r="L18" s="19">
        <v>0</v>
      </c>
    </row>
    <row r="19" spans="1:12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15</v>
      </c>
      <c r="I19" s="73">
        <f t="shared" si="0"/>
        <v>15</v>
      </c>
      <c r="J19" s="74" t="str">
        <f t="shared" si="1"/>
        <v>OK</v>
      </c>
      <c r="K19" s="19">
        <v>0</v>
      </c>
      <c r="L19" s="19">
        <v>0</v>
      </c>
    </row>
    <row r="20" spans="1:12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15</v>
      </c>
      <c r="I20" s="73">
        <f t="shared" si="0"/>
        <v>15</v>
      </c>
      <c r="J20" s="74" t="str">
        <f t="shared" si="1"/>
        <v>OK</v>
      </c>
      <c r="K20" s="19">
        <v>0</v>
      </c>
      <c r="L20" s="19">
        <v>0</v>
      </c>
    </row>
    <row r="21" spans="1:12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15</v>
      </c>
      <c r="I21" s="73">
        <f t="shared" si="0"/>
        <v>15</v>
      </c>
      <c r="J21" s="74" t="str">
        <f t="shared" si="1"/>
        <v>OK</v>
      </c>
      <c r="K21" s="19">
        <v>0</v>
      </c>
      <c r="L21" s="19">
        <v>0</v>
      </c>
    </row>
    <row r="22" spans="1:12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15</v>
      </c>
      <c r="I22" s="73">
        <f t="shared" si="0"/>
        <v>15</v>
      </c>
      <c r="J22" s="74" t="str">
        <f t="shared" si="1"/>
        <v>OK</v>
      </c>
      <c r="K22" s="19">
        <v>0</v>
      </c>
      <c r="L22" s="19">
        <v>0</v>
      </c>
    </row>
    <row r="23" spans="1:12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15</v>
      </c>
      <c r="I23" s="73">
        <f t="shared" si="0"/>
        <v>15</v>
      </c>
      <c r="J23" s="74" t="str">
        <f t="shared" si="1"/>
        <v>OK</v>
      </c>
      <c r="K23" s="19">
        <v>0</v>
      </c>
      <c r="L23" s="19">
        <v>0</v>
      </c>
    </row>
    <row r="24" spans="1:12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15</v>
      </c>
      <c r="I24" s="73">
        <f t="shared" si="0"/>
        <v>15</v>
      </c>
      <c r="J24" s="74" t="str">
        <f t="shared" si="1"/>
        <v>OK</v>
      </c>
      <c r="K24" s="19">
        <v>0</v>
      </c>
      <c r="L24" s="19">
        <v>0</v>
      </c>
    </row>
    <row r="25" spans="1:12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15</v>
      </c>
      <c r="I25" s="73">
        <f t="shared" si="0"/>
        <v>14</v>
      </c>
      <c r="J25" s="74" t="str">
        <f t="shared" si="1"/>
        <v>OK</v>
      </c>
      <c r="K25" s="19">
        <v>0</v>
      </c>
      <c r="L25" s="19">
        <v>1</v>
      </c>
    </row>
    <row r="26" spans="1:12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>
        <v>15</v>
      </c>
      <c r="I26" s="73">
        <f t="shared" si="0"/>
        <v>15</v>
      </c>
      <c r="J26" s="74" t="str">
        <f t="shared" si="1"/>
        <v>OK</v>
      </c>
      <c r="K26" s="19">
        <v>0</v>
      </c>
      <c r="L26" s="19">
        <v>0</v>
      </c>
    </row>
    <row r="27" spans="1:12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15</v>
      </c>
      <c r="I27" s="73">
        <f t="shared" si="0"/>
        <v>15</v>
      </c>
      <c r="J27" s="74" t="str">
        <f t="shared" si="1"/>
        <v>OK</v>
      </c>
      <c r="K27" s="19">
        <v>0</v>
      </c>
      <c r="L27" s="19">
        <v>0</v>
      </c>
    </row>
    <row r="28" spans="1:12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/>
      <c r="I28" s="73">
        <f t="shared" si="0"/>
        <v>0</v>
      </c>
      <c r="J28" s="74" t="str">
        <f t="shared" si="1"/>
        <v>OK</v>
      </c>
      <c r="K28" s="19">
        <v>0</v>
      </c>
      <c r="L28" s="19">
        <v>0</v>
      </c>
    </row>
    <row r="29" spans="1:12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/>
      <c r="I29" s="73">
        <f t="shared" si="0"/>
        <v>0</v>
      </c>
      <c r="J29" s="74" t="str">
        <f t="shared" si="1"/>
        <v>OK</v>
      </c>
      <c r="K29" s="19">
        <v>0</v>
      </c>
      <c r="L29" s="19">
        <v>0</v>
      </c>
    </row>
    <row r="30" spans="1:12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/>
      <c r="I30" s="73">
        <f t="shared" si="0"/>
        <v>0</v>
      </c>
      <c r="J30" s="74" t="str">
        <f t="shared" si="1"/>
        <v>OK</v>
      </c>
      <c r="K30" s="19">
        <v>0</v>
      </c>
      <c r="L30" s="19">
        <v>0</v>
      </c>
    </row>
    <row r="31" spans="1:12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</row>
    <row r="32" spans="1:12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90">
        <v>50</v>
      </c>
      <c r="I32" s="73">
        <f t="shared" si="0"/>
        <v>0</v>
      </c>
      <c r="J32" s="74" t="str">
        <f t="shared" si="1"/>
        <v>OK</v>
      </c>
      <c r="K32" s="19">
        <v>50</v>
      </c>
      <c r="L32" s="19">
        <v>0</v>
      </c>
    </row>
    <row r="33" spans="1:12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90"/>
      <c r="I33" s="73">
        <f t="shared" si="0"/>
        <v>0</v>
      </c>
      <c r="J33" s="74" t="str">
        <f t="shared" si="1"/>
        <v>OK</v>
      </c>
      <c r="K33" s="19">
        <v>0</v>
      </c>
      <c r="L33" s="19">
        <v>0</v>
      </c>
    </row>
    <row r="34" spans="1:12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90"/>
      <c r="I34" s="73">
        <f t="shared" si="0"/>
        <v>0</v>
      </c>
      <c r="J34" s="74" t="str">
        <f t="shared" si="1"/>
        <v>OK</v>
      </c>
      <c r="K34" s="19">
        <v>0</v>
      </c>
      <c r="L34" s="19">
        <v>0</v>
      </c>
    </row>
    <row r="35" spans="1:12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90"/>
      <c r="I35" s="73">
        <f t="shared" si="0"/>
        <v>0</v>
      </c>
      <c r="J35" s="74" t="str">
        <f t="shared" si="1"/>
        <v>OK</v>
      </c>
      <c r="K35" s="19">
        <v>0</v>
      </c>
      <c r="L35" s="19">
        <v>0</v>
      </c>
    </row>
    <row r="36" spans="1:12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90"/>
      <c r="I36" s="73">
        <f t="shared" ref="I36:I67" si="2">H36-(SUM(K36:L36))</f>
        <v>0</v>
      </c>
      <c r="J36" s="74" t="str">
        <f t="shared" si="1"/>
        <v>OK</v>
      </c>
      <c r="K36" s="19">
        <v>0</v>
      </c>
      <c r="L36" s="19">
        <v>0</v>
      </c>
    </row>
    <row r="37" spans="1:12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90"/>
      <c r="I37" s="73">
        <f t="shared" si="2"/>
        <v>0</v>
      </c>
      <c r="J37" s="74" t="str">
        <f t="shared" si="1"/>
        <v>OK</v>
      </c>
      <c r="K37" s="19">
        <v>0</v>
      </c>
      <c r="L37" s="19">
        <v>0</v>
      </c>
    </row>
    <row r="38" spans="1:12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90"/>
      <c r="I38" s="73">
        <f t="shared" si="2"/>
        <v>0</v>
      </c>
      <c r="J38" s="74" t="str">
        <f t="shared" si="1"/>
        <v>OK</v>
      </c>
      <c r="K38" s="19">
        <v>0</v>
      </c>
      <c r="L38" s="19">
        <v>0</v>
      </c>
    </row>
    <row r="39" spans="1:12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90"/>
      <c r="I39" s="73">
        <f t="shared" si="2"/>
        <v>0</v>
      </c>
      <c r="J39" s="74" t="str">
        <f t="shared" si="1"/>
        <v>OK</v>
      </c>
      <c r="K39" s="19">
        <v>0</v>
      </c>
      <c r="L39" s="19">
        <v>0</v>
      </c>
    </row>
    <row r="40" spans="1:12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90"/>
      <c r="I40" s="73">
        <f t="shared" si="2"/>
        <v>0</v>
      </c>
      <c r="J40" s="74" t="str">
        <f t="shared" si="1"/>
        <v>OK</v>
      </c>
      <c r="K40" s="19">
        <v>0</v>
      </c>
      <c r="L40" s="19">
        <v>0</v>
      </c>
    </row>
    <row r="41" spans="1:12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90"/>
      <c r="I41" s="73">
        <f t="shared" si="2"/>
        <v>0</v>
      </c>
      <c r="J41" s="74" t="str">
        <f t="shared" si="1"/>
        <v>OK</v>
      </c>
      <c r="K41" s="19">
        <v>0</v>
      </c>
      <c r="L41" s="19">
        <v>0</v>
      </c>
    </row>
    <row r="42" spans="1:12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90"/>
      <c r="I42" s="73">
        <f t="shared" si="2"/>
        <v>0</v>
      </c>
      <c r="J42" s="74" t="str">
        <f t="shared" si="1"/>
        <v>OK</v>
      </c>
      <c r="K42" s="19">
        <v>0</v>
      </c>
      <c r="L42" s="19">
        <v>0</v>
      </c>
    </row>
    <row r="43" spans="1:12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90"/>
      <c r="I43" s="73">
        <f t="shared" si="2"/>
        <v>0</v>
      </c>
      <c r="J43" s="74" t="str">
        <f t="shared" si="1"/>
        <v>OK</v>
      </c>
      <c r="K43" s="19">
        <v>0</v>
      </c>
      <c r="L43" s="19">
        <v>0</v>
      </c>
    </row>
    <row r="44" spans="1:12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90"/>
      <c r="I44" s="73">
        <f t="shared" si="2"/>
        <v>0</v>
      </c>
      <c r="J44" s="74" t="str">
        <f t="shared" si="1"/>
        <v>OK</v>
      </c>
      <c r="K44" s="19">
        <v>0</v>
      </c>
      <c r="L44" s="19">
        <v>0</v>
      </c>
    </row>
    <row r="45" spans="1:12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/>
      <c r="I45" s="73">
        <f t="shared" si="2"/>
        <v>0</v>
      </c>
      <c r="J45" s="74" t="str">
        <f t="shared" si="1"/>
        <v>OK</v>
      </c>
      <c r="K45" s="19">
        <v>0</v>
      </c>
      <c r="L45" s="19">
        <v>0</v>
      </c>
    </row>
    <row r="46" spans="1:12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/>
      <c r="I46" s="73">
        <f t="shared" si="2"/>
        <v>0</v>
      </c>
      <c r="J46" s="74" t="str">
        <f t="shared" si="1"/>
        <v>OK</v>
      </c>
      <c r="K46" s="19">
        <v>0</v>
      </c>
      <c r="L46" s="19">
        <v>0</v>
      </c>
    </row>
    <row r="47" spans="1:12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/>
      <c r="I47" s="73">
        <f t="shared" si="2"/>
        <v>0</v>
      </c>
      <c r="J47" s="74" t="str">
        <f t="shared" si="1"/>
        <v>OK</v>
      </c>
      <c r="K47" s="19">
        <v>0</v>
      </c>
      <c r="L47" s="19">
        <v>0</v>
      </c>
    </row>
    <row r="48" spans="1:12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/>
      <c r="I48" s="73">
        <f t="shared" si="2"/>
        <v>0</v>
      </c>
      <c r="J48" s="74" t="str">
        <f t="shared" si="1"/>
        <v>OK</v>
      </c>
      <c r="K48" s="19">
        <v>0</v>
      </c>
      <c r="L48" s="19">
        <v>0</v>
      </c>
    </row>
    <row r="49" spans="1:12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/>
      <c r="I49" s="73">
        <f t="shared" si="2"/>
        <v>0</v>
      </c>
      <c r="J49" s="74" t="str">
        <f t="shared" si="1"/>
        <v>OK</v>
      </c>
      <c r="K49" s="19">
        <v>0</v>
      </c>
      <c r="L49" s="19">
        <v>0</v>
      </c>
    </row>
    <row r="50" spans="1:12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/>
      <c r="I50" s="73">
        <f t="shared" si="2"/>
        <v>0</v>
      </c>
      <c r="J50" s="74" t="str">
        <f t="shared" si="1"/>
        <v>OK</v>
      </c>
      <c r="K50" s="19">
        <v>0</v>
      </c>
      <c r="L50" s="19">
        <v>0</v>
      </c>
    </row>
    <row r="51" spans="1:12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/>
      <c r="I51" s="73">
        <f t="shared" si="2"/>
        <v>0</v>
      </c>
      <c r="J51" s="74" t="str">
        <f t="shared" si="1"/>
        <v>OK</v>
      </c>
      <c r="K51" s="19">
        <v>0</v>
      </c>
      <c r="L51" s="19">
        <v>0</v>
      </c>
    </row>
    <row r="52" spans="1:12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>
        <v>8</v>
      </c>
      <c r="I52" s="73">
        <f t="shared" si="2"/>
        <v>5</v>
      </c>
      <c r="J52" s="74" t="str">
        <f t="shared" si="1"/>
        <v>OK</v>
      </c>
      <c r="K52" s="19">
        <v>0</v>
      </c>
      <c r="L52" s="19">
        <v>3</v>
      </c>
    </row>
    <row r="53" spans="1:12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>
        <v>8</v>
      </c>
      <c r="I53" s="73">
        <f t="shared" si="2"/>
        <v>5</v>
      </c>
      <c r="J53" s="74" t="str">
        <f t="shared" si="1"/>
        <v>OK</v>
      </c>
      <c r="K53" s="19">
        <v>0</v>
      </c>
      <c r="L53" s="19">
        <v>3</v>
      </c>
    </row>
    <row r="54" spans="1:12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>
        <v>10</v>
      </c>
      <c r="I54" s="73">
        <f t="shared" si="2"/>
        <v>8</v>
      </c>
      <c r="J54" s="74" t="str">
        <f t="shared" si="1"/>
        <v>OK</v>
      </c>
      <c r="K54" s="19">
        <v>0</v>
      </c>
      <c r="L54" s="19">
        <v>2</v>
      </c>
    </row>
    <row r="55" spans="1:12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>
        <v>4</v>
      </c>
      <c r="I55" s="73">
        <f t="shared" si="2"/>
        <v>4</v>
      </c>
      <c r="J55" s="74" t="str">
        <f t="shared" si="1"/>
        <v>OK</v>
      </c>
      <c r="K55" s="19">
        <v>0</v>
      </c>
      <c r="L55" s="19">
        <v>0</v>
      </c>
    </row>
    <row r="56" spans="1:12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>
        <v>4</v>
      </c>
      <c r="I56" s="73">
        <f t="shared" si="2"/>
        <v>4</v>
      </c>
      <c r="J56" s="74" t="str">
        <f t="shared" si="1"/>
        <v>OK</v>
      </c>
      <c r="K56" s="19">
        <v>0</v>
      </c>
      <c r="L56" s="19">
        <v>0</v>
      </c>
    </row>
    <row r="57" spans="1:12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>
        <v>5</v>
      </c>
      <c r="I57" s="73">
        <f t="shared" si="2"/>
        <v>5</v>
      </c>
      <c r="J57" s="74" t="str">
        <f t="shared" si="1"/>
        <v>OK</v>
      </c>
      <c r="K57" s="19">
        <v>0</v>
      </c>
      <c r="L57" s="19">
        <v>0</v>
      </c>
    </row>
    <row r="58" spans="1:12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>
        <v>5</v>
      </c>
      <c r="I58" s="73">
        <f t="shared" si="2"/>
        <v>5</v>
      </c>
      <c r="J58" s="74" t="str">
        <f t="shared" si="1"/>
        <v>OK</v>
      </c>
      <c r="K58" s="19">
        <v>0</v>
      </c>
      <c r="L58" s="19">
        <v>0</v>
      </c>
    </row>
    <row r="59" spans="1:12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>
        <v>5</v>
      </c>
      <c r="I59" s="73">
        <f t="shared" si="2"/>
        <v>3</v>
      </c>
      <c r="J59" s="74" t="str">
        <f t="shared" si="1"/>
        <v>OK</v>
      </c>
      <c r="K59" s="19">
        <v>0</v>
      </c>
      <c r="L59" s="19">
        <v>2</v>
      </c>
    </row>
    <row r="60" spans="1:12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>
        <f>60+40</f>
        <v>100</v>
      </c>
      <c r="I60" s="73">
        <f t="shared" si="2"/>
        <v>0</v>
      </c>
      <c r="J60" s="74" t="str">
        <f t="shared" si="1"/>
        <v>OK</v>
      </c>
      <c r="K60" s="19">
        <v>60</v>
      </c>
      <c r="L60" s="19">
        <v>40</v>
      </c>
    </row>
  </sheetData>
  <mergeCells count="12"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A2:J2"/>
    <mergeCell ref="A4:A31"/>
    <mergeCell ref="B4:B31"/>
  </mergeCells>
  <conditionalFormatting sqref="K4">
    <cfRule type="cellIs" dxfId="77" priority="10" stopIfTrue="1" operator="greaterThan">
      <formula>0</formula>
    </cfRule>
    <cfRule type="cellIs" dxfId="76" priority="11" stopIfTrue="1" operator="greaterThan">
      <formula>0</formula>
    </cfRule>
    <cfRule type="cellIs" dxfId="75" priority="12" stopIfTrue="1" operator="greaterThan">
      <formula>0</formula>
    </cfRule>
  </conditionalFormatting>
  <conditionalFormatting sqref="K5:K60">
    <cfRule type="cellIs" dxfId="74" priority="7" stopIfTrue="1" operator="greaterThan">
      <formula>0</formula>
    </cfRule>
    <cfRule type="cellIs" dxfId="73" priority="8" stopIfTrue="1" operator="greaterThan">
      <formula>0</formula>
    </cfRule>
    <cfRule type="cellIs" dxfId="72" priority="9" stopIfTrue="1" operator="greaterThan">
      <formula>0</formula>
    </cfRule>
  </conditionalFormatting>
  <conditionalFormatting sqref="L4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L5:L60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="84" zoomScaleNormal="84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1" width="18.5703125" style="18" bestFit="1" customWidth="1"/>
    <col min="12" max="12" width="17.28515625" style="18" bestFit="1" customWidth="1"/>
    <col min="13" max="16384" width="9.7109375" style="15"/>
  </cols>
  <sheetData>
    <row r="1" spans="1:12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117</v>
      </c>
      <c r="L1" s="102" t="s">
        <v>160</v>
      </c>
    </row>
    <row r="2" spans="1:12" ht="21.75" customHeight="1" x14ac:dyDescent="0.25">
      <c r="A2" s="103" t="s">
        <v>33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</row>
    <row r="3" spans="1:12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42205</v>
      </c>
      <c r="L3" s="61">
        <v>42430</v>
      </c>
    </row>
    <row r="4" spans="1:12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H4-(SUM(K4:L4))</f>
        <v>0</v>
      </c>
      <c r="J4" s="74" t="str">
        <f>IF(I4&lt;0,"ATENÇÃO","OK")</f>
        <v>OK</v>
      </c>
      <c r="K4" s="19"/>
      <c r="L4" s="19">
        <v>0</v>
      </c>
    </row>
    <row r="5" spans="1:12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</row>
    <row r="6" spans="1:12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</row>
    <row r="7" spans="1:12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</row>
    <row r="8" spans="1:12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</row>
    <row r="9" spans="1:12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/>
      <c r="I9" s="73">
        <f t="shared" si="0"/>
        <v>0</v>
      </c>
      <c r="J9" s="74" t="str">
        <f t="shared" si="1"/>
        <v>OK</v>
      </c>
      <c r="K9" s="19">
        <v>0</v>
      </c>
      <c r="L9" s="19">
        <v>0</v>
      </c>
    </row>
    <row r="10" spans="1:12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40">
        <v>20</v>
      </c>
      <c r="I10" s="73">
        <f t="shared" si="0"/>
        <v>15</v>
      </c>
      <c r="J10" s="74" t="str">
        <f t="shared" si="1"/>
        <v>OK</v>
      </c>
      <c r="K10" s="19">
        <v>5</v>
      </c>
      <c r="L10" s="19">
        <v>0</v>
      </c>
    </row>
    <row r="11" spans="1:12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40">
        <v>15</v>
      </c>
      <c r="I11" s="73">
        <f t="shared" si="0"/>
        <v>10</v>
      </c>
      <c r="J11" s="74" t="str">
        <f t="shared" si="1"/>
        <v>OK</v>
      </c>
      <c r="K11" s="19">
        <v>5</v>
      </c>
      <c r="L11" s="19">
        <v>0</v>
      </c>
    </row>
    <row r="12" spans="1:12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40">
        <v>15</v>
      </c>
      <c r="I12" s="73">
        <f t="shared" si="0"/>
        <v>10</v>
      </c>
      <c r="J12" s="74" t="str">
        <f t="shared" si="1"/>
        <v>OK</v>
      </c>
      <c r="K12" s="19">
        <v>5</v>
      </c>
      <c r="L12" s="19">
        <v>0</v>
      </c>
    </row>
    <row r="13" spans="1:12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40">
        <v>15</v>
      </c>
      <c r="I13" s="73">
        <f t="shared" si="0"/>
        <v>10</v>
      </c>
      <c r="J13" s="74" t="str">
        <f t="shared" si="1"/>
        <v>OK</v>
      </c>
      <c r="K13" s="19">
        <v>5</v>
      </c>
      <c r="L13" s="19">
        <v>0</v>
      </c>
    </row>
    <row r="14" spans="1:12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40">
        <v>10</v>
      </c>
      <c r="I14" s="73">
        <f t="shared" si="0"/>
        <v>8</v>
      </c>
      <c r="J14" s="74" t="str">
        <f t="shared" si="1"/>
        <v>OK</v>
      </c>
      <c r="K14" s="19">
        <v>2</v>
      </c>
      <c r="L14" s="19">
        <v>0</v>
      </c>
    </row>
    <row r="15" spans="1:12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40">
        <v>10</v>
      </c>
      <c r="I15" s="73">
        <f t="shared" si="0"/>
        <v>8</v>
      </c>
      <c r="J15" s="74" t="str">
        <f t="shared" si="1"/>
        <v>OK</v>
      </c>
      <c r="K15" s="19">
        <v>2</v>
      </c>
      <c r="L15" s="19">
        <v>0</v>
      </c>
    </row>
    <row r="16" spans="1:12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>
        <v>10</v>
      </c>
      <c r="I16" s="73">
        <f t="shared" si="0"/>
        <v>8</v>
      </c>
      <c r="J16" s="74" t="str">
        <f t="shared" si="1"/>
        <v>OK</v>
      </c>
      <c r="K16" s="19">
        <v>2</v>
      </c>
      <c r="L16" s="19">
        <v>0</v>
      </c>
    </row>
    <row r="17" spans="1:12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>
        <v>10</v>
      </c>
      <c r="I17" s="73">
        <f t="shared" si="0"/>
        <v>8</v>
      </c>
      <c r="J17" s="74" t="str">
        <f t="shared" si="1"/>
        <v>OK</v>
      </c>
      <c r="K17" s="19">
        <v>2</v>
      </c>
      <c r="L17" s="19">
        <v>0</v>
      </c>
    </row>
    <row r="18" spans="1:12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86">
        <v>10</v>
      </c>
      <c r="I18" s="73">
        <f t="shared" si="0"/>
        <v>8</v>
      </c>
      <c r="J18" s="74" t="str">
        <f t="shared" si="1"/>
        <v>OK</v>
      </c>
      <c r="K18" s="19">
        <v>2</v>
      </c>
      <c r="L18" s="19">
        <v>0</v>
      </c>
    </row>
    <row r="19" spans="1:12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>
        <v>20</v>
      </c>
      <c r="I19" s="73">
        <f t="shared" si="0"/>
        <v>20</v>
      </c>
      <c r="J19" s="74" t="str">
        <f t="shared" si="1"/>
        <v>OK</v>
      </c>
      <c r="K19" s="19">
        <v>0</v>
      </c>
      <c r="L19" s="19">
        <v>0</v>
      </c>
    </row>
    <row r="20" spans="1:12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20</v>
      </c>
      <c r="I20" s="73">
        <f t="shared" si="0"/>
        <v>20</v>
      </c>
      <c r="J20" s="74" t="str">
        <f t="shared" si="1"/>
        <v>OK</v>
      </c>
      <c r="K20" s="19">
        <v>0</v>
      </c>
      <c r="L20" s="19">
        <v>0</v>
      </c>
    </row>
    <row r="21" spans="1:12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15</v>
      </c>
      <c r="I21" s="73">
        <f t="shared" si="0"/>
        <v>15</v>
      </c>
      <c r="J21" s="74" t="str">
        <f t="shared" si="1"/>
        <v>OK</v>
      </c>
      <c r="K21" s="19">
        <v>0</v>
      </c>
      <c r="L21" s="19">
        <v>0</v>
      </c>
    </row>
    <row r="22" spans="1:12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15</v>
      </c>
      <c r="I22" s="73">
        <f t="shared" si="0"/>
        <v>15</v>
      </c>
      <c r="J22" s="74" t="str">
        <f t="shared" si="1"/>
        <v>OK</v>
      </c>
      <c r="K22" s="19">
        <v>0</v>
      </c>
      <c r="L22" s="19">
        <v>0</v>
      </c>
    </row>
    <row r="23" spans="1:12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15</v>
      </c>
      <c r="I23" s="73">
        <f t="shared" si="0"/>
        <v>15</v>
      </c>
      <c r="J23" s="74" t="str">
        <f t="shared" si="1"/>
        <v>OK</v>
      </c>
      <c r="K23" s="19">
        <v>0</v>
      </c>
      <c r="L23" s="19">
        <v>0</v>
      </c>
    </row>
    <row r="24" spans="1:12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10</v>
      </c>
      <c r="I24" s="73">
        <f t="shared" si="0"/>
        <v>9</v>
      </c>
      <c r="J24" s="74" t="str">
        <f t="shared" si="1"/>
        <v>OK</v>
      </c>
      <c r="K24" s="19">
        <v>1</v>
      </c>
      <c r="L24" s="19">
        <v>0</v>
      </c>
    </row>
    <row r="25" spans="1:12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10</v>
      </c>
      <c r="I25" s="73">
        <f t="shared" si="0"/>
        <v>10</v>
      </c>
      <c r="J25" s="74" t="str">
        <f t="shared" si="1"/>
        <v>OK</v>
      </c>
      <c r="K25" s="19">
        <v>0</v>
      </c>
      <c r="L25" s="19">
        <v>0</v>
      </c>
    </row>
    <row r="26" spans="1:12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>
        <v>10</v>
      </c>
      <c r="I26" s="73">
        <f t="shared" si="0"/>
        <v>10</v>
      </c>
      <c r="J26" s="74" t="str">
        <f t="shared" si="1"/>
        <v>OK</v>
      </c>
      <c r="K26" s="19">
        <v>0</v>
      </c>
      <c r="L26" s="19">
        <v>0</v>
      </c>
    </row>
    <row r="27" spans="1:12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100</v>
      </c>
      <c r="I27" s="73">
        <f t="shared" si="0"/>
        <v>100</v>
      </c>
      <c r="J27" s="74" t="str">
        <f t="shared" si="1"/>
        <v>OK</v>
      </c>
      <c r="K27" s="19">
        <v>0</v>
      </c>
      <c r="L27" s="19">
        <v>0</v>
      </c>
    </row>
    <row r="28" spans="1:12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40">
        <v>3</v>
      </c>
      <c r="I28" s="73">
        <f t="shared" si="0"/>
        <v>3</v>
      </c>
      <c r="J28" s="74" t="str">
        <f t="shared" si="1"/>
        <v>OK</v>
      </c>
      <c r="K28" s="19">
        <v>0</v>
      </c>
      <c r="L28" s="19">
        <v>0</v>
      </c>
    </row>
    <row r="29" spans="1:12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/>
      <c r="I29" s="73">
        <f t="shared" si="0"/>
        <v>0</v>
      </c>
      <c r="J29" s="74" t="str">
        <f t="shared" si="1"/>
        <v>OK</v>
      </c>
      <c r="K29" s="19">
        <v>0</v>
      </c>
      <c r="L29" s="19">
        <v>0</v>
      </c>
    </row>
    <row r="30" spans="1:12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>
        <v>2</v>
      </c>
      <c r="I30" s="73">
        <f t="shared" si="0"/>
        <v>2</v>
      </c>
      <c r="J30" s="74" t="str">
        <f t="shared" si="1"/>
        <v>OK</v>
      </c>
      <c r="K30" s="19">
        <v>0</v>
      </c>
      <c r="L30" s="19">
        <v>0</v>
      </c>
    </row>
    <row r="31" spans="1:12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</row>
    <row r="32" spans="1:12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90"/>
      <c r="I32" s="73">
        <f t="shared" si="0"/>
        <v>0</v>
      </c>
      <c r="J32" s="74" t="str">
        <f t="shared" si="1"/>
        <v>OK</v>
      </c>
      <c r="K32" s="19">
        <v>0</v>
      </c>
      <c r="L32" s="19">
        <v>0</v>
      </c>
    </row>
    <row r="33" spans="1:12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90"/>
      <c r="I33" s="73">
        <f t="shared" si="0"/>
        <v>0</v>
      </c>
      <c r="J33" s="74" t="str">
        <f t="shared" si="1"/>
        <v>OK</v>
      </c>
      <c r="K33" s="19">
        <v>0</v>
      </c>
      <c r="L33" s="19">
        <v>0</v>
      </c>
    </row>
    <row r="34" spans="1:12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90"/>
      <c r="I34" s="73">
        <f t="shared" si="0"/>
        <v>0</v>
      </c>
      <c r="J34" s="74" t="str">
        <f t="shared" si="1"/>
        <v>OK</v>
      </c>
      <c r="K34" s="19">
        <v>0</v>
      </c>
      <c r="L34" s="19">
        <v>0</v>
      </c>
    </row>
    <row r="35" spans="1:12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90"/>
      <c r="I35" s="73">
        <f t="shared" si="0"/>
        <v>0</v>
      </c>
      <c r="J35" s="74" t="str">
        <f t="shared" si="1"/>
        <v>OK</v>
      </c>
      <c r="K35" s="19">
        <v>0</v>
      </c>
      <c r="L35" s="19">
        <v>0</v>
      </c>
    </row>
    <row r="36" spans="1:12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90"/>
      <c r="I36" s="73">
        <f t="shared" ref="I36:I60" si="2">H36-(SUM(K36:L36))</f>
        <v>0</v>
      </c>
      <c r="J36" s="74" t="str">
        <f t="shared" si="1"/>
        <v>OK</v>
      </c>
      <c r="K36" s="19">
        <v>0</v>
      </c>
      <c r="L36" s="19">
        <v>0</v>
      </c>
    </row>
    <row r="37" spans="1:12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90"/>
      <c r="I37" s="73">
        <f t="shared" si="2"/>
        <v>0</v>
      </c>
      <c r="J37" s="74" t="str">
        <f t="shared" si="1"/>
        <v>OK</v>
      </c>
      <c r="K37" s="19">
        <v>0</v>
      </c>
      <c r="L37" s="19">
        <v>0</v>
      </c>
    </row>
    <row r="38" spans="1:12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90"/>
      <c r="I38" s="73">
        <f t="shared" si="2"/>
        <v>0</v>
      </c>
      <c r="J38" s="74" t="str">
        <f t="shared" si="1"/>
        <v>OK</v>
      </c>
      <c r="K38" s="19">
        <v>0</v>
      </c>
      <c r="L38" s="19">
        <v>0</v>
      </c>
    </row>
    <row r="39" spans="1:12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90"/>
      <c r="I39" s="73">
        <f t="shared" si="2"/>
        <v>0</v>
      </c>
      <c r="J39" s="74" t="str">
        <f t="shared" si="1"/>
        <v>OK</v>
      </c>
      <c r="K39" s="19">
        <v>0</v>
      </c>
      <c r="L39" s="19">
        <v>0</v>
      </c>
    </row>
    <row r="40" spans="1:12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90"/>
      <c r="I40" s="73">
        <f t="shared" si="2"/>
        <v>0</v>
      </c>
      <c r="J40" s="74" t="str">
        <f t="shared" si="1"/>
        <v>OK</v>
      </c>
      <c r="K40" s="19">
        <v>0</v>
      </c>
      <c r="L40" s="19">
        <v>0</v>
      </c>
    </row>
    <row r="41" spans="1:12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90"/>
      <c r="I41" s="73">
        <f t="shared" si="2"/>
        <v>0</v>
      </c>
      <c r="J41" s="74" t="str">
        <f t="shared" si="1"/>
        <v>OK</v>
      </c>
      <c r="K41" s="19">
        <v>0</v>
      </c>
      <c r="L41" s="19">
        <v>0</v>
      </c>
    </row>
    <row r="42" spans="1:12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90"/>
      <c r="I42" s="73">
        <f t="shared" si="2"/>
        <v>0</v>
      </c>
      <c r="J42" s="74" t="str">
        <f t="shared" si="1"/>
        <v>OK</v>
      </c>
      <c r="K42" s="19">
        <v>0</v>
      </c>
      <c r="L42" s="19">
        <v>0</v>
      </c>
    </row>
    <row r="43" spans="1:12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90"/>
      <c r="I43" s="73">
        <f t="shared" si="2"/>
        <v>0</v>
      </c>
      <c r="J43" s="74" t="str">
        <f t="shared" si="1"/>
        <v>OK</v>
      </c>
      <c r="K43" s="19">
        <v>0</v>
      </c>
      <c r="L43" s="19">
        <v>0</v>
      </c>
    </row>
    <row r="44" spans="1:12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90"/>
      <c r="I44" s="73">
        <f t="shared" si="2"/>
        <v>0</v>
      </c>
      <c r="J44" s="74" t="str">
        <f t="shared" si="1"/>
        <v>OK</v>
      </c>
      <c r="K44" s="19">
        <v>0</v>
      </c>
      <c r="L44" s="19">
        <v>0</v>
      </c>
    </row>
    <row r="45" spans="1:12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/>
      <c r="I45" s="73">
        <f t="shared" si="2"/>
        <v>0</v>
      </c>
      <c r="J45" s="74" t="str">
        <f t="shared" si="1"/>
        <v>OK</v>
      </c>
      <c r="K45" s="19">
        <v>0</v>
      </c>
      <c r="L45" s="19">
        <v>0</v>
      </c>
    </row>
    <row r="46" spans="1:12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/>
      <c r="I46" s="73">
        <f t="shared" si="2"/>
        <v>0</v>
      </c>
      <c r="J46" s="74" t="str">
        <f t="shared" si="1"/>
        <v>OK</v>
      </c>
      <c r="K46" s="19">
        <v>0</v>
      </c>
      <c r="L46" s="19">
        <v>0</v>
      </c>
    </row>
    <row r="47" spans="1:12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/>
      <c r="I47" s="73">
        <f t="shared" si="2"/>
        <v>0</v>
      </c>
      <c r="J47" s="74" t="str">
        <f t="shared" si="1"/>
        <v>OK</v>
      </c>
      <c r="K47" s="19">
        <v>0</v>
      </c>
      <c r="L47" s="19">
        <v>0</v>
      </c>
    </row>
    <row r="48" spans="1:12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90"/>
      <c r="I48" s="73">
        <f t="shared" si="2"/>
        <v>0</v>
      </c>
      <c r="J48" s="74" t="str">
        <f t="shared" si="1"/>
        <v>OK</v>
      </c>
      <c r="K48" s="19">
        <v>0</v>
      </c>
      <c r="L48" s="19">
        <v>0</v>
      </c>
    </row>
    <row r="49" spans="1:12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90"/>
      <c r="I49" s="73">
        <f t="shared" si="2"/>
        <v>0</v>
      </c>
      <c r="J49" s="74" t="str">
        <f t="shared" si="1"/>
        <v>OK</v>
      </c>
      <c r="K49" s="19">
        <v>0</v>
      </c>
      <c r="L49" s="19">
        <v>0</v>
      </c>
    </row>
    <row r="50" spans="1:12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90"/>
      <c r="I50" s="73">
        <f t="shared" si="2"/>
        <v>0</v>
      </c>
      <c r="J50" s="74" t="str">
        <f t="shared" si="1"/>
        <v>OK</v>
      </c>
      <c r="K50" s="19">
        <v>0</v>
      </c>
      <c r="L50" s="19">
        <v>0</v>
      </c>
    </row>
    <row r="51" spans="1:12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/>
      <c r="I51" s="73">
        <f t="shared" si="2"/>
        <v>0</v>
      </c>
      <c r="J51" s="74" t="str">
        <f t="shared" si="1"/>
        <v>OK</v>
      </c>
      <c r="K51" s="19">
        <v>0</v>
      </c>
      <c r="L51" s="19">
        <v>0</v>
      </c>
    </row>
    <row r="52" spans="1:12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95">
        <v>50</v>
      </c>
      <c r="I52" s="73">
        <f t="shared" si="2"/>
        <v>50</v>
      </c>
      <c r="J52" s="74" t="str">
        <f t="shared" si="1"/>
        <v>OK</v>
      </c>
      <c r="K52" s="19">
        <v>0</v>
      </c>
      <c r="L52" s="19">
        <v>0</v>
      </c>
    </row>
    <row r="53" spans="1:12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95">
        <v>35</v>
      </c>
      <c r="I53" s="73">
        <f t="shared" si="2"/>
        <v>15</v>
      </c>
      <c r="J53" s="74" t="str">
        <f t="shared" si="1"/>
        <v>OK</v>
      </c>
      <c r="K53" s="19">
        <v>0</v>
      </c>
      <c r="L53" s="19">
        <v>20</v>
      </c>
    </row>
    <row r="54" spans="1:12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95">
        <v>30</v>
      </c>
      <c r="I54" s="73">
        <f t="shared" si="2"/>
        <v>25</v>
      </c>
      <c r="J54" s="74" t="str">
        <f t="shared" si="1"/>
        <v>OK</v>
      </c>
      <c r="K54" s="19">
        <v>0</v>
      </c>
      <c r="L54" s="19">
        <v>5</v>
      </c>
    </row>
    <row r="55" spans="1:12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>
        <v>5</v>
      </c>
      <c r="I55" s="73">
        <f t="shared" si="2"/>
        <v>5</v>
      </c>
      <c r="J55" s="74" t="str">
        <f t="shared" si="1"/>
        <v>OK</v>
      </c>
      <c r="K55" s="19">
        <v>0</v>
      </c>
      <c r="L55" s="19">
        <v>0</v>
      </c>
    </row>
    <row r="56" spans="1:12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95">
        <v>50</v>
      </c>
      <c r="I56" s="73">
        <f t="shared" si="2"/>
        <v>50</v>
      </c>
      <c r="J56" s="74" t="str">
        <f t="shared" si="1"/>
        <v>OK</v>
      </c>
      <c r="K56" s="19">
        <v>0</v>
      </c>
      <c r="L56" s="19">
        <v>0</v>
      </c>
    </row>
    <row r="57" spans="1:12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95">
        <v>30</v>
      </c>
      <c r="I57" s="73">
        <f t="shared" si="2"/>
        <v>15</v>
      </c>
      <c r="J57" s="74" t="str">
        <f t="shared" si="1"/>
        <v>OK</v>
      </c>
      <c r="K57" s="19">
        <v>0</v>
      </c>
      <c r="L57" s="19">
        <v>15</v>
      </c>
    </row>
    <row r="58" spans="1:12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95">
        <v>20</v>
      </c>
      <c r="I58" s="73">
        <f t="shared" si="2"/>
        <v>10</v>
      </c>
      <c r="J58" s="74" t="str">
        <f t="shared" si="1"/>
        <v>OK</v>
      </c>
      <c r="K58" s="19">
        <v>0</v>
      </c>
      <c r="L58" s="19">
        <v>10</v>
      </c>
    </row>
    <row r="59" spans="1:12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95">
        <v>15</v>
      </c>
      <c r="I59" s="73">
        <f t="shared" si="2"/>
        <v>10</v>
      </c>
      <c r="J59" s="74" t="str">
        <f t="shared" si="1"/>
        <v>OK</v>
      </c>
      <c r="K59" s="19">
        <v>0</v>
      </c>
      <c r="L59" s="19">
        <v>5</v>
      </c>
    </row>
    <row r="60" spans="1:12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>
        <v>100</v>
      </c>
      <c r="I60" s="73">
        <f t="shared" si="2"/>
        <v>100</v>
      </c>
      <c r="J60" s="74" t="str">
        <f t="shared" si="1"/>
        <v>OK</v>
      </c>
      <c r="K60" s="19">
        <v>0</v>
      </c>
      <c r="L60" s="19">
        <v>0</v>
      </c>
    </row>
  </sheetData>
  <mergeCells count="12"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A2:J2"/>
    <mergeCell ref="A4:A31"/>
    <mergeCell ref="B4:B31"/>
  </mergeCells>
  <conditionalFormatting sqref="K4">
    <cfRule type="cellIs" dxfId="65" priority="10" stopIfTrue="1" operator="greaterThan">
      <formula>0</formula>
    </cfRule>
    <cfRule type="cellIs" dxfId="64" priority="11" stopIfTrue="1" operator="greaterThan">
      <formula>0</formula>
    </cfRule>
    <cfRule type="cellIs" dxfId="63" priority="12" stopIfTrue="1" operator="greaterThan">
      <formula>0</formula>
    </cfRule>
  </conditionalFormatting>
  <conditionalFormatting sqref="K5:K60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L4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L5:L60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zoomScale="84" zoomScaleNormal="84" workbookViewId="0">
      <selection activeCell="L6" sqref="L6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20" width="12" style="18" customWidth="1"/>
    <col min="21" max="16384" width="9.7109375" style="15"/>
  </cols>
  <sheetData>
    <row r="1" spans="1:20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116</v>
      </c>
      <c r="L1" s="102" t="s">
        <v>116</v>
      </c>
      <c r="M1" s="102" t="s">
        <v>116</v>
      </c>
      <c r="N1" s="102" t="s">
        <v>116</v>
      </c>
      <c r="O1" s="102" t="s">
        <v>116</v>
      </c>
      <c r="P1" s="102" t="s">
        <v>116</v>
      </c>
      <c r="Q1" s="102" t="s">
        <v>172</v>
      </c>
      <c r="R1" s="102" t="s">
        <v>172</v>
      </c>
      <c r="S1" s="102" t="s">
        <v>172</v>
      </c>
      <c r="T1" s="102" t="s">
        <v>172</v>
      </c>
    </row>
    <row r="2" spans="1:20" ht="27.75" customHeight="1" x14ac:dyDescent="0.25">
      <c r="A2" s="103" t="s">
        <v>39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  <c r="M2" s="102"/>
      <c r="N2" s="102"/>
      <c r="O2" s="102"/>
      <c r="P2" s="102"/>
      <c r="Q2" s="102"/>
      <c r="R2" s="102"/>
      <c r="S2" s="102"/>
      <c r="T2" s="102"/>
    </row>
    <row r="3" spans="1:20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5" t="s">
        <v>2</v>
      </c>
      <c r="L3" s="65" t="s">
        <v>2</v>
      </c>
      <c r="M3" s="65" t="s">
        <v>2</v>
      </c>
      <c r="N3" s="65" t="s">
        <v>2</v>
      </c>
      <c r="O3" s="65" t="s">
        <v>2</v>
      </c>
      <c r="P3" s="65" t="s">
        <v>2</v>
      </c>
      <c r="Q3" s="65" t="s">
        <v>2</v>
      </c>
      <c r="R3" s="65" t="s">
        <v>2</v>
      </c>
      <c r="S3" s="65" t="s">
        <v>2</v>
      </c>
      <c r="T3" s="65" t="s">
        <v>2</v>
      </c>
    </row>
    <row r="4" spans="1:20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>H4-(SUM(K4:T4))</f>
        <v>0</v>
      </c>
      <c r="J4" s="74" t="str">
        <f>IF(I4&lt;0,"ATENÇÃO","OK")</f>
        <v>OK</v>
      </c>
      <c r="K4" s="19"/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</row>
    <row r="5" spans="1:20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ref="I5:I60" si="0">H5-(SUM(K5:T5))</f>
        <v>0</v>
      </c>
      <c r="J5" s="74" t="str">
        <f t="shared" ref="J5:J60" si="1"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</row>
    <row r="6" spans="1:20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</row>
    <row r="7" spans="1:20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</row>
    <row r="8" spans="1:20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</row>
    <row r="9" spans="1:20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3</v>
      </c>
      <c r="I9" s="73">
        <f t="shared" si="0"/>
        <v>2</v>
      </c>
      <c r="J9" s="74" t="str">
        <f t="shared" si="1"/>
        <v>OK</v>
      </c>
      <c r="K9" s="19"/>
      <c r="L9" s="19">
        <v>1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</row>
    <row r="10" spans="1:20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30</v>
      </c>
      <c r="I10" s="73">
        <f t="shared" si="0"/>
        <v>20</v>
      </c>
      <c r="J10" s="74" t="str">
        <f t="shared" si="1"/>
        <v>OK</v>
      </c>
      <c r="K10" s="19">
        <v>1</v>
      </c>
      <c r="L10" s="19">
        <v>2</v>
      </c>
      <c r="M10" s="19">
        <v>1</v>
      </c>
      <c r="N10" s="19">
        <v>0</v>
      </c>
      <c r="O10" s="19">
        <v>0</v>
      </c>
      <c r="P10" s="19">
        <v>2</v>
      </c>
      <c r="Q10" s="19">
        <v>0</v>
      </c>
      <c r="R10" s="19">
        <v>2</v>
      </c>
      <c r="S10" s="19">
        <v>0</v>
      </c>
      <c r="T10" s="19">
        <v>2</v>
      </c>
    </row>
    <row r="11" spans="1:20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30</v>
      </c>
      <c r="I11" s="73">
        <f t="shared" si="0"/>
        <v>20</v>
      </c>
      <c r="J11" s="74" t="str">
        <f t="shared" si="1"/>
        <v>OK</v>
      </c>
      <c r="K11" s="19">
        <v>1</v>
      </c>
      <c r="L11" s="19">
        <v>0</v>
      </c>
      <c r="M11" s="19">
        <v>1</v>
      </c>
      <c r="N11" s="19">
        <v>0</v>
      </c>
      <c r="O11" s="19">
        <v>2</v>
      </c>
      <c r="P11" s="19">
        <v>1</v>
      </c>
      <c r="Q11" s="19">
        <v>1</v>
      </c>
      <c r="R11" s="19">
        <v>0</v>
      </c>
      <c r="S11" s="19">
        <v>1</v>
      </c>
      <c r="T11" s="19">
        <v>3</v>
      </c>
    </row>
    <row r="12" spans="1:20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20</v>
      </c>
      <c r="I12" s="73">
        <f t="shared" si="0"/>
        <v>11</v>
      </c>
      <c r="J12" s="74" t="str">
        <f t="shared" si="1"/>
        <v>OK</v>
      </c>
      <c r="K12" s="19">
        <v>4</v>
      </c>
      <c r="L12" s="19">
        <v>0</v>
      </c>
      <c r="M12" s="19">
        <v>2</v>
      </c>
      <c r="N12" s="19">
        <v>0</v>
      </c>
      <c r="O12" s="19">
        <v>0</v>
      </c>
      <c r="P12" s="19">
        <v>1</v>
      </c>
      <c r="Q12" s="19">
        <v>0</v>
      </c>
      <c r="R12" s="19">
        <v>0</v>
      </c>
      <c r="S12" s="19">
        <v>1</v>
      </c>
      <c r="T12" s="19">
        <v>1</v>
      </c>
    </row>
    <row r="13" spans="1:20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/>
      <c r="I13" s="73">
        <f t="shared" si="0"/>
        <v>0</v>
      </c>
      <c r="J13" s="74" t="str">
        <f t="shared" si="1"/>
        <v>OK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</row>
    <row r="14" spans="1:20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/>
      <c r="I14" s="73">
        <f t="shared" si="0"/>
        <v>0</v>
      </c>
      <c r="J14" s="74" t="str">
        <f t="shared" si="1"/>
        <v>OK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</row>
    <row r="15" spans="1:20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15</v>
      </c>
      <c r="I15" s="73">
        <f t="shared" si="0"/>
        <v>9</v>
      </c>
      <c r="J15" s="74" t="str">
        <f t="shared" si="1"/>
        <v>OK</v>
      </c>
      <c r="K15" s="19">
        <v>0</v>
      </c>
      <c r="L15" s="19">
        <v>0</v>
      </c>
      <c r="M15" s="19">
        <v>0</v>
      </c>
      <c r="N15" s="19">
        <v>0</v>
      </c>
      <c r="O15" s="19">
        <v>1</v>
      </c>
      <c r="P15" s="19">
        <v>1</v>
      </c>
      <c r="Q15" s="19">
        <v>0</v>
      </c>
      <c r="R15" s="19">
        <v>1</v>
      </c>
      <c r="S15" s="19">
        <v>2</v>
      </c>
      <c r="T15" s="19">
        <v>1</v>
      </c>
    </row>
    <row r="16" spans="1:20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/>
      <c r="I16" s="73">
        <f t="shared" si="0"/>
        <v>0</v>
      </c>
      <c r="J16" s="74" t="str">
        <f t="shared" si="1"/>
        <v>OK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</row>
    <row r="17" spans="1:20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/>
      <c r="I17" s="73">
        <f t="shared" si="0"/>
        <v>0</v>
      </c>
      <c r="J17" s="74" t="str">
        <f t="shared" si="1"/>
        <v>OK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</row>
    <row r="18" spans="1:20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86"/>
      <c r="I18" s="73">
        <f t="shared" si="0"/>
        <v>0</v>
      </c>
      <c r="J18" s="74" t="str">
        <f t="shared" si="1"/>
        <v>OK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</row>
    <row r="19" spans="1:20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/>
      <c r="I19" s="73">
        <f t="shared" si="0"/>
        <v>0</v>
      </c>
      <c r="J19" s="74" t="str">
        <f t="shared" si="1"/>
        <v>OK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</row>
    <row r="20" spans="1:20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3</v>
      </c>
      <c r="I20" s="73">
        <f t="shared" si="0"/>
        <v>0</v>
      </c>
      <c r="J20" s="74" t="str">
        <f t="shared" si="1"/>
        <v>OK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3</v>
      </c>
      <c r="T20" s="19">
        <v>0</v>
      </c>
    </row>
    <row r="21" spans="1:20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3</v>
      </c>
      <c r="I21" s="73">
        <f t="shared" si="0"/>
        <v>0</v>
      </c>
      <c r="J21" s="74" t="str">
        <f t="shared" si="1"/>
        <v>OK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3</v>
      </c>
      <c r="T21" s="19">
        <v>0</v>
      </c>
    </row>
    <row r="22" spans="1:20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3</v>
      </c>
      <c r="I22" s="73">
        <f t="shared" si="0"/>
        <v>0</v>
      </c>
      <c r="J22" s="74" t="str">
        <f t="shared" si="1"/>
        <v>OK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3</v>
      </c>
      <c r="T22" s="19">
        <v>0</v>
      </c>
    </row>
    <row r="23" spans="1:20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/>
      <c r="I23" s="73">
        <f t="shared" si="0"/>
        <v>0</v>
      </c>
      <c r="J23" s="74" t="str">
        <f t="shared" si="1"/>
        <v>OK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</row>
    <row r="24" spans="1:20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/>
      <c r="I24" s="73">
        <f t="shared" si="0"/>
        <v>0</v>
      </c>
      <c r="J24" s="74" t="str">
        <f t="shared" si="1"/>
        <v>OK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</row>
    <row r="25" spans="1:20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3</v>
      </c>
      <c r="I25" s="73">
        <f t="shared" si="0"/>
        <v>0</v>
      </c>
      <c r="J25" s="74" t="str">
        <f t="shared" si="1"/>
        <v>OK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3</v>
      </c>
      <c r="T25" s="19">
        <v>0</v>
      </c>
    </row>
    <row r="26" spans="1:20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/>
      <c r="I26" s="73">
        <f t="shared" si="0"/>
        <v>0</v>
      </c>
      <c r="J26" s="74" t="str">
        <f t="shared" si="1"/>
        <v>OK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</row>
    <row r="27" spans="1:20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/>
      <c r="I27" s="73">
        <f t="shared" si="0"/>
        <v>0</v>
      </c>
      <c r="J27" s="74" t="str">
        <f t="shared" si="1"/>
        <v>OK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</row>
    <row r="28" spans="1:20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>
        <v>2</v>
      </c>
      <c r="I28" s="73">
        <f t="shared" si="0"/>
        <v>2</v>
      </c>
      <c r="J28" s="74" t="str">
        <f t="shared" si="1"/>
        <v>OK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</row>
    <row r="29" spans="1:20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/>
      <c r="I29" s="73">
        <f t="shared" si="0"/>
        <v>0</v>
      </c>
      <c r="J29" s="74" t="str">
        <f t="shared" si="1"/>
        <v>OK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</row>
    <row r="30" spans="1:20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>
        <v>2</v>
      </c>
      <c r="I30" s="73">
        <f t="shared" si="0"/>
        <v>2</v>
      </c>
      <c r="J30" s="74" t="str">
        <f t="shared" si="1"/>
        <v>OK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</row>
    <row r="31" spans="1:20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</row>
    <row r="32" spans="1:20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79"/>
      <c r="I32" s="73">
        <f t="shared" si="0"/>
        <v>0</v>
      </c>
      <c r="J32" s="74" t="str">
        <f t="shared" si="1"/>
        <v>OK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</row>
    <row r="33" spans="1:20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79"/>
      <c r="I33" s="73">
        <f t="shared" si="0"/>
        <v>0</v>
      </c>
      <c r="J33" s="74" t="str">
        <f t="shared" si="1"/>
        <v>OK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</row>
    <row r="34" spans="1:20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79"/>
      <c r="I34" s="73">
        <f t="shared" si="0"/>
        <v>0</v>
      </c>
      <c r="J34" s="74" t="str">
        <f t="shared" si="1"/>
        <v>OK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</row>
    <row r="35" spans="1:20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79"/>
      <c r="I35" s="73">
        <f t="shared" si="0"/>
        <v>0</v>
      </c>
      <c r="J35" s="74" t="str">
        <f t="shared" si="1"/>
        <v>OK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</row>
    <row r="36" spans="1:20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79"/>
      <c r="I36" s="73">
        <f t="shared" si="0"/>
        <v>0</v>
      </c>
      <c r="J36" s="74" t="str">
        <f t="shared" si="1"/>
        <v>OK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</row>
    <row r="37" spans="1:20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79"/>
      <c r="I37" s="73">
        <f t="shared" si="0"/>
        <v>0</v>
      </c>
      <c r="J37" s="74" t="str">
        <f t="shared" si="1"/>
        <v>OK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</row>
    <row r="38" spans="1:20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79"/>
      <c r="I38" s="73">
        <f t="shared" si="0"/>
        <v>0</v>
      </c>
      <c r="J38" s="74" t="str">
        <f t="shared" si="1"/>
        <v>OK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</row>
    <row r="39" spans="1:20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79"/>
      <c r="I39" s="73">
        <f t="shared" si="0"/>
        <v>0</v>
      </c>
      <c r="J39" s="74" t="str">
        <f t="shared" si="1"/>
        <v>OK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</row>
    <row r="40" spans="1:20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79"/>
      <c r="I40" s="73">
        <f t="shared" si="0"/>
        <v>0</v>
      </c>
      <c r="J40" s="74" t="str">
        <f t="shared" si="1"/>
        <v>OK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</row>
    <row r="41" spans="1:20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79"/>
      <c r="I41" s="73">
        <f t="shared" si="0"/>
        <v>0</v>
      </c>
      <c r="J41" s="74" t="str">
        <f t="shared" si="1"/>
        <v>OK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</row>
    <row r="42" spans="1:20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9"/>
      <c r="I42" s="73">
        <f t="shared" si="0"/>
        <v>0</v>
      </c>
      <c r="J42" s="74" t="str">
        <f t="shared" si="1"/>
        <v>OK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</row>
    <row r="43" spans="1:20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79"/>
      <c r="I43" s="73">
        <f t="shared" si="0"/>
        <v>0</v>
      </c>
      <c r="J43" s="74" t="str">
        <f t="shared" si="1"/>
        <v>OK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</row>
    <row r="44" spans="1:20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79"/>
      <c r="I44" s="73">
        <f t="shared" si="0"/>
        <v>0</v>
      </c>
      <c r="J44" s="74" t="str">
        <f t="shared" si="1"/>
        <v>OK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</row>
    <row r="45" spans="1:20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/>
      <c r="I45" s="73">
        <f t="shared" si="0"/>
        <v>0</v>
      </c>
      <c r="J45" s="74" t="str">
        <f t="shared" si="1"/>
        <v>OK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</row>
    <row r="46" spans="1:20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/>
      <c r="I46" s="73">
        <f t="shared" si="0"/>
        <v>0</v>
      </c>
      <c r="J46" s="74" t="str">
        <f t="shared" si="1"/>
        <v>OK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</row>
    <row r="47" spans="1:20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/>
      <c r="I47" s="73">
        <f t="shared" si="0"/>
        <v>0</v>
      </c>
      <c r="J47" s="74" t="str">
        <f t="shared" si="1"/>
        <v>OK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</row>
    <row r="48" spans="1:20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/>
      <c r="I48" s="73">
        <f t="shared" si="0"/>
        <v>0</v>
      </c>
      <c r="J48" s="74" t="str">
        <f t="shared" si="1"/>
        <v>OK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</row>
    <row r="49" spans="1:20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/>
      <c r="I49" s="73">
        <f t="shared" si="0"/>
        <v>0</v>
      </c>
      <c r="J49" s="74" t="str">
        <f t="shared" si="1"/>
        <v>OK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</row>
    <row r="50" spans="1:20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/>
      <c r="I50" s="73">
        <f t="shared" si="0"/>
        <v>0</v>
      </c>
      <c r="J50" s="74" t="str">
        <f t="shared" si="1"/>
        <v>OK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</row>
    <row r="51" spans="1:20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/>
      <c r="I51" s="73">
        <f t="shared" si="0"/>
        <v>0</v>
      </c>
      <c r="J51" s="74" t="str">
        <f t="shared" si="1"/>
        <v>OK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</row>
    <row r="52" spans="1:20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/>
      <c r="I52" s="73">
        <f t="shared" si="0"/>
        <v>0</v>
      </c>
      <c r="J52" s="74" t="str">
        <f t="shared" si="1"/>
        <v>OK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</row>
    <row r="53" spans="1:20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/>
      <c r="I53" s="73">
        <f t="shared" si="0"/>
        <v>0</v>
      </c>
      <c r="J53" s="74" t="str">
        <f t="shared" si="1"/>
        <v>OK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</row>
    <row r="54" spans="1:20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/>
      <c r="I54" s="73">
        <f t="shared" si="0"/>
        <v>0</v>
      </c>
      <c r="J54" s="74" t="str">
        <f t="shared" si="1"/>
        <v>OK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</row>
    <row r="55" spans="1:20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/>
      <c r="I55" s="73">
        <f t="shared" si="0"/>
        <v>0</v>
      </c>
      <c r="J55" s="74" t="str">
        <f t="shared" si="1"/>
        <v>OK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</row>
    <row r="56" spans="1:20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/>
      <c r="I56" s="73">
        <f t="shared" si="0"/>
        <v>0</v>
      </c>
      <c r="J56" s="74" t="str">
        <f t="shared" si="1"/>
        <v>OK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</row>
    <row r="57" spans="1:20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/>
      <c r="I57" s="73">
        <f t="shared" si="0"/>
        <v>0</v>
      </c>
      <c r="J57" s="74" t="str">
        <f t="shared" si="1"/>
        <v>OK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</row>
    <row r="58" spans="1:20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/>
      <c r="I58" s="73">
        <f t="shared" si="0"/>
        <v>0</v>
      </c>
      <c r="J58" s="74" t="str">
        <f t="shared" si="1"/>
        <v>OK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</row>
    <row r="59" spans="1:20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/>
      <c r="I59" s="73">
        <f t="shared" si="0"/>
        <v>0</v>
      </c>
      <c r="J59" s="74" t="str">
        <f t="shared" si="1"/>
        <v>OK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</row>
    <row r="60" spans="1:20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/>
      <c r="I60" s="73">
        <f t="shared" si="0"/>
        <v>0</v>
      </c>
      <c r="J60" s="74" t="str">
        <f t="shared" si="1"/>
        <v>OK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</row>
  </sheetData>
  <mergeCells count="20">
    <mergeCell ref="Q1:Q2"/>
    <mergeCell ref="R1:R2"/>
    <mergeCell ref="S1:S2"/>
    <mergeCell ref="T1:T2"/>
    <mergeCell ref="P1:P2"/>
    <mergeCell ref="N1:N2"/>
    <mergeCell ref="O1:O2"/>
    <mergeCell ref="A32:A51"/>
    <mergeCell ref="B32:B51"/>
    <mergeCell ref="A52:A60"/>
    <mergeCell ref="B52:B60"/>
    <mergeCell ref="M1:M2"/>
    <mergeCell ref="A4:A31"/>
    <mergeCell ref="B4:B31"/>
    <mergeCell ref="A1:C1"/>
    <mergeCell ref="D1:G1"/>
    <mergeCell ref="H1:J1"/>
    <mergeCell ref="K1:K2"/>
    <mergeCell ref="L1:L2"/>
    <mergeCell ref="A2:J2"/>
  </mergeCells>
  <conditionalFormatting sqref="K4">
    <cfRule type="cellIs" dxfId="53" priority="22" stopIfTrue="1" operator="greaterThan">
      <formula>0</formula>
    </cfRule>
    <cfRule type="cellIs" dxfId="52" priority="23" stopIfTrue="1" operator="greaterThan">
      <formula>0</formula>
    </cfRule>
    <cfRule type="cellIs" dxfId="51" priority="24" stopIfTrue="1" operator="greaterThan">
      <formula>0</formula>
    </cfRule>
  </conditionalFormatting>
  <conditionalFormatting sqref="K5:K60">
    <cfRule type="cellIs" dxfId="50" priority="19" stopIfTrue="1" operator="greaterThan">
      <formula>0</formula>
    </cfRule>
    <cfRule type="cellIs" dxfId="49" priority="20" stopIfTrue="1" operator="greaterThan">
      <formula>0</formula>
    </cfRule>
    <cfRule type="cellIs" dxfId="48" priority="21" stopIfTrue="1" operator="greaterThan">
      <formula>0</formula>
    </cfRule>
  </conditionalFormatting>
  <conditionalFormatting sqref="L4:P4">
    <cfRule type="cellIs" dxfId="47" priority="16" stopIfTrue="1" operator="greaterThan">
      <formula>0</formula>
    </cfRule>
    <cfRule type="cellIs" dxfId="46" priority="17" stopIfTrue="1" operator="greaterThan">
      <formula>0</formula>
    </cfRule>
    <cfRule type="cellIs" dxfId="45" priority="18" stopIfTrue="1" operator="greaterThan">
      <formula>0</formula>
    </cfRule>
  </conditionalFormatting>
  <conditionalFormatting sqref="L5:P60">
    <cfRule type="cellIs" dxfId="44" priority="13" stopIfTrue="1" operator="greaterThan">
      <formula>0</formula>
    </cfRule>
    <cfRule type="cellIs" dxfId="43" priority="14" stopIfTrue="1" operator="greaterThan">
      <formula>0</formula>
    </cfRule>
    <cfRule type="cellIs" dxfId="42" priority="15" stopIfTrue="1" operator="greaterThan">
      <formula>0</formula>
    </cfRule>
  </conditionalFormatting>
  <conditionalFormatting sqref="Q4:T4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Q5:T60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zoomScale="84" zoomScaleNormal="84" workbookViewId="0">
      <selection activeCell="M8" sqref="M8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5" width="12" style="18" customWidth="1"/>
    <col min="16" max="16384" width="9.7109375" style="15"/>
  </cols>
  <sheetData>
    <row r="1" spans="1:15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128</v>
      </c>
      <c r="L1" s="102" t="s">
        <v>129</v>
      </c>
      <c r="M1" s="102" t="s">
        <v>130</v>
      </c>
      <c r="N1" s="102" t="s">
        <v>161</v>
      </c>
      <c r="O1" s="102" t="s">
        <v>162</v>
      </c>
    </row>
    <row r="2" spans="1:15" ht="21.75" customHeight="1" x14ac:dyDescent="0.25">
      <c r="A2" s="103" t="s">
        <v>34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  <c r="M2" s="102"/>
      <c r="N2" s="102"/>
      <c r="O2" s="102"/>
    </row>
    <row r="3" spans="1:15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42166</v>
      </c>
      <c r="L3" s="61">
        <v>42200</v>
      </c>
      <c r="M3" s="61">
        <v>42228</v>
      </c>
      <c r="N3" s="65" t="s">
        <v>163</v>
      </c>
      <c r="O3" s="65" t="s">
        <v>2</v>
      </c>
    </row>
    <row r="4" spans="1:15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H4-(SUM(K4:O4))</f>
        <v>0</v>
      </c>
      <c r="J4" s="74" t="str">
        <f>IF(I4&lt;0,"ATENÇÃO","OK")</f>
        <v>OK</v>
      </c>
      <c r="K4" s="19"/>
      <c r="L4" s="19">
        <v>0</v>
      </c>
      <c r="M4" s="19">
        <v>0</v>
      </c>
      <c r="N4" s="19">
        <v>0</v>
      </c>
      <c r="O4" s="19">
        <v>0</v>
      </c>
    </row>
    <row r="5" spans="1:15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</row>
    <row r="6" spans="1:15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</row>
    <row r="7" spans="1:15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</row>
    <row r="8" spans="1:15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</row>
    <row r="9" spans="1:15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/>
      <c r="I9" s="73">
        <f t="shared" si="0"/>
        <v>0</v>
      </c>
      <c r="J9" s="74" t="str">
        <f t="shared" si="1"/>
        <v>OK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</row>
    <row r="10" spans="1:15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10</v>
      </c>
      <c r="I10" s="73">
        <f t="shared" si="0"/>
        <v>8</v>
      </c>
      <c r="J10" s="74" t="str">
        <f t="shared" si="1"/>
        <v>OK</v>
      </c>
      <c r="K10" s="19">
        <v>0</v>
      </c>
      <c r="L10" s="19">
        <v>0</v>
      </c>
      <c r="M10" s="19">
        <v>2</v>
      </c>
      <c r="N10" s="19">
        <v>0</v>
      </c>
      <c r="O10" s="19">
        <v>0</v>
      </c>
    </row>
    <row r="11" spans="1:15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50</v>
      </c>
      <c r="I11" s="73">
        <f t="shared" si="0"/>
        <v>23</v>
      </c>
      <c r="J11" s="74" t="str">
        <f t="shared" si="1"/>
        <v>OK</v>
      </c>
      <c r="K11" s="19">
        <v>5</v>
      </c>
      <c r="L11" s="19">
        <v>6</v>
      </c>
      <c r="M11" s="19">
        <v>2</v>
      </c>
      <c r="N11" s="19">
        <v>0</v>
      </c>
      <c r="O11" s="19">
        <v>14</v>
      </c>
    </row>
    <row r="12" spans="1:15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15</v>
      </c>
      <c r="I12" s="73">
        <f t="shared" si="0"/>
        <v>11</v>
      </c>
      <c r="J12" s="74" t="str">
        <f t="shared" si="1"/>
        <v>OK</v>
      </c>
      <c r="K12" s="19">
        <v>2</v>
      </c>
      <c r="L12" s="19">
        <v>0</v>
      </c>
      <c r="M12" s="19">
        <v>0</v>
      </c>
      <c r="N12" s="19">
        <v>0</v>
      </c>
      <c r="O12" s="19">
        <v>2</v>
      </c>
    </row>
    <row r="13" spans="1:15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/>
      <c r="I13" s="73">
        <f t="shared" si="0"/>
        <v>0</v>
      </c>
      <c r="J13" s="74" t="str">
        <f t="shared" si="1"/>
        <v>OK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</row>
    <row r="14" spans="1:15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/>
      <c r="I14" s="73">
        <f t="shared" si="0"/>
        <v>0</v>
      </c>
      <c r="J14" s="74" t="str">
        <f t="shared" si="1"/>
        <v>OK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</row>
    <row r="15" spans="1:15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15</v>
      </c>
      <c r="I15" s="73">
        <f t="shared" si="0"/>
        <v>8</v>
      </c>
      <c r="J15" s="74" t="str">
        <f t="shared" si="1"/>
        <v>OK</v>
      </c>
      <c r="K15" s="19">
        <v>0</v>
      </c>
      <c r="L15" s="19">
        <v>0</v>
      </c>
      <c r="M15" s="19">
        <v>0</v>
      </c>
      <c r="N15" s="19">
        <v>5</v>
      </c>
      <c r="O15" s="19">
        <v>2</v>
      </c>
    </row>
    <row r="16" spans="1:15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/>
      <c r="I16" s="73">
        <f t="shared" si="0"/>
        <v>0</v>
      </c>
      <c r="J16" s="74" t="str">
        <f t="shared" si="1"/>
        <v>OK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</row>
    <row r="17" spans="1:15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/>
      <c r="I17" s="73">
        <f t="shared" si="0"/>
        <v>0</v>
      </c>
      <c r="J17" s="74" t="str">
        <f t="shared" si="1"/>
        <v>OK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</row>
    <row r="18" spans="1:15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86"/>
      <c r="I18" s="73">
        <f t="shared" si="0"/>
        <v>0</v>
      </c>
      <c r="J18" s="74" t="str">
        <f t="shared" si="1"/>
        <v>OK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</row>
    <row r="19" spans="1:15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/>
      <c r="I19" s="73">
        <f t="shared" si="0"/>
        <v>0</v>
      </c>
      <c r="J19" s="74" t="str">
        <f t="shared" si="1"/>
        <v>OK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</row>
    <row r="20" spans="1:15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10</v>
      </c>
      <c r="I20" s="73">
        <f t="shared" si="0"/>
        <v>10</v>
      </c>
      <c r="J20" s="74" t="str">
        <f t="shared" si="1"/>
        <v>OK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</row>
    <row r="21" spans="1:15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15</v>
      </c>
      <c r="I21" s="73">
        <f t="shared" si="0"/>
        <v>14</v>
      </c>
      <c r="J21" s="74" t="str">
        <f t="shared" si="1"/>
        <v>OK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</row>
    <row r="22" spans="1:15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10</v>
      </c>
      <c r="I22" s="73">
        <f t="shared" si="0"/>
        <v>10</v>
      </c>
      <c r="J22" s="74" t="str">
        <f t="shared" si="1"/>
        <v>OK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</row>
    <row r="23" spans="1:15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/>
      <c r="I23" s="73">
        <f t="shared" si="0"/>
        <v>0</v>
      </c>
      <c r="J23" s="74" t="str">
        <f t="shared" si="1"/>
        <v>OK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</row>
    <row r="24" spans="1:15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/>
      <c r="I24" s="73">
        <f t="shared" si="0"/>
        <v>0</v>
      </c>
      <c r="J24" s="74" t="str">
        <f t="shared" si="1"/>
        <v>OK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</row>
    <row r="25" spans="1:15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10</v>
      </c>
      <c r="I25" s="73">
        <f t="shared" si="0"/>
        <v>10</v>
      </c>
      <c r="J25" s="74" t="str">
        <f t="shared" si="1"/>
        <v>OK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</row>
    <row r="26" spans="1:15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/>
      <c r="I26" s="73">
        <f t="shared" si="0"/>
        <v>0</v>
      </c>
      <c r="J26" s="74" t="str">
        <f t="shared" si="1"/>
        <v>OK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</row>
    <row r="27" spans="1:15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30</v>
      </c>
      <c r="I27" s="73">
        <f t="shared" si="0"/>
        <v>7</v>
      </c>
      <c r="J27" s="74" t="str">
        <f t="shared" si="1"/>
        <v>OK</v>
      </c>
      <c r="K27" s="19">
        <v>0</v>
      </c>
      <c r="L27" s="19">
        <v>0</v>
      </c>
      <c r="M27" s="19">
        <v>0</v>
      </c>
      <c r="N27" s="19">
        <v>8</v>
      </c>
      <c r="O27" s="19">
        <v>15</v>
      </c>
    </row>
    <row r="28" spans="1:15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>
        <v>5</v>
      </c>
      <c r="I28" s="73">
        <f t="shared" si="0"/>
        <v>5</v>
      </c>
      <c r="J28" s="74" t="str">
        <f t="shared" si="1"/>
        <v>OK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</row>
    <row r="29" spans="1:15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>
        <v>10</v>
      </c>
      <c r="I29" s="73">
        <f t="shared" si="0"/>
        <v>9</v>
      </c>
      <c r="J29" s="74" t="str">
        <f t="shared" si="1"/>
        <v>OK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</row>
    <row r="30" spans="1:15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>
        <v>10</v>
      </c>
      <c r="I30" s="73">
        <f t="shared" si="0"/>
        <v>10</v>
      </c>
      <c r="J30" s="74" t="str">
        <f t="shared" si="1"/>
        <v>OK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</row>
    <row r="31" spans="1:15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</row>
    <row r="32" spans="1:15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79"/>
      <c r="I32" s="73">
        <f t="shared" si="0"/>
        <v>0</v>
      </c>
      <c r="J32" s="74" t="str">
        <f t="shared" si="1"/>
        <v>OK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</row>
    <row r="33" spans="1:15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79"/>
      <c r="I33" s="73">
        <f t="shared" si="0"/>
        <v>0</v>
      </c>
      <c r="J33" s="74" t="str">
        <f t="shared" si="1"/>
        <v>OK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</row>
    <row r="34" spans="1:15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79"/>
      <c r="I34" s="73">
        <f t="shared" si="0"/>
        <v>0</v>
      </c>
      <c r="J34" s="74" t="str">
        <f t="shared" si="1"/>
        <v>OK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</row>
    <row r="35" spans="1:15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79"/>
      <c r="I35" s="73">
        <f t="shared" si="0"/>
        <v>0</v>
      </c>
      <c r="J35" s="74" t="str">
        <f t="shared" si="1"/>
        <v>OK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</row>
    <row r="36" spans="1:15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79"/>
      <c r="I36" s="73">
        <f t="shared" ref="I36:I60" si="2">H36-(SUM(K36:O36))</f>
        <v>0</v>
      </c>
      <c r="J36" s="74" t="str">
        <f t="shared" si="1"/>
        <v>OK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</row>
    <row r="37" spans="1:15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79"/>
      <c r="I37" s="73">
        <f t="shared" si="2"/>
        <v>0</v>
      </c>
      <c r="J37" s="74" t="str">
        <f t="shared" si="1"/>
        <v>OK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</row>
    <row r="38" spans="1:15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79"/>
      <c r="I38" s="73">
        <f t="shared" si="2"/>
        <v>0</v>
      </c>
      <c r="J38" s="74" t="str">
        <f t="shared" si="1"/>
        <v>OK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</row>
    <row r="39" spans="1:15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79"/>
      <c r="I39" s="73">
        <f t="shared" si="2"/>
        <v>0</v>
      </c>
      <c r="J39" s="74" t="str">
        <f t="shared" si="1"/>
        <v>OK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</row>
    <row r="40" spans="1:15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79"/>
      <c r="I40" s="73">
        <f t="shared" si="2"/>
        <v>0</v>
      </c>
      <c r="J40" s="74" t="str">
        <f t="shared" si="1"/>
        <v>OK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</row>
    <row r="41" spans="1:15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79"/>
      <c r="I41" s="73">
        <f t="shared" si="2"/>
        <v>0</v>
      </c>
      <c r="J41" s="74" t="str">
        <f t="shared" si="1"/>
        <v>OK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</row>
    <row r="42" spans="1:15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9"/>
      <c r="I42" s="73">
        <f t="shared" si="2"/>
        <v>0</v>
      </c>
      <c r="J42" s="74" t="str">
        <f t="shared" si="1"/>
        <v>OK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</row>
    <row r="43" spans="1:15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79"/>
      <c r="I43" s="73">
        <f t="shared" si="2"/>
        <v>0</v>
      </c>
      <c r="J43" s="74" t="str">
        <f t="shared" si="1"/>
        <v>OK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</row>
    <row r="44" spans="1:15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79"/>
      <c r="I44" s="73">
        <f t="shared" si="2"/>
        <v>0</v>
      </c>
      <c r="J44" s="74" t="str">
        <f t="shared" si="1"/>
        <v>OK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</row>
    <row r="45" spans="1:15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/>
      <c r="I45" s="73">
        <f t="shared" si="2"/>
        <v>0</v>
      </c>
      <c r="J45" s="74" t="str">
        <f t="shared" si="1"/>
        <v>OK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</row>
    <row r="46" spans="1:15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/>
      <c r="I46" s="73">
        <f t="shared" si="2"/>
        <v>0</v>
      </c>
      <c r="J46" s="74" t="str">
        <f t="shared" si="1"/>
        <v>OK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</row>
    <row r="47" spans="1:15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/>
      <c r="I47" s="73">
        <f t="shared" si="2"/>
        <v>0</v>
      </c>
      <c r="J47" s="74" t="str">
        <f t="shared" si="1"/>
        <v>OK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</row>
    <row r="48" spans="1:15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/>
      <c r="I48" s="73">
        <f t="shared" si="2"/>
        <v>0</v>
      </c>
      <c r="J48" s="74" t="str">
        <f t="shared" si="1"/>
        <v>OK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</row>
    <row r="49" spans="1:15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/>
      <c r="I49" s="73">
        <f t="shared" si="2"/>
        <v>0</v>
      </c>
      <c r="J49" s="74" t="str">
        <f t="shared" si="1"/>
        <v>OK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</row>
    <row r="50" spans="1:15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/>
      <c r="I50" s="73">
        <f t="shared" si="2"/>
        <v>0</v>
      </c>
      <c r="J50" s="74" t="str">
        <f t="shared" si="1"/>
        <v>OK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</row>
    <row r="51" spans="1:15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/>
      <c r="I51" s="73">
        <f t="shared" si="2"/>
        <v>0</v>
      </c>
      <c r="J51" s="74" t="str">
        <f t="shared" si="1"/>
        <v>OK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</row>
    <row r="52" spans="1:15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/>
      <c r="I52" s="73">
        <f t="shared" si="2"/>
        <v>0</v>
      </c>
      <c r="J52" s="74" t="str">
        <f t="shared" si="1"/>
        <v>OK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</row>
    <row r="53" spans="1:15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/>
      <c r="I53" s="73">
        <f t="shared" si="2"/>
        <v>0</v>
      </c>
      <c r="J53" s="74" t="str">
        <f t="shared" si="1"/>
        <v>OK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</row>
    <row r="54" spans="1:15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/>
      <c r="I54" s="73">
        <f t="shared" si="2"/>
        <v>0</v>
      </c>
      <c r="J54" s="74" t="str">
        <f t="shared" si="1"/>
        <v>OK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</row>
    <row r="55" spans="1:15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/>
      <c r="I55" s="73">
        <f t="shared" si="2"/>
        <v>0</v>
      </c>
      <c r="J55" s="74" t="str">
        <f t="shared" si="1"/>
        <v>OK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</row>
    <row r="56" spans="1:15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/>
      <c r="I56" s="73">
        <f t="shared" si="2"/>
        <v>0</v>
      </c>
      <c r="J56" s="74" t="str">
        <f t="shared" si="1"/>
        <v>OK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</row>
    <row r="57" spans="1:15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/>
      <c r="I57" s="73">
        <f t="shared" si="2"/>
        <v>0</v>
      </c>
      <c r="J57" s="74" t="str">
        <f t="shared" si="1"/>
        <v>OK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</row>
    <row r="58" spans="1:15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/>
      <c r="I58" s="73">
        <f t="shared" si="2"/>
        <v>0</v>
      </c>
      <c r="J58" s="74" t="str">
        <f t="shared" si="1"/>
        <v>OK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</row>
    <row r="59" spans="1:15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/>
      <c r="I59" s="73">
        <f t="shared" si="2"/>
        <v>0</v>
      </c>
      <c r="J59" s="74" t="str">
        <f t="shared" si="1"/>
        <v>OK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</row>
    <row r="60" spans="1:15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/>
      <c r="I60" s="73">
        <f t="shared" si="2"/>
        <v>0</v>
      </c>
      <c r="J60" s="74" t="str">
        <f t="shared" si="1"/>
        <v>OK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</sheetData>
  <mergeCells count="15">
    <mergeCell ref="N1:N2"/>
    <mergeCell ref="O1:O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M1:M2"/>
    <mergeCell ref="A2:J2"/>
    <mergeCell ref="A4:A31"/>
    <mergeCell ref="B4:B31"/>
  </mergeCells>
  <conditionalFormatting sqref="K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K5:K60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L4:O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L5:O60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="84" zoomScaleNormal="84" workbookViewId="0">
      <selection activeCell="K1" sqref="K1:K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2" width="12" style="18" customWidth="1"/>
    <col min="13" max="16384" width="9.7109375" style="15"/>
  </cols>
  <sheetData>
    <row r="1" spans="1:12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38</v>
      </c>
      <c r="L1" s="102" t="s">
        <v>38</v>
      </c>
    </row>
    <row r="2" spans="1:12" ht="21.75" customHeight="1" x14ac:dyDescent="0.25">
      <c r="A2" s="103" t="s">
        <v>32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</row>
    <row r="3" spans="1:12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5" t="s">
        <v>2</v>
      </c>
      <c r="L3" s="65" t="s">
        <v>2</v>
      </c>
    </row>
    <row r="4" spans="1:12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H4-(SUM(K4:L4))</f>
        <v>0</v>
      </c>
      <c r="J4" s="74" t="str">
        <f>IF(I4&lt;0,"ATENÇÃO","OK")</f>
        <v>OK</v>
      </c>
      <c r="K4" s="19"/>
      <c r="L4" s="19">
        <v>0</v>
      </c>
    </row>
    <row r="5" spans="1:12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</row>
    <row r="6" spans="1:12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</row>
    <row r="7" spans="1:12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</row>
    <row r="8" spans="1:12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</row>
    <row r="9" spans="1:12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>
        <v>1</v>
      </c>
      <c r="I9" s="73">
        <f t="shared" si="0"/>
        <v>1</v>
      </c>
      <c r="J9" s="74" t="str">
        <f t="shared" si="1"/>
        <v>OK</v>
      </c>
      <c r="K9" s="19">
        <v>0</v>
      </c>
      <c r="L9" s="19">
        <v>0</v>
      </c>
    </row>
    <row r="10" spans="1:12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39">
        <v>20</v>
      </c>
      <c r="I10" s="73">
        <f t="shared" si="0"/>
        <v>20</v>
      </c>
      <c r="J10" s="74" t="str">
        <f t="shared" si="1"/>
        <v>OK</v>
      </c>
      <c r="K10" s="19">
        <v>0</v>
      </c>
      <c r="L10" s="19">
        <v>0</v>
      </c>
    </row>
    <row r="11" spans="1:12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39">
        <v>20</v>
      </c>
      <c r="I11" s="73">
        <f t="shared" si="0"/>
        <v>20</v>
      </c>
      <c r="J11" s="74" t="str">
        <f t="shared" si="1"/>
        <v>OK</v>
      </c>
      <c r="K11" s="19">
        <v>0</v>
      </c>
      <c r="L11" s="19">
        <v>0</v>
      </c>
    </row>
    <row r="12" spans="1:12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39">
        <v>5</v>
      </c>
      <c r="I12" s="73">
        <f t="shared" si="0"/>
        <v>5</v>
      </c>
      <c r="J12" s="74" t="str">
        <f t="shared" si="1"/>
        <v>OK</v>
      </c>
      <c r="K12" s="19">
        <v>0</v>
      </c>
      <c r="L12" s="19">
        <v>0</v>
      </c>
    </row>
    <row r="13" spans="1:12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39">
        <v>5</v>
      </c>
      <c r="I13" s="73">
        <f t="shared" si="0"/>
        <v>5</v>
      </c>
      <c r="J13" s="74" t="str">
        <f t="shared" si="1"/>
        <v>OK</v>
      </c>
      <c r="K13" s="19">
        <v>0</v>
      </c>
      <c r="L13" s="19">
        <v>0</v>
      </c>
    </row>
    <row r="14" spans="1:12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39">
        <v>3</v>
      </c>
      <c r="I14" s="73">
        <f t="shared" si="0"/>
        <v>3</v>
      </c>
      <c r="J14" s="74" t="str">
        <f t="shared" si="1"/>
        <v>OK</v>
      </c>
      <c r="K14" s="19">
        <v>0</v>
      </c>
      <c r="L14" s="19">
        <v>0</v>
      </c>
    </row>
    <row r="15" spans="1:12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39">
        <v>3</v>
      </c>
      <c r="I15" s="73">
        <f t="shared" si="0"/>
        <v>3</v>
      </c>
      <c r="J15" s="74" t="str">
        <f t="shared" si="1"/>
        <v>OK</v>
      </c>
      <c r="K15" s="19">
        <v>0</v>
      </c>
      <c r="L15" s="19">
        <v>0</v>
      </c>
    </row>
    <row r="16" spans="1:12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>
        <v>5</v>
      </c>
      <c r="I16" s="73">
        <f t="shared" si="0"/>
        <v>5</v>
      </c>
      <c r="J16" s="74" t="str">
        <f t="shared" si="1"/>
        <v>OK</v>
      </c>
      <c r="K16" s="19">
        <v>0</v>
      </c>
      <c r="L16" s="19">
        <v>0</v>
      </c>
    </row>
    <row r="17" spans="1:12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/>
      <c r="I17" s="73">
        <f t="shared" si="0"/>
        <v>0</v>
      </c>
      <c r="J17" s="74" t="str">
        <f t="shared" si="1"/>
        <v>OK</v>
      </c>
      <c r="K17" s="19">
        <v>0</v>
      </c>
      <c r="L17" s="19">
        <v>0</v>
      </c>
    </row>
    <row r="18" spans="1:12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86">
        <v>5</v>
      </c>
      <c r="I18" s="73">
        <f t="shared" si="0"/>
        <v>5</v>
      </c>
      <c r="J18" s="74" t="str">
        <f t="shared" si="1"/>
        <v>OK</v>
      </c>
      <c r="K18" s="19">
        <v>0</v>
      </c>
      <c r="L18" s="19">
        <v>0</v>
      </c>
    </row>
    <row r="19" spans="1:12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/>
      <c r="I19" s="73">
        <f t="shared" si="0"/>
        <v>0</v>
      </c>
      <c r="J19" s="74" t="str">
        <f t="shared" si="1"/>
        <v>OK</v>
      </c>
      <c r="K19" s="19">
        <v>0</v>
      </c>
      <c r="L19" s="19">
        <v>0</v>
      </c>
    </row>
    <row r="20" spans="1:12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10</v>
      </c>
      <c r="I20" s="73">
        <f t="shared" si="0"/>
        <v>10</v>
      </c>
      <c r="J20" s="74" t="str">
        <f t="shared" si="1"/>
        <v>OK</v>
      </c>
      <c r="K20" s="19">
        <v>0</v>
      </c>
      <c r="L20" s="19">
        <v>0</v>
      </c>
    </row>
    <row r="21" spans="1:12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10</v>
      </c>
      <c r="I21" s="73">
        <f t="shared" si="0"/>
        <v>10</v>
      </c>
      <c r="J21" s="74" t="str">
        <f t="shared" si="1"/>
        <v>OK</v>
      </c>
      <c r="K21" s="19">
        <v>0</v>
      </c>
      <c r="L21" s="19">
        <v>0</v>
      </c>
    </row>
    <row r="22" spans="1:12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2</v>
      </c>
      <c r="I22" s="73">
        <f t="shared" si="0"/>
        <v>2</v>
      </c>
      <c r="J22" s="74" t="str">
        <f t="shared" si="1"/>
        <v>OK</v>
      </c>
      <c r="K22" s="19">
        <v>0</v>
      </c>
      <c r="L22" s="19">
        <v>0</v>
      </c>
    </row>
    <row r="23" spans="1:12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2</v>
      </c>
      <c r="I23" s="73">
        <f t="shared" si="0"/>
        <v>2</v>
      </c>
      <c r="J23" s="74" t="str">
        <f t="shared" si="1"/>
        <v>OK</v>
      </c>
      <c r="K23" s="19">
        <v>0</v>
      </c>
      <c r="L23" s="19">
        <v>0</v>
      </c>
    </row>
    <row r="24" spans="1:12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/>
      <c r="I24" s="73">
        <f t="shared" si="0"/>
        <v>0</v>
      </c>
      <c r="J24" s="74" t="str">
        <f t="shared" si="1"/>
        <v>OK</v>
      </c>
      <c r="K24" s="19">
        <v>0</v>
      </c>
      <c r="L24" s="19">
        <v>0</v>
      </c>
    </row>
    <row r="25" spans="1:12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/>
      <c r="I25" s="73">
        <f t="shared" si="0"/>
        <v>0</v>
      </c>
      <c r="J25" s="74" t="str">
        <f t="shared" si="1"/>
        <v>OK</v>
      </c>
      <c r="K25" s="19">
        <v>0</v>
      </c>
      <c r="L25" s="19">
        <v>0</v>
      </c>
    </row>
    <row r="26" spans="1:12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>
        <v>2</v>
      </c>
      <c r="I26" s="73">
        <f t="shared" si="0"/>
        <v>2</v>
      </c>
      <c r="J26" s="74" t="str">
        <f t="shared" si="1"/>
        <v>OK</v>
      </c>
      <c r="K26" s="19">
        <v>0</v>
      </c>
      <c r="L26" s="19">
        <v>0</v>
      </c>
    </row>
    <row r="27" spans="1:12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/>
      <c r="I27" s="73">
        <f t="shared" si="0"/>
        <v>0</v>
      </c>
      <c r="J27" s="74" t="str">
        <f t="shared" si="1"/>
        <v>OK</v>
      </c>
      <c r="K27" s="19">
        <v>0</v>
      </c>
      <c r="L27" s="19">
        <v>0</v>
      </c>
    </row>
    <row r="28" spans="1:12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39">
        <v>1</v>
      </c>
      <c r="I28" s="73">
        <f t="shared" si="0"/>
        <v>1</v>
      </c>
      <c r="J28" s="74" t="str">
        <f t="shared" si="1"/>
        <v>OK</v>
      </c>
      <c r="K28" s="19">
        <v>0</v>
      </c>
      <c r="L28" s="19">
        <v>0</v>
      </c>
    </row>
    <row r="29" spans="1:12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/>
      <c r="I29" s="73">
        <f t="shared" si="0"/>
        <v>0</v>
      </c>
      <c r="J29" s="74" t="str">
        <f t="shared" si="1"/>
        <v>OK</v>
      </c>
      <c r="K29" s="19">
        <v>0</v>
      </c>
      <c r="L29" s="19">
        <v>0</v>
      </c>
    </row>
    <row r="30" spans="1:12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/>
      <c r="I30" s="73">
        <f t="shared" si="0"/>
        <v>0</v>
      </c>
      <c r="J30" s="74" t="str">
        <f t="shared" si="1"/>
        <v>OK</v>
      </c>
      <c r="K30" s="19">
        <v>0</v>
      </c>
      <c r="L30" s="19">
        <v>0</v>
      </c>
    </row>
    <row r="31" spans="1:12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</row>
    <row r="32" spans="1:12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90"/>
      <c r="I32" s="73">
        <f t="shared" si="0"/>
        <v>0</v>
      </c>
      <c r="J32" s="74" t="str">
        <f t="shared" si="1"/>
        <v>OK</v>
      </c>
      <c r="K32" s="19">
        <v>0</v>
      </c>
      <c r="L32" s="19">
        <v>0</v>
      </c>
    </row>
    <row r="33" spans="1:12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90"/>
      <c r="I33" s="73">
        <f t="shared" si="0"/>
        <v>0</v>
      </c>
      <c r="J33" s="74" t="str">
        <f t="shared" si="1"/>
        <v>OK</v>
      </c>
      <c r="K33" s="19">
        <v>0</v>
      </c>
      <c r="L33" s="19">
        <v>0</v>
      </c>
    </row>
    <row r="34" spans="1:12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90"/>
      <c r="I34" s="73">
        <f t="shared" si="0"/>
        <v>0</v>
      </c>
      <c r="J34" s="74" t="str">
        <f t="shared" si="1"/>
        <v>OK</v>
      </c>
      <c r="K34" s="19">
        <v>0</v>
      </c>
      <c r="L34" s="19">
        <v>0</v>
      </c>
    </row>
    <row r="35" spans="1:12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90"/>
      <c r="I35" s="73">
        <f t="shared" si="0"/>
        <v>0</v>
      </c>
      <c r="J35" s="74" t="str">
        <f t="shared" si="1"/>
        <v>OK</v>
      </c>
      <c r="K35" s="19">
        <v>0</v>
      </c>
      <c r="L35" s="19">
        <v>0</v>
      </c>
    </row>
    <row r="36" spans="1:12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90"/>
      <c r="I36" s="73">
        <f t="shared" ref="I36:I60" si="2">H36-(SUM(K36:L36))</f>
        <v>0</v>
      </c>
      <c r="J36" s="74" t="str">
        <f t="shared" si="1"/>
        <v>OK</v>
      </c>
      <c r="K36" s="19">
        <v>0</v>
      </c>
      <c r="L36" s="19">
        <v>0</v>
      </c>
    </row>
    <row r="37" spans="1:12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90"/>
      <c r="I37" s="73">
        <f t="shared" si="2"/>
        <v>0</v>
      </c>
      <c r="J37" s="74" t="str">
        <f t="shared" si="1"/>
        <v>OK</v>
      </c>
      <c r="K37" s="19">
        <v>0</v>
      </c>
      <c r="L37" s="19">
        <v>0</v>
      </c>
    </row>
    <row r="38" spans="1:12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90"/>
      <c r="I38" s="73">
        <f t="shared" si="2"/>
        <v>0</v>
      </c>
      <c r="J38" s="74" t="str">
        <f t="shared" si="1"/>
        <v>OK</v>
      </c>
      <c r="K38" s="19">
        <v>0</v>
      </c>
      <c r="L38" s="19">
        <v>0</v>
      </c>
    </row>
    <row r="39" spans="1:12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90"/>
      <c r="I39" s="73">
        <f t="shared" si="2"/>
        <v>0</v>
      </c>
      <c r="J39" s="74" t="str">
        <f t="shared" si="1"/>
        <v>OK</v>
      </c>
      <c r="K39" s="19">
        <v>0</v>
      </c>
      <c r="L39" s="19">
        <v>0</v>
      </c>
    </row>
    <row r="40" spans="1:12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90"/>
      <c r="I40" s="73">
        <f t="shared" si="2"/>
        <v>0</v>
      </c>
      <c r="J40" s="74" t="str">
        <f t="shared" si="1"/>
        <v>OK</v>
      </c>
      <c r="K40" s="19">
        <v>0</v>
      </c>
      <c r="L40" s="19">
        <v>0</v>
      </c>
    </row>
    <row r="41" spans="1:12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90"/>
      <c r="I41" s="73">
        <f t="shared" si="2"/>
        <v>0</v>
      </c>
      <c r="J41" s="74" t="str">
        <f t="shared" si="1"/>
        <v>OK</v>
      </c>
      <c r="K41" s="19">
        <v>0</v>
      </c>
      <c r="L41" s="19">
        <v>0</v>
      </c>
    </row>
    <row r="42" spans="1:12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90"/>
      <c r="I42" s="73">
        <f t="shared" si="2"/>
        <v>0</v>
      </c>
      <c r="J42" s="74" t="str">
        <f t="shared" si="1"/>
        <v>OK</v>
      </c>
      <c r="K42" s="19">
        <v>0</v>
      </c>
      <c r="L42" s="19">
        <v>0</v>
      </c>
    </row>
    <row r="43" spans="1:12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90"/>
      <c r="I43" s="73">
        <f t="shared" si="2"/>
        <v>0</v>
      </c>
      <c r="J43" s="74" t="str">
        <f t="shared" si="1"/>
        <v>OK</v>
      </c>
      <c r="K43" s="19">
        <v>0</v>
      </c>
      <c r="L43" s="19">
        <v>0</v>
      </c>
    </row>
    <row r="44" spans="1:12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90"/>
      <c r="I44" s="73">
        <f t="shared" si="2"/>
        <v>0</v>
      </c>
      <c r="J44" s="74" t="str">
        <f t="shared" si="1"/>
        <v>OK</v>
      </c>
      <c r="K44" s="19">
        <v>0</v>
      </c>
      <c r="L44" s="19">
        <v>0</v>
      </c>
    </row>
    <row r="45" spans="1:12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/>
      <c r="I45" s="73">
        <f t="shared" si="2"/>
        <v>0</v>
      </c>
      <c r="J45" s="74" t="str">
        <f t="shared" si="1"/>
        <v>OK</v>
      </c>
      <c r="K45" s="19">
        <v>0</v>
      </c>
      <c r="L45" s="19">
        <v>0</v>
      </c>
    </row>
    <row r="46" spans="1:12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/>
      <c r="I46" s="73">
        <f t="shared" si="2"/>
        <v>0</v>
      </c>
      <c r="J46" s="74" t="str">
        <f t="shared" si="1"/>
        <v>OK</v>
      </c>
      <c r="K46" s="19">
        <v>0</v>
      </c>
      <c r="L46" s="19">
        <v>0</v>
      </c>
    </row>
    <row r="47" spans="1:12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/>
      <c r="I47" s="73">
        <f t="shared" si="2"/>
        <v>0</v>
      </c>
      <c r="J47" s="74" t="str">
        <f t="shared" si="1"/>
        <v>OK</v>
      </c>
      <c r="K47" s="19">
        <v>0</v>
      </c>
      <c r="L47" s="19">
        <v>0</v>
      </c>
    </row>
    <row r="48" spans="1:12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/>
      <c r="I48" s="73">
        <f t="shared" si="2"/>
        <v>0</v>
      </c>
      <c r="J48" s="74" t="str">
        <f t="shared" si="1"/>
        <v>OK</v>
      </c>
      <c r="K48" s="19">
        <v>0</v>
      </c>
      <c r="L48" s="19">
        <v>0</v>
      </c>
    </row>
    <row r="49" spans="1:12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/>
      <c r="I49" s="73">
        <f t="shared" si="2"/>
        <v>0</v>
      </c>
      <c r="J49" s="74" t="str">
        <f t="shared" si="1"/>
        <v>OK</v>
      </c>
      <c r="K49" s="19">
        <v>0</v>
      </c>
      <c r="L49" s="19">
        <v>0</v>
      </c>
    </row>
    <row r="50" spans="1:12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/>
      <c r="I50" s="73">
        <f t="shared" si="2"/>
        <v>0</v>
      </c>
      <c r="J50" s="74" t="str">
        <f t="shared" si="1"/>
        <v>OK</v>
      </c>
      <c r="K50" s="19">
        <v>0</v>
      </c>
      <c r="L50" s="19">
        <v>0</v>
      </c>
    </row>
    <row r="51" spans="1:12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/>
      <c r="I51" s="73">
        <f t="shared" si="2"/>
        <v>0</v>
      </c>
      <c r="J51" s="74" t="str">
        <f t="shared" si="1"/>
        <v>OK</v>
      </c>
      <c r="K51" s="19">
        <v>0</v>
      </c>
      <c r="L51" s="19">
        <v>0</v>
      </c>
    </row>
    <row r="52" spans="1:12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>
        <v>10</v>
      </c>
      <c r="I52" s="73">
        <f t="shared" si="2"/>
        <v>10</v>
      </c>
      <c r="J52" s="74" t="str">
        <f t="shared" si="1"/>
        <v>OK</v>
      </c>
      <c r="K52" s="19">
        <v>0</v>
      </c>
      <c r="L52" s="19">
        <v>0</v>
      </c>
    </row>
    <row r="53" spans="1:12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>
        <v>5</v>
      </c>
      <c r="I53" s="73">
        <f t="shared" si="2"/>
        <v>5</v>
      </c>
      <c r="J53" s="74" t="str">
        <f t="shared" si="1"/>
        <v>OK</v>
      </c>
      <c r="K53" s="19">
        <v>0</v>
      </c>
      <c r="L53" s="19">
        <v>0</v>
      </c>
    </row>
    <row r="54" spans="1:12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>
        <v>1</v>
      </c>
      <c r="I54" s="73">
        <f t="shared" si="2"/>
        <v>1</v>
      </c>
      <c r="J54" s="74" t="str">
        <f t="shared" si="1"/>
        <v>OK</v>
      </c>
      <c r="K54" s="19">
        <v>0</v>
      </c>
      <c r="L54" s="19">
        <v>0</v>
      </c>
    </row>
    <row r="55" spans="1:12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>
        <v>10</v>
      </c>
      <c r="I55" s="73">
        <f t="shared" si="2"/>
        <v>10</v>
      </c>
      <c r="J55" s="74" t="str">
        <f t="shared" si="1"/>
        <v>OK</v>
      </c>
      <c r="K55" s="19">
        <v>0</v>
      </c>
      <c r="L55" s="19">
        <v>0</v>
      </c>
    </row>
    <row r="56" spans="1:12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>
        <v>3</v>
      </c>
      <c r="I56" s="73">
        <f t="shared" si="2"/>
        <v>3</v>
      </c>
      <c r="J56" s="74" t="str">
        <f t="shared" si="1"/>
        <v>OK</v>
      </c>
      <c r="K56" s="19">
        <v>0</v>
      </c>
      <c r="L56" s="19">
        <v>0</v>
      </c>
    </row>
    <row r="57" spans="1:12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/>
      <c r="I57" s="73">
        <f t="shared" si="2"/>
        <v>0</v>
      </c>
      <c r="J57" s="74" t="str">
        <f t="shared" si="1"/>
        <v>OK</v>
      </c>
      <c r="K57" s="19">
        <v>0</v>
      </c>
      <c r="L57" s="19">
        <v>0</v>
      </c>
    </row>
    <row r="58" spans="1:12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/>
      <c r="I58" s="73">
        <f t="shared" si="2"/>
        <v>0</v>
      </c>
      <c r="J58" s="74" t="str">
        <f t="shared" si="1"/>
        <v>OK</v>
      </c>
      <c r="K58" s="19">
        <v>0</v>
      </c>
      <c r="L58" s="19">
        <v>0</v>
      </c>
    </row>
    <row r="59" spans="1:12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/>
      <c r="I59" s="73">
        <f t="shared" si="2"/>
        <v>0</v>
      </c>
      <c r="J59" s="74" t="str">
        <f t="shared" si="1"/>
        <v>OK</v>
      </c>
      <c r="K59" s="19">
        <v>0</v>
      </c>
      <c r="L59" s="19">
        <v>0</v>
      </c>
    </row>
    <row r="60" spans="1:12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>
        <v>20</v>
      </c>
      <c r="I60" s="73">
        <f t="shared" si="2"/>
        <v>20</v>
      </c>
      <c r="J60" s="74" t="str">
        <f t="shared" si="1"/>
        <v>OK</v>
      </c>
      <c r="K60" s="19">
        <v>0</v>
      </c>
      <c r="L60" s="19">
        <v>0</v>
      </c>
    </row>
  </sheetData>
  <mergeCells count="12"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A2:J2"/>
    <mergeCell ref="A4:A31"/>
    <mergeCell ref="B4:B31"/>
  </mergeCells>
  <conditionalFormatting sqref="K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K5:K60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L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L5:L60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88" bestFit="1" customWidth="1"/>
    <col min="4" max="4" width="53.85546875" style="1" bestFit="1" customWidth="1"/>
    <col min="5" max="5" width="9.85546875" style="1" bestFit="1" customWidth="1"/>
    <col min="6" max="6" width="15.85546875" style="1" bestFit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5" width="12" style="18" customWidth="1"/>
    <col min="16" max="16384" width="9.7109375" style="15"/>
  </cols>
  <sheetData>
    <row r="1" spans="1:15" ht="33" customHeight="1" x14ac:dyDescent="0.25">
      <c r="A1" s="103" t="s">
        <v>106</v>
      </c>
      <c r="B1" s="103"/>
      <c r="C1" s="103"/>
      <c r="D1" s="103" t="s">
        <v>107</v>
      </c>
      <c r="E1" s="103"/>
      <c r="F1" s="103"/>
      <c r="G1" s="103"/>
      <c r="H1" s="103" t="s">
        <v>108</v>
      </c>
      <c r="I1" s="103"/>
      <c r="J1" s="103"/>
      <c r="K1" s="102" t="s">
        <v>121</v>
      </c>
      <c r="L1" s="102" t="s">
        <v>122</v>
      </c>
      <c r="M1" s="102" t="s">
        <v>164</v>
      </c>
      <c r="N1" s="102" t="s">
        <v>165</v>
      </c>
      <c r="O1" s="102" t="s">
        <v>166</v>
      </c>
    </row>
    <row r="2" spans="1:15" ht="21.75" customHeight="1" x14ac:dyDescent="0.25">
      <c r="A2" s="103" t="s">
        <v>36</v>
      </c>
      <c r="B2" s="103"/>
      <c r="C2" s="103"/>
      <c r="D2" s="103"/>
      <c r="E2" s="103"/>
      <c r="F2" s="103"/>
      <c r="G2" s="103"/>
      <c r="H2" s="103"/>
      <c r="I2" s="103"/>
      <c r="J2" s="103"/>
      <c r="K2" s="102"/>
      <c r="L2" s="102"/>
      <c r="M2" s="102"/>
      <c r="N2" s="102"/>
      <c r="O2" s="102"/>
    </row>
    <row r="3" spans="1:15" s="16" customFormat="1" ht="45" x14ac:dyDescent="0.2">
      <c r="A3" s="66" t="s">
        <v>3</v>
      </c>
      <c r="B3" s="66" t="s">
        <v>1</v>
      </c>
      <c r="C3" s="67" t="s">
        <v>4</v>
      </c>
      <c r="D3" s="67" t="s">
        <v>6</v>
      </c>
      <c r="E3" s="67" t="s">
        <v>37</v>
      </c>
      <c r="F3" s="67" t="s">
        <v>42</v>
      </c>
      <c r="G3" s="68" t="s">
        <v>5</v>
      </c>
      <c r="H3" s="69" t="s">
        <v>28</v>
      </c>
      <c r="I3" s="70" t="s">
        <v>0</v>
      </c>
      <c r="J3" s="66" t="s">
        <v>7</v>
      </c>
      <c r="K3" s="61">
        <v>42188</v>
      </c>
      <c r="L3" s="61">
        <v>42237</v>
      </c>
      <c r="M3" s="61">
        <v>42331</v>
      </c>
      <c r="N3" s="61">
        <v>42340</v>
      </c>
      <c r="O3" s="65" t="s">
        <v>2</v>
      </c>
    </row>
    <row r="4" spans="1:15" ht="30" customHeight="1" x14ac:dyDescent="0.25">
      <c r="A4" s="98" t="s">
        <v>115</v>
      </c>
      <c r="B4" s="98" t="s">
        <v>48</v>
      </c>
      <c r="C4" s="71">
        <v>1</v>
      </c>
      <c r="D4" s="25" t="s">
        <v>49</v>
      </c>
      <c r="E4" s="34" t="s">
        <v>40</v>
      </c>
      <c r="F4" s="34" t="s">
        <v>111</v>
      </c>
      <c r="G4" s="72">
        <v>8</v>
      </c>
      <c r="H4" s="38"/>
      <c r="I4" s="73">
        <f t="shared" ref="I4:I35" si="0">H4-(SUM(K4:O4))</f>
        <v>0</v>
      </c>
      <c r="J4" s="74" t="str">
        <f>IF(I4&lt;0,"ATENÇÃO","OK")</f>
        <v>OK</v>
      </c>
      <c r="K4" s="19"/>
      <c r="L4" s="19">
        <v>0</v>
      </c>
      <c r="M4" s="19">
        <v>0</v>
      </c>
      <c r="N4" s="19">
        <v>0</v>
      </c>
      <c r="O4" s="19">
        <v>0</v>
      </c>
    </row>
    <row r="5" spans="1:15" ht="30" x14ac:dyDescent="0.25">
      <c r="A5" s="98"/>
      <c r="B5" s="98"/>
      <c r="C5" s="71">
        <v>2</v>
      </c>
      <c r="D5" s="25" t="s">
        <v>50</v>
      </c>
      <c r="E5" s="34" t="s">
        <v>40</v>
      </c>
      <c r="F5" s="34" t="s">
        <v>111</v>
      </c>
      <c r="G5" s="72">
        <v>10</v>
      </c>
      <c r="H5" s="38"/>
      <c r="I5" s="73">
        <f t="shared" si="0"/>
        <v>0</v>
      </c>
      <c r="J5" s="74" t="str">
        <f t="shared" ref="J5:J60" si="1"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</row>
    <row r="6" spans="1:15" ht="45" x14ac:dyDescent="0.25">
      <c r="A6" s="98"/>
      <c r="B6" s="98"/>
      <c r="C6" s="71">
        <v>3</v>
      </c>
      <c r="D6" s="25" t="s">
        <v>51</v>
      </c>
      <c r="E6" s="34" t="s">
        <v>40</v>
      </c>
      <c r="F6" s="34" t="s">
        <v>111</v>
      </c>
      <c r="G6" s="72">
        <v>16</v>
      </c>
      <c r="H6" s="38"/>
      <c r="I6" s="73">
        <f t="shared" si="0"/>
        <v>0</v>
      </c>
      <c r="J6" s="74" t="str">
        <f t="shared" si="1"/>
        <v>OK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</row>
    <row r="7" spans="1:15" ht="30" x14ac:dyDescent="0.25">
      <c r="A7" s="98"/>
      <c r="B7" s="98"/>
      <c r="C7" s="71">
        <v>4</v>
      </c>
      <c r="D7" s="25" t="s">
        <v>52</v>
      </c>
      <c r="E7" s="34" t="s">
        <v>40</v>
      </c>
      <c r="F7" s="34" t="s">
        <v>111</v>
      </c>
      <c r="G7" s="75">
        <v>22</v>
      </c>
      <c r="H7" s="38"/>
      <c r="I7" s="73">
        <f t="shared" si="0"/>
        <v>0</v>
      </c>
      <c r="J7" s="74" t="str">
        <f t="shared" si="1"/>
        <v>OK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</row>
    <row r="8" spans="1:15" ht="14.25" customHeight="1" x14ac:dyDescent="0.25">
      <c r="A8" s="98"/>
      <c r="B8" s="98"/>
      <c r="C8" s="71">
        <v>5</v>
      </c>
      <c r="D8" s="25" t="s">
        <v>53</v>
      </c>
      <c r="E8" s="34" t="s">
        <v>40</v>
      </c>
      <c r="F8" s="34" t="s">
        <v>111</v>
      </c>
      <c r="G8" s="75">
        <v>12</v>
      </c>
      <c r="H8" s="38"/>
      <c r="I8" s="73">
        <f t="shared" si="0"/>
        <v>0</v>
      </c>
      <c r="J8" s="74" t="str">
        <f t="shared" si="1"/>
        <v>OK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</row>
    <row r="9" spans="1:15" ht="75" x14ac:dyDescent="0.25">
      <c r="A9" s="98"/>
      <c r="B9" s="98"/>
      <c r="C9" s="71">
        <v>6</v>
      </c>
      <c r="D9" s="26" t="s">
        <v>54</v>
      </c>
      <c r="E9" s="34" t="s">
        <v>40</v>
      </c>
      <c r="F9" s="34" t="s">
        <v>111</v>
      </c>
      <c r="G9" s="72">
        <v>18</v>
      </c>
      <c r="H9" s="38"/>
      <c r="I9" s="73">
        <f t="shared" si="0"/>
        <v>0</v>
      </c>
      <c r="J9" s="74" t="str">
        <f t="shared" si="1"/>
        <v>OK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</row>
    <row r="10" spans="1:15" ht="75" x14ac:dyDescent="0.25">
      <c r="A10" s="98"/>
      <c r="B10" s="98"/>
      <c r="C10" s="71">
        <v>7</v>
      </c>
      <c r="D10" s="27" t="s">
        <v>55</v>
      </c>
      <c r="E10" s="21" t="s">
        <v>40</v>
      </c>
      <c r="F10" s="21" t="s">
        <v>111</v>
      </c>
      <c r="G10" s="72">
        <v>23</v>
      </c>
      <c r="H10" s="40">
        <v>20</v>
      </c>
      <c r="I10" s="73">
        <f t="shared" si="0"/>
        <v>20</v>
      </c>
      <c r="J10" s="74" t="str">
        <f t="shared" si="1"/>
        <v>OK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</row>
    <row r="11" spans="1:15" ht="75" x14ac:dyDescent="0.25">
      <c r="A11" s="98"/>
      <c r="B11" s="98"/>
      <c r="C11" s="71">
        <v>8</v>
      </c>
      <c r="D11" s="27" t="s">
        <v>56</v>
      </c>
      <c r="E11" s="21" t="s">
        <v>40</v>
      </c>
      <c r="F11" s="21" t="s">
        <v>111</v>
      </c>
      <c r="G11" s="72">
        <v>27</v>
      </c>
      <c r="H11" s="40">
        <v>35</v>
      </c>
      <c r="I11" s="73">
        <f t="shared" si="0"/>
        <v>26</v>
      </c>
      <c r="J11" s="74" t="str">
        <f t="shared" si="1"/>
        <v>OK</v>
      </c>
      <c r="K11" s="19">
        <v>0</v>
      </c>
      <c r="L11" s="19">
        <v>0</v>
      </c>
      <c r="M11" s="19">
        <v>4</v>
      </c>
      <c r="N11" s="19">
        <v>1</v>
      </c>
      <c r="O11" s="19">
        <v>4</v>
      </c>
    </row>
    <row r="12" spans="1:15" ht="75" x14ac:dyDescent="0.25">
      <c r="A12" s="98"/>
      <c r="B12" s="98"/>
      <c r="C12" s="71">
        <v>9</v>
      </c>
      <c r="D12" s="27" t="s">
        <v>57</v>
      </c>
      <c r="E12" s="21" t="s">
        <v>40</v>
      </c>
      <c r="F12" s="21" t="s">
        <v>111</v>
      </c>
      <c r="G12" s="72">
        <v>32</v>
      </c>
      <c r="H12" s="40">
        <v>10</v>
      </c>
      <c r="I12" s="73">
        <f t="shared" si="0"/>
        <v>10</v>
      </c>
      <c r="J12" s="74" t="str">
        <f t="shared" si="1"/>
        <v>OK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</row>
    <row r="13" spans="1:15" ht="75" x14ac:dyDescent="0.25">
      <c r="A13" s="98"/>
      <c r="B13" s="98"/>
      <c r="C13" s="71">
        <v>10</v>
      </c>
      <c r="D13" s="27" t="s">
        <v>58</v>
      </c>
      <c r="E13" s="21" t="s">
        <v>40</v>
      </c>
      <c r="F13" s="21" t="s">
        <v>111</v>
      </c>
      <c r="G13" s="72">
        <v>45</v>
      </c>
      <c r="H13" s="40">
        <v>10</v>
      </c>
      <c r="I13" s="73">
        <f t="shared" si="0"/>
        <v>10</v>
      </c>
      <c r="J13" s="74" t="str">
        <f t="shared" si="1"/>
        <v>OK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</row>
    <row r="14" spans="1:15" ht="75" x14ac:dyDescent="0.25">
      <c r="A14" s="98"/>
      <c r="B14" s="98"/>
      <c r="C14" s="71">
        <v>11</v>
      </c>
      <c r="D14" s="27" t="s">
        <v>59</v>
      </c>
      <c r="E14" s="21" t="s">
        <v>40</v>
      </c>
      <c r="F14" s="21" t="s">
        <v>111</v>
      </c>
      <c r="G14" s="72">
        <v>45</v>
      </c>
      <c r="H14" s="40">
        <v>10</v>
      </c>
      <c r="I14" s="73">
        <f t="shared" si="0"/>
        <v>8</v>
      </c>
      <c r="J14" s="74" t="str">
        <f t="shared" si="1"/>
        <v>OK</v>
      </c>
      <c r="K14" s="19">
        <v>2</v>
      </c>
      <c r="L14" s="19">
        <v>0</v>
      </c>
      <c r="M14" s="19">
        <v>0</v>
      </c>
      <c r="N14" s="19">
        <v>0</v>
      </c>
      <c r="O14" s="19">
        <v>0</v>
      </c>
    </row>
    <row r="15" spans="1:15" ht="75" x14ac:dyDescent="0.25">
      <c r="A15" s="98"/>
      <c r="B15" s="98"/>
      <c r="C15" s="71">
        <v>12</v>
      </c>
      <c r="D15" s="27" t="s">
        <v>60</v>
      </c>
      <c r="E15" s="21" t="s">
        <v>40</v>
      </c>
      <c r="F15" s="21" t="s">
        <v>111</v>
      </c>
      <c r="G15" s="72">
        <v>45</v>
      </c>
      <c r="H15" s="40">
        <v>10</v>
      </c>
      <c r="I15" s="73">
        <f t="shared" si="0"/>
        <v>8</v>
      </c>
      <c r="J15" s="74" t="str">
        <f t="shared" si="1"/>
        <v>OK</v>
      </c>
      <c r="K15" s="19">
        <v>1</v>
      </c>
      <c r="L15" s="19">
        <v>0</v>
      </c>
      <c r="M15" s="19">
        <v>1</v>
      </c>
      <c r="N15" s="19">
        <v>0</v>
      </c>
      <c r="O15" s="19">
        <v>0</v>
      </c>
    </row>
    <row r="16" spans="1:15" ht="75" x14ac:dyDescent="0.25">
      <c r="A16" s="98"/>
      <c r="B16" s="98"/>
      <c r="C16" s="71">
        <v>13</v>
      </c>
      <c r="D16" s="28" t="s">
        <v>61</v>
      </c>
      <c r="E16" s="35" t="s">
        <v>109</v>
      </c>
      <c r="F16" s="35" t="s">
        <v>111</v>
      </c>
      <c r="G16" s="72">
        <v>35</v>
      </c>
      <c r="H16" s="93">
        <v>10</v>
      </c>
      <c r="I16" s="73">
        <f t="shared" si="0"/>
        <v>10</v>
      </c>
      <c r="J16" s="74" t="str">
        <f t="shared" si="1"/>
        <v>OK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</row>
    <row r="17" spans="1:15" ht="75" x14ac:dyDescent="0.25">
      <c r="A17" s="98"/>
      <c r="B17" s="98"/>
      <c r="C17" s="71">
        <v>14</v>
      </c>
      <c r="D17" s="29" t="s">
        <v>62</v>
      </c>
      <c r="E17" s="36" t="s">
        <v>109</v>
      </c>
      <c r="F17" s="36" t="s">
        <v>111</v>
      </c>
      <c r="G17" s="72">
        <v>40</v>
      </c>
      <c r="H17" s="86">
        <v>10</v>
      </c>
      <c r="I17" s="73">
        <f t="shared" si="0"/>
        <v>10</v>
      </c>
      <c r="J17" s="74" t="str">
        <f t="shared" si="1"/>
        <v>OK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</row>
    <row r="18" spans="1:15" ht="75" x14ac:dyDescent="0.25">
      <c r="A18" s="98"/>
      <c r="B18" s="98"/>
      <c r="C18" s="71">
        <v>15</v>
      </c>
      <c r="D18" s="29" t="s">
        <v>63</v>
      </c>
      <c r="E18" s="36" t="s">
        <v>40</v>
      </c>
      <c r="F18" s="36" t="s">
        <v>111</v>
      </c>
      <c r="G18" s="72">
        <v>35</v>
      </c>
      <c r="H18" s="86">
        <v>10</v>
      </c>
      <c r="I18" s="73">
        <f t="shared" si="0"/>
        <v>6</v>
      </c>
      <c r="J18" s="74" t="str">
        <f t="shared" si="1"/>
        <v>OK</v>
      </c>
      <c r="K18" s="19">
        <v>0</v>
      </c>
      <c r="L18" s="19">
        <v>4</v>
      </c>
      <c r="M18" s="19">
        <v>0</v>
      </c>
      <c r="N18" s="19">
        <v>0</v>
      </c>
      <c r="O18" s="19">
        <v>0</v>
      </c>
    </row>
    <row r="19" spans="1:15" ht="30" x14ac:dyDescent="0.25">
      <c r="A19" s="98"/>
      <c r="B19" s="98"/>
      <c r="C19" s="71">
        <v>16</v>
      </c>
      <c r="D19" s="30" t="s">
        <v>64</v>
      </c>
      <c r="E19" s="34" t="s">
        <v>40</v>
      </c>
      <c r="F19" s="34" t="s">
        <v>111</v>
      </c>
      <c r="G19" s="72">
        <v>7</v>
      </c>
      <c r="H19" s="38"/>
      <c r="I19" s="73">
        <f t="shared" si="0"/>
        <v>0</v>
      </c>
      <c r="J19" s="74" t="str">
        <f t="shared" si="1"/>
        <v>OK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</row>
    <row r="20" spans="1:15" ht="30" x14ac:dyDescent="0.25">
      <c r="A20" s="98"/>
      <c r="B20" s="98"/>
      <c r="C20" s="71">
        <v>17</v>
      </c>
      <c r="D20" s="30" t="s">
        <v>65</v>
      </c>
      <c r="E20" s="34" t="s">
        <v>40</v>
      </c>
      <c r="F20" s="34" t="s">
        <v>111</v>
      </c>
      <c r="G20" s="72">
        <v>8</v>
      </c>
      <c r="H20" s="38">
        <v>10</v>
      </c>
      <c r="I20" s="73">
        <f t="shared" si="0"/>
        <v>9</v>
      </c>
      <c r="J20" s="74" t="str">
        <f t="shared" si="1"/>
        <v>OK</v>
      </c>
      <c r="K20" s="19">
        <v>0</v>
      </c>
      <c r="L20" s="19">
        <v>0</v>
      </c>
      <c r="M20" s="19">
        <v>1</v>
      </c>
      <c r="N20" s="19">
        <v>0</v>
      </c>
      <c r="O20" s="19">
        <v>0</v>
      </c>
    </row>
    <row r="21" spans="1:15" ht="30" x14ac:dyDescent="0.25">
      <c r="A21" s="98"/>
      <c r="B21" s="98"/>
      <c r="C21" s="71">
        <v>18</v>
      </c>
      <c r="D21" s="30" t="s">
        <v>66</v>
      </c>
      <c r="E21" s="34" t="s">
        <v>40</v>
      </c>
      <c r="F21" s="34" t="s">
        <v>111</v>
      </c>
      <c r="G21" s="72">
        <v>11</v>
      </c>
      <c r="H21" s="38">
        <v>10</v>
      </c>
      <c r="I21" s="73">
        <f t="shared" si="0"/>
        <v>4</v>
      </c>
      <c r="J21" s="74" t="str">
        <f t="shared" si="1"/>
        <v>OK</v>
      </c>
      <c r="K21" s="19">
        <v>5</v>
      </c>
      <c r="L21" s="19">
        <v>0</v>
      </c>
      <c r="M21" s="19">
        <v>0</v>
      </c>
      <c r="N21" s="19">
        <v>0</v>
      </c>
      <c r="O21" s="19">
        <v>1</v>
      </c>
    </row>
    <row r="22" spans="1:15" ht="30" x14ac:dyDescent="0.25">
      <c r="A22" s="98"/>
      <c r="B22" s="98"/>
      <c r="C22" s="71">
        <v>19</v>
      </c>
      <c r="D22" s="30" t="s">
        <v>67</v>
      </c>
      <c r="E22" s="34" t="s">
        <v>40</v>
      </c>
      <c r="F22" s="34" t="s">
        <v>111</v>
      </c>
      <c r="G22" s="72">
        <v>12</v>
      </c>
      <c r="H22" s="38">
        <v>10</v>
      </c>
      <c r="I22" s="73">
        <f t="shared" si="0"/>
        <v>10</v>
      </c>
      <c r="J22" s="74" t="str">
        <f t="shared" si="1"/>
        <v>OK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</row>
    <row r="23" spans="1:15" ht="30" x14ac:dyDescent="0.25">
      <c r="A23" s="98"/>
      <c r="B23" s="98"/>
      <c r="C23" s="71">
        <v>20</v>
      </c>
      <c r="D23" s="30" t="s">
        <v>68</v>
      </c>
      <c r="E23" s="34" t="s">
        <v>40</v>
      </c>
      <c r="F23" s="34" t="s">
        <v>111</v>
      </c>
      <c r="G23" s="72">
        <v>15</v>
      </c>
      <c r="H23" s="38">
        <v>10</v>
      </c>
      <c r="I23" s="73">
        <f t="shared" si="0"/>
        <v>10</v>
      </c>
      <c r="J23" s="74" t="str">
        <f t="shared" si="1"/>
        <v>OK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</row>
    <row r="24" spans="1:15" ht="30" x14ac:dyDescent="0.25">
      <c r="A24" s="98"/>
      <c r="B24" s="98"/>
      <c r="C24" s="71">
        <v>21</v>
      </c>
      <c r="D24" s="30" t="s">
        <v>69</v>
      </c>
      <c r="E24" s="34" t="s">
        <v>40</v>
      </c>
      <c r="F24" s="34" t="s">
        <v>111</v>
      </c>
      <c r="G24" s="72">
        <v>16</v>
      </c>
      <c r="H24" s="38">
        <v>10</v>
      </c>
      <c r="I24" s="73">
        <f t="shared" si="0"/>
        <v>10</v>
      </c>
      <c r="J24" s="74" t="str">
        <f t="shared" si="1"/>
        <v>OK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</row>
    <row r="25" spans="1:15" ht="30" x14ac:dyDescent="0.25">
      <c r="A25" s="98"/>
      <c r="B25" s="98"/>
      <c r="C25" s="71">
        <v>22</v>
      </c>
      <c r="D25" s="30" t="s">
        <v>70</v>
      </c>
      <c r="E25" s="34" t="s">
        <v>40</v>
      </c>
      <c r="F25" s="34" t="s">
        <v>111</v>
      </c>
      <c r="G25" s="72">
        <v>15.5</v>
      </c>
      <c r="H25" s="38">
        <v>10</v>
      </c>
      <c r="I25" s="73">
        <f t="shared" si="0"/>
        <v>10</v>
      </c>
      <c r="J25" s="74" t="str">
        <f t="shared" si="1"/>
        <v>OK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</row>
    <row r="26" spans="1:15" ht="30" x14ac:dyDescent="0.25">
      <c r="A26" s="98"/>
      <c r="B26" s="98"/>
      <c r="C26" s="71">
        <v>23</v>
      </c>
      <c r="D26" s="31" t="s">
        <v>71</v>
      </c>
      <c r="E26" s="36" t="s">
        <v>40</v>
      </c>
      <c r="F26" s="34" t="s">
        <v>111</v>
      </c>
      <c r="G26" s="72">
        <v>15</v>
      </c>
      <c r="H26" s="86"/>
      <c r="I26" s="73">
        <f t="shared" si="0"/>
        <v>0</v>
      </c>
      <c r="J26" s="74" t="str">
        <f t="shared" si="1"/>
        <v>OK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</row>
    <row r="27" spans="1:15" ht="30" x14ac:dyDescent="0.25">
      <c r="A27" s="98"/>
      <c r="B27" s="98"/>
      <c r="C27" s="71">
        <v>24</v>
      </c>
      <c r="D27" s="27" t="s">
        <v>72</v>
      </c>
      <c r="E27" s="21" t="s">
        <v>40</v>
      </c>
      <c r="F27" s="21" t="s">
        <v>111</v>
      </c>
      <c r="G27" s="72">
        <v>2.7</v>
      </c>
      <c r="H27" s="39">
        <v>300</v>
      </c>
      <c r="I27" s="73">
        <f t="shared" si="0"/>
        <v>259</v>
      </c>
      <c r="J27" s="74" t="str">
        <f t="shared" si="1"/>
        <v>OK</v>
      </c>
      <c r="K27" s="19">
        <v>34</v>
      </c>
      <c r="L27" s="19">
        <v>0</v>
      </c>
      <c r="M27" s="19">
        <v>3</v>
      </c>
      <c r="N27" s="19">
        <v>0</v>
      </c>
      <c r="O27" s="19">
        <v>4</v>
      </c>
    </row>
    <row r="28" spans="1:15" ht="45" x14ac:dyDescent="0.25">
      <c r="A28" s="98"/>
      <c r="B28" s="98"/>
      <c r="C28" s="71">
        <v>25</v>
      </c>
      <c r="D28" s="27" t="s">
        <v>73</v>
      </c>
      <c r="E28" s="21" t="s">
        <v>40</v>
      </c>
      <c r="F28" s="21" t="s">
        <v>111</v>
      </c>
      <c r="G28" s="72">
        <v>108</v>
      </c>
      <c r="H28" s="40"/>
      <c r="I28" s="73">
        <f t="shared" si="0"/>
        <v>0</v>
      </c>
      <c r="J28" s="74" t="str">
        <f t="shared" si="1"/>
        <v>OK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</row>
    <row r="29" spans="1:15" ht="45" x14ac:dyDescent="0.25">
      <c r="A29" s="98"/>
      <c r="B29" s="98"/>
      <c r="C29" s="71">
        <v>26</v>
      </c>
      <c r="D29" s="27" t="s">
        <v>170</v>
      </c>
      <c r="E29" s="21" t="s">
        <v>40</v>
      </c>
      <c r="F29" s="21" t="s">
        <v>111</v>
      </c>
      <c r="G29" s="72">
        <v>119</v>
      </c>
      <c r="H29" s="39"/>
      <c r="I29" s="73">
        <f t="shared" si="0"/>
        <v>0</v>
      </c>
      <c r="J29" s="74" t="str">
        <f t="shared" si="1"/>
        <v>OK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</row>
    <row r="30" spans="1:15" ht="45" x14ac:dyDescent="0.25">
      <c r="A30" s="98"/>
      <c r="B30" s="98"/>
      <c r="C30" s="71">
        <v>27</v>
      </c>
      <c r="D30" s="27" t="s">
        <v>171</v>
      </c>
      <c r="E30" s="21" t="s">
        <v>40</v>
      </c>
      <c r="F30" s="21" t="s">
        <v>111</v>
      </c>
      <c r="G30" s="72">
        <v>110</v>
      </c>
      <c r="H30" s="39"/>
      <c r="I30" s="73">
        <f t="shared" si="0"/>
        <v>0</v>
      </c>
      <c r="J30" s="74" t="str">
        <f t="shared" si="1"/>
        <v>OK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</row>
    <row r="31" spans="1:15" ht="30" x14ac:dyDescent="0.25">
      <c r="A31" s="98"/>
      <c r="B31" s="98"/>
      <c r="C31" s="71">
        <v>28</v>
      </c>
      <c r="D31" s="26" t="s">
        <v>74</v>
      </c>
      <c r="E31" s="34" t="s">
        <v>40</v>
      </c>
      <c r="F31" s="37" t="s">
        <v>111</v>
      </c>
      <c r="G31" s="72">
        <v>305</v>
      </c>
      <c r="H31" s="38"/>
      <c r="I31" s="73">
        <f t="shared" si="0"/>
        <v>0</v>
      </c>
      <c r="J31" s="74" t="str">
        <f t="shared" si="1"/>
        <v>OK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</row>
    <row r="32" spans="1:15" ht="30" x14ac:dyDescent="0.25">
      <c r="A32" s="99" t="s">
        <v>115</v>
      </c>
      <c r="B32" s="99" t="s">
        <v>75</v>
      </c>
      <c r="C32" s="76">
        <v>29</v>
      </c>
      <c r="D32" s="32" t="s">
        <v>76</v>
      </c>
      <c r="E32" s="76" t="s">
        <v>110</v>
      </c>
      <c r="F32" s="77" t="s">
        <v>112</v>
      </c>
      <c r="G32" s="78">
        <v>6</v>
      </c>
      <c r="H32" s="79"/>
      <c r="I32" s="73">
        <f t="shared" si="0"/>
        <v>0</v>
      </c>
      <c r="J32" s="74" t="str">
        <f t="shared" si="1"/>
        <v>OK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</row>
    <row r="33" spans="1:15" ht="30" x14ac:dyDescent="0.25">
      <c r="A33" s="99"/>
      <c r="B33" s="99"/>
      <c r="C33" s="76">
        <v>30</v>
      </c>
      <c r="D33" s="32" t="s">
        <v>77</v>
      </c>
      <c r="E33" s="76" t="s">
        <v>110</v>
      </c>
      <c r="F33" s="77" t="s">
        <v>112</v>
      </c>
      <c r="G33" s="78">
        <v>40</v>
      </c>
      <c r="H33" s="79"/>
      <c r="I33" s="73">
        <f t="shared" si="0"/>
        <v>0</v>
      </c>
      <c r="J33" s="74" t="str">
        <f t="shared" si="1"/>
        <v>OK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</row>
    <row r="34" spans="1:15" ht="30" x14ac:dyDescent="0.25">
      <c r="A34" s="99"/>
      <c r="B34" s="99"/>
      <c r="C34" s="76">
        <v>31</v>
      </c>
      <c r="D34" s="32" t="s">
        <v>78</v>
      </c>
      <c r="E34" s="76" t="s">
        <v>110</v>
      </c>
      <c r="F34" s="77" t="s">
        <v>112</v>
      </c>
      <c r="G34" s="78">
        <v>100</v>
      </c>
      <c r="H34" s="79"/>
      <c r="I34" s="73">
        <f t="shared" si="0"/>
        <v>0</v>
      </c>
      <c r="J34" s="74" t="str">
        <f t="shared" si="1"/>
        <v>OK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</row>
    <row r="35" spans="1:15" ht="30" x14ac:dyDescent="0.25">
      <c r="A35" s="99"/>
      <c r="B35" s="99"/>
      <c r="C35" s="76">
        <v>32</v>
      </c>
      <c r="D35" s="32" t="s">
        <v>79</v>
      </c>
      <c r="E35" s="76" t="s">
        <v>110</v>
      </c>
      <c r="F35" s="77" t="s">
        <v>112</v>
      </c>
      <c r="G35" s="78">
        <v>140</v>
      </c>
      <c r="H35" s="79"/>
      <c r="I35" s="73">
        <f t="shared" si="0"/>
        <v>0</v>
      </c>
      <c r="J35" s="74" t="str">
        <f t="shared" si="1"/>
        <v>OK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</row>
    <row r="36" spans="1:15" ht="30" x14ac:dyDescent="0.25">
      <c r="A36" s="99"/>
      <c r="B36" s="99"/>
      <c r="C36" s="76">
        <v>33</v>
      </c>
      <c r="D36" s="32" t="s">
        <v>80</v>
      </c>
      <c r="E36" s="76" t="s">
        <v>110</v>
      </c>
      <c r="F36" s="77" t="s">
        <v>112</v>
      </c>
      <c r="G36" s="78">
        <v>15</v>
      </c>
      <c r="H36" s="79"/>
      <c r="I36" s="73">
        <f t="shared" ref="I36:I60" si="2">H36-(SUM(K36:O36))</f>
        <v>0</v>
      </c>
      <c r="J36" s="74" t="str">
        <f t="shared" si="1"/>
        <v>OK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</row>
    <row r="37" spans="1:15" ht="30" x14ac:dyDescent="0.25">
      <c r="A37" s="99"/>
      <c r="B37" s="99"/>
      <c r="C37" s="76">
        <v>34</v>
      </c>
      <c r="D37" s="32" t="s">
        <v>81</v>
      </c>
      <c r="E37" s="76" t="s">
        <v>110</v>
      </c>
      <c r="F37" s="77" t="s">
        <v>112</v>
      </c>
      <c r="G37" s="78">
        <v>50</v>
      </c>
      <c r="H37" s="79"/>
      <c r="I37" s="73">
        <f t="shared" si="2"/>
        <v>0</v>
      </c>
      <c r="J37" s="74" t="str">
        <f t="shared" si="1"/>
        <v>OK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</row>
    <row r="38" spans="1:15" ht="45" x14ac:dyDescent="0.25">
      <c r="A38" s="99"/>
      <c r="B38" s="99"/>
      <c r="C38" s="76">
        <v>35</v>
      </c>
      <c r="D38" s="32" t="s">
        <v>82</v>
      </c>
      <c r="E38" s="76" t="s">
        <v>110</v>
      </c>
      <c r="F38" s="77" t="s">
        <v>112</v>
      </c>
      <c r="G38" s="78">
        <v>50</v>
      </c>
      <c r="H38" s="79"/>
      <c r="I38" s="73">
        <f t="shared" si="2"/>
        <v>0</v>
      </c>
      <c r="J38" s="74" t="str">
        <f t="shared" si="1"/>
        <v>OK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</row>
    <row r="39" spans="1:15" ht="45" x14ac:dyDescent="0.25">
      <c r="A39" s="99"/>
      <c r="B39" s="99"/>
      <c r="C39" s="76">
        <v>36</v>
      </c>
      <c r="D39" s="32" t="s">
        <v>83</v>
      </c>
      <c r="E39" s="76" t="s">
        <v>110</v>
      </c>
      <c r="F39" s="77" t="s">
        <v>112</v>
      </c>
      <c r="G39" s="78">
        <v>63</v>
      </c>
      <c r="H39" s="79"/>
      <c r="I39" s="73">
        <f t="shared" si="2"/>
        <v>0</v>
      </c>
      <c r="J39" s="74" t="str">
        <f t="shared" si="1"/>
        <v>OK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</row>
    <row r="40" spans="1:15" x14ac:dyDescent="0.25">
      <c r="A40" s="99"/>
      <c r="B40" s="99"/>
      <c r="C40" s="76">
        <v>37</v>
      </c>
      <c r="D40" s="32" t="s">
        <v>84</v>
      </c>
      <c r="E40" s="76" t="s">
        <v>110</v>
      </c>
      <c r="F40" s="77" t="s">
        <v>112</v>
      </c>
      <c r="G40" s="78">
        <v>50</v>
      </c>
      <c r="H40" s="79"/>
      <c r="I40" s="73">
        <f t="shared" si="2"/>
        <v>0</v>
      </c>
      <c r="J40" s="74" t="str">
        <f t="shared" si="1"/>
        <v>OK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</row>
    <row r="41" spans="1:15" x14ac:dyDescent="0.25">
      <c r="A41" s="99"/>
      <c r="B41" s="99"/>
      <c r="C41" s="76">
        <v>38</v>
      </c>
      <c r="D41" s="32" t="s">
        <v>85</v>
      </c>
      <c r="E41" s="76" t="s">
        <v>110</v>
      </c>
      <c r="F41" s="77" t="s">
        <v>112</v>
      </c>
      <c r="G41" s="78">
        <v>55</v>
      </c>
      <c r="H41" s="79"/>
      <c r="I41" s="73">
        <f t="shared" si="2"/>
        <v>0</v>
      </c>
      <c r="J41" s="74" t="str">
        <f t="shared" si="1"/>
        <v>OK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</row>
    <row r="42" spans="1:15" ht="30" x14ac:dyDescent="0.25">
      <c r="A42" s="99"/>
      <c r="B42" s="99"/>
      <c r="C42" s="76">
        <v>39</v>
      </c>
      <c r="D42" s="32" t="s">
        <v>86</v>
      </c>
      <c r="E42" s="76" t="s">
        <v>110</v>
      </c>
      <c r="F42" s="77" t="s">
        <v>112</v>
      </c>
      <c r="G42" s="78">
        <v>53</v>
      </c>
      <c r="H42" s="79"/>
      <c r="I42" s="73">
        <f t="shared" si="2"/>
        <v>0</v>
      </c>
      <c r="J42" s="74" t="str">
        <f t="shared" si="1"/>
        <v>OK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</row>
    <row r="43" spans="1:15" x14ac:dyDescent="0.25">
      <c r="A43" s="99"/>
      <c r="B43" s="99"/>
      <c r="C43" s="76">
        <v>40</v>
      </c>
      <c r="D43" s="33" t="s">
        <v>87</v>
      </c>
      <c r="E43" s="76" t="s">
        <v>110</v>
      </c>
      <c r="F43" s="77" t="s">
        <v>112</v>
      </c>
      <c r="G43" s="78">
        <v>120</v>
      </c>
      <c r="H43" s="79"/>
      <c r="I43" s="73">
        <f t="shared" si="2"/>
        <v>0</v>
      </c>
      <c r="J43" s="74" t="str">
        <f t="shared" si="1"/>
        <v>OK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</row>
    <row r="44" spans="1:15" x14ac:dyDescent="0.25">
      <c r="A44" s="99"/>
      <c r="B44" s="99"/>
      <c r="C44" s="76">
        <v>41</v>
      </c>
      <c r="D44" s="33" t="s">
        <v>88</v>
      </c>
      <c r="E44" s="76" t="s">
        <v>110</v>
      </c>
      <c r="F44" s="77" t="s">
        <v>112</v>
      </c>
      <c r="G44" s="78">
        <v>121</v>
      </c>
      <c r="H44" s="79"/>
      <c r="I44" s="73">
        <f t="shared" si="2"/>
        <v>0</v>
      </c>
      <c r="J44" s="74" t="str">
        <f t="shared" si="1"/>
        <v>OK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</row>
    <row r="45" spans="1:15" ht="26.25" x14ac:dyDescent="0.25">
      <c r="A45" s="99"/>
      <c r="B45" s="99"/>
      <c r="C45" s="76">
        <v>42</v>
      </c>
      <c r="D45" s="80" t="s">
        <v>89</v>
      </c>
      <c r="E45" s="76" t="s">
        <v>110</v>
      </c>
      <c r="F45" s="81" t="s">
        <v>113</v>
      </c>
      <c r="G45" s="78">
        <v>55</v>
      </c>
      <c r="H45" s="79"/>
      <c r="I45" s="73">
        <f t="shared" si="2"/>
        <v>0</v>
      </c>
      <c r="J45" s="74" t="str">
        <f t="shared" si="1"/>
        <v>OK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</row>
    <row r="46" spans="1:15" ht="26.25" x14ac:dyDescent="0.25">
      <c r="A46" s="99"/>
      <c r="B46" s="99"/>
      <c r="C46" s="76">
        <v>43</v>
      </c>
      <c r="D46" s="80" t="s">
        <v>90</v>
      </c>
      <c r="E46" s="76" t="s">
        <v>110</v>
      </c>
      <c r="F46" s="81" t="s">
        <v>113</v>
      </c>
      <c r="G46" s="78">
        <v>120</v>
      </c>
      <c r="H46" s="79"/>
      <c r="I46" s="73">
        <f t="shared" si="2"/>
        <v>0</v>
      </c>
      <c r="J46" s="74" t="str">
        <f t="shared" si="1"/>
        <v>OK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</row>
    <row r="47" spans="1:15" x14ac:dyDescent="0.25">
      <c r="A47" s="99"/>
      <c r="B47" s="99"/>
      <c r="C47" s="76">
        <v>44</v>
      </c>
      <c r="D47" s="80" t="s">
        <v>91</v>
      </c>
      <c r="E47" s="76" t="s">
        <v>110</v>
      </c>
      <c r="F47" s="81" t="s">
        <v>113</v>
      </c>
      <c r="G47" s="78">
        <v>55</v>
      </c>
      <c r="H47" s="79"/>
      <c r="I47" s="73">
        <f t="shared" si="2"/>
        <v>0</v>
      </c>
      <c r="J47" s="74" t="str">
        <f t="shared" si="1"/>
        <v>OK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</row>
    <row r="48" spans="1:15" x14ac:dyDescent="0.25">
      <c r="A48" s="99"/>
      <c r="B48" s="99"/>
      <c r="C48" s="76">
        <v>45</v>
      </c>
      <c r="D48" s="80" t="s">
        <v>92</v>
      </c>
      <c r="E48" s="76" t="s">
        <v>110</v>
      </c>
      <c r="F48" s="81" t="s">
        <v>113</v>
      </c>
      <c r="G48" s="78">
        <v>50</v>
      </c>
      <c r="H48" s="79"/>
      <c r="I48" s="73">
        <f t="shared" si="2"/>
        <v>0</v>
      </c>
      <c r="J48" s="74" t="str">
        <f t="shared" si="1"/>
        <v>OK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</row>
    <row r="49" spans="1:15" x14ac:dyDescent="0.25">
      <c r="A49" s="99"/>
      <c r="B49" s="99"/>
      <c r="C49" s="76">
        <v>46</v>
      </c>
      <c r="D49" s="80" t="s">
        <v>93</v>
      </c>
      <c r="E49" s="76" t="s">
        <v>110</v>
      </c>
      <c r="F49" s="81" t="s">
        <v>113</v>
      </c>
      <c r="G49" s="78">
        <v>70</v>
      </c>
      <c r="H49" s="79"/>
      <c r="I49" s="73">
        <f t="shared" si="2"/>
        <v>0</v>
      </c>
      <c r="J49" s="74" t="str">
        <f t="shared" si="1"/>
        <v>OK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</row>
    <row r="50" spans="1:15" ht="26.25" x14ac:dyDescent="0.25">
      <c r="A50" s="99"/>
      <c r="B50" s="99"/>
      <c r="C50" s="76">
        <v>47</v>
      </c>
      <c r="D50" s="80" t="s">
        <v>94</v>
      </c>
      <c r="E50" s="76" t="s">
        <v>110</v>
      </c>
      <c r="F50" s="81" t="s">
        <v>113</v>
      </c>
      <c r="G50" s="78">
        <v>45</v>
      </c>
      <c r="H50" s="79"/>
      <c r="I50" s="73">
        <f t="shared" si="2"/>
        <v>0</v>
      </c>
      <c r="J50" s="74" t="str">
        <f t="shared" si="1"/>
        <v>OK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</row>
    <row r="51" spans="1:15" ht="26.25" x14ac:dyDescent="0.25">
      <c r="A51" s="99"/>
      <c r="B51" s="99"/>
      <c r="C51" s="76">
        <v>48</v>
      </c>
      <c r="D51" s="80" t="s">
        <v>95</v>
      </c>
      <c r="E51" s="76" t="s">
        <v>110</v>
      </c>
      <c r="F51" s="81" t="s">
        <v>113</v>
      </c>
      <c r="G51" s="78">
        <v>134.19999999999999</v>
      </c>
      <c r="H51" s="79"/>
      <c r="I51" s="73">
        <f t="shared" si="2"/>
        <v>0</v>
      </c>
      <c r="J51" s="74" t="str">
        <f t="shared" si="1"/>
        <v>OK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</row>
    <row r="52" spans="1:15" x14ac:dyDescent="0.25">
      <c r="A52" s="101" t="s">
        <v>115</v>
      </c>
      <c r="B52" s="100" t="s">
        <v>96</v>
      </c>
      <c r="C52" s="83">
        <v>91</v>
      </c>
      <c r="D52" s="84" t="s">
        <v>97</v>
      </c>
      <c r="E52" s="83" t="s">
        <v>40</v>
      </c>
      <c r="F52" s="85" t="s">
        <v>114</v>
      </c>
      <c r="G52" s="75">
        <v>85</v>
      </c>
      <c r="H52" s="86"/>
      <c r="I52" s="73">
        <f t="shared" si="2"/>
        <v>0</v>
      </c>
      <c r="J52" s="74" t="str">
        <f t="shared" si="1"/>
        <v>OK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</row>
    <row r="53" spans="1:15" x14ac:dyDescent="0.25">
      <c r="A53" s="101"/>
      <c r="B53" s="100"/>
      <c r="C53" s="83">
        <v>92</v>
      </c>
      <c r="D53" s="84" t="s">
        <v>98</v>
      </c>
      <c r="E53" s="83" t="s">
        <v>40</v>
      </c>
      <c r="F53" s="85" t="s">
        <v>114</v>
      </c>
      <c r="G53" s="75">
        <v>87</v>
      </c>
      <c r="H53" s="86"/>
      <c r="I53" s="73">
        <f t="shared" si="2"/>
        <v>0</v>
      </c>
      <c r="J53" s="74" t="str">
        <f t="shared" si="1"/>
        <v>OK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</row>
    <row r="54" spans="1:15" x14ac:dyDescent="0.25">
      <c r="A54" s="101"/>
      <c r="B54" s="100"/>
      <c r="C54" s="83">
        <v>93</v>
      </c>
      <c r="D54" s="84" t="s">
        <v>99</v>
      </c>
      <c r="E54" s="83" t="s">
        <v>40</v>
      </c>
      <c r="F54" s="85" t="s">
        <v>114</v>
      </c>
      <c r="G54" s="75">
        <v>83</v>
      </c>
      <c r="H54" s="86"/>
      <c r="I54" s="73">
        <f t="shared" si="2"/>
        <v>0</v>
      </c>
      <c r="J54" s="74" t="str">
        <f t="shared" si="1"/>
        <v>OK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</row>
    <row r="55" spans="1:15" x14ac:dyDescent="0.25">
      <c r="A55" s="101"/>
      <c r="B55" s="100"/>
      <c r="C55" s="83">
        <v>94</v>
      </c>
      <c r="D55" s="84" t="s">
        <v>100</v>
      </c>
      <c r="E55" s="83" t="s">
        <v>40</v>
      </c>
      <c r="F55" s="85" t="s">
        <v>114</v>
      </c>
      <c r="G55" s="75">
        <v>239.97</v>
      </c>
      <c r="H55" s="86"/>
      <c r="I55" s="73">
        <f t="shared" si="2"/>
        <v>0</v>
      </c>
      <c r="J55" s="74" t="str">
        <f t="shared" si="1"/>
        <v>OK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</row>
    <row r="56" spans="1:15" ht="26.25" x14ac:dyDescent="0.25">
      <c r="A56" s="101"/>
      <c r="B56" s="100"/>
      <c r="C56" s="83">
        <v>95</v>
      </c>
      <c r="D56" s="84" t="s">
        <v>101</v>
      </c>
      <c r="E56" s="83" t="s">
        <v>40</v>
      </c>
      <c r="F56" s="85" t="s">
        <v>114</v>
      </c>
      <c r="G56" s="75">
        <v>35</v>
      </c>
      <c r="H56" s="86"/>
      <c r="I56" s="73">
        <f t="shared" si="2"/>
        <v>0</v>
      </c>
      <c r="J56" s="74" t="str">
        <f t="shared" si="1"/>
        <v>OK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</row>
    <row r="57" spans="1:15" x14ac:dyDescent="0.25">
      <c r="A57" s="101"/>
      <c r="B57" s="100"/>
      <c r="C57" s="83">
        <v>96</v>
      </c>
      <c r="D57" s="84" t="s">
        <v>102</v>
      </c>
      <c r="E57" s="83" t="s">
        <v>40</v>
      </c>
      <c r="F57" s="85" t="s">
        <v>114</v>
      </c>
      <c r="G57" s="75">
        <v>15.5</v>
      </c>
      <c r="H57" s="86"/>
      <c r="I57" s="73">
        <f t="shared" si="2"/>
        <v>0</v>
      </c>
      <c r="J57" s="74" t="str">
        <f t="shared" si="1"/>
        <v>OK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</row>
    <row r="58" spans="1:15" x14ac:dyDescent="0.25">
      <c r="A58" s="101"/>
      <c r="B58" s="100"/>
      <c r="C58" s="83">
        <v>97</v>
      </c>
      <c r="D58" s="84" t="s">
        <v>103</v>
      </c>
      <c r="E58" s="83" t="s">
        <v>40</v>
      </c>
      <c r="F58" s="85" t="s">
        <v>114</v>
      </c>
      <c r="G58" s="75">
        <v>20</v>
      </c>
      <c r="H58" s="86"/>
      <c r="I58" s="73">
        <f t="shared" si="2"/>
        <v>0</v>
      </c>
      <c r="J58" s="74" t="str">
        <f t="shared" si="1"/>
        <v>OK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</row>
    <row r="59" spans="1:15" x14ac:dyDescent="0.25">
      <c r="A59" s="101"/>
      <c r="B59" s="100"/>
      <c r="C59" s="83">
        <v>98</v>
      </c>
      <c r="D59" s="84" t="s">
        <v>104</v>
      </c>
      <c r="E59" s="83" t="s">
        <v>40</v>
      </c>
      <c r="F59" s="85" t="s">
        <v>114</v>
      </c>
      <c r="G59" s="75">
        <v>25</v>
      </c>
      <c r="H59" s="86"/>
      <c r="I59" s="73">
        <f t="shared" si="2"/>
        <v>0</v>
      </c>
      <c r="J59" s="74" t="str">
        <f t="shared" si="1"/>
        <v>OK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</row>
    <row r="60" spans="1:15" ht="90" x14ac:dyDescent="0.25">
      <c r="A60" s="101"/>
      <c r="B60" s="100"/>
      <c r="C60" s="83">
        <v>99</v>
      </c>
      <c r="D60" s="84" t="s">
        <v>105</v>
      </c>
      <c r="E60" s="83" t="s">
        <v>40</v>
      </c>
      <c r="F60" s="85" t="s">
        <v>114</v>
      </c>
      <c r="G60" s="75">
        <v>1.5</v>
      </c>
      <c r="H60" s="86"/>
      <c r="I60" s="73">
        <f t="shared" si="2"/>
        <v>0</v>
      </c>
      <c r="J60" s="74" t="str">
        <f t="shared" si="1"/>
        <v>OK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</sheetData>
  <mergeCells count="15">
    <mergeCell ref="N1:N2"/>
    <mergeCell ref="O1:O2"/>
    <mergeCell ref="A1:C1"/>
    <mergeCell ref="D1:G1"/>
    <mergeCell ref="H1:J1"/>
    <mergeCell ref="K1:K2"/>
    <mergeCell ref="L1:L2"/>
    <mergeCell ref="A32:A51"/>
    <mergeCell ref="B32:B51"/>
    <mergeCell ref="A52:A60"/>
    <mergeCell ref="B52:B60"/>
    <mergeCell ref="M1:M2"/>
    <mergeCell ref="A2:J2"/>
    <mergeCell ref="A4:A31"/>
    <mergeCell ref="B4:B31"/>
  </mergeCells>
  <conditionalFormatting sqref="K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K5:K60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L4:O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L5:O60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abSelected="1" zoomScale="80" zoomScaleNormal="80" workbookViewId="0">
      <selection activeCell="L5" sqref="L5"/>
    </sheetView>
  </sheetViews>
  <sheetFormatPr defaultColWidth="9.7109375" defaultRowHeight="15" x14ac:dyDescent="0.25"/>
  <cols>
    <col min="1" max="1" width="17.28515625" style="1" customWidth="1"/>
    <col min="2" max="2" width="8.42578125" style="1" customWidth="1"/>
    <col min="3" max="3" width="7.5703125" style="88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20" customWidth="1"/>
    <col min="9" max="9" width="13.28515625" style="89" customWidth="1"/>
    <col min="10" max="10" width="12.5703125" style="17" customWidth="1"/>
    <col min="11" max="11" width="17.140625" style="15" customWidth="1"/>
    <col min="12" max="12" width="16.7109375" style="15" customWidth="1"/>
    <col min="13" max="16384" width="9.7109375" style="15"/>
  </cols>
  <sheetData>
    <row r="1" spans="1:12" ht="51" customHeight="1" x14ac:dyDescent="0.25">
      <c r="A1" s="103" t="s">
        <v>106</v>
      </c>
      <c r="B1" s="103"/>
      <c r="C1" s="103"/>
      <c r="D1" s="103" t="s">
        <v>140</v>
      </c>
      <c r="E1" s="103"/>
      <c r="F1" s="103"/>
      <c r="G1" s="103"/>
      <c r="H1" s="106" t="s">
        <v>108</v>
      </c>
      <c r="I1" s="106"/>
      <c r="J1" s="106"/>
      <c r="K1" s="106"/>
      <c r="L1" s="106"/>
    </row>
    <row r="2" spans="1:12" s="16" customFormat="1" ht="45" x14ac:dyDescent="0.2">
      <c r="A2" s="66" t="s">
        <v>3</v>
      </c>
      <c r="B2" s="66" t="s">
        <v>1</v>
      </c>
      <c r="C2" s="67" t="s">
        <v>4</v>
      </c>
      <c r="D2" s="67" t="s">
        <v>6</v>
      </c>
      <c r="E2" s="67" t="s">
        <v>37</v>
      </c>
      <c r="F2" s="67" t="s">
        <v>42</v>
      </c>
      <c r="G2" s="68" t="s">
        <v>5</v>
      </c>
      <c r="H2" s="69" t="s">
        <v>28</v>
      </c>
      <c r="I2" s="70" t="s">
        <v>45</v>
      </c>
      <c r="J2" s="66" t="s">
        <v>46</v>
      </c>
      <c r="K2" s="66" t="s">
        <v>135</v>
      </c>
      <c r="L2" s="66" t="s">
        <v>136</v>
      </c>
    </row>
    <row r="3" spans="1:12" ht="30" x14ac:dyDescent="0.25">
      <c r="A3" s="98" t="s">
        <v>115</v>
      </c>
      <c r="B3" s="98" t="s">
        <v>48</v>
      </c>
      <c r="C3" s="71">
        <v>1</v>
      </c>
      <c r="D3" s="25" t="s">
        <v>49</v>
      </c>
      <c r="E3" s="34" t="s">
        <v>40</v>
      </c>
      <c r="F3" s="34" t="s">
        <v>111</v>
      </c>
      <c r="G3" s="72">
        <v>8</v>
      </c>
      <c r="H3" s="43">
        <f>SUM(Reitoria!H4,ESAG!H4,CEAD!H4,CEART!H4,FAED!H4,CEFID!H4,CERES!H4,CESFI!H4,CCT!H4,CAV!H4,CEO!H4,CEPLAN!H4,CEAVI!H4)</f>
        <v>1</v>
      </c>
      <c r="I3" s="44">
        <f>SUM((Reitoria!H4-Reitoria!I4),(ESAG!H4-ESAG!I4),(CEAD!H4-CEAD!I4),(CEART!H4-CEART!I4),(FAED!H4-FAED!I4),(CEFID!H4-CEFID!I4),(CERES!H4-CERES!I4),(CESFI!H4-CESFI!I4),(CCT!H4-CCT!I4),(CAV!H4-CAV!I4),(CEO!H4-CEO!I4),(CEPLAN!H4-CEPLAN!I4),(CEAVI!H4-CEAVI!I4))</f>
        <v>0</v>
      </c>
      <c r="J3" s="45">
        <f>H3-I3</f>
        <v>1</v>
      </c>
      <c r="K3" s="46">
        <f>G3*H3</f>
        <v>8</v>
      </c>
      <c r="L3" s="46">
        <f>G3*I3</f>
        <v>0</v>
      </c>
    </row>
    <row r="4" spans="1:12" ht="30" x14ac:dyDescent="0.25">
      <c r="A4" s="98"/>
      <c r="B4" s="98"/>
      <c r="C4" s="71">
        <v>2</v>
      </c>
      <c r="D4" s="25" t="s">
        <v>50</v>
      </c>
      <c r="E4" s="34" t="s">
        <v>40</v>
      </c>
      <c r="F4" s="34" t="s">
        <v>111</v>
      </c>
      <c r="G4" s="72">
        <v>10</v>
      </c>
      <c r="H4" s="43">
        <f>SUM(Reitoria!H5,ESAG!H5,CEAD!H5,CEART!H5,FAED!H5,CEFID!H5,CERES!H5,CESFI!H5,CCT!H5,CAV!H5,CEO!H5,CEPLAN!H5,CEAVI!H5)</f>
        <v>1</v>
      </c>
      <c r="I4" s="44">
        <f>SUM((Reitoria!H5-Reitoria!I5),(ESAG!H5-ESAG!I5),(CEAD!H5-CEAD!I5),(CEART!H5-CEART!I5),(FAED!H5-FAED!I5),(CEFID!H5-CEFID!I5),(CERES!H5-CERES!I5),(CESFI!H5-CESFI!I5),(CCT!H5-CCT!I5),(CAV!H5-CAV!I5),(CEO!H5-CEO!I5),(CEPLAN!H5-CEPLAN!I5),(CEAVI!H5-CEAVI!I5))</f>
        <v>0</v>
      </c>
      <c r="J4" s="45">
        <f t="shared" ref="J4:J59" si="0">H4-I4</f>
        <v>1</v>
      </c>
      <c r="K4" s="46">
        <f t="shared" ref="K4:K59" si="1">G4*H4</f>
        <v>10</v>
      </c>
      <c r="L4" s="46">
        <f t="shared" ref="L4:L59" si="2">G4*I4</f>
        <v>0</v>
      </c>
    </row>
    <row r="5" spans="1:12" ht="45" x14ac:dyDescent="0.25">
      <c r="A5" s="98"/>
      <c r="B5" s="98"/>
      <c r="C5" s="71">
        <v>3</v>
      </c>
      <c r="D5" s="25" t="s">
        <v>51</v>
      </c>
      <c r="E5" s="34" t="s">
        <v>40</v>
      </c>
      <c r="F5" s="34" t="s">
        <v>111</v>
      </c>
      <c r="G5" s="72">
        <v>16</v>
      </c>
      <c r="H5" s="43">
        <f>SUM(Reitoria!H6,ESAG!H6,CEAD!H6,CEART!H6,FAED!H6,CEFID!H6,CERES!H6,CESFI!H6,CCT!H6,CAV!H6,CEO!H6,CEPLAN!H6,CEAVI!H6)</f>
        <v>1</v>
      </c>
      <c r="I5" s="44">
        <f>SUM((Reitoria!H6-Reitoria!I6),(ESAG!H6-ESAG!I6),(CEAD!H6-CEAD!I6),(CEART!H6-CEART!I6),(FAED!H6-FAED!I6),(CEFID!H6-CEFID!I6),(CERES!H6-CERES!I6),(CESFI!H6-CESFI!I6),(CCT!H6-CCT!I6),(CAV!H6-CAV!I6),(CEO!H6-CEO!I6),(CEPLAN!H6-CEPLAN!I6),(CEAVI!H6-CEAVI!I6))</f>
        <v>0</v>
      </c>
      <c r="J5" s="45">
        <f t="shared" si="0"/>
        <v>1</v>
      </c>
      <c r="K5" s="46">
        <f t="shared" si="1"/>
        <v>16</v>
      </c>
      <c r="L5" s="46">
        <f t="shared" si="2"/>
        <v>0</v>
      </c>
    </row>
    <row r="6" spans="1:12" ht="30" x14ac:dyDescent="0.25">
      <c r="A6" s="98"/>
      <c r="B6" s="98"/>
      <c r="C6" s="71">
        <v>4</v>
      </c>
      <c r="D6" s="25" t="s">
        <v>52</v>
      </c>
      <c r="E6" s="34" t="s">
        <v>40</v>
      </c>
      <c r="F6" s="34" t="s">
        <v>111</v>
      </c>
      <c r="G6" s="75">
        <v>22</v>
      </c>
      <c r="H6" s="43">
        <f>SUM(Reitoria!H7,ESAG!H7,CEAD!H7,CEART!H7,FAED!H7,CEFID!H7,CERES!H7,CESFI!H7,CCT!H7,CAV!H7,CEO!H7,CEPLAN!H7,CEAVI!H7)</f>
        <v>1</v>
      </c>
      <c r="I6" s="44">
        <f>SUM((Reitoria!H7-Reitoria!I7),(ESAG!H7-ESAG!I7),(CEAD!H7-CEAD!I7),(CEART!H7-CEART!I7),(FAED!H7-FAED!I7),(CEFID!H7-CEFID!I7),(CERES!H7-CERES!I7),(CESFI!H7-CESFI!I7),(CCT!H7-CCT!I7),(CAV!H7-CAV!I7),(CEO!H7-CEO!I7),(CEPLAN!H7-CEPLAN!I7),(CEAVI!H7-CEAVI!I7))</f>
        <v>0</v>
      </c>
      <c r="J6" s="45">
        <f t="shared" si="0"/>
        <v>1</v>
      </c>
      <c r="K6" s="46">
        <f t="shared" si="1"/>
        <v>22</v>
      </c>
      <c r="L6" s="46">
        <f t="shared" si="2"/>
        <v>0</v>
      </c>
    </row>
    <row r="7" spans="1:12" ht="45" x14ac:dyDescent="0.25">
      <c r="A7" s="98"/>
      <c r="B7" s="98"/>
      <c r="C7" s="71">
        <v>5</v>
      </c>
      <c r="D7" s="25" t="s">
        <v>53</v>
      </c>
      <c r="E7" s="34" t="s">
        <v>40</v>
      </c>
      <c r="F7" s="34" t="s">
        <v>111</v>
      </c>
      <c r="G7" s="75">
        <v>12</v>
      </c>
      <c r="H7" s="43">
        <f>SUM(Reitoria!H8,ESAG!H8,CEAD!H8,CEART!H8,FAED!H8,CEFID!H8,CERES!H8,CESFI!H8,CCT!H8,CAV!H8,CEO!H8,CEPLAN!H8,CEAVI!H8)</f>
        <v>1</v>
      </c>
      <c r="I7" s="44">
        <f>SUM((Reitoria!H8-Reitoria!I8),(ESAG!H8-ESAG!I8),(CEAD!H8-CEAD!I8),(CEART!H8-CEART!I8),(FAED!H8-FAED!I8),(CEFID!H8-CEFID!I8),(CERES!H8-CERES!I8),(CESFI!H8-CESFI!I8),(CCT!H8-CCT!I8),(CAV!H8-CAV!I8),(CEO!H8-CEO!I8),(CEPLAN!H8-CEPLAN!I8),(CEAVI!H8-CEAVI!I8))</f>
        <v>0</v>
      </c>
      <c r="J7" s="45">
        <f t="shared" si="0"/>
        <v>1</v>
      </c>
      <c r="K7" s="46">
        <f t="shared" si="1"/>
        <v>12</v>
      </c>
      <c r="L7" s="46">
        <f t="shared" si="2"/>
        <v>0</v>
      </c>
    </row>
    <row r="8" spans="1:12" ht="75" x14ac:dyDescent="0.25">
      <c r="A8" s="98"/>
      <c r="B8" s="98"/>
      <c r="C8" s="71">
        <v>6</v>
      </c>
      <c r="D8" s="26" t="s">
        <v>54</v>
      </c>
      <c r="E8" s="34" t="s">
        <v>40</v>
      </c>
      <c r="F8" s="34" t="s">
        <v>111</v>
      </c>
      <c r="G8" s="72">
        <v>18</v>
      </c>
      <c r="H8" s="43">
        <f>SUM(Reitoria!H9,ESAG!H9,CEAD!H9,CEART!H9,FAED!H9,CEFID!H9,CERES!H9,CESFI!H9,CCT!H9,CAV!H9,CEO!H9,CEPLAN!H9,CEAVI!H9)</f>
        <v>89</v>
      </c>
      <c r="I8" s="44">
        <f>SUM((Reitoria!H9-Reitoria!I9),(ESAG!H9-ESAG!I9),(CEAD!H9-CEAD!I9),(CEART!H9-CEART!I9),(FAED!H9-FAED!I9),(CEFID!H9-CEFID!I9),(CERES!H9-CERES!I9),(CESFI!H9-CESFI!I9),(CCT!H9-CCT!I9),(CAV!H9-CAV!I9),(CEO!H9-CEO!I9),(CEPLAN!H9-CEPLAN!I9),(CEAVI!H9-CEAVI!I9))</f>
        <v>28</v>
      </c>
      <c r="J8" s="45">
        <f t="shared" si="0"/>
        <v>61</v>
      </c>
      <c r="K8" s="46">
        <f t="shared" si="1"/>
        <v>1602</v>
      </c>
      <c r="L8" s="46">
        <f t="shared" si="2"/>
        <v>504</v>
      </c>
    </row>
    <row r="9" spans="1:12" ht="75" x14ac:dyDescent="0.25">
      <c r="A9" s="98"/>
      <c r="B9" s="98"/>
      <c r="C9" s="71">
        <v>7</v>
      </c>
      <c r="D9" s="27" t="s">
        <v>55</v>
      </c>
      <c r="E9" s="21" t="s">
        <v>40</v>
      </c>
      <c r="F9" s="21" t="s">
        <v>111</v>
      </c>
      <c r="G9" s="72">
        <v>23</v>
      </c>
      <c r="H9" s="43">
        <f>SUM(Reitoria!H10,ESAG!H10,CEAD!H10,CEART!H10,FAED!H10,CEFID!H10,CERES!H10,CESFI!H10,CCT!H10,CAV!H10,CEO!H10,CEPLAN!H10,CEAVI!H10)</f>
        <v>265</v>
      </c>
      <c r="I9" s="44">
        <f>SUM((Reitoria!H10-Reitoria!I10),(ESAG!H10-ESAG!I10),(CEAD!H10-CEAD!I10),(CEART!H10-CEART!I10),(FAED!H10-FAED!I10),(CEFID!H10-CEFID!I10),(CERES!H10-CERES!I10),(CESFI!H10-CESFI!I10),(CCT!H10-CCT!I10),(CAV!H10-CAV!I10),(CEO!H10-CEO!I10),(CEPLAN!H10-CEPLAN!I10),(CEAVI!H10-CEAVI!I10))</f>
        <v>85</v>
      </c>
      <c r="J9" s="45">
        <f t="shared" si="0"/>
        <v>180</v>
      </c>
      <c r="K9" s="46">
        <f t="shared" si="1"/>
        <v>6095</v>
      </c>
      <c r="L9" s="46">
        <f t="shared" si="2"/>
        <v>1955</v>
      </c>
    </row>
    <row r="10" spans="1:12" ht="75" x14ac:dyDescent="0.25">
      <c r="A10" s="98"/>
      <c r="B10" s="98"/>
      <c r="C10" s="71">
        <v>8</v>
      </c>
      <c r="D10" s="27" t="s">
        <v>56</v>
      </c>
      <c r="E10" s="21" t="s">
        <v>40</v>
      </c>
      <c r="F10" s="21" t="s">
        <v>111</v>
      </c>
      <c r="G10" s="72">
        <v>27</v>
      </c>
      <c r="H10" s="43">
        <f>SUM(Reitoria!H11,ESAG!H11,CEAD!H11,CEART!H11,FAED!H11,CEFID!H11,CERES!H11,CESFI!H11,CCT!H11,CAV!H11,CEO!H11,CEPLAN!H11,CEAVI!H11)</f>
        <v>337</v>
      </c>
      <c r="I10" s="44">
        <f>SUM((Reitoria!H11-Reitoria!I11),(ESAG!H11-ESAG!I11),(CEAD!H11-CEAD!I11),(CEART!H11-CEART!I11),(FAED!H11-FAED!I11),(CEFID!H11-CEFID!I11),(CERES!H11-CERES!I11),(CESFI!H11-CESFI!I11),(CCT!H11-CCT!I11),(CAV!H11-CAV!I11),(CEO!H11-CEO!I11),(CEPLAN!H11-CEPLAN!I11),(CEAVI!H11-CEAVI!I11))</f>
        <v>137</v>
      </c>
      <c r="J10" s="45">
        <f t="shared" si="0"/>
        <v>200</v>
      </c>
      <c r="K10" s="46">
        <f t="shared" si="1"/>
        <v>9099</v>
      </c>
      <c r="L10" s="46">
        <f t="shared" si="2"/>
        <v>3699</v>
      </c>
    </row>
    <row r="11" spans="1:12" ht="75" x14ac:dyDescent="0.25">
      <c r="A11" s="98"/>
      <c r="B11" s="98"/>
      <c r="C11" s="71">
        <v>9</v>
      </c>
      <c r="D11" s="27" t="s">
        <v>57</v>
      </c>
      <c r="E11" s="21" t="s">
        <v>40</v>
      </c>
      <c r="F11" s="21" t="s">
        <v>111</v>
      </c>
      <c r="G11" s="72">
        <v>32</v>
      </c>
      <c r="H11" s="43">
        <f>SUM(Reitoria!H12,ESAG!H12,CEAD!H12,CEART!H12,FAED!H12,CEFID!H12,CERES!H12,CESFI!H12,CCT!H12,CAV!H12,CEO!H12,CEPLAN!H12,CEAVI!H12)</f>
        <v>162</v>
      </c>
      <c r="I11" s="44">
        <f>SUM((Reitoria!H12-Reitoria!I12),(ESAG!H12-ESAG!I12),(CEAD!H12-CEAD!I12),(CEART!H12-CEART!I12),(FAED!H12-FAED!I12),(CEFID!H12-CEFID!I12),(CERES!H12-CERES!I12),(CESFI!H12-CESFI!I12),(CCT!H12-CCT!I12),(CAV!H12-CAV!I12),(CEO!H12-CEO!I12),(CEPLAN!H12-CEPLAN!I12),(CEAVI!H12-CEAVI!I12))</f>
        <v>73</v>
      </c>
      <c r="J11" s="45">
        <f t="shared" si="0"/>
        <v>89</v>
      </c>
      <c r="K11" s="46">
        <f t="shared" si="1"/>
        <v>5184</v>
      </c>
      <c r="L11" s="46">
        <f t="shared" si="2"/>
        <v>2336</v>
      </c>
    </row>
    <row r="12" spans="1:12" ht="75" x14ac:dyDescent="0.25">
      <c r="A12" s="98"/>
      <c r="B12" s="98"/>
      <c r="C12" s="71">
        <v>10</v>
      </c>
      <c r="D12" s="27" t="s">
        <v>58</v>
      </c>
      <c r="E12" s="21" t="s">
        <v>40</v>
      </c>
      <c r="F12" s="21" t="s">
        <v>111</v>
      </c>
      <c r="G12" s="72">
        <v>45</v>
      </c>
      <c r="H12" s="43">
        <f>SUM(Reitoria!H13,ESAG!H13,CEAD!H13,CEART!H13,FAED!H13,CEFID!H13,CERES!H13,CESFI!H13,CCT!H13,CAV!H13,CEO!H13,CEPLAN!H13,CEAVI!H13)</f>
        <v>121</v>
      </c>
      <c r="I12" s="44">
        <f>SUM((Reitoria!H13-Reitoria!I13),(ESAG!H13-ESAG!I13),(CEAD!H13-CEAD!I13),(CEART!H13-CEART!I13),(FAED!H13-FAED!I13),(CEFID!H13-CEFID!I13),(CERES!H13-CERES!I13),(CESFI!H13-CESFI!I13),(CCT!H13-CCT!I13),(CAV!H13-CAV!I13),(CEO!H13-CEO!I13),(CEPLAN!H13-CEPLAN!I13),(CEAVI!H13-CEAVI!I13))</f>
        <v>50</v>
      </c>
      <c r="J12" s="45">
        <f t="shared" si="0"/>
        <v>71</v>
      </c>
      <c r="K12" s="46">
        <f t="shared" si="1"/>
        <v>5445</v>
      </c>
      <c r="L12" s="46">
        <f t="shared" si="2"/>
        <v>2250</v>
      </c>
    </row>
    <row r="13" spans="1:12" ht="75" x14ac:dyDescent="0.25">
      <c r="A13" s="98"/>
      <c r="B13" s="98"/>
      <c r="C13" s="71">
        <v>11</v>
      </c>
      <c r="D13" s="27" t="s">
        <v>59</v>
      </c>
      <c r="E13" s="21" t="s">
        <v>40</v>
      </c>
      <c r="F13" s="21" t="s">
        <v>111</v>
      </c>
      <c r="G13" s="72">
        <v>45</v>
      </c>
      <c r="H13" s="43">
        <f>SUM(Reitoria!H14,ESAG!H14,CEAD!H14,CEART!H14,FAED!H14,CEFID!H14,CERES!H14,CESFI!H14,CCT!H14,CAV!H14,CEO!H14,CEPLAN!H14,CEAVI!H14)</f>
        <v>108</v>
      </c>
      <c r="I13" s="44">
        <f>SUM((Reitoria!H14-Reitoria!I14),(ESAG!H14-ESAG!I14),(CEAD!H14-CEAD!I14),(CEART!H14-CEART!I14),(FAED!H14-FAED!I14),(CEFID!H14-CEFID!I14),(CERES!H14-CERES!I14),(CESFI!H14-CESFI!I14),(CCT!H14-CCT!I14),(CAV!H14-CAV!I14),(CEO!H14-CEO!I14),(CEPLAN!H14-CEPLAN!I14),(CEAVI!H14-CEAVI!I14))</f>
        <v>41</v>
      </c>
      <c r="J13" s="45">
        <f t="shared" si="0"/>
        <v>67</v>
      </c>
      <c r="K13" s="46">
        <f t="shared" si="1"/>
        <v>4860</v>
      </c>
      <c r="L13" s="46">
        <f t="shared" si="2"/>
        <v>1845</v>
      </c>
    </row>
    <row r="14" spans="1:12" ht="75" x14ac:dyDescent="0.25">
      <c r="A14" s="98"/>
      <c r="B14" s="98"/>
      <c r="C14" s="71">
        <v>12</v>
      </c>
      <c r="D14" s="27" t="s">
        <v>60</v>
      </c>
      <c r="E14" s="21" t="s">
        <v>40</v>
      </c>
      <c r="F14" s="21" t="s">
        <v>111</v>
      </c>
      <c r="G14" s="72">
        <v>45</v>
      </c>
      <c r="H14" s="43">
        <f>SUM(Reitoria!H15,ESAG!H15,CEAD!H15,CEART!H15,FAED!H15,CEFID!H15,CERES!H15,CESFI!H15,CCT!H15,CAV!H15,CEO!H15,CEPLAN!H15,CEAVI!H15)</f>
        <v>130</v>
      </c>
      <c r="I14" s="44">
        <f>SUM((Reitoria!H15-Reitoria!I15),(ESAG!H15-ESAG!I15),(CEAD!H15-CEAD!I15),(CEART!H15-CEART!I15),(FAED!H15-FAED!I15),(CEFID!H15-CEFID!I15),(CERES!H15-CERES!I15),(CESFI!H15-CESFI!I15),(CCT!H15-CCT!I15),(CAV!H15-CAV!I15),(CEO!H15-CEO!I15),(CEPLAN!H15-CEPLAN!I15),(CEAVI!H15-CEAVI!I15))</f>
        <v>48</v>
      </c>
      <c r="J14" s="45">
        <f t="shared" si="0"/>
        <v>82</v>
      </c>
      <c r="K14" s="46">
        <f t="shared" si="1"/>
        <v>5850</v>
      </c>
      <c r="L14" s="46">
        <f t="shared" si="2"/>
        <v>2160</v>
      </c>
    </row>
    <row r="15" spans="1:12" ht="75" x14ac:dyDescent="0.25">
      <c r="A15" s="98"/>
      <c r="B15" s="98"/>
      <c r="C15" s="71">
        <v>13</v>
      </c>
      <c r="D15" s="28" t="s">
        <v>61</v>
      </c>
      <c r="E15" s="35" t="s">
        <v>109</v>
      </c>
      <c r="F15" s="35" t="s">
        <v>111</v>
      </c>
      <c r="G15" s="72">
        <v>35</v>
      </c>
      <c r="H15" s="43">
        <f>SUM(Reitoria!H16,ESAG!H16,CEAD!H16,CEART!H16,FAED!H16,CEFID!H16,CERES!H16,CESFI!H16,CCT!H16,CAV!H16,CEO!H16,CEPLAN!H16,CEAVI!H16)</f>
        <v>86</v>
      </c>
      <c r="I15" s="44">
        <f>SUM((Reitoria!H16-Reitoria!I16),(ESAG!H16-ESAG!I16),(CEAD!H16-CEAD!I16),(CEART!H16-CEART!I16),(FAED!H16-FAED!I16),(CEFID!H16-CEFID!I16),(CERES!H16-CERES!I16),(CESFI!H16-CESFI!I16),(CCT!H16-CCT!I16),(CAV!H16-CAV!I16),(CEO!H16-CEO!I16),(CEPLAN!H16-CEPLAN!I16),(CEAVI!H16-CEAVI!I16))</f>
        <v>28</v>
      </c>
      <c r="J15" s="45">
        <f t="shared" si="0"/>
        <v>58</v>
      </c>
      <c r="K15" s="46">
        <f t="shared" si="1"/>
        <v>3010</v>
      </c>
      <c r="L15" s="46">
        <f t="shared" si="2"/>
        <v>980</v>
      </c>
    </row>
    <row r="16" spans="1:12" ht="75" x14ac:dyDescent="0.25">
      <c r="A16" s="98"/>
      <c r="B16" s="98"/>
      <c r="C16" s="71">
        <v>14</v>
      </c>
      <c r="D16" s="29" t="s">
        <v>62</v>
      </c>
      <c r="E16" s="36" t="s">
        <v>109</v>
      </c>
      <c r="F16" s="36" t="s">
        <v>111</v>
      </c>
      <c r="G16" s="72">
        <v>40</v>
      </c>
      <c r="H16" s="43">
        <f>SUM(Reitoria!H17,ESAG!H17,CEAD!H17,CEART!H17,FAED!H17,CEFID!H17,CERES!H17,CESFI!H17,CCT!H17,CAV!H17,CEO!H17,CEPLAN!H17,CEAVI!H17)</f>
        <v>65</v>
      </c>
      <c r="I16" s="44">
        <f>SUM((Reitoria!H17-Reitoria!I17),(ESAG!H17-ESAG!I17),(CEAD!H17-CEAD!I17),(CEART!H17-CEART!I17),(FAED!H17-FAED!I17),(CEFID!H17-CEFID!I17),(CERES!H17-CERES!I17),(CESFI!H17-CESFI!I17),(CCT!H17-CCT!I17),(CAV!H17-CAV!I17),(CEO!H17-CEO!I17),(CEPLAN!H17-CEPLAN!I17),(CEAVI!H17-CEAVI!I17))</f>
        <v>13</v>
      </c>
      <c r="J16" s="45">
        <f t="shared" si="0"/>
        <v>52</v>
      </c>
      <c r="K16" s="46">
        <f t="shared" si="1"/>
        <v>2600</v>
      </c>
      <c r="L16" s="46">
        <f t="shared" si="2"/>
        <v>520</v>
      </c>
    </row>
    <row r="17" spans="1:12" ht="75" x14ac:dyDescent="0.25">
      <c r="A17" s="98"/>
      <c r="B17" s="98"/>
      <c r="C17" s="71">
        <v>15</v>
      </c>
      <c r="D17" s="29" t="s">
        <v>63</v>
      </c>
      <c r="E17" s="36" t="s">
        <v>40</v>
      </c>
      <c r="F17" s="36" t="s">
        <v>111</v>
      </c>
      <c r="G17" s="72">
        <v>35</v>
      </c>
      <c r="H17" s="43">
        <f>SUM(Reitoria!H18,ESAG!H18,CEAD!H18,CEART!H18,FAED!H18,CEFID!H18,CERES!H18,CESFI!H18,CCT!H18,CAV!H18,CEO!H18,CEPLAN!H18,CEAVI!H18)</f>
        <v>78</v>
      </c>
      <c r="I17" s="44">
        <f>SUM((Reitoria!H18-Reitoria!I18),(ESAG!H18-ESAG!I18),(CEAD!H18-CEAD!I18),(CEART!H18-CEART!I18),(FAED!H18-FAED!I18),(CEFID!H18-CEFID!I18),(CERES!H18-CERES!I18),(CESFI!H18-CESFI!I18),(CCT!H18-CCT!I18),(CAV!H18-CAV!I18),(CEO!H18-CEO!I18),(CEPLAN!H18-CEPLAN!I18),(CEAVI!H18-CEAVI!I18))</f>
        <v>20</v>
      </c>
      <c r="J17" s="45">
        <f t="shared" si="0"/>
        <v>58</v>
      </c>
      <c r="K17" s="46">
        <f t="shared" si="1"/>
        <v>2730</v>
      </c>
      <c r="L17" s="46">
        <f t="shared" si="2"/>
        <v>700</v>
      </c>
    </row>
    <row r="18" spans="1:12" ht="30" x14ac:dyDescent="0.25">
      <c r="A18" s="98"/>
      <c r="B18" s="98"/>
      <c r="C18" s="71">
        <v>16</v>
      </c>
      <c r="D18" s="30" t="s">
        <v>64</v>
      </c>
      <c r="E18" s="34" t="s">
        <v>40</v>
      </c>
      <c r="F18" s="34" t="s">
        <v>111</v>
      </c>
      <c r="G18" s="72">
        <v>7</v>
      </c>
      <c r="H18" s="43">
        <f>SUM(Reitoria!H19,ESAG!H19,CEAD!H19,CEART!H19,FAED!H19,CEFID!H19,CERES!H19,CESFI!H19,CCT!H19,CAV!H19,CEO!H19,CEPLAN!H19,CEAVI!H19)</f>
        <v>125</v>
      </c>
      <c r="I18" s="44">
        <f>SUM((Reitoria!H19-Reitoria!I19),(ESAG!H19-ESAG!I19),(CEAD!H19-CEAD!I19),(CEART!H19-CEART!I19),(FAED!H19-FAED!I19),(CEFID!H19-CEFID!I19),(CERES!H19-CERES!I19),(CESFI!H19-CESFI!I19),(CCT!H19-CCT!I19),(CAV!H19-CAV!I19),(CEO!H19-CEO!I19),(CEPLAN!H19-CEPLAN!I19),(CEAVI!H19-CEAVI!I19))</f>
        <v>32</v>
      </c>
      <c r="J18" s="45">
        <f t="shared" si="0"/>
        <v>93</v>
      </c>
      <c r="K18" s="46">
        <f t="shared" si="1"/>
        <v>875</v>
      </c>
      <c r="L18" s="46">
        <f t="shared" si="2"/>
        <v>224</v>
      </c>
    </row>
    <row r="19" spans="1:12" ht="30" x14ac:dyDescent="0.25">
      <c r="A19" s="98"/>
      <c r="B19" s="98"/>
      <c r="C19" s="71">
        <v>17</v>
      </c>
      <c r="D19" s="30" t="s">
        <v>65</v>
      </c>
      <c r="E19" s="34" t="s">
        <v>40</v>
      </c>
      <c r="F19" s="34" t="s">
        <v>111</v>
      </c>
      <c r="G19" s="72">
        <v>8</v>
      </c>
      <c r="H19" s="43">
        <f>SUM(Reitoria!H20,ESAG!H20,CEAD!H20,CEART!H20,FAED!H20,CEFID!H20,CERES!H20,CESFI!H20,CCT!H20,CAV!H20,CEO!H20,CEPLAN!H20,CEAVI!H20)</f>
        <v>165</v>
      </c>
      <c r="I19" s="44">
        <f>SUM((Reitoria!H20-Reitoria!I20),(ESAG!H20-ESAG!I20),(CEAD!H20-CEAD!I20),(CEART!H20-CEART!I20),(FAED!H20-FAED!I20),(CEFID!H20-CEFID!I20),(CERES!H20-CERES!I20),(CESFI!H20-CESFI!I20),(CCT!H20-CCT!I20),(CAV!H20-CAV!I20),(CEO!H20-CEO!I20),(CEPLAN!H20-CEPLAN!I20),(CEAVI!H20-CEAVI!I20))</f>
        <v>38</v>
      </c>
      <c r="J19" s="45">
        <f t="shared" si="0"/>
        <v>127</v>
      </c>
      <c r="K19" s="46">
        <f t="shared" si="1"/>
        <v>1320</v>
      </c>
      <c r="L19" s="46">
        <f t="shared" si="2"/>
        <v>304</v>
      </c>
    </row>
    <row r="20" spans="1:12" ht="30" x14ac:dyDescent="0.25">
      <c r="A20" s="98"/>
      <c r="B20" s="98"/>
      <c r="C20" s="71">
        <v>18</v>
      </c>
      <c r="D20" s="30" t="s">
        <v>66</v>
      </c>
      <c r="E20" s="34" t="s">
        <v>40</v>
      </c>
      <c r="F20" s="34" t="s">
        <v>111</v>
      </c>
      <c r="G20" s="72">
        <v>11</v>
      </c>
      <c r="H20" s="43">
        <f>SUM(Reitoria!H21,ESAG!H21,CEAD!H21,CEART!H21,FAED!H21,CEFID!H21,CERES!H21,CESFI!H21,CCT!H21,CAV!H21,CEO!H21,CEPLAN!H21,CEAVI!H21)</f>
        <v>210</v>
      </c>
      <c r="I20" s="44">
        <f>SUM((Reitoria!H21-Reitoria!I21),(ESAG!H21-ESAG!I21),(CEAD!H21-CEAD!I21),(CEART!H21-CEART!I21),(FAED!H21-FAED!I21),(CEFID!H21-CEFID!I21),(CERES!H21-CERES!I21),(CESFI!H21-CESFI!I21),(CCT!H21-CCT!I21),(CAV!H21-CAV!I21),(CEO!H21-CEO!I21),(CEPLAN!H21-CEPLAN!I21),(CEAVI!H21-CEAVI!I21))</f>
        <v>41</v>
      </c>
      <c r="J20" s="45">
        <f t="shared" si="0"/>
        <v>169</v>
      </c>
      <c r="K20" s="46">
        <f t="shared" si="1"/>
        <v>2310</v>
      </c>
      <c r="L20" s="46">
        <f t="shared" si="2"/>
        <v>451</v>
      </c>
    </row>
    <row r="21" spans="1:12" ht="30" x14ac:dyDescent="0.25">
      <c r="A21" s="98"/>
      <c r="B21" s="98"/>
      <c r="C21" s="71">
        <v>19</v>
      </c>
      <c r="D21" s="30" t="s">
        <v>67</v>
      </c>
      <c r="E21" s="34" t="s">
        <v>40</v>
      </c>
      <c r="F21" s="34" t="s">
        <v>111</v>
      </c>
      <c r="G21" s="72">
        <v>12</v>
      </c>
      <c r="H21" s="43">
        <f>SUM(Reitoria!H22,ESAG!H22,CEAD!H22,CEART!H22,FAED!H22,CEFID!H22,CERES!H22,CESFI!H22,CCT!H22,CAV!H22,CEO!H22,CEPLAN!H22,CEAVI!H22)</f>
        <v>157</v>
      </c>
      <c r="I21" s="44">
        <f>SUM((Reitoria!H22-Reitoria!I22),(ESAG!H22-ESAG!I22),(CEAD!H22-CEAD!I22),(CEART!H22-CEART!I22),(FAED!H22-FAED!I22),(CEFID!H22-CEFID!I22),(CERES!H22-CERES!I22),(CESFI!H22-CESFI!I22),(CCT!H22-CCT!I22),(CAV!H22-CAV!I22),(CEO!H22-CEO!I22),(CEPLAN!H22-CEPLAN!I22),(CEAVI!H22-CEAVI!I22))</f>
        <v>32</v>
      </c>
      <c r="J21" s="45">
        <f t="shared" si="0"/>
        <v>125</v>
      </c>
      <c r="K21" s="46">
        <f t="shared" si="1"/>
        <v>1884</v>
      </c>
      <c r="L21" s="46">
        <f t="shared" si="2"/>
        <v>384</v>
      </c>
    </row>
    <row r="22" spans="1:12" ht="30" x14ac:dyDescent="0.25">
      <c r="A22" s="98"/>
      <c r="B22" s="98"/>
      <c r="C22" s="71">
        <v>20</v>
      </c>
      <c r="D22" s="30" t="s">
        <v>68</v>
      </c>
      <c r="E22" s="34" t="s">
        <v>40</v>
      </c>
      <c r="F22" s="34" t="s">
        <v>111</v>
      </c>
      <c r="G22" s="72">
        <v>15</v>
      </c>
      <c r="H22" s="43">
        <f>SUM(Reitoria!H23,ESAG!H23,CEAD!H23,CEART!H23,FAED!H23,CEFID!H23,CERES!H23,CESFI!H23,CCT!H23,CAV!H23,CEO!H23,CEPLAN!H23,CEAVI!H23)</f>
        <v>135</v>
      </c>
      <c r="I22" s="44">
        <f>SUM((Reitoria!H23-Reitoria!I23),(ESAG!H23-ESAG!I23),(CEAD!H23-CEAD!I23),(CEART!H23-CEART!I23),(FAED!H23-FAED!I23),(CEFID!H23-CEFID!I23),(CERES!H23-CERES!I23),(CESFI!H23-CESFI!I23),(CCT!H23-CCT!I23),(CAV!H23-CAV!I23),(CEO!H23-CEO!I23),(CEPLAN!H23-CEPLAN!I23),(CEAVI!H23-CEAVI!I23))</f>
        <v>26</v>
      </c>
      <c r="J22" s="45">
        <f t="shared" si="0"/>
        <v>109</v>
      </c>
      <c r="K22" s="46">
        <f t="shared" si="1"/>
        <v>2025</v>
      </c>
      <c r="L22" s="46">
        <f t="shared" si="2"/>
        <v>390</v>
      </c>
    </row>
    <row r="23" spans="1:12" ht="30" x14ac:dyDescent="0.25">
      <c r="A23" s="98"/>
      <c r="B23" s="98"/>
      <c r="C23" s="71">
        <v>21</v>
      </c>
      <c r="D23" s="30" t="s">
        <v>69</v>
      </c>
      <c r="E23" s="34" t="s">
        <v>40</v>
      </c>
      <c r="F23" s="34" t="s">
        <v>111</v>
      </c>
      <c r="G23" s="72">
        <v>16</v>
      </c>
      <c r="H23" s="43">
        <f>SUM(Reitoria!H24,ESAG!H24,CEAD!H24,CEART!H24,FAED!H24,CEFID!H24,CERES!H24,CESFI!H24,CCT!H24,CAV!H24,CEO!H24,CEPLAN!H24,CEAVI!H24)</f>
        <v>114</v>
      </c>
      <c r="I23" s="44">
        <f>SUM((Reitoria!H24-Reitoria!I24),(ESAG!H24-ESAG!I24),(CEAD!H24-CEAD!I24),(CEART!H24-CEART!I24),(FAED!H24-FAED!I24),(CEFID!H24-CEFID!I24),(CERES!H24-CERES!I24),(CESFI!H24-CESFI!I24),(CCT!H24-CCT!I24),(CAV!H24-CAV!I24),(CEO!H24-CEO!I24),(CEPLAN!H24-CEPLAN!I24),(CEAVI!H24-CEAVI!I24))</f>
        <v>20</v>
      </c>
      <c r="J23" s="45">
        <f t="shared" si="0"/>
        <v>94</v>
      </c>
      <c r="K23" s="46">
        <f t="shared" si="1"/>
        <v>1824</v>
      </c>
      <c r="L23" s="46">
        <f t="shared" si="2"/>
        <v>320</v>
      </c>
    </row>
    <row r="24" spans="1:12" ht="30" x14ac:dyDescent="0.25">
      <c r="A24" s="98"/>
      <c r="B24" s="98"/>
      <c r="C24" s="71">
        <v>22</v>
      </c>
      <c r="D24" s="30" t="s">
        <v>70</v>
      </c>
      <c r="E24" s="34" t="s">
        <v>40</v>
      </c>
      <c r="F24" s="34" t="s">
        <v>111</v>
      </c>
      <c r="G24" s="72">
        <v>15.5</v>
      </c>
      <c r="H24" s="43">
        <f>SUM(Reitoria!H25,ESAG!H25,CEAD!H25,CEART!H25,FAED!H25,CEFID!H25,CERES!H25,CESFI!H25,CCT!H25,CAV!H25,CEO!H25,CEPLAN!H25,CEAVI!H25)</f>
        <v>137</v>
      </c>
      <c r="I24" s="44">
        <f>SUM((Reitoria!H25-Reitoria!I25),(ESAG!H25-ESAG!I25),(CEAD!H25-CEAD!I25),(CEART!H25-CEART!I25),(FAED!H25-FAED!I25),(CEFID!H25-CEFID!I25),(CERES!H25-CERES!I25),(CESFI!H25-CESFI!I25),(CCT!H25-CCT!I25),(CAV!H25-CAV!I25),(CEO!H25-CEO!I25),(CEPLAN!H25-CEPLAN!I25),(CEAVI!H25-CEAVI!I25))</f>
        <v>33</v>
      </c>
      <c r="J24" s="45">
        <f t="shared" si="0"/>
        <v>104</v>
      </c>
      <c r="K24" s="46">
        <f t="shared" si="1"/>
        <v>2123.5</v>
      </c>
      <c r="L24" s="46">
        <f t="shared" si="2"/>
        <v>511.5</v>
      </c>
    </row>
    <row r="25" spans="1:12" ht="30" x14ac:dyDescent="0.25">
      <c r="A25" s="98"/>
      <c r="B25" s="98"/>
      <c r="C25" s="71">
        <v>23</v>
      </c>
      <c r="D25" s="31" t="s">
        <v>71</v>
      </c>
      <c r="E25" s="36" t="s">
        <v>40</v>
      </c>
      <c r="F25" s="34" t="s">
        <v>111</v>
      </c>
      <c r="G25" s="72">
        <v>15</v>
      </c>
      <c r="H25" s="43">
        <f>SUM(Reitoria!H26,ESAG!H26,CEAD!H26,CEART!H26,FAED!H26,CEFID!H26,CERES!H26,CESFI!H26,CCT!H26,CAV!H26,CEO!H26,CEPLAN!H26,CEAVI!H26)</f>
        <v>81</v>
      </c>
      <c r="I25" s="44">
        <f>SUM((Reitoria!H26-Reitoria!I26),(ESAG!H26-ESAG!I26),(CEAD!H26-CEAD!I26),(CEART!H26-CEART!I26),(FAED!H26-FAED!I26),(CEFID!H26-CEFID!I26),(CERES!H26-CERES!I26),(CESFI!H26-CESFI!I26),(CCT!H26-CCT!I26),(CAV!H26-CAV!I26),(CEO!H26-CEO!I26),(CEPLAN!H26-CEPLAN!I26),(CEAVI!H26-CEAVI!I26))</f>
        <v>22</v>
      </c>
      <c r="J25" s="45">
        <f t="shared" si="0"/>
        <v>59</v>
      </c>
      <c r="K25" s="46">
        <f t="shared" si="1"/>
        <v>1215</v>
      </c>
      <c r="L25" s="46">
        <f t="shared" si="2"/>
        <v>330</v>
      </c>
    </row>
    <row r="26" spans="1:12" ht="30" x14ac:dyDescent="0.25">
      <c r="A26" s="98"/>
      <c r="B26" s="98"/>
      <c r="C26" s="71">
        <v>24</v>
      </c>
      <c r="D26" s="27" t="s">
        <v>72</v>
      </c>
      <c r="E26" s="21" t="s">
        <v>40</v>
      </c>
      <c r="F26" s="21" t="s">
        <v>111</v>
      </c>
      <c r="G26" s="72">
        <v>2.7</v>
      </c>
      <c r="H26" s="43">
        <f>SUM(Reitoria!H27,ESAG!H27,CEAD!H27,CEART!H27,FAED!H27,CEFID!H27,CERES!H27,CESFI!H27,CCT!H27,CAV!H27,CEO!H27,CEPLAN!H27,CEAVI!H27)</f>
        <v>1975</v>
      </c>
      <c r="I26" s="44">
        <f>SUM((Reitoria!H27-Reitoria!I27),(ESAG!H27-ESAG!I27),(CEAD!H27-CEAD!I27),(CEART!H27-CEART!I27),(FAED!H27-FAED!I27),(CEFID!H27-CEFID!I27),(CERES!H27-CERES!I27),(CESFI!H27-CESFI!I27),(CCT!H27-CCT!I27),(CAV!H27-CAV!I27),(CEO!H27-CEO!I27),(CEPLAN!H27-CEPLAN!I27),(CEAVI!H27-CEAVI!I27))</f>
        <v>1014</v>
      </c>
      <c r="J26" s="45">
        <f t="shared" si="0"/>
        <v>961</v>
      </c>
      <c r="K26" s="46">
        <f t="shared" si="1"/>
        <v>5332.5</v>
      </c>
      <c r="L26" s="46">
        <f t="shared" si="2"/>
        <v>2737.8</v>
      </c>
    </row>
    <row r="27" spans="1:12" ht="45" x14ac:dyDescent="0.25">
      <c r="A27" s="98"/>
      <c r="B27" s="98"/>
      <c r="C27" s="71">
        <v>25</v>
      </c>
      <c r="D27" s="27" t="s">
        <v>73</v>
      </c>
      <c r="E27" s="21" t="s">
        <v>40</v>
      </c>
      <c r="F27" s="21" t="s">
        <v>111</v>
      </c>
      <c r="G27" s="72">
        <v>108</v>
      </c>
      <c r="H27" s="43">
        <f>SUM(Reitoria!H28,ESAG!H28,CEAD!H28,CEART!H28,FAED!H28,CEFID!H28,CERES!H28,CESFI!H28,CCT!H28,CAV!H28,CEO!H28,CEPLAN!H28,CEAVI!H28)</f>
        <v>31</v>
      </c>
      <c r="I27" s="44">
        <f>SUM((Reitoria!H28-Reitoria!I28),(ESAG!H28-ESAG!I28),(CEAD!H28-CEAD!I28),(CEART!H28-CEART!I28),(FAED!H28-FAED!I28),(CEFID!H28-CEFID!I28),(CERES!H28-CERES!I28),(CESFI!H28-CESFI!I28),(CCT!H28-CCT!I28),(CAV!H28-CAV!I28),(CEO!H28-CEO!I28),(CEPLAN!H28-CEPLAN!I28),(CEAVI!H28-CEAVI!I28))</f>
        <v>2</v>
      </c>
      <c r="J27" s="45">
        <f t="shared" si="0"/>
        <v>29</v>
      </c>
      <c r="K27" s="46">
        <f t="shared" si="1"/>
        <v>3348</v>
      </c>
      <c r="L27" s="46">
        <f t="shared" si="2"/>
        <v>216</v>
      </c>
    </row>
    <row r="28" spans="1:12" ht="45" x14ac:dyDescent="0.25">
      <c r="A28" s="98"/>
      <c r="B28" s="98"/>
      <c r="C28" s="71">
        <v>26</v>
      </c>
      <c r="D28" s="27" t="s">
        <v>170</v>
      </c>
      <c r="E28" s="21" t="s">
        <v>40</v>
      </c>
      <c r="F28" s="21" t="s">
        <v>111</v>
      </c>
      <c r="G28" s="72">
        <v>119</v>
      </c>
      <c r="H28" s="43">
        <f>SUM(Reitoria!H29,ESAG!H29,CEAD!H29,CEART!H29,FAED!H29,CEFID!H29,CERES!H29,CESFI!H29,CCT!H29,CAV!H29,CEO!H29,CEPLAN!H29,CEAVI!H29)</f>
        <v>30</v>
      </c>
      <c r="I28" s="44">
        <f>SUM((Reitoria!H29-Reitoria!I29),(ESAG!H29-ESAG!I29),(CEAD!H29-CEAD!I29),(CEART!H29-CEART!I29),(FAED!H29-FAED!I29),(CEFID!H29-CEFID!I29),(CERES!H29-CERES!I29),(CESFI!H29-CESFI!I29),(CCT!H29-CCT!I29),(CAV!H29-CAV!I29),(CEO!H29-CEO!I29),(CEPLAN!H29-CEPLAN!I29),(CEAVI!H29-CEAVI!I29))</f>
        <v>4</v>
      </c>
      <c r="J28" s="45">
        <f t="shared" si="0"/>
        <v>26</v>
      </c>
      <c r="K28" s="46">
        <f t="shared" si="1"/>
        <v>3570</v>
      </c>
      <c r="L28" s="46">
        <f t="shared" si="2"/>
        <v>476</v>
      </c>
    </row>
    <row r="29" spans="1:12" ht="45" x14ac:dyDescent="0.25">
      <c r="A29" s="98"/>
      <c r="B29" s="98"/>
      <c r="C29" s="71">
        <v>27</v>
      </c>
      <c r="D29" s="27" t="s">
        <v>171</v>
      </c>
      <c r="E29" s="21" t="s">
        <v>40</v>
      </c>
      <c r="F29" s="21" t="s">
        <v>111</v>
      </c>
      <c r="G29" s="72">
        <v>110</v>
      </c>
      <c r="H29" s="43">
        <f>SUM(Reitoria!H30,ESAG!H30,CEAD!H30,CEART!H30,FAED!H30,CEFID!H30,CERES!H30,CESFI!H30,CCT!H30,CAV!H30,CEO!H30,CEPLAN!H30,CEAVI!H30)</f>
        <v>29</v>
      </c>
      <c r="I29" s="44">
        <f>SUM((Reitoria!H30-Reitoria!I30),(ESAG!H30-ESAG!I30),(CEAD!H30-CEAD!I30),(CEART!H30-CEART!I30),(FAED!H30-FAED!I30),(CEFID!H30-CEFID!I30),(CERES!H30-CERES!I30),(CESFI!H30-CESFI!I30),(CCT!H30-CCT!I30),(CAV!H30-CAV!I30),(CEO!H30-CEO!I30),(CEPLAN!H30-CEPLAN!I30),(CEAVI!H30-CEAVI!I30))</f>
        <v>1</v>
      </c>
      <c r="J29" s="45">
        <f t="shared" si="0"/>
        <v>28</v>
      </c>
      <c r="K29" s="46">
        <f t="shared" si="1"/>
        <v>3190</v>
      </c>
      <c r="L29" s="46">
        <f t="shared" si="2"/>
        <v>110</v>
      </c>
    </row>
    <row r="30" spans="1:12" ht="30" x14ac:dyDescent="0.25">
      <c r="A30" s="98"/>
      <c r="B30" s="98"/>
      <c r="C30" s="71">
        <v>28</v>
      </c>
      <c r="D30" s="26" t="s">
        <v>74</v>
      </c>
      <c r="E30" s="34" t="s">
        <v>40</v>
      </c>
      <c r="F30" s="37" t="s">
        <v>111</v>
      </c>
      <c r="G30" s="72">
        <v>305</v>
      </c>
      <c r="H30" s="43">
        <f>SUM(Reitoria!H31,ESAG!H31,CEAD!H31,CEART!H31,FAED!H31,CEFID!H31,CERES!H31,CESFI!H31,CCT!H31,CAV!H31,CEO!H31,CEPLAN!H31,CEAVI!H31)</f>
        <v>8</v>
      </c>
      <c r="I30" s="44">
        <f>SUM((Reitoria!H31-Reitoria!I31),(ESAG!H31-ESAG!I31),(CEAD!H31-CEAD!I31),(CEART!H31-CEART!I31),(FAED!H31-FAED!I31),(CEFID!H31-CEFID!I31),(CERES!H31-CERES!I31),(CESFI!H31-CESFI!I31),(CCT!H31-CCT!I31),(CAV!H31-CAV!I31),(CEO!H31-CEO!I31),(CEPLAN!H31-CEPLAN!I31),(CEAVI!H31-CEAVI!I31))</f>
        <v>1</v>
      </c>
      <c r="J30" s="45">
        <f t="shared" si="0"/>
        <v>7</v>
      </c>
      <c r="K30" s="46">
        <f t="shared" si="1"/>
        <v>2440</v>
      </c>
      <c r="L30" s="46">
        <f t="shared" si="2"/>
        <v>305</v>
      </c>
    </row>
    <row r="31" spans="1:12" ht="30" x14ac:dyDescent="0.25">
      <c r="A31" s="99" t="s">
        <v>115</v>
      </c>
      <c r="B31" s="99" t="s">
        <v>75</v>
      </c>
      <c r="C31" s="76">
        <v>29</v>
      </c>
      <c r="D31" s="32" t="s">
        <v>76</v>
      </c>
      <c r="E31" s="76" t="s">
        <v>110</v>
      </c>
      <c r="F31" s="77" t="s">
        <v>112</v>
      </c>
      <c r="G31" s="78">
        <v>6</v>
      </c>
      <c r="H31" s="43">
        <f>SUM(Reitoria!H32,ESAG!H32,CEAD!H32,CEART!H32,FAED!H32,CEFID!H32,CERES!H32,CESFI!H32,CCT!H32,CAV!H32,CEO!H32,CEPLAN!H32,CEAVI!H32)</f>
        <v>780</v>
      </c>
      <c r="I31" s="44">
        <f>SUM((Reitoria!H32-Reitoria!I32),(ESAG!H32-ESAG!I32),(CEAD!H32-CEAD!I32),(CEART!H32-CEART!I32),(FAED!H32-FAED!I32),(CEFID!H32-CEFID!I32),(CERES!H32-CERES!I32),(CESFI!H32-CESFI!I32),(CCT!H32-CCT!I32),(CAV!H32-CAV!I32),(CEO!H32-CEO!I32),(CEPLAN!H32-CEPLAN!I32),(CEAVI!H32-CEAVI!I32))</f>
        <v>441</v>
      </c>
      <c r="J31" s="45">
        <f t="shared" si="0"/>
        <v>339</v>
      </c>
      <c r="K31" s="46">
        <f t="shared" si="1"/>
        <v>4680</v>
      </c>
      <c r="L31" s="46">
        <f t="shared" si="2"/>
        <v>2646</v>
      </c>
    </row>
    <row r="32" spans="1:12" ht="30" x14ac:dyDescent="0.25">
      <c r="A32" s="99"/>
      <c r="B32" s="99"/>
      <c r="C32" s="76">
        <v>30</v>
      </c>
      <c r="D32" s="32" t="s">
        <v>77</v>
      </c>
      <c r="E32" s="76" t="s">
        <v>110</v>
      </c>
      <c r="F32" s="77" t="s">
        <v>112</v>
      </c>
      <c r="G32" s="78">
        <v>40</v>
      </c>
      <c r="H32" s="43">
        <f>SUM(Reitoria!H33,ESAG!H33,CEAD!H33,CEART!H33,FAED!H33,CEFID!H33,CERES!H33,CESFI!H33,CCT!H33,CAV!H33,CEO!H33,CEPLAN!H33,CEAVI!H33)</f>
        <v>125</v>
      </c>
      <c r="I32" s="44">
        <f>SUM((Reitoria!H33-Reitoria!I33),(ESAG!H33-ESAG!I33),(CEAD!H33-CEAD!I33),(CEART!H33-CEART!I33),(FAED!H33-FAED!I33),(CEFID!H33-CEFID!I33),(CERES!H33-CERES!I33),(CESFI!H33-CESFI!I33),(CCT!H33-CCT!I33),(CAV!H33-CAV!I33),(CEO!H33-CEO!I33),(CEPLAN!H33-CEPLAN!I33),(CEAVI!H33-CEAVI!I33))</f>
        <v>58</v>
      </c>
      <c r="J32" s="45">
        <f t="shared" si="0"/>
        <v>67</v>
      </c>
      <c r="K32" s="46">
        <f t="shared" si="1"/>
        <v>5000</v>
      </c>
      <c r="L32" s="46">
        <f t="shared" si="2"/>
        <v>2320</v>
      </c>
    </row>
    <row r="33" spans="1:12" ht="30" x14ac:dyDescent="0.25">
      <c r="A33" s="99"/>
      <c r="B33" s="99"/>
      <c r="C33" s="76">
        <v>31</v>
      </c>
      <c r="D33" s="32" t="s">
        <v>78</v>
      </c>
      <c r="E33" s="76" t="s">
        <v>110</v>
      </c>
      <c r="F33" s="77" t="s">
        <v>112</v>
      </c>
      <c r="G33" s="78">
        <v>100</v>
      </c>
      <c r="H33" s="43">
        <f>SUM(Reitoria!H34,ESAG!H34,CEAD!H34,CEART!H34,FAED!H34,CEFID!H34,CERES!H34,CESFI!H34,CCT!H34,CAV!H34,CEO!H34,CEPLAN!H34,CEAVI!H34)</f>
        <v>9</v>
      </c>
      <c r="I33" s="44">
        <f>SUM((Reitoria!H34-Reitoria!I34),(ESAG!H34-ESAG!I34),(CEAD!H34-CEAD!I34),(CEART!H34-CEART!I34),(FAED!H34-FAED!I34),(CEFID!H34-CEFID!I34),(CERES!H34-CERES!I34),(CESFI!H34-CESFI!I34),(CCT!H34-CCT!I34),(CAV!H34-CAV!I34),(CEO!H34-CEO!I34),(CEPLAN!H34-CEPLAN!I34),(CEAVI!H34-CEAVI!I34))</f>
        <v>0</v>
      </c>
      <c r="J33" s="45">
        <f t="shared" si="0"/>
        <v>9</v>
      </c>
      <c r="K33" s="46">
        <f t="shared" si="1"/>
        <v>900</v>
      </c>
      <c r="L33" s="46">
        <f t="shared" si="2"/>
        <v>0</v>
      </c>
    </row>
    <row r="34" spans="1:12" ht="30" x14ac:dyDescent="0.25">
      <c r="A34" s="99"/>
      <c r="B34" s="99"/>
      <c r="C34" s="76">
        <v>32</v>
      </c>
      <c r="D34" s="32" t="s">
        <v>79</v>
      </c>
      <c r="E34" s="76" t="s">
        <v>110</v>
      </c>
      <c r="F34" s="77" t="s">
        <v>112</v>
      </c>
      <c r="G34" s="78">
        <v>140</v>
      </c>
      <c r="H34" s="43">
        <f>SUM(Reitoria!H35,ESAG!H35,CEAD!H35,CEART!H35,FAED!H35,CEFID!H35,CERES!H35,CESFI!H35,CCT!H35,CAV!H35,CEO!H35,CEPLAN!H35,CEAVI!H35)</f>
        <v>9</v>
      </c>
      <c r="I34" s="44">
        <f>SUM((Reitoria!H35-Reitoria!I35),(ESAG!H35-ESAG!I35),(CEAD!H35-CEAD!I35),(CEART!H35-CEART!I35),(FAED!H35-FAED!I35),(CEFID!H35-CEFID!I35),(CERES!H35-CERES!I35),(CESFI!H35-CESFI!I35),(CCT!H35-CCT!I35),(CAV!H35-CAV!I35),(CEO!H35-CEO!I35),(CEPLAN!H35-CEPLAN!I35),(CEAVI!H35-CEAVI!I35))</f>
        <v>0</v>
      </c>
      <c r="J34" s="45">
        <f t="shared" si="0"/>
        <v>9</v>
      </c>
      <c r="K34" s="46">
        <f t="shared" si="1"/>
        <v>1260</v>
      </c>
      <c r="L34" s="46">
        <f t="shared" si="2"/>
        <v>0</v>
      </c>
    </row>
    <row r="35" spans="1:12" ht="30" x14ac:dyDescent="0.25">
      <c r="A35" s="99"/>
      <c r="B35" s="99"/>
      <c r="C35" s="76">
        <v>33</v>
      </c>
      <c r="D35" s="32" t="s">
        <v>80</v>
      </c>
      <c r="E35" s="76" t="s">
        <v>110</v>
      </c>
      <c r="F35" s="77" t="s">
        <v>112</v>
      </c>
      <c r="G35" s="78">
        <v>15</v>
      </c>
      <c r="H35" s="43">
        <f>SUM(Reitoria!H36,ESAG!H36,CEAD!H36,CEART!H36,FAED!H36,CEFID!H36,CERES!H36,CESFI!H36,CCT!H36,CAV!H36,CEO!H36,CEPLAN!H36,CEAVI!H36)</f>
        <v>215</v>
      </c>
      <c r="I35" s="44">
        <f>SUM((Reitoria!H36-Reitoria!I36),(ESAG!H36-ESAG!I36),(CEAD!H36-CEAD!I36),(CEART!H36-CEART!I36),(FAED!H36-FAED!I36),(CEFID!H36-CEFID!I36),(CERES!H36-CERES!I36),(CESFI!H36-CESFI!I36),(CCT!H36-CCT!I36),(CAV!H36-CAV!I36),(CEO!H36-CEO!I36),(CEPLAN!H36-CEPLAN!I36),(CEAVI!H36-CEAVI!I36))</f>
        <v>150</v>
      </c>
      <c r="J35" s="45">
        <f t="shared" si="0"/>
        <v>65</v>
      </c>
      <c r="K35" s="46">
        <f t="shared" si="1"/>
        <v>3225</v>
      </c>
      <c r="L35" s="46">
        <f t="shared" si="2"/>
        <v>2250</v>
      </c>
    </row>
    <row r="36" spans="1:12" ht="30" x14ac:dyDescent="0.25">
      <c r="A36" s="99"/>
      <c r="B36" s="99"/>
      <c r="C36" s="76">
        <v>34</v>
      </c>
      <c r="D36" s="32" t="s">
        <v>81</v>
      </c>
      <c r="E36" s="76" t="s">
        <v>110</v>
      </c>
      <c r="F36" s="77" t="s">
        <v>112</v>
      </c>
      <c r="G36" s="78">
        <v>50</v>
      </c>
      <c r="H36" s="43">
        <f>SUM(Reitoria!H37,ESAG!H37,CEAD!H37,CEART!H37,FAED!H37,CEFID!H37,CERES!H37,CESFI!H37,CCT!H37,CAV!H37,CEO!H37,CEPLAN!H37,CEAVI!H37)</f>
        <v>63</v>
      </c>
      <c r="I36" s="44">
        <f>SUM((Reitoria!H37-Reitoria!I37),(ESAG!H37-ESAG!I37),(CEAD!H37-CEAD!I37),(CEART!H37-CEART!I37),(FAED!H37-FAED!I37),(CEFID!H37-CEFID!I37),(CERES!H37-CERES!I37),(CESFI!H37-CESFI!I37),(CCT!H37-CCT!I37),(CAV!H37-CAV!I37),(CEO!H37-CEO!I37),(CEPLAN!H37-CEPLAN!I37),(CEAVI!H37-CEAVI!I37))</f>
        <v>35</v>
      </c>
      <c r="J36" s="45">
        <f t="shared" si="0"/>
        <v>28</v>
      </c>
      <c r="K36" s="46">
        <f t="shared" si="1"/>
        <v>3150</v>
      </c>
      <c r="L36" s="46">
        <f t="shared" si="2"/>
        <v>1750</v>
      </c>
    </row>
    <row r="37" spans="1:12" ht="45" x14ac:dyDescent="0.25">
      <c r="A37" s="99"/>
      <c r="B37" s="99"/>
      <c r="C37" s="76">
        <v>35</v>
      </c>
      <c r="D37" s="32" t="s">
        <v>82</v>
      </c>
      <c r="E37" s="76" t="s">
        <v>110</v>
      </c>
      <c r="F37" s="77" t="s">
        <v>112</v>
      </c>
      <c r="G37" s="78">
        <v>50</v>
      </c>
      <c r="H37" s="43">
        <f>SUM(Reitoria!H38,ESAG!H38,CEAD!H38,CEART!H38,FAED!H38,CEFID!H38,CERES!H38,CESFI!H38,CCT!H38,CAV!H38,CEO!H38,CEPLAN!H38,CEAVI!H38)</f>
        <v>126</v>
      </c>
      <c r="I37" s="44">
        <f>SUM((Reitoria!H38-Reitoria!I38),(ESAG!H38-ESAG!I38),(CEAD!H38-CEAD!I38),(CEART!H38-CEART!I38),(FAED!H38-FAED!I38),(CEFID!H38-CEFID!I38),(CERES!H38-CERES!I38),(CESFI!H38-CESFI!I38),(CCT!H38-CCT!I38),(CAV!H38-CAV!I38),(CEO!H38-CEO!I38),(CEPLAN!H38-CEPLAN!I38),(CEAVI!H38-CEAVI!I38))</f>
        <v>36</v>
      </c>
      <c r="J37" s="45">
        <f t="shared" si="0"/>
        <v>90</v>
      </c>
      <c r="K37" s="46">
        <f t="shared" si="1"/>
        <v>6300</v>
      </c>
      <c r="L37" s="46">
        <f t="shared" si="2"/>
        <v>1800</v>
      </c>
    </row>
    <row r="38" spans="1:12" ht="45" x14ac:dyDescent="0.25">
      <c r="A38" s="99"/>
      <c r="B38" s="99"/>
      <c r="C38" s="76">
        <v>36</v>
      </c>
      <c r="D38" s="32" t="s">
        <v>83</v>
      </c>
      <c r="E38" s="76" t="s">
        <v>110</v>
      </c>
      <c r="F38" s="77" t="s">
        <v>112</v>
      </c>
      <c r="G38" s="78">
        <v>63</v>
      </c>
      <c r="H38" s="43">
        <f>SUM(Reitoria!H39,ESAG!H39,CEAD!H39,CEART!H39,FAED!H39,CEFID!H39,CERES!H39,CESFI!H39,CCT!H39,CAV!H39,CEO!H39,CEPLAN!H39,CEAVI!H39)</f>
        <v>66</v>
      </c>
      <c r="I38" s="44">
        <f>SUM((Reitoria!H39-Reitoria!I39),(ESAG!H39-ESAG!I39),(CEAD!H39-CEAD!I39),(CEART!H39-CEART!I39),(FAED!H39-FAED!I39),(CEFID!H39-CEFID!I39),(CERES!H39-CERES!I39),(CESFI!H39-CESFI!I39),(CCT!H39-CCT!I39),(CAV!H39-CAV!I39),(CEO!H39-CEO!I39),(CEPLAN!H39-CEPLAN!I39),(CEAVI!H39-CEAVI!I39))</f>
        <v>37</v>
      </c>
      <c r="J38" s="45">
        <f t="shared" si="0"/>
        <v>29</v>
      </c>
      <c r="K38" s="46">
        <f t="shared" si="1"/>
        <v>4158</v>
      </c>
      <c r="L38" s="46">
        <f t="shared" si="2"/>
        <v>2331</v>
      </c>
    </row>
    <row r="39" spans="1:12" x14ac:dyDescent="0.25">
      <c r="A39" s="99"/>
      <c r="B39" s="99"/>
      <c r="C39" s="76">
        <v>37</v>
      </c>
      <c r="D39" s="32" t="s">
        <v>84</v>
      </c>
      <c r="E39" s="76" t="s">
        <v>110</v>
      </c>
      <c r="F39" s="77" t="s">
        <v>112</v>
      </c>
      <c r="G39" s="78">
        <v>50</v>
      </c>
      <c r="H39" s="43">
        <f>SUM(Reitoria!H40,ESAG!H40,CEAD!H40,CEART!H40,FAED!H40,CEFID!H40,CERES!H40,CESFI!H40,CCT!H40,CAV!H40,CEO!H40,CEPLAN!H40,CEAVI!H40)</f>
        <v>164</v>
      </c>
      <c r="I39" s="44">
        <f>SUM((Reitoria!H40-Reitoria!I40),(ESAG!H40-ESAG!I40),(CEAD!H40-CEAD!I40),(CEART!H40-CEART!I40),(FAED!H40-FAED!I40),(CEFID!H40-CEFID!I40),(CERES!H40-CERES!I40),(CESFI!H40-CESFI!I40),(CCT!H40-CCT!I40),(CAV!H40-CAV!I40),(CEO!H40-CEO!I40),(CEPLAN!H40-CEPLAN!I40),(CEAVI!H40-CEAVI!I40))</f>
        <v>67</v>
      </c>
      <c r="J39" s="45">
        <f t="shared" si="0"/>
        <v>97</v>
      </c>
      <c r="K39" s="46">
        <f t="shared" si="1"/>
        <v>8200</v>
      </c>
      <c r="L39" s="46">
        <f t="shared" si="2"/>
        <v>3350</v>
      </c>
    </row>
    <row r="40" spans="1:12" x14ac:dyDescent="0.25">
      <c r="A40" s="99"/>
      <c r="B40" s="99"/>
      <c r="C40" s="76">
        <v>38</v>
      </c>
      <c r="D40" s="32" t="s">
        <v>85</v>
      </c>
      <c r="E40" s="76" t="s">
        <v>110</v>
      </c>
      <c r="F40" s="77" t="s">
        <v>112</v>
      </c>
      <c r="G40" s="78">
        <v>55</v>
      </c>
      <c r="H40" s="43">
        <f>SUM(Reitoria!H41,ESAG!H41,CEAD!H41,CEART!H41,FAED!H41,CEFID!H41,CERES!H41,CESFI!H41,CCT!H41,CAV!H41,CEO!H41,CEPLAN!H41,CEAVI!H41)</f>
        <v>56</v>
      </c>
      <c r="I40" s="44">
        <f>SUM((Reitoria!H41-Reitoria!I41),(ESAG!H41-ESAG!I41),(CEAD!H41-CEAD!I41),(CEART!H41-CEART!I41),(FAED!H41-FAED!I41),(CEFID!H41-CEFID!I41),(CERES!H41-CERES!I41),(CESFI!H41-CESFI!I41),(CCT!H41-CCT!I41),(CAV!H41-CAV!I41),(CEO!H41-CEO!I41),(CEPLAN!H41-CEPLAN!I41),(CEAVI!H41-CEAVI!I41))</f>
        <v>30</v>
      </c>
      <c r="J40" s="45">
        <f t="shared" si="0"/>
        <v>26</v>
      </c>
      <c r="K40" s="46">
        <f t="shared" si="1"/>
        <v>3080</v>
      </c>
      <c r="L40" s="46">
        <f t="shared" si="2"/>
        <v>1650</v>
      </c>
    </row>
    <row r="41" spans="1:12" ht="30" x14ac:dyDescent="0.25">
      <c r="A41" s="99"/>
      <c r="B41" s="99"/>
      <c r="C41" s="76">
        <v>39</v>
      </c>
      <c r="D41" s="32" t="s">
        <v>86</v>
      </c>
      <c r="E41" s="76" t="s">
        <v>110</v>
      </c>
      <c r="F41" s="77" t="s">
        <v>112</v>
      </c>
      <c r="G41" s="78">
        <v>53</v>
      </c>
      <c r="H41" s="43">
        <f>SUM(Reitoria!H42,ESAG!H42,CEAD!H42,CEART!H42,FAED!H42,CEFID!H42,CERES!H42,CESFI!H42,CCT!H42,CAV!H42,CEO!H42,CEPLAN!H42,CEAVI!H42)</f>
        <v>80</v>
      </c>
      <c r="I41" s="44">
        <f>SUM((Reitoria!H42-Reitoria!I42),(ESAG!H42-ESAG!I42),(CEAD!H42-CEAD!I42),(CEART!H42-CEART!I42),(FAED!H42-FAED!I42),(CEFID!H42-CEFID!I42),(CERES!H42-CERES!I42),(CESFI!H42-CESFI!I42),(CCT!H42-CCT!I42),(CAV!H42-CAV!I42),(CEO!H42-CEO!I42),(CEPLAN!H42-CEPLAN!I42),(CEAVI!H42-CEAVI!I42))</f>
        <v>39</v>
      </c>
      <c r="J41" s="45">
        <f t="shared" si="0"/>
        <v>41</v>
      </c>
      <c r="K41" s="46">
        <f t="shared" si="1"/>
        <v>4240</v>
      </c>
      <c r="L41" s="46">
        <f t="shared" si="2"/>
        <v>2067</v>
      </c>
    </row>
    <row r="42" spans="1:12" x14ac:dyDescent="0.25">
      <c r="A42" s="99"/>
      <c r="B42" s="99"/>
      <c r="C42" s="76">
        <v>40</v>
      </c>
      <c r="D42" s="33" t="s">
        <v>87</v>
      </c>
      <c r="E42" s="76" t="s">
        <v>110</v>
      </c>
      <c r="F42" s="77" t="s">
        <v>112</v>
      </c>
      <c r="G42" s="78">
        <v>120</v>
      </c>
      <c r="H42" s="43">
        <f>SUM(Reitoria!H43,ESAG!H43,CEAD!H43,CEART!H43,FAED!H43,CEFID!H43,CERES!H43,CESFI!H43,CCT!H43,CAV!H43,CEO!H43,CEPLAN!H43,CEAVI!H43)</f>
        <v>8</v>
      </c>
      <c r="I42" s="44">
        <f>SUM((Reitoria!H43-Reitoria!I43),(ESAG!H43-ESAG!I43),(CEAD!H43-CEAD!I43),(CEART!H43-CEART!I43),(FAED!H43-FAED!I43),(CEFID!H43-CEFID!I43),(CERES!H43-CERES!I43),(CESFI!H43-CESFI!I43),(CCT!H43-CCT!I43),(CAV!H43-CAV!I43),(CEO!H43-CEO!I43),(CEPLAN!H43-CEPLAN!I43),(CEAVI!H43-CEAVI!I43))</f>
        <v>1</v>
      </c>
      <c r="J42" s="45">
        <f t="shared" si="0"/>
        <v>7</v>
      </c>
      <c r="K42" s="46">
        <f t="shared" si="1"/>
        <v>960</v>
      </c>
      <c r="L42" s="46">
        <f t="shared" si="2"/>
        <v>120</v>
      </c>
    </row>
    <row r="43" spans="1:12" x14ac:dyDescent="0.25">
      <c r="A43" s="99"/>
      <c r="B43" s="99"/>
      <c r="C43" s="76">
        <v>41</v>
      </c>
      <c r="D43" s="33" t="s">
        <v>88</v>
      </c>
      <c r="E43" s="76" t="s">
        <v>110</v>
      </c>
      <c r="F43" s="77" t="s">
        <v>112</v>
      </c>
      <c r="G43" s="78">
        <v>121</v>
      </c>
      <c r="H43" s="43">
        <f>SUM(Reitoria!H44,ESAG!H44,CEAD!H44,CEART!H44,FAED!H44,CEFID!H44,CERES!H44,CESFI!H44,CCT!H44,CAV!H44,CEO!H44,CEPLAN!H44,CEAVI!H44)</f>
        <v>8</v>
      </c>
      <c r="I43" s="44">
        <f>SUM((Reitoria!H44-Reitoria!I44),(ESAG!H44-ESAG!I44),(CEAD!H44-CEAD!I44),(CEART!H44-CEART!I44),(FAED!H44-FAED!I44),(CEFID!H44-CEFID!I44),(CERES!H44-CERES!I44),(CESFI!H44-CESFI!I44),(CCT!H44-CCT!I44),(CAV!H44-CAV!I44),(CEO!H44-CEO!I44),(CEPLAN!H44-CEPLAN!I44),(CEAVI!H44-CEAVI!I44))</f>
        <v>1</v>
      </c>
      <c r="J43" s="45">
        <f t="shared" si="0"/>
        <v>7</v>
      </c>
      <c r="K43" s="46">
        <f t="shared" si="1"/>
        <v>968</v>
      </c>
      <c r="L43" s="46">
        <f t="shared" si="2"/>
        <v>121</v>
      </c>
    </row>
    <row r="44" spans="1:12" ht="26.25" x14ac:dyDescent="0.25">
      <c r="A44" s="99"/>
      <c r="B44" s="99"/>
      <c r="C44" s="76">
        <v>42</v>
      </c>
      <c r="D44" s="80" t="s">
        <v>89</v>
      </c>
      <c r="E44" s="76" t="s">
        <v>110</v>
      </c>
      <c r="F44" s="81" t="s">
        <v>113</v>
      </c>
      <c r="G44" s="78">
        <v>55</v>
      </c>
      <c r="H44" s="43">
        <f>SUM(Reitoria!H45,ESAG!H45,CEAD!H45,CEART!H45,FAED!H45,CEFID!H45,CERES!H45,CESFI!H45,CCT!H45,CAV!H45,CEO!H45,CEPLAN!H45,CEAVI!H45)</f>
        <v>145</v>
      </c>
      <c r="I44" s="44">
        <f>SUM((Reitoria!H45-Reitoria!I45),(ESAG!H45-ESAG!I45),(CEAD!H45-CEAD!I45),(CEART!H45-CEART!I45),(FAED!H45-FAED!I45),(CEFID!H45-CEFID!I45),(CERES!H45-CERES!I45),(CESFI!H45-CESFI!I45),(CCT!H45-CCT!I45),(CAV!H45-CAV!I45),(CEO!H45-CEO!I45),(CEPLAN!H45-CEPLAN!I45),(CEAVI!H45-CEAVI!I45))</f>
        <v>50</v>
      </c>
      <c r="J44" s="45">
        <f t="shared" si="0"/>
        <v>95</v>
      </c>
      <c r="K44" s="46">
        <f t="shared" si="1"/>
        <v>7975</v>
      </c>
      <c r="L44" s="46">
        <f t="shared" si="2"/>
        <v>2750</v>
      </c>
    </row>
    <row r="45" spans="1:12" ht="26.25" x14ac:dyDescent="0.25">
      <c r="A45" s="99"/>
      <c r="B45" s="99"/>
      <c r="C45" s="76">
        <v>43</v>
      </c>
      <c r="D45" s="80" t="s">
        <v>90</v>
      </c>
      <c r="E45" s="76" t="s">
        <v>110</v>
      </c>
      <c r="F45" s="81" t="s">
        <v>113</v>
      </c>
      <c r="G45" s="78">
        <v>120</v>
      </c>
      <c r="H45" s="43">
        <f>SUM(Reitoria!H46,ESAG!H46,CEAD!H46,CEART!H46,FAED!H46,CEFID!H46,CERES!H46,CESFI!H46,CCT!H46,CAV!H46,CEO!H46,CEPLAN!H46,CEAVI!H46)</f>
        <v>89</v>
      </c>
      <c r="I45" s="44">
        <f>SUM((Reitoria!H46-Reitoria!I46),(ESAG!H46-ESAG!I46),(CEAD!H46-CEAD!I46),(CEART!H46-CEART!I46),(FAED!H46-FAED!I46),(CEFID!H46-CEFID!I46),(CERES!H46-CERES!I46),(CESFI!H46-CESFI!I46),(CCT!H46-CCT!I46),(CAV!H46-CAV!I46),(CEO!H46-CEO!I46),(CEPLAN!H46-CEPLAN!I46),(CEAVI!H46-CEAVI!I46))</f>
        <v>25</v>
      </c>
      <c r="J45" s="45">
        <f t="shared" si="0"/>
        <v>64</v>
      </c>
      <c r="K45" s="46">
        <f t="shared" si="1"/>
        <v>10680</v>
      </c>
      <c r="L45" s="46">
        <f t="shared" si="2"/>
        <v>3000</v>
      </c>
    </row>
    <row r="46" spans="1:12" x14ac:dyDescent="0.25">
      <c r="A46" s="99"/>
      <c r="B46" s="99"/>
      <c r="C46" s="76">
        <v>44</v>
      </c>
      <c r="D46" s="80" t="s">
        <v>91</v>
      </c>
      <c r="E46" s="76" t="s">
        <v>110</v>
      </c>
      <c r="F46" s="81" t="s">
        <v>113</v>
      </c>
      <c r="G46" s="78">
        <v>55</v>
      </c>
      <c r="H46" s="43">
        <f>SUM(Reitoria!H47,ESAG!H47,CEAD!H47,CEART!H47,FAED!H47,CEFID!H47,CERES!H47,CESFI!H47,CCT!H47,CAV!H47,CEO!H47,CEPLAN!H47,CEAVI!H47)</f>
        <v>90</v>
      </c>
      <c r="I46" s="44">
        <f>SUM((Reitoria!H47-Reitoria!I47),(ESAG!H47-ESAG!I47),(CEAD!H47-CEAD!I47),(CEART!H47-CEART!I47),(FAED!H47-FAED!I47),(CEFID!H47-CEFID!I47),(CERES!H47-CERES!I47),(CESFI!H47-CESFI!I47),(CCT!H47-CCT!I47),(CAV!H47-CAV!I47),(CEO!H47-CEO!I47),(CEPLAN!H47-CEPLAN!I47),(CEAVI!H47-CEAVI!I47))</f>
        <v>32</v>
      </c>
      <c r="J46" s="45">
        <f t="shared" si="0"/>
        <v>58</v>
      </c>
      <c r="K46" s="46">
        <f t="shared" si="1"/>
        <v>4950</v>
      </c>
      <c r="L46" s="46">
        <f t="shared" si="2"/>
        <v>1760</v>
      </c>
    </row>
    <row r="47" spans="1:12" x14ac:dyDescent="0.25">
      <c r="A47" s="99"/>
      <c r="B47" s="99"/>
      <c r="C47" s="76">
        <v>45</v>
      </c>
      <c r="D47" s="80" t="s">
        <v>92</v>
      </c>
      <c r="E47" s="76" t="s">
        <v>110</v>
      </c>
      <c r="F47" s="81" t="s">
        <v>113</v>
      </c>
      <c r="G47" s="78">
        <v>50</v>
      </c>
      <c r="H47" s="43">
        <f>SUM(Reitoria!H48,ESAG!H48,CEAD!H48,CEART!H48,FAED!H48,CEFID!H48,CERES!H48,CESFI!H48,CCT!H48,CAV!H48,CEO!H48,CEPLAN!H48,CEAVI!H48)</f>
        <v>55</v>
      </c>
      <c r="I47" s="44">
        <f>SUM((Reitoria!H48-Reitoria!I48),(ESAG!H48-ESAG!I48),(CEAD!H48-CEAD!I48),(CEART!H48-CEART!I48),(FAED!H48-FAED!I48),(CEFID!H48-CEFID!I48),(CERES!H48-CERES!I48),(CESFI!H48-CESFI!I48),(CCT!H48-CCT!I48),(CAV!H48-CAV!I48),(CEO!H48-CEO!I48),(CEPLAN!H48-CEPLAN!I48),(CEAVI!H48-CEAVI!I48))</f>
        <v>23</v>
      </c>
      <c r="J47" s="45">
        <f t="shared" si="0"/>
        <v>32</v>
      </c>
      <c r="K47" s="46">
        <f t="shared" si="1"/>
        <v>2750</v>
      </c>
      <c r="L47" s="46">
        <f t="shared" si="2"/>
        <v>1150</v>
      </c>
    </row>
    <row r="48" spans="1:12" x14ac:dyDescent="0.25">
      <c r="A48" s="99"/>
      <c r="B48" s="99"/>
      <c r="C48" s="76">
        <v>46</v>
      </c>
      <c r="D48" s="80" t="s">
        <v>93</v>
      </c>
      <c r="E48" s="76" t="s">
        <v>110</v>
      </c>
      <c r="F48" s="81" t="s">
        <v>113</v>
      </c>
      <c r="G48" s="78">
        <v>70</v>
      </c>
      <c r="H48" s="43">
        <f>SUM(Reitoria!H49,ESAG!H49,CEAD!H49,CEART!H49,FAED!H49,CEFID!H49,CERES!H49,CESFI!H49,CCT!H49,CAV!H49,CEO!H49,CEPLAN!H49,CEAVI!H49)</f>
        <v>30</v>
      </c>
      <c r="I48" s="44">
        <f>SUM((Reitoria!H49-Reitoria!I49),(ESAG!H49-ESAG!I49),(CEAD!H49-CEAD!I49),(CEART!H49-CEART!I49),(FAED!H49-FAED!I49),(CEFID!H49-CEFID!I49),(CERES!H49-CERES!I49),(CESFI!H49-CESFI!I49),(CCT!H49-CCT!I49),(CAV!H49-CAV!I49),(CEO!H49-CEO!I49),(CEPLAN!H49-CEPLAN!I49),(CEAVI!H49-CEAVI!I49))</f>
        <v>15</v>
      </c>
      <c r="J48" s="45">
        <f t="shared" si="0"/>
        <v>15</v>
      </c>
      <c r="K48" s="46">
        <f t="shared" si="1"/>
        <v>2100</v>
      </c>
      <c r="L48" s="46">
        <f t="shared" si="2"/>
        <v>1050</v>
      </c>
    </row>
    <row r="49" spans="1:12" ht="26.25" x14ac:dyDescent="0.25">
      <c r="A49" s="99"/>
      <c r="B49" s="99"/>
      <c r="C49" s="76">
        <v>47</v>
      </c>
      <c r="D49" s="80" t="s">
        <v>94</v>
      </c>
      <c r="E49" s="76" t="s">
        <v>110</v>
      </c>
      <c r="F49" s="81" t="s">
        <v>113</v>
      </c>
      <c r="G49" s="78">
        <v>45</v>
      </c>
      <c r="H49" s="43">
        <f>SUM(Reitoria!H50,ESAG!H50,CEAD!H50,CEART!H50,FAED!H50,CEFID!H50,CERES!H50,CESFI!H50,CCT!H50,CAV!H50,CEO!H50,CEPLAN!H50,CEAVI!H50)</f>
        <v>75</v>
      </c>
      <c r="I49" s="44">
        <f>SUM((Reitoria!H50-Reitoria!I50),(ESAG!H50-ESAG!I50),(CEAD!H50-CEAD!I50),(CEART!H50-CEART!I50),(FAED!H50-FAED!I50),(CEFID!H50-CEFID!I50),(CERES!H50-CERES!I50),(CESFI!H50-CESFI!I50),(CCT!H50-CCT!I50),(CAV!H50-CAV!I50),(CEO!H50-CEO!I50),(CEPLAN!H50-CEPLAN!I50),(CEAVI!H50-CEAVI!I50))</f>
        <v>19</v>
      </c>
      <c r="J49" s="45">
        <f t="shared" si="0"/>
        <v>56</v>
      </c>
      <c r="K49" s="46">
        <f t="shared" si="1"/>
        <v>3375</v>
      </c>
      <c r="L49" s="46">
        <f t="shared" si="2"/>
        <v>855</v>
      </c>
    </row>
    <row r="50" spans="1:12" ht="26.25" x14ac:dyDescent="0.25">
      <c r="A50" s="99"/>
      <c r="B50" s="99"/>
      <c r="C50" s="76">
        <v>48</v>
      </c>
      <c r="D50" s="80" t="s">
        <v>95</v>
      </c>
      <c r="E50" s="76" t="s">
        <v>110</v>
      </c>
      <c r="F50" s="81" t="s">
        <v>113</v>
      </c>
      <c r="G50" s="78">
        <v>134.19999999999999</v>
      </c>
      <c r="H50" s="43">
        <f>SUM(Reitoria!H51,ESAG!H51,CEAD!H51,CEART!H51,FAED!H51,CEFID!H51,CERES!H51,CESFI!H51,CCT!H51,CAV!H51,CEO!H51,CEPLAN!H51,CEAVI!H51)</f>
        <v>127</v>
      </c>
      <c r="I50" s="44">
        <f>SUM((Reitoria!H51-Reitoria!I51),(ESAG!H51-ESAG!I51),(CEAD!H51-CEAD!I51),(CEART!H51-CEART!I51),(FAED!H51-FAED!I51),(CEFID!H51-CEFID!I51),(CERES!H51-CERES!I51),(CESFI!H51-CESFI!I51),(CCT!H51-CCT!I51),(CAV!H51-CAV!I51),(CEO!H51-CEO!I51),(CEPLAN!H51-CEPLAN!I51),(CEAVI!H51-CEAVI!I51))</f>
        <v>27</v>
      </c>
      <c r="J50" s="45">
        <f t="shared" si="0"/>
        <v>100</v>
      </c>
      <c r="K50" s="46">
        <f t="shared" si="1"/>
        <v>17043.399999999998</v>
      </c>
      <c r="L50" s="46">
        <f t="shared" si="2"/>
        <v>3623.3999999999996</v>
      </c>
    </row>
    <row r="51" spans="1:12" x14ac:dyDescent="0.25">
      <c r="A51" s="101" t="s">
        <v>115</v>
      </c>
      <c r="B51" s="100" t="s">
        <v>96</v>
      </c>
      <c r="C51" s="83">
        <v>91</v>
      </c>
      <c r="D51" s="84" t="s">
        <v>97</v>
      </c>
      <c r="E51" s="83" t="s">
        <v>40</v>
      </c>
      <c r="F51" s="85" t="s">
        <v>114</v>
      </c>
      <c r="G51" s="75">
        <v>85</v>
      </c>
      <c r="H51" s="43">
        <f>SUM(Reitoria!H52,ESAG!H52,CEAD!H52,CEART!H52,FAED!H52,CEFID!H52,CERES!H52,CESFI!H52,CCT!H52,CAV!H52,CEO!H52,CEPLAN!H52,CEAVI!H52)</f>
        <v>188</v>
      </c>
      <c r="I51" s="44">
        <f>SUM((Reitoria!H52-Reitoria!I52),(ESAG!H52-ESAG!I52),(CEAD!H52-CEAD!I52),(CEART!H52-CEART!I52),(FAED!H52-FAED!I52),(CEFID!H52-CEFID!I52),(CERES!H52-CERES!I52),(CESFI!H52-CESFI!I52),(CCT!H52-CCT!I52),(CAV!H52-CAV!I52),(CEO!H52-CEO!I52),(CEPLAN!H52-CEPLAN!I52),(CEAVI!H52-CEAVI!I52))</f>
        <v>45</v>
      </c>
      <c r="J51" s="45">
        <f t="shared" si="0"/>
        <v>143</v>
      </c>
      <c r="K51" s="46">
        <f t="shared" si="1"/>
        <v>15980</v>
      </c>
      <c r="L51" s="46">
        <f t="shared" si="2"/>
        <v>3825</v>
      </c>
    </row>
    <row r="52" spans="1:12" x14ac:dyDescent="0.25">
      <c r="A52" s="101"/>
      <c r="B52" s="100"/>
      <c r="C52" s="83">
        <v>92</v>
      </c>
      <c r="D52" s="84" t="s">
        <v>98</v>
      </c>
      <c r="E52" s="83" t="s">
        <v>40</v>
      </c>
      <c r="F52" s="85" t="s">
        <v>114</v>
      </c>
      <c r="G52" s="75">
        <v>87</v>
      </c>
      <c r="H52" s="43">
        <f>SUM(Reitoria!H53,ESAG!H53,CEAD!H53,CEART!H53,FAED!H53,CEFID!H53,CERES!H53,CESFI!H53,CCT!H53,CAV!H53,CEO!H53,CEPLAN!H53,CEAVI!H53)</f>
        <v>111</v>
      </c>
      <c r="I52" s="44">
        <f>SUM((Reitoria!H53-Reitoria!I53),(ESAG!H53-ESAG!I53),(CEAD!H53-CEAD!I53),(CEART!H53-CEART!I53),(FAED!H53-FAED!I53),(CEFID!H53-CEFID!I53),(CERES!H53-CERES!I53),(CESFI!H53-CESFI!I53),(CCT!H53-CCT!I53),(CAV!H53-CAV!I53),(CEO!H53-CEO!I53),(CEPLAN!H53-CEPLAN!I53),(CEAVI!H53-CEAVI!I53))</f>
        <v>49</v>
      </c>
      <c r="J52" s="45">
        <f t="shared" si="0"/>
        <v>62</v>
      </c>
      <c r="K52" s="46">
        <f t="shared" si="1"/>
        <v>9657</v>
      </c>
      <c r="L52" s="46">
        <f t="shared" si="2"/>
        <v>4263</v>
      </c>
    </row>
    <row r="53" spans="1:12" x14ac:dyDescent="0.25">
      <c r="A53" s="101"/>
      <c r="B53" s="100"/>
      <c r="C53" s="83">
        <v>93</v>
      </c>
      <c r="D53" s="84" t="s">
        <v>99</v>
      </c>
      <c r="E53" s="83" t="s">
        <v>40</v>
      </c>
      <c r="F53" s="85" t="s">
        <v>114</v>
      </c>
      <c r="G53" s="75">
        <v>83</v>
      </c>
      <c r="H53" s="43">
        <f>SUM(Reitoria!H54,ESAG!H54,CEAD!H54,CEART!H54,FAED!H54,CEFID!H54,CERES!H54,CESFI!H54,CCT!H54,CAV!H54,CEO!H54,CEPLAN!H54,CEAVI!H54)</f>
        <v>90</v>
      </c>
      <c r="I53" s="44">
        <f>SUM((Reitoria!H54-Reitoria!I54),(ESAG!H54-ESAG!I54),(CEAD!H54-CEAD!I54),(CEART!H54-CEART!I54),(FAED!H54-FAED!I54),(CEFID!H54-CEFID!I54),(CERES!H54-CERES!I54),(CESFI!H54-CESFI!I54),(CCT!H54-CCT!I54),(CAV!H54-CAV!I54),(CEO!H54-CEO!I54),(CEPLAN!H54-CEPLAN!I54),(CEAVI!H54-CEAVI!I54))</f>
        <v>21</v>
      </c>
      <c r="J53" s="45">
        <f t="shared" si="0"/>
        <v>69</v>
      </c>
      <c r="K53" s="46">
        <f t="shared" si="1"/>
        <v>7470</v>
      </c>
      <c r="L53" s="46">
        <f t="shared" si="2"/>
        <v>1743</v>
      </c>
    </row>
    <row r="54" spans="1:12" x14ac:dyDescent="0.25">
      <c r="A54" s="101"/>
      <c r="B54" s="100"/>
      <c r="C54" s="83">
        <v>94</v>
      </c>
      <c r="D54" s="84" t="s">
        <v>100</v>
      </c>
      <c r="E54" s="83" t="s">
        <v>40</v>
      </c>
      <c r="F54" s="85" t="s">
        <v>114</v>
      </c>
      <c r="G54" s="75">
        <v>239.97</v>
      </c>
      <c r="H54" s="43">
        <f>SUM(Reitoria!H55,ESAG!H55,CEAD!H55,CEART!H55,FAED!H55,CEFID!H55,CERES!H55,CESFI!H55,CCT!H55,CAV!H55,CEO!H55,CEPLAN!H55,CEAVI!H55)</f>
        <v>48</v>
      </c>
      <c r="I54" s="44">
        <f>SUM((Reitoria!H55-Reitoria!I55),(ESAG!H55-ESAG!I55),(CEAD!H55-CEAD!I55),(CEART!H55-CEART!I55),(FAED!H55-FAED!I55),(CEFID!H55-CEFID!I55),(CERES!H55-CERES!I55),(CESFI!H55-CESFI!I55),(CCT!H55-CCT!I55),(CAV!H55-CAV!I55),(CEO!H55-CEO!I55),(CEPLAN!H55-CEPLAN!I55),(CEAVI!H55-CEAVI!I55))</f>
        <v>4</v>
      </c>
      <c r="J54" s="45">
        <f t="shared" si="0"/>
        <v>44</v>
      </c>
      <c r="K54" s="46">
        <f t="shared" si="1"/>
        <v>11518.56</v>
      </c>
      <c r="L54" s="46">
        <f t="shared" si="2"/>
        <v>959.88</v>
      </c>
    </row>
    <row r="55" spans="1:12" ht="26.25" x14ac:dyDescent="0.25">
      <c r="A55" s="101"/>
      <c r="B55" s="100"/>
      <c r="C55" s="83">
        <v>95</v>
      </c>
      <c r="D55" s="84" t="s">
        <v>101</v>
      </c>
      <c r="E55" s="83" t="s">
        <v>40</v>
      </c>
      <c r="F55" s="85" t="s">
        <v>114</v>
      </c>
      <c r="G55" s="75">
        <v>35</v>
      </c>
      <c r="H55" s="43">
        <f>SUM(Reitoria!H56,ESAG!H56,CEAD!H56,CEART!H56,FAED!H56,CEFID!H56,CERES!H56,CESFI!H56,CCT!H56,CAV!H56,CEO!H56,CEPLAN!H56,CEAVI!H56)</f>
        <v>138</v>
      </c>
      <c r="I55" s="44">
        <f>SUM((Reitoria!H56-Reitoria!I56),(ESAG!H56-ESAG!I56),(CEAD!H56-CEAD!I56),(CEART!H56-CEART!I56),(FAED!H56-FAED!I56),(CEFID!H56-CEFID!I56),(CERES!H56-CERES!I56),(CESFI!H56-CESFI!I56),(CCT!H56-CCT!I56),(CAV!H56-CAV!I56),(CEO!H56-CEO!I56),(CEPLAN!H56-CEPLAN!I56),(CEAVI!H56-CEAVI!I56))</f>
        <v>20</v>
      </c>
      <c r="J55" s="45">
        <f t="shared" si="0"/>
        <v>118</v>
      </c>
      <c r="K55" s="46">
        <f t="shared" si="1"/>
        <v>4830</v>
      </c>
      <c r="L55" s="46">
        <f t="shared" si="2"/>
        <v>700</v>
      </c>
    </row>
    <row r="56" spans="1:12" x14ac:dyDescent="0.25">
      <c r="A56" s="101"/>
      <c r="B56" s="100"/>
      <c r="C56" s="83">
        <v>96</v>
      </c>
      <c r="D56" s="84" t="s">
        <v>102</v>
      </c>
      <c r="E56" s="83" t="s">
        <v>40</v>
      </c>
      <c r="F56" s="85" t="s">
        <v>114</v>
      </c>
      <c r="G56" s="75">
        <v>15.5</v>
      </c>
      <c r="H56" s="43">
        <f>SUM(Reitoria!H57,ESAG!H57,CEAD!H57,CEART!H57,FAED!H57,CEFID!H57,CERES!H57,CESFI!H57,CCT!H57,CAV!H57,CEO!H57,CEPLAN!H57,CEAVI!H57)</f>
        <v>83</v>
      </c>
      <c r="I56" s="44">
        <f>SUM((Reitoria!H57-Reitoria!I57),(ESAG!H57-ESAG!I57),(CEAD!H57-CEAD!I57),(CEART!H57-CEART!I57),(FAED!H57-FAED!I57),(CEFID!H57-CEFID!I57),(CERES!H57-CERES!I57),(CESFI!H57-CESFI!I57),(CCT!H57-CCT!I57),(CAV!H57-CAV!I57),(CEO!H57-CEO!I57),(CEPLAN!H57-CEPLAN!I57),(CEAVI!H57-CEAVI!I57))</f>
        <v>25</v>
      </c>
      <c r="J56" s="45">
        <f t="shared" si="0"/>
        <v>58</v>
      </c>
      <c r="K56" s="46">
        <f t="shared" si="1"/>
        <v>1286.5</v>
      </c>
      <c r="L56" s="46">
        <f t="shared" si="2"/>
        <v>387.5</v>
      </c>
    </row>
    <row r="57" spans="1:12" x14ac:dyDescent="0.25">
      <c r="A57" s="101"/>
      <c r="B57" s="100"/>
      <c r="C57" s="83">
        <v>97</v>
      </c>
      <c r="D57" s="84" t="s">
        <v>103</v>
      </c>
      <c r="E57" s="83" t="s">
        <v>40</v>
      </c>
      <c r="F57" s="85" t="s">
        <v>114</v>
      </c>
      <c r="G57" s="75">
        <v>20</v>
      </c>
      <c r="H57" s="43">
        <f>SUM(Reitoria!H58,ESAG!H58,CEAD!H58,CEART!H58,FAED!H58,CEFID!H58,CERES!H58,CESFI!H58,CCT!H58,CAV!H58,CEO!H58,CEPLAN!H58,CEAVI!H58)</f>
        <v>93</v>
      </c>
      <c r="I57" s="44">
        <f>SUM((Reitoria!H58-Reitoria!I58),(ESAG!H58-ESAG!I58),(CEAD!H58-CEAD!I58),(CEART!H58-CEART!I58),(FAED!H58-FAED!I58),(CEFID!H58-CEFID!I58),(CERES!H58-CERES!I58),(CESFI!H58-CESFI!I58),(CCT!H58-CCT!I58),(CAV!H58-CAV!I58),(CEO!H58-CEO!I58),(CEPLAN!H58-CEPLAN!I58),(CEAVI!H58-CEAVI!I58))</f>
        <v>27</v>
      </c>
      <c r="J57" s="45">
        <f t="shared" si="0"/>
        <v>66</v>
      </c>
      <c r="K57" s="46">
        <f t="shared" si="1"/>
        <v>1860</v>
      </c>
      <c r="L57" s="46">
        <f t="shared" si="2"/>
        <v>540</v>
      </c>
    </row>
    <row r="58" spans="1:12" x14ac:dyDescent="0.25">
      <c r="A58" s="101"/>
      <c r="B58" s="100"/>
      <c r="C58" s="83">
        <v>98</v>
      </c>
      <c r="D58" s="84" t="s">
        <v>104</v>
      </c>
      <c r="E58" s="83" t="s">
        <v>40</v>
      </c>
      <c r="F58" s="85" t="s">
        <v>114</v>
      </c>
      <c r="G58" s="75">
        <v>25</v>
      </c>
      <c r="H58" s="43">
        <f>SUM(Reitoria!H59,ESAG!H59,CEAD!H59,CEART!H59,FAED!H59,CEFID!H59,CERES!H59,CESFI!H59,CCT!H59,CAV!H59,CEO!H59,CEPLAN!H59,CEAVI!H59)</f>
        <v>62</v>
      </c>
      <c r="I58" s="44">
        <f>SUM((Reitoria!H59-Reitoria!I59),(ESAG!H59-ESAG!I59),(CEAD!H59-CEAD!I59),(CEART!H59-CEART!I59),(FAED!H59-FAED!I59),(CEFID!H59-CEFID!I59),(CERES!H59-CERES!I59),(CESFI!H59-CESFI!I59),(CCT!H59-CCT!I59),(CAV!H59-CAV!I59),(CEO!H59-CEO!I59),(CEPLAN!H59-CEPLAN!I59),(CEAVI!H59-CEAVI!I59))</f>
        <v>21</v>
      </c>
      <c r="J58" s="45">
        <f t="shared" si="0"/>
        <v>41</v>
      </c>
      <c r="K58" s="46">
        <f t="shared" si="1"/>
        <v>1550</v>
      </c>
      <c r="L58" s="46">
        <f t="shared" si="2"/>
        <v>525</v>
      </c>
    </row>
    <row r="59" spans="1:12" ht="90" x14ac:dyDescent="0.25">
      <c r="A59" s="101"/>
      <c r="B59" s="100"/>
      <c r="C59" s="83">
        <v>99</v>
      </c>
      <c r="D59" s="84" t="s">
        <v>105</v>
      </c>
      <c r="E59" s="83" t="s">
        <v>40</v>
      </c>
      <c r="F59" s="85" t="s">
        <v>114</v>
      </c>
      <c r="G59" s="75">
        <v>1.5</v>
      </c>
      <c r="H59" s="43">
        <f>SUM(Reitoria!H60,ESAG!H60,CEAD!H60,CEART!H60,FAED!H60,CEFID!H60,CERES!H60,CESFI!H60,CCT!H60,CAV!H60,CEO!H60,CEPLAN!H60,CEAVI!H60)</f>
        <v>565</v>
      </c>
      <c r="I59" s="44">
        <f>SUM((Reitoria!H60-Reitoria!I60),(ESAG!H60-ESAG!I60),(CEAD!H60-CEAD!I60),(CEART!H60-CEART!I60),(FAED!H60-FAED!I60),(CEFID!H60-CEFID!I60),(CERES!H60-CERES!I60),(CESFI!H60-CESFI!I60),(CCT!H60-CCT!I60),(CAV!H60-CAV!I60),(CEO!H60-CEO!I60),(CEPLAN!H60-CEPLAN!I60),(CEAVI!H60-CEAVI!I60))</f>
        <v>200</v>
      </c>
      <c r="J59" s="45">
        <f t="shared" si="0"/>
        <v>365</v>
      </c>
      <c r="K59" s="46">
        <f t="shared" si="1"/>
        <v>847.5</v>
      </c>
      <c r="L59" s="46">
        <f t="shared" si="2"/>
        <v>300</v>
      </c>
    </row>
    <row r="60" spans="1:12" s="48" customFormat="1" x14ac:dyDescent="0.25">
      <c r="A60" s="1"/>
      <c r="B60" s="1"/>
      <c r="C60" s="88"/>
      <c r="D60" s="1"/>
      <c r="E60" s="1"/>
      <c r="F60" s="1"/>
      <c r="G60" s="1"/>
      <c r="H60" s="20"/>
      <c r="I60" s="89"/>
      <c r="J60" s="47"/>
      <c r="K60" s="49">
        <f>SUM(K3:K59)</f>
        <v>227993.96</v>
      </c>
      <c r="L60" s="49">
        <f>SUM(L3:L59)</f>
        <v>71545.080000000016</v>
      </c>
    </row>
    <row r="61" spans="1:12" s="48" customFormat="1" x14ac:dyDescent="0.25">
      <c r="A61" s="1"/>
      <c r="B61" s="1"/>
      <c r="C61" s="88"/>
      <c r="D61" s="1"/>
      <c r="E61" s="1"/>
      <c r="F61" s="1"/>
      <c r="G61" s="1"/>
      <c r="H61" s="20"/>
      <c r="I61" s="89"/>
      <c r="J61" s="47"/>
    </row>
    <row r="62" spans="1:12" s="48" customFormat="1" ht="15.75" x14ac:dyDescent="0.25">
      <c r="A62" s="1"/>
      <c r="B62" s="1"/>
      <c r="C62" s="88"/>
      <c r="D62" s="1"/>
      <c r="E62" s="1"/>
      <c r="F62" s="1"/>
      <c r="G62" s="1"/>
      <c r="H62" s="113" t="s">
        <v>142</v>
      </c>
      <c r="I62" s="113"/>
      <c r="J62" s="113"/>
      <c r="K62" s="113"/>
      <c r="L62" s="113"/>
    </row>
    <row r="63" spans="1:12" s="48" customFormat="1" ht="45.75" customHeight="1" x14ac:dyDescent="0.25">
      <c r="A63" s="1"/>
      <c r="B63" s="1"/>
      <c r="C63" s="88"/>
      <c r="D63" s="1"/>
      <c r="E63" s="1"/>
      <c r="F63" s="1"/>
      <c r="G63" s="1"/>
      <c r="H63" s="113" t="s">
        <v>141</v>
      </c>
      <c r="I63" s="113"/>
      <c r="J63" s="113"/>
      <c r="K63" s="113"/>
      <c r="L63" s="113"/>
    </row>
    <row r="64" spans="1:12" s="48" customFormat="1" ht="15.75" x14ac:dyDescent="0.25">
      <c r="A64" s="1"/>
      <c r="B64" s="1"/>
      <c r="C64" s="88"/>
      <c r="D64" s="1"/>
      <c r="E64" s="1"/>
      <c r="F64" s="1"/>
      <c r="G64" s="1"/>
      <c r="H64" s="107" t="s">
        <v>143</v>
      </c>
      <c r="I64" s="108"/>
      <c r="J64" s="108"/>
      <c r="K64" s="108"/>
      <c r="L64" s="109"/>
    </row>
    <row r="65" spans="1:12" s="48" customFormat="1" ht="15.75" x14ac:dyDescent="0.25">
      <c r="A65" s="1"/>
      <c r="B65" s="1"/>
      <c r="C65" s="88"/>
      <c r="D65" s="1"/>
      <c r="E65" s="1"/>
      <c r="F65" s="1"/>
      <c r="G65" s="1"/>
      <c r="H65" s="54" t="s">
        <v>137</v>
      </c>
      <c r="I65" s="55"/>
      <c r="J65" s="55"/>
      <c r="K65" s="55"/>
      <c r="L65" s="50">
        <f>K60</f>
        <v>227993.96</v>
      </c>
    </row>
    <row r="66" spans="1:12" s="48" customFormat="1" ht="15.75" x14ac:dyDescent="0.25">
      <c r="A66" s="1"/>
      <c r="B66" s="1"/>
      <c r="C66" s="88"/>
      <c r="D66" s="1"/>
      <c r="E66" s="1"/>
      <c r="F66" s="1"/>
      <c r="G66" s="1"/>
      <c r="H66" s="56" t="s">
        <v>136</v>
      </c>
      <c r="I66" s="57"/>
      <c r="J66" s="57"/>
      <c r="K66" s="57"/>
      <c r="L66" s="51">
        <f>L60</f>
        <v>71545.080000000016</v>
      </c>
    </row>
    <row r="67" spans="1:12" s="48" customFormat="1" ht="15.75" x14ac:dyDescent="0.25">
      <c r="A67" s="1"/>
      <c r="B67" s="1"/>
      <c r="C67" s="88"/>
      <c r="D67" s="1"/>
      <c r="E67" s="1"/>
      <c r="F67" s="1"/>
      <c r="G67" s="1"/>
      <c r="H67" s="56" t="s">
        <v>138</v>
      </c>
      <c r="I67" s="57"/>
      <c r="J67" s="57"/>
      <c r="K67" s="57"/>
      <c r="L67" s="53"/>
    </row>
    <row r="68" spans="1:12" s="48" customFormat="1" ht="15.75" x14ac:dyDescent="0.25">
      <c r="A68" s="1"/>
      <c r="B68" s="1"/>
      <c r="C68" s="88"/>
      <c r="D68" s="1"/>
      <c r="E68" s="1"/>
      <c r="F68" s="1"/>
      <c r="G68" s="1"/>
      <c r="H68" s="58" t="s">
        <v>139</v>
      </c>
      <c r="I68" s="59"/>
      <c r="J68" s="59"/>
      <c r="K68" s="59"/>
      <c r="L68" s="52">
        <f>L66/L65</f>
        <v>0.313802523540536</v>
      </c>
    </row>
    <row r="69" spans="1:12" s="48" customFormat="1" ht="15.75" x14ac:dyDescent="0.25">
      <c r="A69" s="1"/>
      <c r="B69" s="1"/>
      <c r="C69" s="88"/>
      <c r="D69" s="1"/>
      <c r="E69" s="1"/>
      <c r="F69" s="1"/>
      <c r="G69" s="1"/>
      <c r="H69" s="110" t="s">
        <v>167</v>
      </c>
      <c r="I69" s="111"/>
      <c r="J69" s="111"/>
      <c r="K69" s="111"/>
      <c r="L69" s="112"/>
    </row>
    <row r="70" spans="1:12" s="48" customFormat="1" x14ac:dyDescent="0.25">
      <c r="A70" s="1"/>
      <c r="B70" s="1"/>
      <c r="C70" s="88"/>
      <c r="D70" s="1"/>
      <c r="E70" s="1"/>
      <c r="F70" s="1"/>
      <c r="G70" s="1"/>
      <c r="H70" s="20"/>
      <c r="I70" s="89"/>
      <c r="J70" s="47"/>
    </row>
    <row r="71" spans="1:12" s="48" customFormat="1" x14ac:dyDescent="0.25">
      <c r="A71" s="1"/>
      <c r="B71" s="1"/>
      <c r="C71" s="88"/>
      <c r="D71" s="1"/>
      <c r="E71" s="1"/>
      <c r="F71" s="1"/>
      <c r="G71" s="1"/>
      <c r="H71" s="20"/>
      <c r="I71" s="89"/>
      <c r="J71" s="47"/>
    </row>
    <row r="72" spans="1:12" s="48" customFormat="1" x14ac:dyDescent="0.25">
      <c r="A72" s="1"/>
      <c r="B72" s="1"/>
      <c r="C72" s="88"/>
      <c r="D72" s="1"/>
      <c r="E72" s="1"/>
      <c r="F72" s="1"/>
      <c r="G72" s="1"/>
      <c r="H72" s="20"/>
      <c r="I72" s="89"/>
      <c r="J72" s="47"/>
    </row>
    <row r="73" spans="1:12" s="48" customFormat="1" x14ac:dyDescent="0.25">
      <c r="A73" s="1"/>
      <c r="B73" s="1"/>
      <c r="C73" s="88"/>
      <c r="D73" s="1"/>
      <c r="E73" s="1"/>
      <c r="F73" s="1"/>
      <c r="G73" s="1"/>
      <c r="H73" s="20"/>
      <c r="I73" s="89"/>
      <c r="J73" s="47"/>
    </row>
    <row r="74" spans="1:12" s="48" customFormat="1" x14ac:dyDescent="0.25">
      <c r="A74" s="1"/>
      <c r="B74" s="1"/>
      <c r="C74" s="88"/>
      <c r="D74" s="1"/>
      <c r="E74" s="1"/>
      <c r="F74" s="1"/>
      <c r="G74" s="1"/>
      <c r="H74" s="20"/>
      <c r="I74" s="89"/>
      <c r="J74" s="47"/>
    </row>
    <row r="75" spans="1:12" s="48" customFormat="1" x14ac:dyDescent="0.25">
      <c r="A75" s="1"/>
      <c r="B75" s="1"/>
      <c r="C75" s="88"/>
      <c r="D75" s="1"/>
      <c r="E75" s="1"/>
      <c r="F75" s="1"/>
      <c r="G75" s="1"/>
      <c r="H75" s="20"/>
      <c r="I75" s="89"/>
      <c r="J75" s="47"/>
    </row>
    <row r="76" spans="1:12" s="48" customFormat="1" x14ac:dyDescent="0.25">
      <c r="A76" s="1"/>
      <c r="B76" s="1"/>
      <c r="C76" s="88"/>
      <c r="D76" s="1"/>
      <c r="E76" s="1"/>
      <c r="F76" s="1"/>
      <c r="G76" s="1"/>
      <c r="H76" s="20"/>
      <c r="I76" s="89"/>
      <c r="J76" s="47"/>
    </row>
    <row r="77" spans="1:12" s="48" customFormat="1" x14ac:dyDescent="0.25">
      <c r="A77" s="1"/>
      <c r="B77" s="1"/>
      <c r="C77" s="88"/>
      <c r="D77" s="1"/>
      <c r="E77" s="1"/>
      <c r="F77" s="1"/>
      <c r="G77" s="1"/>
      <c r="H77" s="20"/>
      <c r="I77" s="89"/>
      <c r="J77" s="47"/>
    </row>
    <row r="78" spans="1:12" s="48" customFormat="1" x14ac:dyDescent="0.25">
      <c r="A78" s="1"/>
      <c r="B78" s="1"/>
      <c r="C78" s="88"/>
      <c r="D78" s="1"/>
      <c r="E78" s="1"/>
      <c r="F78" s="1"/>
      <c r="G78" s="1"/>
      <c r="H78" s="20"/>
      <c r="I78" s="89"/>
      <c r="J78" s="47"/>
    </row>
    <row r="79" spans="1:12" s="48" customFormat="1" x14ac:dyDescent="0.25">
      <c r="A79" s="1"/>
      <c r="B79" s="1"/>
      <c r="C79" s="88"/>
      <c r="D79" s="1"/>
      <c r="E79" s="1"/>
      <c r="F79" s="1"/>
      <c r="G79" s="1"/>
      <c r="H79" s="20"/>
      <c r="I79" s="89"/>
      <c r="J79" s="47"/>
    </row>
    <row r="80" spans="1:12" s="48" customFormat="1" x14ac:dyDescent="0.25">
      <c r="A80" s="1"/>
      <c r="B80" s="1"/>
      <c r="C80" s="88"/>
      <c r="D80" s="1"/>
      <c r="E80" s="1"/>
      <c r="F80" s="1"/>
      <c r="G80" s="1"/>
      <c r="H80" s="20"/>
      <c r="I80" s="89"/>
      <c r="J80" s="47"/>
    </row>
    <row r="81" spans="1:10" s="48" customFormat="1" x14ac:dyDescent="0.25">
      <c r="A81" s="1"/>
      <c r="B81" s="1"/>
      <c r="C81" s="88"/>
      <c r="D81" s="1"/>
      <c r="E81" s="1"/>
      <c r="F81" s="1"/>
      <c r="G81" s="1"/>
      <c r="H81" s="20"/>
      <c r="I81" s="89"/>
      <c r="J81" s="47"/>
    </row>
    <row r="82" spans="1:10" s="48" customFormat="1" x14ac:dyDescent="0.25">
      <c r="A82" s="1"/>
      <c r="B82" s="1"/>
      <c r="C82" s="88"/>
      <c r="D82" s="1"/>
      <c r="E82" s="1"/>
      <c r="F82" s="1"/>
      <c r="G82" s="1"/>
      <c r="H82" s="20"/>
      <c r="I82" s="89"/>
      <c r="J82" s="47"/>
    </row>
    <row r="83" spans="1:10" s="48" customFormat="1" x14ac:dyDescent="0.25">
      <c r="A83" s="1"/>
      <c r="B83" s="1"/>
      <c r="C83" s="88"/>
      <c r="D83" s="1"/>
      <c r="E83" s="1"/>
      <c r="F83" s="1"/>
      <c r="G83" s="1"/>
      <c r="H83" s="20"/>
      <c r="I83" s="89"/>
      <c r="J83" s="47"/>
    </row>
    <row r="84" spans="1:10" s="48" customFormat="1" x14ac:dyDescent="0.25">
      <c r="A84" s="1"/>
      <c r="B84" s="1"/>
      <c r="C84" s="88"/>
      <c r="D84" s="1"/>
      <c r="E84" s="1"/>
      <c r="F84" s="1"/>
      <c r="G84" s="1"/>
      <c r="H84" s="20"/>
      <c r="I84" s="89"/>
      <c r="J84" s="47"/>
    </row>
    <row r="85" spans="1:10" s="48" customFormat="1" x14ac:dyDescent="0.25">
      <c r="A85" s="1"/>
      <c r="B85" s="1"/>
      <c r="C85" s="88"/>
      <c r="D85" s="1"/>
      <c r="E85" s="1"/>
      <c r="F85" s="1"/>
      <c r="G85" s="1"/>
      <c r="H85" s="20"/>
      <c r="I85" s="89"/>
      <c r="J85" s="47"/>
    </row>
    <row r="86" spans="1:10" s="48" customFormat="1" x14ac:dyDescent="0.25">
      <c r="A86" s="1"/>
      <c r="B86" s="1"/>
      <c r="C86" s="88"/>
      <c r="D86" s="1"/>
      <c r="E86" s="1"/>
      <c r="F86" s="1"/>
      <c r="G86" s="1"/>
      <c r="H86" s="20"/>
      <c r="I86" s="89"/>
      <c r="J86" s="47"/>
    </row>
    <row r="87" spans="1:10" s="48" customFormat="1" x14ac:dyDescent="0.25">
      <c r="A87" s="1"/>
      <c r="B87" s="1"/>
      <c r="C87" s="88"/>
      <c r="D87" s="1"/>
      <c r="E87" s="1"/>
      <c r="F87" s="1"/>
      <c r="G87" s="1"/>
      <c r="H87" s="20"/>
      <c r="I87" s="89"/>
      <c r="J87" s="47"/>
    </row>
    <row r="88" spans="1:10" s="48" customFormat="1" x14ac:dyDescent="0.25">
      <c r="A88" s="1"/>
      <c r="B88" s="1"/>
      <c r="C88" s="88"/>
      <c r="D88" s="1"/>
      <c r="E88" s="1"/>
      <c r="F88" s="1"/>
      <c r="G88" s="1"/>
      <c r="H88" s="20"/>
      <c r="I88" s="89"/>
      <c r="J88" s="47"/>
    </row>
    <row r="89" spans="1:10" s="48" customFormat="1" x14ac:dyDescent="0.25">
      <c r="A89" s="1"/>
      <c r="B89" s="1"/>
      <c r="C89" s="88"/>
      <c r="D89" s="1"/>
      <c r="E89" s="1"/>
      <c r="F89" s="1"/>
      <c r="G89" s="1"/>
      <c r="H89" s="20"/>
      <c r="I89" s="89"/>
      <c r="J89" s="47"/>
    </row>
    <row r="90" spans="1:10" s="48" customFormat="1" x14ac:dyDescent="0.25">
      <c r="A90" s="1"/>
      <c r="B90" s="1"/>
      <c r="C90" s="88"/>
      <c r="D90" s="1"/>
      <c r="E90" s="1"/>
      <c r="F90" s="1"/>
      <c r="G90" s="1"/>
      <c r="H90" s="20"/>
      <c r="I90" s="89"/>
      <c r="J90" s="47"/>
    </row>
    <row r="91" spans="1:10" s="48" customFormat="1" x14ac:dyDescent="0.25">
      <c r="A91" s="1"/>
      <c r="B91" s="1"/>
      <c r="C91" s="88"/>
      <c r="D91" s="1"/>
      <c r="E91" s="1"/>
      <c r="F91" s="1"/>
      <c r="G91" s="1"/>
      <c r="H91" s="20"/>
      <c r="I91" s="89"/>
      <c r="J91" s="47"/>
    </row>
    <row r="92" spans="1:10" s="48" customFormat="1" x14ac:dyDescent="0.25">
      <c r="A92" s="1"/>
      <c r="B92" s="1"/>
      <c r="C92" s="88"/>
      <c r="D92" s="1"/>
      <c r="E92" s="1"/>
      <c r="F92" s="1"/>
      <c r="G92" s="1"/>
      <c r="H92" s="20"/>
      <c r="I92" s="89"/>
      <c r="J92" s="47"/>
    </row>
    <row r="93" spans="1:10" s="48" customFormat="1" x14ac:dyDescent="0.25">
      <c r="A93" s="1"/>
      <c r="B93" s="1"/>
      <c r="C93" s="88"/>
      <c r="D93" s="1"/>
      <c r="E93" s="1"/>
      <c r="F93" s="1"/>
      <c r="G93" s="1"/>
      <c r="H93" s="20"/>
      <c r="I93" s="89"/>
      <c r="J93" s="47"/>
    </row>
    <row r="94" spans="1:10" s="48" customFormat="1" x14ac:dyDescent="0.25">
      <c r="A94" s="1"/>
      <c r="B94" s="1"/>
      <c r="C94" s="88"/>
      <c r="D94" s="1"/>
      <c r="E94" s="1"/>
      <c r="F94" s="1"/>
      <c r="G94" s="1"/>
      <c r="H94" s="20"/>
      <c r="I94" s="89"/>
      <c r="J94" s="47"/>
    </row>
    <row r="95" spans="1:10" s="48" customFormat="1" x14ac:dyDescent="0.25">
      <c r="A95" s="1"/>
      <c r="B95" s="1"/>
      <c r="C95" s="88"/>
      <c r="D95" s="1"/>
      <c r="E95" s="1"/>
      <c r="F95" s="1"/>
      <c r="G95" s="1"/>
      <c r="H95" s="20"/>
      <c r="I95" s="89"/>
      <c r="J95" s="47"/>
    </row>
    <row r="96" spans="1:10" s="48" customFormat="1" x14ac:dyDescent="0.25">
      <c r="A96" s="1"/>
      <c r="B96" s="1"/>
      <c r="C96" s="88"/>
      <c r="D96" s="1"/>
      <c r="E96" s="1"/>
      <c r="F96" s="1"/>
      <c r="G96" s="1"/>
      <c r="H96" s="20"/>
      <c r="I96" s="89"/>
      <c r="J96" s="47"/>
    </row>
    <row r="97" spans="1:10" s="48" customFormat="1" x14ac:dyDescent="0.25">
      <c r="A97" s="1"/>
      <c r="B97" s="1"/>
      <c r="C97" s="88"/>
      <c r="D97" s="1"/>
      <c r="E97" s="1"/>
      <c r="F97" s="1"/>
      <c r="G97" s="1"/>
      <c r="H97" s="20"/>
      <c r="I97" s="89"/>
      <c r="J97" s="47"/>
    </row>
    <row r="98" spans="1:10" s="48" customFormat="1" x14ac:dyDescent="0.25">
      <c r="A98" s="1"/>
      <c r="B98" s="1"/>
      <c r="C98" s="88"/>
      <c r="D98" s="1"/>
      <c r="E98" s="1"/>
      <c r="F98" s="1"/>
      <c r="G98" s="1"/>
      <c r="H98" s="20"/>
      <c r="I98" s="89"/>
      <c r="J98" s="47"/>
    </row>
    <row r="99" spans="1:10" s="48" customFormat="1" x14ac:dyDescent="0.25">
      <c r="A99" s="1"/>
      <c r="B99" s="1"/>
      <c r="C99" s="88"/>
      <c r="D99" s="1"/>
      <c r="E99" s="1"/>
      <c r="F99" s="1"/>
      <c r="G99" s="1"/>
      <c r="H99" s="20"/>
      <c r="I99" s="89"/>
      <c r="J99" s="47"/>
    </row>
    <row r="100" spans="1:10" s="48" customFormat="1" x14ac:dyDescent="0.25">
      <c r="A100" s="1"/>
      <c r="B100" s="1"/>
      <c r="C100" s="88"/>
      <c r="D100" s="1"/>
      <c r="E100" s="1"/>
      <c r="F100" s="1"/>
      <c r="G100" s="1"/>
      <c r="H100" s="20"/>
      <c r="I100" s="89"/>
      <c r="J100" s="47"/>
    </row>
    <row r="101" spans="1:10" s="48" customFormat="1" x14ac:dyDescent="0.25">
      <c r="A101" s="1"/>
      <c r="B101" s="1"/>
      <c r="C101" s="88"/>
      <c r="D101" s="1"/>
      <c r="E101" s="1"/>
      <c r="F101" s="1"/>
      <c r="G101" s="1"/>
      <c r="H101" s="20"/>
      <c r="I101" s="89"/>
      <c r="J101" s="47"/>
    </row>
    <row r="102" spans="1:10" s="48" customFormat="1" x14ac:dyDescent="0.25">
      <c r="A102" s="1"/>
      <c r="B102" s="1"/>
      <c r="C102" s="88"/>
      <c r="D102" s="1"/>
      <c r="E102" s="1"/>
      <c r="F102" s="1"/>
      <c r="G102" s="1"/>
      <c r="H102" s="20"/>
      <c r="I102" s="89"/>
      <c r="J102" s="47"/>
    </row>
    <row r="103" spans="1:10" s="48" customFormat="1" x14ac:dyDescent="0.25">
      <c r="A103" s="1"/>
      <c r="B103" s="1"/>
      <c r="C103" s="88"/>
      <c r="D103" s="1"/>
      <c r="E103" s="1"/>
      <c r="F103" s="1"/>
      <c r="G103" s="1"/>
      <c r="H103" s="20"/>
      <c r="I103" s="89"/>
      <c r="J103" s="47"/>
    </row>
    <row r="104" spans="1:10" s="48" customFormat="1" x14ac:dyDescent="0.25">
      <c r="A104" s="1"/>
      <c r="B104" s="1"/>
      <c r="C104" s="88"/>
      <c r="D104" s="1"/>
      <c r="E104" s="1"/>
      <c r="F104" s="1"/>
      <c r="G104" s="1"/>
      <c r="H104" s="20"/>
      <c r="I104" s="89"/>
      <c r="J104" s="47"/>
    </row>
    <row r="105" spans="1:10" s="48" customFormat="1" x14ac:dyDescent="0.25">
      <c r="A105" s="1"/>
      <c r="B105" s="1"/>
      <c r="C105" s="88"/>
      <c r="D105" s="1"/>
      <c r="E105" s="1"/>
      <c r="F105" s="1"/>
      <c r="G105" s="1"/>
      <c r="H105" s="20"/>
      <c r="I105" s="89"/>
      <c r="J105" s="47"/>
    </row>
    <row r="106" spans="1:10" s="48" customFormat="1" x14ac:dyDescent="0.25">
      <c r="A106" s="1"/>
      <c r="B106" s="1"/>
      <c r="C106" s="88"/>
      <c r="D106" s="1"/>
      <c r="E106" s="1"/>
      <c r="F106" s="1"/>
      <c r="G106" s="1"/>
      <c r="H106" s="20"/>
      <c r="I106" s="89"/>
      <c r="J106" s="47"/>
    </row>
    <row r="107" spans="1:10" s="48" customFormat="1" x14ac:dyDescent="0.25">
      <c r="A107" s="1"/>
      <c r="B107" s="1"/>
      <c r="C107" s="88"/>
      <c r="D107" s="1"/>
      <c r="E107" s="1"/>
      <c r="F107" s="1"/>
      <c r="G107" s="1"/>
      <c r="H107" s="20"/>
      <c r="I107" s="89"/>
      <c r="J107" s="47"/>
    </row>
    <row r="108" spans="1:10" s="48" customFormat="1" x14ac:dyDescent="0.25">
      <c r="A108" s="1"/>
      <c r="B108" s="1"/>
      <c r="C108" s="88"/>
      <c r="D108" s="1"/>
      <c r="E108" s="1"/>
      <c r="F108" s="1"/>
      <c r="G108" s="1"/>
      <c r="H108" s="20"/>
      <c r="I108" s="89"/>
      <c r="J108" s="47"/>
    </row>
    <row r="109" spans="1:10" s="48" customFormat="1" x14ac:dyDescent="0.25">
      <c r="A109" s="1"/>
      <c r="B109" s="1"/>
      <c r="C109" s="88"/>
      <c r="D109" s="1"/>
      <c r="E109" s="1"/>
      <c r="F109" s="1"/>
      <c r="G109" s="1"/>
      <c r="H109" s="20"/>
      <c r="I109" s="89"/>
      <c r="J109" s="47"/>
    </row>
    <row r="110" spans="1:10" s="48" customFormat="1" x14ac:dyDescent="0.25">
      <c r="A110" s="1"/>
      <c r="B110" s="1"/>
      <c r="C110" s="88"/>
      <c r="D110" s="1"/>
      <c r="E110" s="1"/>
      <c r="F110" s="1"/>
      <c r="G110" s="1"/>
      <c r="H110" s="20"/>
      <c r="I110" s="89"/>
      <c r="J110" s="47"/>
    </row>
    <row r="111" spans="1:10" s="48" customFormat="1" x14ac:dyDescent="0.25">
      <c r="A111" s="1"/>
      <c r="B111" s="1"/>
      <c r="C111" s="88"/>
      <c r="D111" s="1"/>
      <c r="E111" s="1"/>
      <c r="F111" s="1"/>
      <c r="G111" s="1"/>
      <c r="H111" s="20"/>
      <c r="I111" s="89"/>
      <c r="J111" s="47"/>
    </row>
    <row r="112" spans="1:10" s="48" customFormat="1" x14ac:dyDescent="0.25">
      <c r="A112" s="1"/>
      <c r="B112" s="1"/>
      <c r="C112" s="88"/>
      <c r="D112" s="1"/>
      <c r="E112" s="1"/>
      <c r="F112" s="1"/>
      <c r="G112" s="1"/>
      <c r="H112" s="20"/>
      <c r="I112" s="89"/>
      <c r="J112" s="47"/>
    </row>
    <row r="113" spans="1:10" s="48" customFormat="1" x14ac:dyDescent="0.25">
      <c r="A113" s="1"/>
      <c r="B113" s="1"/>
      <c r="C113" s="88"/>
      <c r="D113" s="1"/>
      <c r="E113" s="1"/>
      <c r="F113" s="1"/>
      <c r="G113" s="1"/>
      <c r="H113" s="20"/>
      <c r="I113" s="89"/>
      <c r="J113" s="47"/>
    </row>
    <row r="114" spans="1:10" s="48" customFormat="1" x14ac:dyDescent="0.25">
      <c r="A114" s="1"/>
      <c r="B114" s="1"/>
      <c r="C114" s="88"/>
      <c r="D114" s="1"/>
      <c r="E114" s="1"/>
      <c r="F114" s="1"/>
      <c r="G114" s="1"/>
      <c r="H114" s="20"/>
      <c r="I114" s="89"/>
      <c r="J114" s="47"/>
    </row>
    <row r="115" spans="1:10" s="48" customFormat="1" x14ac:dyDescent="0.25">
      <c r="A115" s="1"/>
      <c r="B115" s="1"/>
      <c r="C115" s="88"/>
      <c r="D115" s="1"/>
      <c r="E115" s="1"/>
      <c r="F115" s="1"/>
      <c r="G115" s="1"/>
      <c r="H115" s="20"/>
      <c r="I115" s="89"/>
      <c r="J115" s="47"/>
    </row>
    <row r="116" spans="1:10" s="48" customFormat="1" x14ac:dyDescent="0.25">
      <c r="A116" s="1"/>
      <c r="B116" s="1"/>
      <c r="C116" s="88"/>
      <c r="D116" s="1"/>
      <c r="E116" s="1"/>
      <c r="F116" s="1"/>
      <c r="G116" s="1"/>
      <c r="H116" s="20"/>
      <c r="I116" s="89"/>
      <c r="J116" s="47"/>
    </row>
    <row r="117" spans="1:10" s="48" customFormat="1" x14ac:dyDescent="0.25">
      <c r="A117" s="1"/>
      <c r="B117" s="1"/>
      <c r="C117" s="88"/>
      <c r="D117" s="1"/>
      <c r="E117" s="1"/>
      <c r="F117" s="1"/>
      <c r="G117" s="1"/>
      <c r="H117" s="20"/>
      <c r="I117" s="89"/>
      <c r="J117" s="47"/>
    </row>
    <row r="118" spans="1:10" s="48" customFormat="1" x14ac:dyDescent="0.25">
      <c r="A118" s="1"/>
      <c r="B118" s="1"/>
      <c r="C118" s="88"/>
      <c r="D118" s="1"/>
      <c r="E118" s="1"/>
      <c r="F118" s="1"/>
      <c r="G118" s="1"/>
      <c r="H118" s="20"/>
      <c r="I118" s="89"/>
      <c r="J118" s="47"/>
    </row>
    <row r="119" spans="1:10" s="48" customFormat="1" x14ac:dyDescent="0.25">
      <c r="A119" s="1"/>
      <c r="B119" s="1"/>
      <c r="C119" s="88"/>
      <c r="D119" s="1"/>
      <c r="E119" s="1"/>
      <c r="F119" s="1"/>
      <c r="G119" s="1"/>
      <c r="H119" s="20"/>
      <c r="I119" s="89"/>
      <c r="J119" s="47"/>
    </row>
    <row r="120" spans="1:10" s="48" customFormat="1" x14ac:dyDescent="0.25">
      <c r="A120" s="1"/>
      <c r="B120" s="1"/>
      <c r="C120" s="88"/>
      <c r="D120" s="1"/>
      <c r="E120" s="1"/>
      <c r="F120" s="1"/>
      <c r="G120" s="1"/>
      <c r="H120" s="20"/>
      <c r="I120" s="89"/>
      <c r="J120" s="47"/>
    </row>
    <row r="121" spans="1:10" s="48" customFormat="1" x14ac:dyDescent="0.25">
      <c r="A121" s="1"/>
      <c r="B121" s="1"/>
      <c r="C121" s="88"/>
      <c r="D121" s="1"/>
      <c r="E121" s="1"/>
      <c r="F121" s="1"/>
      <c r="G121" s="1"/>
      <c r="H121" s="20"/>
      <c r="I121" s="89"/>
      <c r="J121" s="47"/>
    </row>
    <row r="122" spans="1:10" s="48" customFormat="1" x14ac:dyDescent="0.25">
      <c r="A122" s="1"/>
      <c r="B122" s="1"/>
      <c r="C122" s="88"/>
      <c r="D122" s="1"/>
      <c r="E122" s="1"/>
      <c r="F122" s="1"/>
      <c r="G122" s="1"/>
      <c r="H122" s="20"/>
      <c r="I122" s="89"/>
      <c r="J122" s="47"/>
    </row>
    <row r="123" spans="1:10" s="48" customFormat="1" x14ac:dyDescent="0.25">
      <c r="A123" s="1"/>
      <c r="B123" s="1"/>
      <c r="C123" s="88"/>
      <c r="D123" s="1"/>
      <c r="E123" s="1"/>
      <c r="F123" s="1"/>
      <c r="G123" s="1"/>
      <c r="H123" s="20"/>
      <c r="I123" s="89"/>
      <c r="J123" s="47"/>
    </row>
    <row r="124" spans="1:10" s="48" customFormat="1" x14ac:dyDescent="0.25">
      <c r="A124" s="1"/>
      <c r="B124" s="1"/>
      <c r="C124" s="88"/>
      <c r="D124" s="1"/>
      <c r="E124" s="1"/>
      <c r="F124" s="1"/>
      <c r="G124" s="1"/>
      <c r="H124" s="20"/>
      <c r="I124" s="89"/>
      <c r="J124" s="47"/>
    </row>
    <row r="125" spans="1:10" s="48" customFormat="1" x14ac:dyDescent="0.25">
      <c r="A125" s="1"/>
      <c r="B125" s="1"/>
      <c r="C125" s="88"/>
      <c r="D125" s="1"/>
      <c r="E125" s="1"/>
      <c r="F125" s="1"/>
      <c r="G125" s="1"/>
      <c r="H125" s="20"/>
      <c r="I125" s="89"/>
      <c r="J125" s="47"/>
    </row>
    <row r="126" spans="1:10" s="48" customFormat="1" x14ac:dyDescent="0.25">
      <c r="A126" s="1"/>
      <c r="B126" s="1"/>
      <c r="C126" s="88"/>
      <c r="D126" s="1"/>
      <c r="E126" s="1"/>
      <c r="F126" s="1"/>
      <c r="G126" s="1"/>
      <c r="H126" s="20"/>
      <c r="I126" s="89"/>
      <c r="J126" s="47"/>
    </row>
    <row r="127" spans="1:10" s="48" customFormat="1" x14ac:dyDescent="0.25">
      <c r="A127" s="1"/>
      <c r="B127" s="1"/>
      <c r="C127" s="88"/>
      <c r="D127" s="1"/>
      <c r="E127" s="1"/>
      <c r="F127" s="1"/>
      <c r="G127" s="1"/>
      <c r="H127" s="20"/>
      <c r="I127" s="89"/>
      <c r="J127" s="47"/>
    </row>
    <row r="128" spans="1:10" s="48" customFormat="1" x14ac:dyDescent="0.25">
      <c r="A128" s="1"/>
      <c r="B128" s="1"/>
      <c r="C128" s="88"/>
      <c r="D128" s="1"/>
      <c r="E128" s="1"/>
      <c r="F128" s="1"/>
      <c r="G128" s="1"/>
      <c r="H128" s="20"/>
      <c r="I128" s="89"/>
      <c r="J128" s="47"/>
    </row>
    <row r="129" spans="1:10" s="48" customFormat="1" x14ac:dyDescent="0.25">
      <c r="A129" s="1"/>
      <c r="B129" s="1"/>
      <c r="C129" s="88"/>
      <c r="D129" s="1"/>
      <c r="E129" s="1"/>
      <c r="F129" s="1"/>
      <c r="G129" s="1"/>
      <c r="H129" s="20"/>
      <c r="I129" s="89"/>
      <c r="J129" s="47"/>
    </row>
    <row r="130" spans="1:10" s="48" customFormat="1" x14ac:dyDescent="0.25">
      <c r="A130" s="1"/>
      <c r="B130" s="1"/>
      <c r="C130" s="88"/>
      <c r="D130" s="1"/>
      <c r="E130" s="1"/>
      <c r="F130" s="1"/>
      <c r="G130" s="1"/>
      <c r="H130" s="20"/>
      <c r="I130" s="89"/>
      <c r="J130" s="47"/>
    </row>
    <row r="131" spans="1:10" s="48" customFormat="1" x14ac:dyDescent="0.25">
      <c r="A131" s="1"/>
      <c r="B131" s="1"/>
      <c r="C131" s="88"/>
      <c r="D131" s="1"/>
      <c r="E131" s="1"/>
      <c r="F131" s="1"/>
      <c r="G131" s="1"/>
      <c r="H131" s="20"/>
      <c r="I131" s="89"/>
      <c r="J131" s="47"/>
    </row>
    <row r="132" spans="1:10" s="48" customFormat="1" x14ac:dyDescent="0.25">
      <c r="A132" s="1"/>
      <c r="B132" s="1"/>
      <c r="C132" s="88"/>
      <c r="D132" s="1"/>
      <c r="E132" s="1"/>
      <c r="F132" s="1"/>
      <c r="G132" s="1"/>
      <c r="H132" s="20"/>
      <c r="I132" s="89"/>
      <c r="J132" s="47"/>
    </row>
    <row r="133" spans="1:10" s="48" customFormat="1" x14ac:dyDescent="0.25">
      <c r="A133" s="1"/>
      <c r="B133" s="1"/>
      <c r="C133" s="88"/>
      <c r="D133" s="1"/>
      <c r="E133" s="1"/>
      <c r="F133" s="1"/>
      <c r="G133" s="1"/>
      <c r="H133" s="20"/>
      <c r="I133" s="89"/>
      <c r="J133" s="47"/>
    </row>
    <row r="134" spans="1:10" s="48" customFormat="1" x14ac:dyDescent="0.25">
      <c r="A134" s="1"/>
      <c r="B134" s="1"/>
      <c r="C134" s="88"/>
      <c r="D134" s="1"/>
      <c r="E134" s="1"/>
      <c r="F134" s="1"/>
      <c r="G134" s="1"/>
      <c r="H134" s="20"/>
      <c r="I134" s="89"/>
      <c r="J134" s="47"/>
    </row>
    <row r="135" spans="1:10" s="48" customFormat="1" x14ac:dyDescent="0.25">
      <c r="A135" s="1"/>
      <c r="B135" s="1"/>
      <c r="C135" s="88"/>
      <c r="D135" s="1"/>
      <c r="E135" s="1"/>
      <c r="F135" s="1"/>
      <c r="G135" s="1"/>
      <c r="H135" s="20"/>
      <c r="I135" s="89"/>
      <c r="J135" s="47"/>
    </row>
    <row r="136" spans="1:10" s="48" customFormat="1" x14ac:dyDescent="0.25">
      <c r="A136" s="1"/>
      <c r="B136" s="1"/>
      <c r="C136" s="88"/>
      <c r="D136" s="1"/>
      <c r="E136" s="1"/>
      <c r="F136" s="1"/>
      <c r="G136" s="1"/>
      <c r="H136" s="20"/>
      <c r="I136" s="89"/>
      <c r="J136" s="47"/>
    </row>
    <row r="137" spans="1:10" s="48" customFormat="1" x14ac:dyDescent="0.25">
      <c r="A137" s="1"/>
      <c r="B137" s="1"/>
      <c r="C137" s="88"/>
      <c r="D137" s="1"/>
      <c r="E137" s="1"/>
      <c r="F137" s="1"/>
      <c r="G137" s="1"/>
      <c r="H137" s="20"/>
      <c r="I137" s="89"/>
      <c r="J137" s="47"/>
    </row>
    <row r="138" spans="1:10" s="48" customFormat="1" x14ac:dyDescent="0.25">
      <c r="A138" s="1"/>
      <c r="B138" s="1"/>
      <c r="C138" s="88"/>
      <c r="D138" s="1"/>
      <c r="E138" s="1"/>
      <c r="F138" s="1"/>
      <c r="G138" s="1"/>
      <c r="H138" s="20"/>
      <c r="I138" s="89"/>
      <c r="J138" s="47"/>
    </row>
    <row r="139" spans="1:10" s="48" customFormat="1" x14ac:dyDescent="0.25">
      <c r="A139" s="1"/>
      <c r="B139" s="1"/>
      <c r="C139" s="88"/>
      <c r="D139" s="1"/>
      <c r="E139" s="1"/>
      <c r="F139" s="1"/>
      <c r="G139" s="1"/>
      <c r="H139" s="20"/>
      <c r="I139" s="89"/>
      <c r="J139" s="47"/>
    </row>
    <row r="140" spans="1:10" s="48" customFormat="1" x14ac:dyDescent="0.25">
      <c r="A140" s="1"/>
      <c r="B140" s="1"/>
      <c r="C140" s="88"/>
      <c r="D140" s="1"/>
      <c r="E140" s="1"/>
      <c r="F140" s="1"/>
      <c r="G140" s="1"/>
      <c r="H140" s="20"/>
      <c r="I140" s="89"/>
      <c r="J140" s="47"/>
    </row>
    <row r="141" spans="1:10" s="48" customFormat="1" x14ac:dyDescent="0.25">
      <c r="A141" s="1"/>
      <c r="B141" s="1"/>
      <c r="C141" s="88"/>
      <c r="D141" s="1"/>
      <c r="E141" s="1"/>
      <c r="F141" s="1"/>
      <c r="G141" s="1"/>
      <c r="H141" s="20"/>
      <c r="I141" s="89"/>
      <c r="J141" s="47"/>
    </row>
    <row r="142" spans="1:10" s="48" customFormat="1" x14ac:dyDescent="0.25">
      <c r="A142" s="1"/>
      <c r="B142" s="1"/>
      <c r="C142" s="88"/>
      <c r="D142" s="1"/>
      <c r="E142" s="1"/>
      <c r="F142" s="1"/>
      <c r="G142" s="1"/>
      <c r="H142" s="20"/>
      <c r="I142" s="89"/>
      <c r="J142" s="47"/>
    </row>
    <row r="143" spans="1:10" s="48" customFormat="1" x14ac:dyDescent="0.25">
      <c r="A143" s="1"/>
      <c r="B143" s="1"/>
      <c r="C143" s="88"/>
      <c r="D143" s="1"/>
      <c r="E143" s="1"/>
      <c r="F143" s="1"/>
      <c r="G143" s="1"/>
      <c r="H143" s="20"/>
      <c r="I143" s="89"/>
      <c r="J143" s="47"/>
    </row>
    <row r="144" spans="1:10" s="48" customFormat="1" x14ac:dyDescent="0.25">
      <c r="A144" s="1"/>
      <c r="B144" s="1"/>
      <c r="C144" s="88"/>
      <c r="D144" s="1"/>
      <c r="E144" s="1"/>
      <c r="F144" s="1"/>
      <c r="G144" s="1"/>
      <c r="H144" s="20"/>
      <c r="I144" s="89"/>
      <c r="J144" s="47"/>
    </row>
    <row r="145" spans="1:10" s="48" customFormat="1" x14ac:dyDescent="0.25">
      <c r="A145" s="1"/>
      <c r="B145" s="1"/>
      <c r="C145" s="88"/>
      <c r="D145" s="1"/>
      <c r="E145" s="1"/>
      <c r="F145" s="1"/>
      <c r="G145" s="1"/>
      <c r="H145" s="20"/>
      <c r="I145" s="89"/>
      <c r="J145" s="47"/>
    </row>
    <row r="146" spans="1:10" s="48" customFormat="1" x14ac:dyDescent="0.25">
      <c r="A146" s="1"/>
      <c r="B146" s="1"/>
      <c r="C146" s="88"/>
      <c r="D146" s="1"/>
      <c r="E146" s="1"/>
      <c r="F146" s="1"/>
      <c r="G146" s="1"/>
      <c r="H146" s="20"/>
      <c r="I146" s="89"/>
      <c r="J146" s="47"/>
    </row>
    <row r="147" spans="1:10" s="48" customFormat="1" x14ac:dyDescent="0.25">
      <c r="A147" s="1"/>
      <c r="B147" s="1"/>
      <c r="C147" s="88"/>
      <c r="D147" s="1"/>
      <c r="E147" s="1"/>
      <c r="F147" s="1"/>
      <c r="G147" s="1"/>
      <c r="H147" s="20"/>
      <c r="I147" s="89"/>
      <c r="J147" s="47"/>
    </row>
    <row r="148" spans="1:10" s="48" customFormat="1" x14ac:dyDescent="0.25">
      <c r="A148" s="1"/>
      <c r="B148" s="1"/>
      <c r="C148" s="88"/>
      <c r="D148" s="1"/>
      <c r="E148" s="1"/>
      <c r="F148" s="1"/>
      <c r="G148" s="1"/>
      <c r="H148" s="20"/>
      <c r="I148" s="89"/>
      <c r="J148" s="47"/>
    </row>
    <row r="149" spans="1:10" s="48" customFormat="1" x14ac:dyDescent="0.25">
      <c r="A149" s="1"/>
      <c r="B149" s="1"/>
      <c r="C149" s="88"/>
      <c r="D149" s="1"/>
      <c r="E149" s="1"/>
      <c r="F149" s="1"/>
      <c r="G149" s="1"/>
      <c r="H149" s="20"/>
      <c r="I149" s="89"/>
      <c r="J149" s="47"/>
    </row>
    <row r="150" spans="1:10" s="48" customFormat="1" x14ac:dyDescent="0.25">
      <c r="A150" s="1"/>
      <c r="B150" s="1"/>
      <c r="C150" s="88"/>
      <c r="D150" s="1"/>
      <c r="E150" s="1"/>
      <c r="F150" s="1"/>
      <c r="G150" s="1"/>
      <c r="H150" s="20"/>
      <c r="I150" s="89"/>
      <c r="J150" s="47"/>
    </row>
    <row r="151" spans="1:10" s="48" customFormat="1" x14ac:dyDescent="0.25">
      <c r="A151" s="1"/>
      <c r="B151" s="1"/>
      <c r="C151" s="88"/>
      <c r="D151" s="1"/>
      <c r="E151" s="1"/>
      <c r="F151" s="1"/>
      <c r="G151" s="1"/>
      <c r="H151" s="20"/>
      <c r="I151" s="89"/>
      <c r="J151" s="47"/>
    </row>
    <row r="152" spans="1:10" s="48" customFormat="1" x14ac:dyDescent="0.25">
      <c r="A152" s="1"/>
      <c r="B152" s="1"/>
      <c r="C152" s="88"/>
      <c r="D152" s="1"/>
      <c r="E152" s="1"/>
      <c r="F152" s="1"/>
      <c r="G152" s="1"/>
      <c r="H152" s="20"/>
      <c r="I152" s="89"/>
      <c r="J152" s="47"/>
    </row>
    <row r="153" spans="1:10" s="48" customFormat="1" x14ac:dyDescent="0.25">
      <c r="A153" s="1"/>
      <c r="B153" s="1"/>
      <c r="C153" s="88"/>
      <c r="D153" s="1"/>
      <c r="E153" s="1"/>
      <c r="F153" s="1"/>
      <c r="G153" s="1"/>
      <c r="H153" s="20"/>
      <c r="I153" s="89"/>
      <c r="J153" s="47"/>
    </row>
    <row r="154" spans="1:10" s="48" customFormat="1" x14ac:dyDescent="0.25">
      <c r="A154" s="1"/>
      <c r="B154" s="1"/>
      <c r="C154" s="88"/>
      <c r="D154" s="1"/>
      <c r="E154" s="1"/>
      <c r="F154" s="1"/>
      <c r="G154" s="1"/>
      <c r="H154" s="20"/>
      <c r="I154" s="89"/>
      <c r="J154" s="47"/>
    </row>
    <row r="155" spans="1:10" s="48" customFormat="1" x14ac:dyDescent="0.25">
      <c r="A155" s="1"/>
      <c r="B155" s="1"/>
      <c r="C155" s="88"/>
      <c r="D155" s="1"/>
      <c r="E155" s="1"/>
      <c r="F155" s="1"/>
      <c r="G155" s="1"/>
      <c r="H155" s="20"/>
      <c r="I155" s="89"/>
      <c r="J155" s="47"/>
    </row>
    <row r="156" spans="1:10" s="48" customFormat="1" x14ac:dyDescent="0.25">
      <c r="A156" s="1"/>
      <c r="B156" s="1"/>
      <c r="C156" s="88"/>
      <c r="D156" s="1"/>
      <c r="E156" s="1"/>
      <c r="F156" s="1"/>
      <c r="G156" s="1"/>
      <c r="H156" s="20"/>
      <c r="I156" s="89"/>
      <c r="J156" s="47"/>
    </row>
    <row r="157" spans="1:10" s="48" customFormat="1" x14ac:dyDescent="0.25">
      <c r="A157" s="1"/>
      <c r="B157" s="1"/>
      <c r="C157" s="88"/>
      <c r="D157" s="1"/>
      <c r="E157" s="1"/>
      <c r="F157" s="1"/>
      <c r="G157" s="1"/>
      <c r="H157" s="20"/>
      <c r="I157" s="89"/>
      <c r="J157" s="47"/>
    </row>
    <row r="158" spans="1:10" s="48" customFormat="1" x14ac:dyDescent="0.25">
      <c r="A158" s="1"/>
      <c r="B158" s="1"/>
      <c r="C158" s="88"/>
      <c r="D158" s="1"/>
      <c r="E158" s="1"/>
      <c r="F158" s="1"/>
      <c r="G158" s="1"/>
      <c r="H158" s="20"/>
      <c r="I158" s="89"/>
      <c r="J158" s="47"/>
    </row>
    <row r="159" spans="1:10" s="48" customFormat="1" x14ac:dyDescent="0.25">
      <c r="A159" s="1"/>
      <c r="B159" s="1"/>
      <c r="C159" s="88"/>
      <c r="D159" s="1"/>
      <c r="E159" s="1"/>
      <c r="F159" s="1"/>
      <c r="G159" s="1"/>
      <c r="H159" s="20"/>
      <c r="I159" s="89"/>
      <c r="J159" s="47"/>
    </row>
    <row r="160" spans="1:10" s="48" customFormat="1" x14ac:dyDescent="0.25">
      <c r="A160" s="1"/>
      <c r="B160" s="1"/>
      <c r="C160" s="88"/>
      <c r="D160" s="1"/>
      <c r="E160" s="1"/>
      <c r="F160" s="1"/>
      <c r="G160" s="1"/>
      <c r="H160" s="20"/>
      <c r="I160" s="89"/>
      <c r="J160" s="47"/>
    </row>
    <row r="161" spans="1:10" s="48" customFormat="1" x14ac:dyDescent="0.25">
      <c r="A161" s="1"/>
      <c r="B161" s="1"/>
      <c r="C161" s="88"/>
      <c r="D161" s="1"/>
      <c r="E161" s="1"/>
      <c r="F161" s="1"/>
      <c r="G161" s="1"/>
      <c r="H161" s="20"/>
      <c r="I161" s="89"/>
      <c r="J161" s="47"/>
    </row>
    <row r="162" spans="1:10" s="48" customFormat="1" x14ac:dyDescent="0.25">
      <c r="A162" s="1"/>
      <c r="B162" s="1"/>
      <c r="C162" s="88"/>
      <c r="D162" s="1"/>
      <c r="E162" s="1"/>
      <c r="F162" s="1"/>
      <c r="G162" s="1"/>
      <c r="H162" s="20"/>
      <c r="I162" s="89"/>
      <c r="J162" s="47"/>
    </row>
    <row r="163" spans="1:10" s="48" customFormat="1" x14ac:dyDescent="0.25">
      <c r="A163" s="1"/>
      <c r="B163" s="1"/>
      <c r="C163" s="88"/>
      <c r="D163" s="1"/>
      <c r="E163" s="1"/>
      <c r="F163" s="1"/>
      <c r="G163" s="1"/>
      <c r="H163" s="20"/>
      <c r="I163" s="89"/>
      <c r="J163" s="47"/>
    </row>
    <row r="164" spans="1:10" s="48" customFormat="1" x14ac:dyDescent="0.25">
      <c r="A164" s="1"/>
      <c r="B164" s="1"/>
      <c r="C164" s="88"/>
      <c r="D164" s="1"/>
      <c r="E164" s="1"/>
      <c r="F164" s="1"/>
      <c r="G164" s="1"/>
      <c r="H164" s="20"/>
      <c r="I164" s="89"/>
      <c r="J164" s="47"/>
    </row>
    <row r="165" spans="1:10" s="48" customFormat="1" x14ac:dyDescent="0.25">
      <c r="A165" s="1"/>
      <c r="B165" s="1"/>
      <c r="C165" s="88"/>
      <c r="D165" s="1"/>
      <c r="E165" s="1"/>
      <c r="F165" s="1"/>
      <c r="G165" s="1"/>
      <c r="H165" s="20"/>
      <c r="I165" s="89"/>
      <c r="J165" s="47"/>
    </row>
    <row r="166" spans="1:10" s="48" customFormat="1" x14ac:dyDescent="0.25">
      <c r="A166" s="1"/>
      <c r="B166" s="1"/>
      <c r="C166" s="88"/>
      <c r="D166" s="1"/>
      <c r="E166" s="1"/>
      <c r="F166" s="1"/>
      <c r="G166" s="1"/>
      <c r="H166" s="20"/>
      <c r="I166" s="89"/>
      <c r="J166" s="47"/>
    </row>
    <row r="167" spans="1:10" s="48" customFormat="1" x14ac:dyDescent="0.25">
      <c r="A167" s="1"/>
      <c r="B167" s="1"/>
      <c r="C167" s="88"/>
      <c r="D167" s="1"/>
      <c r="E167" s="1"/>
      <c r="F167" s="1"/>
      <c r="G167" s="1"/>
      <c r="H167" s="20"/>
      <c r="I167" s="89"/>
      <c r="J167" s="47"/>
    </row>
    <row r="168" spans="1:10" s="48" customFormat="1" x14ac:dyDescent="0.25">
      <c r="A168" s="1"/>
      <c r="B168" s="1"/>
      <c r="C168" s="88"/>
      <c r="D168" s="1"/>
      <c r="E168" s="1"/>
      <c r="F168" s="1"/>
      <c r="G168" s="1"/>
      <c r="H168" s="20"/>
      <c r="I168" s="89"/>
      <c r="J168" s="47"/>
    </row>
    <row r="169" spans="1:10" s="48" customFormat="1" x14ac:dyDescent="0.25">
      <c r="A169" s="1"/>
      <c r="B169" s="1"/>
      <c r="C169" s="88"/>
      <c r="D169" s="1"/>
      <c r="E169" s="1"/>
      <c r="F169" s="1"/>
      <c r="G169" s="1"/>
      <c r="H169" s="20"/>
      <c r="I169" s="89"/>
      <c r="J169" s="47"/>
    </row>
    <row r="170" spans="1:10" s="48" customFormat="1" x14ac:dyDescent="0.25">
      <c r="A170" s="1"/>
      <c r="B170" s="1"/>
      <c r="C170" s="88"/>
      <c r="D170" s="1"/>
      <c r="E170" s="1"/>
      <c r="F170" s="1"/>
      <c r="G170" s="1"/>
      <c r="H170" s="20"/>
      <c r="I170" s="89"/>
      <c r="J170" s="47"/>
    </row>
    <row r="171" spans="1:10" s="48" customFormat="1" x14ac:dyDescent="0.25">
      <c r="A171" s="1"/>
      <c r="B171" s="1"/>
      <c r="C171" s="88"/>
      <c r="D171" s="1"/>
      <c r="E171" s="1"/>
      <c r="F171" s="1"/>
      <c r="G171" s="1"/>
      <c r="H171" s="20"/>
      <c r="I171" s="89"/>
      <c r="J171" s="47"/>
    </row>
    <row r="172" spans="1:10" s="48" customFormat="1" x14ac:dyDescent="0.25">
      <c r="A172" s="1"/>
      <c r="B172" s="1"/>
      <c r="C172" s="88"/>
      <c r="D172" s="1"/>
      <c r="E172" s="1"/>
      <c r="F172" s="1"/>
      <c r="G172" s="1"/>
      <c r="H172" s="20"/>
      <c r="I172" s="89"/>
      <c r="J172" s="47"/>
    </row>
    <row r="173" spans="1:10" s="48" customFormat="1" x14ac:dyDescent="0.25">
      <c r="A173" s="1"/>
      <c r="B173" s="1"/>
      <c r="C173" s="88"/>
      <c r="D173" s="1"/>
      <c r="E173" s="1"/>
      <c r="F173" s="1"/>
      <c r="G173" s="1"/>
      <c r="H173" s="20"/>
      <c r="I173" s="89"/>
      <c r="J173" s="47"/>
    </row>
    <row r="174" spans="1:10" s="48" customFormat="1" x14ac:dyDescent="0.25">
      <c r="A174" s="1"/>
      <c r="B174" s="1"/>
      <c r="C174" s="88"/>
      <c r="D174" s="1"/>
      <c r="E174" s="1"/>
      <c r="F174" s="1"/>
      <c r="G174" s="1"/>
      <c r="H174" s="20"/>
      <c r="I174" s="89"/>
      <c r="J174" s="47"/>
    </row>
    <row r="175" spans="1:10" s="48" customFormat="1" x14ac:dyDescent="0.25">
      <c r="A175" s="1"/>
      <c r="B175" s="1"/>
      <c r="C175" s="88"/>
      <c r="D175" s="1"/>
      <c r="E175" s="1"/>
      <c r="F175" s="1"/>
      <c r="G175" s="1"/>
      <c r="H175" s="20"/>
      <c r="I175" s="89"/>
      <c r="J175" s="47"/>
    </row>
    <row r="176" spans="1:10" s="48" customFormat="1" x14ac:dyDescent="0.25">
      <c r="A176" s="1"/>
      <c r="B176" s="1"/>
      <c r="C176" s="88"/>
      <c r="D176" s="1"/>
      <c r="E176" s="1"/>
      <c r="F176" s="1"/>
      <c r="G176" s="1"/>
      <c r="H176" s="20"/>
      <c r="I176" s="89"/>
      <c r="J176" s="47"/>
    </row>
    <row r="177" spans="1:10" s="48" customFormat="1" x14ac:dyDescent="0.25">
      <c r="A177" s="1"/>
      <c r="B177" s="1"/>
      <c r="C177" s="88"/>
      <c r="D177" s="1"/>
      <c r="E177" s="1"/>
      <c r="F177" s="1"/>
      <c r="G177" s="1"/>
      <c r="H177" s="20"/>
      <c r="I177" s="89"/>
      <c r="J177" s="47"/>
    </row>
    <row r="178" spans="1:10" s="48" customFormat="1" x14ac:dyDescent="0.25">
      <c r="A178" s="1"/>
      <c r="B178" s="1"/>
      <c r="C178" s="88"/>
      <c r="D178" s="1"/>
      <c r="E178" s="1"/>
      <c r="F178" s="1"/>
      <c r="G178" s="1"/>
      <c r="H178" s="20"/>
      <c r="I178" s="89"/>
      <c r="J178" s="47"/>
    </row>
    <row r="179" spans="1:10" s="48" customFormat="1" x14ac:dyDescent="0.25">
      <c r="A179" s="1"/>
      <c r="B179" s="1"/>
      <c r="C179" s="88"/>
      <c r="D179" s="1"/>
      <c r="E179" s="1"/>
      <c r="F179" s="1"/>
      <c r="G179" s="1"/>
      <c r="H179" s="20"/>
      <c r="I179" s="89"/>
      <c r="J179" s="47"/>
    </row>
    <row r="180" spans="1:10" s="48" customFormat="1" x14ac:dyDescent="0.25">
      <c r="A180" s="1"/>
      <c r="B180" s="1"/>
      <c r="C180" s="88"/>
      <c r="D180" s="1"/>
      <c r="E180" s="1"/>
      <c r="F180" s="1"/>
      <c r="G180" s="1"/>
      <c r="H180" s="20"/>
      <c r="I180" s="89"/>
      <c r="J180" s="47"/>
    </row>
    <row r="181" spans="1:10" s="48" customFormat="1" x14ac:dyDescent="0.25">
      <c r="A181" s="1"/>
      <c r="B181" s="1"/>
      <c r="C181" s="88"/>
      <c r="D181" s="1"/>
      <c r="E181" s="1"/>
      <c r="F181" s="1"/>
      <c r="G181" s="1"/>
      <c r="H181" s="20"/>
      <c r="I181" s="89"/>
      <c r="J181" s="47"/>
    </row>
    <row r="182" spans="1:10" s="48" customFormat="1" x14ac:dyDescent="0.25">
      <c r="A182" s="1"/>
      <c r="B182" s="1"/>
      <c r="C182" s="88"/>
      <c r="D182" s="1"/>
      <c r="E182" s="1"/>
      <c r="F182" s="1"/>
      <c r="G182" s="1"/>
      <c r="H182" s="20"/>
      <c r="I182" s="89"/>
      <c r="J182" s="47"/>
    </row>
    <row r="183" spans="1:10" s="48" customFormat="1" x14ac:dyDescent="0.25">
      <c r="A183" s="1"/>
      <c r="B183" s="1"/>
      <c r="C183" s="88"/>
      <c r="D183" s="1"/>
      <c r="E183" s="1"/>
      <c r="F183" s="1"/>
      <c r="G183" s="1"/>
      <c r="H183" s="20"/>
      <c r="I183" s="89"/>
      <c r="J183" s="47"/>
    </row>
    <row r="184" spans="1:10" s="48" customFormat="1" x14ac:dyDescent="0.25">
      <c r="A184" s="1"/>
      <c r="B184" s="1"/>
      <c r="C184" s="88"/>
      <c r="D184" s="1"/>
      <c r="E184" s="1"/>
      <c r="F184" s="1"/>
      <c r="G184" s="1"/>
      <c r="H184" s="20"/>
      <c r="I184" s="89"/>
      <c r="J184" s="47"/>
    </row>
    <row r="185" spans="1:10" s="48" customFormat="1" x14ac:dyDescent="0.25">
      <c r="A185" s="1"/>
      <c r="B185" s="1"/>
      <c r="C185" s="88"/>
      <c r="D185" s="1"/>
      <c r="E185" s="1"/>
      <c r="F185" s="1"/>
      <c r="G185" s="1"/>
      <c r="H185" s="20"/>
      <c r="I185" s="89"/>
      <c r="J185" s="47"/>
    </row>
    <row r="186" spans="1:10" s="48" customFormat="1" x14ac:dyDescent="0.25">
      <c r="A186" s="1"/>
      <c r="B186" s="1"/>
      <c r="C186" s="88"/>
      <c r="D186" s="1"/>
      <c r="E186" s="1"/>
      <c r="F186" s="1"/>
      <c r="G186" s="1"/>
      <c r="H186" s="20"/>
      <c r="I186" s="89"/>
      <c r="J186" s="47"/>
    </row>
    <row r="187" spans="1:10" s="48" customFormat="1" x14ac:dyDescent="0.25">
      <c r="A187" s="1"/>
      <c r="B187" s="1"/>
      <c r="C187" s="88"/>
      <c r="D187" s="1"/>
      <c r="E187" s="1"/>
      <c r="F187" s="1"/>
      <c r="G187" s="1"/>
      <c r="H187" s="20"/>
      <c r="I187" s="89"/>
      <c r="J187" s="47"/>
    </row>
    <row r="188" spans="1:10" s="48" customFormat="1" x14ac:dyDescent="0.25">
      <c r="A188" s="1"/>
      <c r="B188" s="1"/>
      <c r="C188" s="88"/>
      <c r="D188" s="1"/>
      <c r="E188" s="1"/>
      <c r="F188" s="1"/>
      <c r="G188" s="1"/>
      <c r="H188" s="20"/>
      <c r="I188" s="89"/>
      <c r="J188" s="47"/>
    </row>
    <row r="189" spans="1:10" s="48" customFormat="1" x14ac:dyDescent="0.25">
      <c r="A189" s="1"/>
      <c r="B189" s="1"/>
      <c r="C189" s="88"/>
      <c r="D189" s="1"/>
      <c r="E189" s="1"/>
      <c r="F189" s="1"/>
      <c r="G189" s="1"/>
      <c r="H189" s="20"/>
      <c r="I189" s="89"/>
      <c r="J189" s="47"/>
    </row>
    <row r="190" spans="1:10" s="48" customFormat="1" x14ac:dyDescent="0.25">
      <c r="A190" s="1"/>
      <c r="B190" s="1"/>
      <c r="C190" s="88"/>
      <c r="D190" s="1"/>
      <c r="E190" s="1"/>
      <c r="F190" s="1"/>
      <c r="G190" s="1"/>
      <c r="H190" s="20"/>
      <c r="I190" s="89"/>
      <c r="J190" s="47"/>
    </row>
    <row r="191" spans="1:10" s="48" customFormat="1" x14ac:dyDescent="0.25">
      <c r="A191" s="1"/>
      <c r="B191" s="1"/>
      <c r="C191" s="88"/>
      <c r="D191" s="1"/>
      <c r="E191" s="1"/>
      <c r="F191" s="1"/>
      <c r="G191" s="1"/>
      <c r="H191" s="20"/>
      <c r="I191" s="89"/>
      <c r="J191" s="47"/>
    </row>
    <row r="192" spans="1:10" s="48" customFormat="1" x14ac:dyDescent="0.25">
      <c r="A192" s="1"/>
      <c r="B192" s="1"/>
      <c r="C192" s="88"/>
      <c r="D192" s="1"/>
      <c r="E192" s="1"/>
      <c r="F192" s="1"/>
      <c r="G192" s="1"/>
      <c r="H192" s="20"/>
      <c r="I192" s="89"/>
      <c r="J192" s="47"/>
    </row>
    <row r="193" spans="1:10" s="48" customFormat="1" x14ac:dyDescent="0.25">
      <c r="A193" s="1"/>
      <c r="B193" s="1"/>
      <c r="C193" s="88"/>
      <c r="D193" s="1"/>
      <c r="E193" s="1"/>
      <c r="F193" s="1"/>
      <c r="G193" s="1"/>
      <c r="H193" s="20"/>
      <c r="I193" s="89"/>
      <c r="J193" s="47"/>
    </row>
    <row r="194" spans="1:10" s="48" customFormat="1" x14ac:dyDescent="0.25">
      <c r="A194" s="1"/>
      <c r="B194" s="1"/>
      <c r="C194" s="88"/>
      <c r="D194" s="1"/>
      <c r="E194" s="1"/>
      <c r="F194" s="1"/>
      <c r="G194" s="1"/>
      <c r="H194" s="20"/>
      <c r="I194" s="89"/>
      <c r="J194" s="47"/>
    </row>
    <row r="195" spans="1:10" s="48" customFormat="1" x14ac:dyDescent="0.25">
      <c r="A195" s="1"/>
      <c r="B195" s="1"/>
      <c r="C195" s="88"/>
      <c r="D195" s="1"/>
      <c r="E195" s="1"/>
      <c r="F195" s="1"/>
      <c r="G195" s="1"/>
      <c r="H195" s="20"/>
      <c r="I195" s="89"/>
      <c r="J195" s="47"/>
    </row>
    <row r="196" spans="1:10" s="48" customFormat="1" x14ac:dyDescent="0.25">
      <c r="A196" s="1"/>
      <c r="B196" s="1"/>
      <c r="C196" s="88"/>
      <c r="D196" s="1"/>
      <c r="E196" s="1"/>
      <c r="F196" s="1"/>
      <c r="G196" s="1"/>
      <c r="H196" s="20"/>
      <c r="I196" s="89"/>
      <c r="J196" s="47"/>
    </row>
    <row r="197" spans="1:10" s="48" customFormat="1" x14ac:dyDescent="0.25">
      <c r="A197" s="1"/>
      <c r="B197" s="1"/>
      <c r="C197" s="88"/>
      <c r="D197" s="1"/>
      <c r="E197" s="1"/>
      <c r="F197" s="1"/>
      <c r="G197" s="1"/>
      <c r="H197" s="20"/>
      <c r="I197" s="89"/>
      <c r="J197" s="47"/>
    </row>
    <row r="198" spans="1:10" s="48" customFormat="1" x14ac:dyDescent="0.25">
      <c r="A198" s="1"/>
      <c r="B198" s="1"/>
      <c r="C198" s="88"/>
      <c r="D198" s="1"/>
      <c r="E198" s="1"/>
      <c r="F198" s="1"/>
      <c r="G198" s="1"/>
      <c r="H198" s="20"/>
      <c r="I198" s="89"/>
      <c r="J198" s="47"/>
    </row>
    <row r="199" spans="1:10" x14ac:dyDescent="0.25">
      <c r="A199" s="22"/>
      <c r="B199" s="22"/>
      <c r="C199" s="96"/>
      <c r="D199" s="22"/>
      <c r="E199" s="22"/>
      <c r="F199" s="22"/>
      <c r="G199" s="22"/>
      <c r="H199" s="23"/>
      <c r="I199" s="97"/>
      <c r="J199" s="24"/>
    </row>
    <row r="200" spans="1:10" x14ac:dyDescent="0.25">
      <c r="A200" s="22"/>
      <c r="B200" s="22"/>
      <c r="C200" s="96"/>
      <c r="D200" s="22"/>
      <c r="E200" s="22"/>
      <c r="F200" s="22"/>
      <c r="G200" s="22"/>
      <c r="H200" s="23"/>
      <c r="I200" s="97"/>
      <c r="J200" s="24"/>
    </row>
  </sheetData>
  <mergeCells count="13">
    <mergeCell ref="H69:L69"/>
    <mergeCell ref="H62:L62"/>
    <mergeCell ref="H63:L63"/>
    <mergeCell ref="A51:A59"/>
    <mergeCell ref="B51:B59"/>
    <mergeCell ref="A1:C1"/>
    <mergeCell ref="H1:L1"/>
    <mergeCell ref="H64:L64"/>
    <mergeCell ref="D1:G1"/>
    <mergeCell ref="A3:A30"/>
    <mergeCell ref="B3:B30"/>
    <mergeCell ref="A31:A50"/>
    <mergeCell ref="B31:B50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115" t="s">
        <v>11</v>
      </c>
      <c r="B1" s="115"/>
      <c r="C1" s="115"/>
      <c r="D1" s="115"/>
      <c r="E1" s="115"/>
      <c r="F1" s="115"/>
      <c r="G1" s="115"/>
      <c r="H1" s="115"/>
    </row>
    <row r="2" spans="1:8" ht="20.25" x14ac:dyDescent="0.2">
      <c r="B2" s="3"/>
    </row>
    <row r="3" spans="1:8" ht="47.25" customHeight="1" x14ac:dyDescent="0.2">
      <c r="A3" s="116" t="s">
        <v>12</v>
      </c>
      <c r="B3" s="116"/>
      <c r="C3" s="116"/>
      <c r="D3" s="116"/>
      <c r="E3" s="116"/>
      <c r="F3" s="116"/>
      <c r="G3" s="116"/>
      <c r="H3" s="116"/>
    </row>
    <row r="4" spans="1:8" ht="35.25" customHeight="1" x14ac:dyDescent="0.2">
      <c r="B4" s="4"/>
    </row>
    <row r="5" spans="1:8" ht="15" customHeight="1" x14ac:dyDescent="0.2">
      <c r="A5" s="117" t="s">
        <v>13</v>
      </c>
      <c r="B5" s="117"/>
      <c r="C5" s="117"/>
      <c r="D5" s="117"/>
      <c r="E5" s="117"/>
      <c r="F5" s="117"/>
      <c r="G5" s="117"/>
      <c r="H5" s="117"/>
    </row>
    <row r="6" spans="1:8" ht="15" customHeight="1" x14ac:dyDescent="0.2">
      <c r="A6" s="117" t="s">
        <v>14</v>
      </c>
      <c r="B6" s="117"/>
      <c r="C6" s="117"/>
      <c r="D6" s="117"/>
      <c r="E6" s="117"/>
      <c r="F6" s="117"/>
      <c r="G6" s="117"/>
      <c r="H6" s="117"/>
    </row>
    <row r="7" spans="1:8" ht="15" customHeight="1" x14ac:dyDescent="0.2">
      <c r="A7" s="117" t="s">
        <v>15</v>
      </c>
      <c r="B7" s="117"/>
      <c r="C7" s="117"/>
      <c r="D7" s="117"/>
      <c r="E7" s="117"/>
      <c r="F7" s="117"/>
      <c r="G7" s="117"/>
      <c r="H7" s="117"/>
    </row>
    <row r="8" spans="1:8" ht="15" customHeight="1" x14ac:dyDescent="0.2">
      <c r="A8" s="117" t="s">
        <v>16</v>
      </c>
      <c r="B8" s="117"/>
      <c r="C8" s="117"/>
      <c r="D8" s="117"/>
      <c r="E8" s="117"/>
      <c r="F8" s="117"/>
      <c r="G8" s="117"/>
      <c r="H8" s="117"/>
    </row>
    <row r="9" spans="1:8" ht="30" customHeight="1" x14ac:dyDescent="0.2">
      <c r="B9" s="5"/>
    </row>
    <row r="10" spans="1:8" ht="105" customHeight="1" x14ac:dyDescent="0.2">
      <c r="A10" s="118" t="s">
        <v>17</v>
      </c>
      <c r="B10" s="118"/>
      <c r="C10" s="118"/>
      <c r="D10" s="118"/>
      <c r="E10" s="118"/>
      <c r="F10" s="118"/>
      <c r="G10" s="118"/>
      <c r="H10" s="118"/>
    </row>
    <row r="11" spans="1:8" ht="15.75" thickBot="1" x14ac:dyDescent="0.25">
      <c r="B11" s="6"/>
    </row>
    <row r="12" spans="1:8" ht="48.75" thickBot="1" x14ac:dyDescent="0.25">
      <c r="A12" s="7" t="s">
        <v>10</v>
      </c>
      <c r="B12" s="7" t="s">
        <v>8</v>
      </c>
      <c r="C12" s="8" t="s">
        <v>18</v>
      </c>
      <c r="D12" s="8" t="s">
        <v>9</v>
      </c>
      <c r="E12" s="8" t="s">
        <v>19</v>
      </c>
      <c r="F12" s="8" t="s">
        <v>20</v>
      </c>
      <c r="G12" s="8" t="s">
        <v>21</v>
      </c>
      <c r="H12" s="8" t="s">
        <v>22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119" t="s">
        <v>23</v>
      </c>
      <c r="B19" s="119"/>
      <c r="C19" s="119"/>
      <c r="D19" s="119"/>
      <c r="E19" s="119"/>
      <c r="F19" s="119"/>
      <c r="G19" s="119"/>
      <c r="H19" s="119"/>
    </row>
    <row r="20" spans="1:8" ht="14.25" x14ac:dyDescent="0.2">
      <c r="A20" s="120" t="s">
        <v>24</v>
      </c>
      <c r="B20" s="120"/>
      <c r="C20" s="120"/>
      <c r="D20" s="120"/>
      <c r="E20" s="120"/>
      <c r="F20" s="120"/>
      <c r="G20" s="120"/>
      <c r="H20" s="120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121" t="s">
        <v>25</v>
      </c>
      <c r="B24" s="121"/>
      <c r="C24" s="121"/>
      <c r="D24" s="121"/>
      <c r="E24" s="121"/>
      <c r="F24" s="121"/>
      <c r="G24" s="121"/>
      <c r="H24" s="121"/>
    </row>
    <row r="25" spans="1:8" ht="15" customHeight="1" x14ac:dyDescent="0.2">
      <c r="A25" s="121" t="s">
        <v>26</v>
      </c>
      <c r="B25" s="121"/>
      <c r="C25" s="121"/>
      <c r="D25" s="121"/>
      <c r="E25" s="121"/>
      <c r="F25" s="121"/>
      <c r="G25" s="121"/>
      <c r="H25" s="121"/>
    </row>
    <row r="26" spans="1:8" ht="15" customHeight="1" x14ac:dyDescent="0.2">
      <c r="A26" s="114" t="s">
        <v>27</v>
      </c>
      <c r="B26" s="114"/>
      <c r="C26" s="114"/>
      <c r="D26" s="114"/>
      <c r="E26" s="114"/>
      <c r="F26" s="114"/>
      <c r="G26" s="114"/>
      <c r="H26" s="11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ESAG</vt:lpstr>
      <vt:lpstr>CEAD</vt:lpstr>
      <vt:lpstr>CEART</vt:lpstr>
      <vt:lpstr>FAED</vt:lpstr>
      <vt:lpstr>CEFID</vt:lpstr>
      <vt:lpstr>CERES</vt:lpstr>
      <vt:lpstr>CESFI</vt:lpstr>
      <vt:lpstr>CCT</vt:lpstr>
      <vt:lpstr>CAV</vt:lpstr>
      <vt:lpstr>CEO</vt:lpstr>
      <vt:lpstr>CEPLAN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2016-06-16T19:50:06Z</dcterms:modified>
</cp:coreProperties>
</file>