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067-2015 - UDESC - Materiais de limpeza - Lotes 14 e 20 - Vig 14.06.16\"/>
    </mc:Choice>
  </mc:AlternateContent>
  <bookViews>
    <workbookView xWindow="0" yWindow="0" windowWidth="7470" windowHeight="4710" tabRatio="857" activeTab="13"/>
  </bookViews>
  <sheets>
    <sheet name="Reitoria" sheetId="75" r:id="rId1"/>
    <sheet name="ESAG" sheetId="150" r:id="rId2"/>
    <sheet name="CEART" sheetId="151" r:id="rId3"/>
    <sheet name="CEFID" sheetId="152" r:id="rId4"/>
    <sheet name="FAED" sheetId="153" r:id="rId5"/>
    <sheet name="CEAD" sheetId="154" r:id="rId6"/>
    <sheet name="CCT" sheetId="155" r:id="rId7"/>
    <sheet name="CEPLAN" sheetId="156" r:id="rId8"/>
    <sheet name="CAV" sheetId="157" r:id="rId9"/>
    <sheet name="CEO" sheetId="158" r:id="rId10"/>
    <sheet name="CEAVI" sheetId="159" r:id="rId11"/>
    <sheet name="CESFI" sheetId="160" r:id="rId12"/>
    <sheet name="CERES" sheetId="161" r:id="rId13"/>
    <sheet name="GESTOR" sheetId="162" r:id="rId14"/>
    <sheet name="Modelo Anexo II IN 002_2014" sheetId="77" r:id="rId15"/>
  </sheets>
  <definedNames>
    <definedName name="diasuteis" localSheetId="8">#REF!</definedName>
    <definedName name="diasuteis" localSheetId="6">#REF!</definedName>
    <definedName name="diasuteis" localSheetId="5">#REF!</definedName>
    <definedName name="diasuteis" localSheetId="2">#REF!</definedName>
    <definedName name="diasuteis" localSheetId="10">#REF!</definedName>
    <definedName name="diasuteis" localSheetId="3">#REF!</definedName>
    <definedName name="diasuteis" localSheetId="9">#REF!</definedName>
    <definedName name="diasuteis" localSheetId="7">#REF!</definedName>
    <definedName name="diasuteis" localSheetId="12">#REF!</definedName>
    <definedName name="diasuteis" localSheetId="11">#REF!</definedName>
    <definedName name="diasuteis" localSheetId="1">#REF!</definedName>
    <definedName name="diasuteis" localSheetId="4">#REF!</definedName>
    <definedName name="diasuteis" localSheetId="13">#REF!</definedName>
    <definedName name="diasuteis" localSheetId="0">#REF!</definedName>
    <definedName name="diasuteis">#REF!</definedName>
    <definedName name="Ferias" localSheetId="5">#REF!</definedName>
    <definedName name="Ferias" localSheetId="3">#REF!</definedName>
    <definedName name="Ferias" localSheetId="9">#REF!</definedName>
    <definedName name="Ferias" localSheetId="7">#REF!</definedName>
    <definedName name="Ferias" localSheetId="12">#REF!</definedName>
    <definedName name="Ferias" localSheetId="11">#REF!</definedName>
    <definedName name="Ferias" localSheetId="1">#REF!</definedName>
    <definedName name="Ferias" localSheetId="13">#REF!</definedName>
    <definedName name="Ferias">#REF!</definedName>
    <definedName name="RD" localSheetId="5">OFFSET(#REF!,(MATCH(SMALL(#REF!,ROW()-10),#REF!,0)-1),0)</definedName>
    <definedName name="RD" localSheetId="3">OFFSET(#REF!,(MATCH(SMALL(#REF!,ROW()-10),#REF!,0)-1),0)</definedName>
    <definedName name="RD" localSheetId="9">OFFSET(#REF!,(MATCH(SMALL(#REF!,ROW()-10),#REF!,0)-1),0)</definedName>
    <definedName name="RD" localSheetId="7">OFFSET(#REF!,(MATCH(SMALL(#REF!,ROW()-10),#REF!,0)-1),0)</definedName>
    <definedName name="RD" localSheetId="12">OFFSET(#REF!,(MATCH(SMALL(#REF!,ROW()-10),#REF!,0)-1),0)</definedName>
    <definedName name="RD" localSheetId="11">OFFSET(#REF!,(MATCH(SMALL(#REF!,ROW()-10),#REF!,0)-1),0)</definedName>
    <definedName name="RD" localSheetId="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5" i="75" l="1"/>
  <c r="J6" i="75"/>
  <c r="J7" i="75"/>
  <c r="J8" i="75"/>
  <c r="J4" i="75"/>
  <c r="I3" i="162" l="1"/>
  <c r="L3" i="162" s="1"/>
  <c r="I4" i="162"/>
  <c r="L4" i="162" s="1"/>
  <c r="I5" i="162"/>
  <c r="L5" i="162" s="1"/>
  <c r="I6" i="162"/>
  <c r="L6" i="162" s="1"/>
  <c r="I7" i="162"/>
  <c r="L7" i="162" s="1"/>
  <c r="L8" i="162" l="1"/>
  <c r="M14" i="162" s="1"/>
  <c r="J8" i="161"/>
  <c r="K8" i="161" s="1"/>
  <c r="J7" i="161"/>
  <c r="K7" i="161" s="1"/>
  <c r="J6" i="161"/>
  <c r="K6" i="161" s="1"/>
  <c r="J5" i="161"/>
  <c r="K5" i="161" s="1"/>
  <c r="J4" i="161"/>
  <c r="K4" i="161" s="1"/>
  <c r="J8" i="160"/>
  <c r="K8" i="160" s="1"/>
  <c r="J7" i="160"/>
  <c r="K7" i="160" s="1"/>
  <c r="J6" i="160"/>
  <c r="K6" i="160" s="1"/>
  <c r="J5" i="160"/>
  <c r="K5" i="160" s="1"/>
  <c r="J4" i="160"/>
  <c r="K4" i="160" s="1"/>
  <c r="J8" i="159"/>
  <c r="K8" i="159" s="1"/>
  <c r="J7" i="159"/>
  <c r="K7" i="159" s="1"/>
  <c r="J6" i="159"/>
  <c r="K6" i="159" s="1"/>
  <c r="J5" i="159"/>
  <c r="K5" i="159" s="1"/>
  <c r="J4" i="159"/>
  <c r="K4" i="159" s="1"/>
  <c r="J8" i="158"/>
  <c r="K8" i="158" s="1"/>
  <c r="J7" i="158"/>
  <c r="K7" i="158" s="1"/>
  <c r="J6" i="158"/>
  <c r="K6" i="158" s="1"/>
  <c r="J5" i="158"/>
  <c r="K5" i="158" s="1"/>
  <c r="J4" i="158"/>
  <c r="K4" i="158" s="1"/>
  <c r="J8" i="157"/>
  <c r="K8" i="157" s="1"/>
  <c r="J7" i="157"/>
  <c r="K7" i="157" s="1"/>
  <c r="J6" i="157"/>
  <c r="K6" i="157" s="1"/>
  <c r="J5" i="157"/>
  <c r="K5" i="157" s="1"/>
  <c r="J4" i="157"/>
  <c r="K4" i="157" s="1"/>
  <c r="J8" i="156"/>
  <c r="K8" i="156" s="1"/>
  <c r="J7" i="156"/>
  <c r="K7" i="156" s="1"/>
  <c r="J6" i="156"/>
  <c r="K6" i="156" s="1"/>
  <c r="J5" i="156"/>
  <c r="K5" i="156" s="1"/>
  <c r="J4" i="156"/>
  <c r="K4" i="156" s="1"/>
  <c r="J8" i="155"/>
  <c r="K8" i="155" s="1"/>
  <c r="J7" i="155"/>
  <c r="K7" i="155" s="1"/>
  <c r="J6" i="155"/>
  <c r="K6" i="155" s="1"/>
  <c r="J5" i="155"/>
  <c r="K5" i="155" s="1"/>
  <c r="J4" i="155"/>
  <c r="K4" i="155" s="1"/>
  <c r="J8" i="154"/>
  <c r="K8" i="154" s="1"/>
  <c r="J7" i="154"/>
  <c r="K7" i="154" s="1"/>
  <c r="J6" i="154"/>
  <c r="K6" i="154" s="1"/>
  <c r="J5" i="154"/>
  <c r="K5" i="154" s="1"/>
  <c r="J4" i="154"/>
  <c r="K4" i="154" s="1"/>
  <c r="J8" i="153"/>
  <c r="K8" i="153" s="1"/>
  <c r="J7" i="153"/>
  <c r="K7" i="153" s="1"/>
  <c r="J6" i="153"/>
  <c r="K6" i="153" s="1"/>
  <c r="J5" i="153"/>
  <c r="K5" i="153" s="1"/>
  <c r="J4" i="153"/>
  <c r="K4" i="153" s="1"/>
  <c r="J8" i="152"/>
  <c r="K8" i="152" s="1"/>
  <c r="J7" i="152"/>
  <c r="K7" i="152" s="1"/>
  <c r="J6" i="152"/>
  <c r="K6" i="152" s="1"/>
  <c r="J5" i="152"/>
  <c r="K5" i="152" s="1"/>
  <c r="J4" i="152"/>
  <c r="K4" i="152" s="1"/>
  <c r="J8" i="151"/>
  <c r="K8" i="151" s="1"/>
  <c r="J7" i="151"/>
  <c r="K7" i="151" s="1"/>
  <c r="J6" i="151"/>
  <c r="K6" i="151" s="1"/>
  <c r="J5" i="151"/>
  <c r="K5" i="151" s="1"/>
  <c r="J4" i="151"/>
  <c r="K4" i="151" s="1"/>
  <c r="J8" i="150"/>
  <c r="K8" i="150" s="1"/>
  <c r="J7" i="150"/>
  <c r="K7" i="150" s="1"/>
  <c r="J6" i="150"/>
  <c r="K6" i="150" s="1"/>
  <c r="J5" i="150"/>
  <c r="K5" i="150" s="1"/>
  <c r="J4" i="150"/>
  <c r="K4" i="150" s="1"/>
  <c r="J3" i="162" l="1"/>
  <c r="M3" i="162" s="1"/>
  <c r="K4" i="75" l="1"/>
  <c r="K3" i="162"/>
  <c r="K5" i="75"/>
  <c r="J4" i="162"/>
  <c r="K8" i="75"/>
  <c r="J7" i="162"/>
  <c r="K7" i="75"/>
  <c r="J6" i="162"/>
  <c r="K6" i="75"/>
  <c r="J5" i="162"/>
  <c r="K7" i="162" l="1"/>
  <c r="M7" i="162"/>
  <c r="K5" i="162"/>
  <c r="M5" i="162"/>
  <c r="K6" i="162"/>
  <c r="M6" i="162"/>
  <c r="K4" i="162"/>
  <c r="M4" i="162"/>
  <c r="M8" i="162" l="1"/>
  <c r="M15" i="162" s="1"/>
  <c r="M17" i="162" s="1"/>
</calcChain>
</file>

<file path=xl/sharedStrings.xml><?xml version="1.0" encoding="utf-8"?>
<sst xmlns="http://schemas.openxmlformats.org/spreadsheetml/2006/main" count="582" uniqueCount="91">
  <si>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</si>
  <si>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</si>
  <si>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</si>
  <si>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</si>
  <si>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</si>
  <si>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</si>
  <si>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</si>
  <si>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</si>
  <si>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</si>
  <si>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</si>
  <si>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</si>
  <si>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</si>
  <si>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</si>
  <si>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</si>
  <si>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</si>
  <si>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</si>
  <si>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</si>
  <si>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</si>
  <si>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</si>
  <si>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</si>
  <si>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</si>
  <si>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</si>
  <si>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</si>
  <si>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</si>
  <si>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</si>
  <si>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</si>
  <si>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</si>
  <si>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</si>
  <si>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</si>
  <si>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</si>
  <si>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</si>
  <si>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</si>
  <si>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</si>
  <si>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</si>
  <si>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</si>
  <si>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</si>
  <si>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</si>
  <si>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UNIDADE</t>
  </si>
  <si>
    <t>MARCA</t>
  </si>
  <si>
    <t xml:space="preserve"> AF/OS nº  xxxx/2015 Qtde. DT</t>
  </si>
  <si>
    <t>CENTRO PARTICIPANTE: CAV</t>
  </si>
  <si>
    <t>CENTRO PARTICIPANTE: ESAG</t>
  </si>
  <si>
    <t>Rolo</t>
  </si>
  <si>
    <t>Pacote</t>
  </si>
  <si>
    <t>DETALHAMENTO</t>
  </si>
  <si>
    <t>CENTRO PARTICIPANTE: FAED</t>
  </si>
  <si>
    <t>CENTRO PARTICIPANTE: CEFID</t>
  </si>
  <si>
    <t>PROCESSO: 0067/2015/UDESC</t>
  </si>
  <si>
    <t>339030.22</t>
  </si>
  <si>
    <t>CENTRO PARTICIPANTE: REITORIA</t>
  </si>
  <si>
    <r>
      <t xml:space="preserve">Papel higiênico, folha simples, de qualidade, na cor branca, 100% celulose virgem, fibras naturais, sem pigmentação aparente, gramatura mínima de 16g/m2, neutro, macio, com alto poder de absorção, com distribuição homogênea das fibras ao longo do papel, sem rebarbas no corte lateral; </t>
    </r>
    <r>
      <rPr>
        <b/>
        <sz val="11"/>
        <color indexed="8"/>
        <rFont val="Calibri"/>
        <family val="2"/>
        <scheme val="minor"/>
      </rPr>
      <t>rolo com 500 metros X 10cm de largura</t>
    </r>
    <r>
      <rPr>
        <sz val="11"/>
        <color indexed="8"/>
        <rFont val="Calibri"/>
        <family val="2"/>
        <scheme val="minor"/>
      </rPr>
      <t xml:space="preserve">, embalado em fardo com 08 rolos. (A vencedora apresentará, em até 02 dias úteis: Laudo Microbiológico, conforme Portaria MS nº 1.480 de 31/12/90, de laboratório credenciado pelo INMETRO, ou habilitado no REBLAS/ANVISA.  Será analisada a </t>
    </r>
    <r>
      <rPr>
        <b/>
        <sz val="11"/>
        <color indexed="8"/>
        <rFont val="Calibri"/>
        <family val="2"/>
        <scheme val="minor"/>
      </rPr>
      <t>amostra</t>
    </r>
    <r>
      <rPr>
        <sz val="11"/>
        <color indexed="8"/>
        <rFont val="Calibri"/>
        <family val="2"/>
        <scheme val="minor"/>
      </rPr>
      <t xml:space="preserve"> pelo responsável técnico, através da aplicação da fórmula - peso mínimo: 500X0,10X16=800 gramas).</t>
    </r>
  </si>
  <si>
    <r>
      <t xml:space="preserve">Saco para lixo doméstico, de polietileno, capacidade 100 litros, medindo 75 cm x 105 cm, (variação de ± 1cm), com no mínimo 0,10 mm de espessura, de qualquer cor, exceto branco; </t>
    </r>
    <r>
      <rPr>
        <b/>
        <sz val="11"/>
        <color indexed="8"/>
        <rFont val="Calibri"/>
        <family val="2"/>
        <scheme val="minor"/>
      </rPr>
      <t>embalados em pacotes com 5 unidades e acondicionados em fardo resistente com 20 pacotes</t>
    </r>
    <r>
      <rPr>
        <sz val="11"/>
        <color indexed="8"/>
        <rFont val="Calibri"/>
        <family val="2"/>
        <scheme val="minor"/>
      </rPr>
      <t xml:space="preserve">, conforme normas da ABNT 9191:2008. O material não pode expelir odor desagradável. (A vencedora deverá apresentar: ensaios previstos na NBR 9191:2008.). Será analisada a </t>
    </r>
    <r>
      <rPr>
        <b/>
        <sz val="11"/>
        <color indexed="8"/>
        <rFont val="Calibri"/>
        <family val="2"/>
        <scheme val="minor"/>
      </rPr>
      <t>amostra</t>
    </r>
    <r>
      <rPr>
        <sz val="11"/>
        <color indexed="8"/>
        <rFont val="Calibri"/>
        <family val="2"/>
        <scheme val="minor"/>
      </rPr>
      <t xml:space="preserve"> pelo responsável técnico, através da conferências das medidas com o uso de uma trena e um micrômetro. Trazer a embalagem lacrada de fábrica.</t>
    </r>
  </si>
  <si>
    <r>
      <t>Saco para lixo doméstico, de polietileno, capacidade 30 litros, medindo aproximadamente 59 cm x 62 cm, com no mínimo 0,07 mm de espessura, de qualquer cor, exceto branco;</t>
    </r>
    <r>
      <rPr>
        <b/>
        <sz val="11"/>
        <color indexed="8"/>
        <rFont val="Calibri"/>
        <family val="2"/>
        <scheme val="minor"/>
      </rPr>
      <t xml:space="preserve"> embalados em pacotes com 10 unidades e acondicionados em fardo resistente com 10 pacotes</t>
    </r>
    <r>
      <rPr>
        <sz val="11"/>
        <color indexed="8"/>
        <rFont val="Calibri"/>
        <family val="2"/>
        <scheme val="minor"/>
      </rPr>
      <t xml:space="preserve">, conforme normas da ABNT. O material não pode expelir odor desagradável. (A vencedora deverá apresentar: ensaios previstos na NBR 9191:2008). Será analisada a </t>
    </r>
    <r>
      <rPr>
        <b/>
        <sz val="11"/>
        <color indexed="8"/>
        <rFont val="Calibri"/>
        <family val="2"/>
        <scheme val="minor"/>
      </rPr>
      <t>amostra</t>
    </r>
    <r>
      <rPr>
        <sz val="11"/>
        <color indexed="8"/>
        <rFont val="Calibri"/>
        <family val="2"/>
        <scheme val="minor"/>
      </rPr>
      <t xml:space="preserve"> pelo responsável técnico, através da conferências das medidas com o uso de uma trena e um micrômetro. Trazer a embalagem lacrada de fábrica.</t>
    </r>
  </si>
  <si>
    <r>
      <t xml:space="preserve">Saco para lixo doméstico, de polietileno, capacidade 50 litros, medindo aproximadamente 63 cm x 80 cm, com no mínimo 0,08 mm de espessura, de qualquer cor, exceto branco; </t>
    </r>
    <r>
      <rPr>
        <b/>
        <sz val="11"/>
        <color indexed="8"/>
        <rFont val="Calibri"/>
        <family val="2"/>
        <scheme val="minor"/>
      </rPr>
      <t>embalados em pacotes com 10 unidades e acondicionados em fardo resistente com 10 pacotes</t>
    </r>
    <r>
      <rPr>
        <sz val="11"/>
        <color indexed="8"/>
        <rFont val="Calibri"/>
        <family val="2"/>
        <scheme val="minor"/>
      </rPr>
      <t xml:space="preserve">, conforme normas da ABNT. O material não pode expelir odor desagradável. (A vencedora deverá apresentar: ensaios previstos na NBR 9191:2008). Será analisada a </t>
    </r>
    <r>
      <rPr>
        <b/>
        <sz val="11"/>
        <color indexed="8"/>
        <rFont val="Calibri"/>
        <family val="2"/>
        <scheme val="minor"/>
      </rPr>
      <t>amostra</t>
    </r>
    <r>
      <rPr>
        <sz val="11"/>
        <color indexed="8"/>
        <rFont val="Calibri"/>
        <family val="2"/>
        <scheme val="minor"/>
      </rPr>
      <t xml:space="preserve"> pelo responsável técnico, através da conferências das medidas com o uso de uma trena e um micrômetro. Trazer a embalagem lacrada de fábrica.</t>
    </r>
  </si>
  <si>
    <r>
      <t xml:space="preserve">Saco para lixo doméstico, de polietileno, capacidade 15 litros, medindo 39 cm x 58 cm, (variação de ± 1cm), com no mínimo 0,07 mm de espessura, de qualquer cor, exceto branco; embalados em </t>
    </r>
    <r>
      <rPr>
        <b/>
        <sz val="11"/>
        <color indexed="8"/>
        <rFont val="Calibri"/>
        <family val="2"/>
        <scheme val="minor"/>
      </rPr>
      <t>pacotes com 20 unidades e acondicionados em fardo resistente com 5 pacotes</t>
    </r>
    <r>
      <rPr>
        <sz val="11"/>
        <color indexed="8"/>
        <rFont val="Calibri"/>
        <family val="2"/>
        <scheme val="minor"/>
      </rPr>
      <t xml:space="preserve">, conforme normas da ABNT 9191:2008. O material não pode expelir odor desagradável. (A vencedora deverá apresentar: ensaios previstos na NBR 9191:2008). Será analisada a </t>
    </r>
    <r>
      <rPr>
        <b/>
        <sz val="11"/>
        <color indexed="8"/>
        <rFont val="Calibri"/>
        <family val="2"/>
        <scheme val="minor"/>
      </rPr>
      <t>amostra</t>
    </r>
    <r>
      <rPr>
        <sz val="11"/>
        <color indexed="8"/>
        <rFont val="Calibri"/>
        <family val="2"/>
        <scheme val="minor"/>
      </rPr>
      <t xml:space="preserve"> pelo responsável técnico, através da conferências das medidas com o uso de uma trena e um micrômetro. Trazer a embalagem lacrada de fábrica.</t>
    </r>
  </si>
  <si>
    <t>VIGÊNCIA DA ATA 15/06/2015 até 14/06/2016</t>
  </si>
  <si>
    <t>OBJETO: AQUISIÇÃO DE MATERIAL DE HIGIENE E LIMPEZA PARA A UDESC - Lotes 14 e 20</t>
  </si>
  <si>
    <t>VALPLASTIC / ABNT</t>
  </si>
  <si>
    <r>
      <rPr>
        <b/>
        <sz val="11"/>
        <rFont val="Calibri"/>
        <family val="2"/>
        <scheme val="minor"/>
      </rPr>
      <t>PARANÁ</t>
    </r>
    <r>
      <rPr>
        <sz val="11"/>
        <rFont val="Calibri"/>
        <family val="2"/>
        <scheme val="minor"/>
      </rPr>
      <t>/Extra Luxo</t>
    </r>
  </si>
  <si>
    <t>Valmira Ferreira dos Santos Regly ME</t>
  </si>
  <si>
    <t xml:space="preserve"> AF/OS nº  1127/2015 Qtde. DT</t>
  </si>
  <si>
    <t xml:space="preserve"> AF/OS nº  1161/2015 Qtde. DT</t>
  </si>
  <si>
    <t xml:space="preserve"> AF/OS nº  1136/2015 Qtde. DT</t>
  </si>
  <si>
    <t xml:space="preserve"> AF/OS nº  991/2015 Qtde. DT</t>
  </si>
  <si>
    <t xml:space="preserve"> AF/OS nº  1132/2015 Qtde. DT</t>
  </si>
  <si>
    <t xml:space="preserve"> AF/OS nº  1143/2015</t>
  </si>
  <si>
    <r>
      <t xml:space="preserve">Papel higiênico, folha simples, de qualidade, na cor branca, 100% celulose virgem, fibras naturais, sem pigmentação aparente, gramatura mínima de 16g/m2, neutro, macio, com alto poder de absorção, com distribuição homogênea das fibras ao longo do papel, sem rebarbas no corte lateral; </t>
    </r>
    <r>
      <rPr>
        <sz val="11"/>
        <color indexed="8"/>
        <rFont val="Calibri"/>
        <family val="2"/>
        <scheme val="minor"/>
      </rPr>
      <t>rolo com 500 metros X 10cm de largura, embalado em fardo com 08 rolos. (A vencedora apresentará, em até 02 dias úteis: Laudo Microbiológico, conforme Portaria MS nº 1.480 de 31/12/90, de laboratório credenciado pelo INMETRO, ou habilitado no REBLAS/ANVISA.  Será analisada a amostra pelo responsável técnico, através da aplicação da fórmula - peso mínimo: 500X0,10X16=800 gramas).</t>
    </r>
  </si>
  <si>
    <t>PARANÁ/Extra Luxo</t>
  </si>
  <si>
    <r>
      <t xml:space="preserve">Saco para lixo doméstico, de polietileno, capacidade 100 litros, medindo 75 cm x 105 cm, (variação de ± 1cm), com no mínimo 0,10 mm de espessura, de qualquer cor, exceto branco; </t>
    </r>
    <r>
      <rPr>
        <sz val="11"/>
        <color indexed="8"/>
        <rFont val="Calibri"/>
        <family val="2"/>
        <scheme val="minor"/>
      </rPr>
      <t>embalados em pacotes com 5 unidades e acondicionados em fardo resistente com 20 pacotes, conforme normas da ABNT 9191:2008. O material não pode expelir odor desagradável. (A vencedora deverá apresentar: ensaios previstos na NBR 9191:2008.). Será analisada a amostra pelo responsável técnico, através da conferências das medidas com o uso de uma trena e um micrômetro. Trazer a embalagem lacrada de fábrica.</t>
    </r>
  </si>
  <si>
    <r>
      <t>Saco para lixo doméstico, de polietileno, capacidade 30 litros, medindo aproximadamente 59 cm x 62 cm, com no mínimo 0,07 mm de espessura, de qualquer cor, exceto branco;</t>
    </r>
    <r>
      <rPr>
        <sz val="11"/>
        <color indexed="8"/>
        <rFont val="Calibri"/>
        <family val="2"/>
        <scheme val="minor"/>
      </rPr>
      <t xml:space="preserve"> embalados em pacotes com 10 unidades e acondicionados em fardo resistente com 10 pacotes, conforme normas da ABNT. O material não pode expelir odor desagradável. (A vencedora deverá apresentar: ensaios previstos na NBR 9191:2008). Será analisada a amostra pelo responsável técnico, através da conferências das medidas com o uso de uma trena e um micrômetro. Trazer a embalagem lacrada de fábrica.</t>
    </r>
  </si>
  <si>
    <r>
      <t xml:space="preserve">Saco para lixo doméstico, de polietileno, capacidade 50 litros, medindo aproximadamente 63 cm x 80 cm, com no mínimo 0,08 mm de espessura, de qualquer cor, exceto branco; </t>
    </r>
    <r>
      <rPr>
        <sz val="11"/>
        <color indexed="8"/>
        <rFont val="Calibri"/>
        <family val="2"/>
        <scheme val="minor"/>
      </rPr>
      <t>embalados em pacotes com 10 unidades e acondicionados em fardo resistente com 10 pacotes, conforme normas da ABNT. O material não pode expelir odor desagradável. (A vencedora deverá apresentar: ensaios previstos na NBR 9191:2008). Será analisada a amostra pelo responsável técnico, através da conferências das medidas com o uso de uma trena e um micrômetro. Trazer a embalagem lacrada de fábrica.</t>
    </r>
  </si>
  <si>
    <r>
      <t xml:space="preserve">Saco para lixo doméstico, de polietileno, capacidade 15 litros, medindo 39 cm x 58 cm, (variação de ± 1cm), com no mínimo 0,07 mm de espessura, de qualquer cor, exceto branco; embalados em </t>
    </r>
    <r>
      <rPr>
        <sz val="11"/>
        <color indexed="8"/>
        <rFont val="Calibri"/>
        <family val="2"/>
        <scheme val="minor"/>
      </rPr>
      <t>pacotes com 20 unidades e acondicionados em fardo resistente com 5 pacotes, conforme normas da ABNT 9191:2008. O material não pode expelir odor desagradável. (A vencedora deverá apresentar: ensaios previstos na NBR 9191:2008). Será analisada a amostra pelo responsável técnico, através da conferências das medidas com o uso de uma trena e um micrômetro. Trazer a embalagem lacrada de fábrica.</t>
    </r>
  </si>
  <si>
    <t xml:space="preserve"> AF/OS nº  1126/2015 Qtde. DT</t>
  </si>
  <si>
    <t xml:space="preserve"> AF/OS nº  500/2016 Qtde. DT</t>
  </si>
  <si>
    <t xml:space="preserve"> AF/OS nº  0435/2016 Qtde. DT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</si>
  <si>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</si>
  <si>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</si>
  <si>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</si>
  <si>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</si>
  <si>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</si>
  <si>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</si>
  <si>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</si>
  <si>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</si>
  <si>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Julho/2016</t>
  </si>
  <si>
    <t>Pregão 0067/2015/UDESC - SRP</t>
  </si>
  <si>
    <t>AQUISIÇÃO DE MATERIAL DE HIGIENE E LIMPEZA PARA A UDESC - Lotes 14 e 20</t>
  </si>
  <si>
    <t xml:space="preserve"> AF/OS nº  1153/2015 Qtde. DT</t>
  </si>
  <si>
    <t>cancelado</t>
  </si>
  <si>
    <t xml:space="preserve"> AF/OS nº  1156/2015 Qtde. DT</t>
  </si>
  <si>
    <t xml:space="preserve"> AF nº  1018/2015 Qtde. DT</t>
  </si>
  <si>
    <t xml:space="preserve"> AF/OS nº  1129/2015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</si>
</sst>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125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horizontal="center" vertical="center"/>
    </xf>
    <xf numFmtId="0" fontId="15" fillId="8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1" fontId="4" fillId="9" borderId="1" xfId="0" applyNumberFormat="1" applyFont="1" applyFill="1" applyBorder="1" applyAlignment="1">
      <alignment horizontal="center" vertical="center" wrapText="1"/>
    </xf>
    <xf numFmtId="166" fontId="4" fillId="10" borderId="1" xfId="0" applyNumberFormat="1" applyFont="1" applyFill="1" applyBorder="1" applyAlignment="1">
      <alignment horizontal="center" vertical="center" wrapText="1"/>
    </xf>
    <xf numFmtId="3" fontId="4" fillId="11" borderId="1" xfId="1" applyNumberFormat="1" applyFont="1" applyFill="1" applyBorder="1" applyAlignment="1" applyProtection="1">
      <alignment horizontal="center" vertical="center" wrapText="1"/>
      <protection locked="0"/>
    </xf>
    <xf numFmtId="49" fontId="4" fillId="7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  <protection locked="0"/>
    </xf>
    <xf numFmtId="3" fontId="4" fillId="12" borderId="1" xfId="1" applyNumberFormat="1" applyFont="1" applyFill="1" applyBorder="1" applyAlignment="1" applyProtection="1">
      <alignment horizontal="center" vertical="center"/>
      <protection locked="0"/>
    </xf>
    <xf numFmtId="0" fontId="4" fillId="9" borderId="1" xfId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9" fillId="15" borderId="11" xfId="1" applyFont="1" applyFill="1" applyBorder="1" applyAlignment="1" applyProtection="1">
      <alignment horizontal="left"/>
      <protection locked="0"/>
    </xf>
    <xf numFmtId="0" fontId="19" fillId="15" borderId="12" xfId="1" applyFont="1" applyFill="1" applyBorder="1" applyAlignment="1" applyProtection="1">
      <alignment horizontal="left"/>
      <protection locked="0"/>
    </xf>
    <xf numFmtId="1" fontId="19" fillId="15" borderId="12" xfId="1" applyNumberFormat="1" applyFont="1" applyFill="1" applyBorder="1" applyAlignment="1" applyProtection="1">
      <alignment horizontal="center"/>
      <protection locked="0"/>
    </xf>
    <xf numFmtId="0" fontId="19" fillId="15" borderId="14" xfId="1" applyFont="1" applyFill="1" applyBorder="1" applyAlignment="1" applyProtection="1">
      <alignment horizontal="left"/>
      <protection locked="0"/>
    </xf>
    <xf numFmtId="0" fontId="19" fillId="15" borderId="0" xfId="1" applyFont="1" applyFill="1" applyBorder="1" applyAlignment="1" applyProtection="1">
      <alignment horizontal="left"/>
      <protection locked="0"/>
    </xf>
    <xf numFmtId="1" fontId="19" fillId="15" borderId="0" xfId="1" applyNumberFormat="1" applyFont="1" applyFill="1" applyBorder="1" applyAlignment="1" applyProtection="1">
      <alignment horizontal="center"/>
      <protection locked="0"/>
    </xf>
    <xf numFmtId="0" fontId="19" fillId="15" borderId="9" xfId="1" applyFont="1" applyFill="1" applyBorder="1" applyAlignment="1" applyProtection="1">
      <alignment horizontal="left"/>
      <protection locked="0"/>
    </xf>
    <xf numFmtId="0" fontId="19" fillId="15" borderId="10" xfId="1" applyFont="1" applyFill="1" applyBorder="1" applyAlignment="1" applyProtection="1">
      <alignment horizontal="left"/>
      <protection locked="0"/>
    </xf>
    <xf numFmtId="1" fontId="19" fillId="15" borderId="10" xfId="1" applyNumberFormat="1" applyFont="1" applyFill="1" applyBorder="1" applyAlignment="1" applyProtection="1">
      <alignment horizontal="center"/>
      <protection locked="0"/>
    </xf>
    <xf numFmtId="44" fontId="4" fillId="2" borderId="1" xfId="13" applyFont="1" applyFill="1" applyBorder="1" applyAlignment="1" applyProtection="1">
      <alignment horizontal="center" vertical="center" wrapText="1"/>
    </xf>
    <xf numFmtId="44" fontId="4" fillId="14" borderId="1" xfId="13" applyFont="1" applyFill="1" applyBorder="1" applyAlignment="1">
      <alignment vertical="center" wrapText="1"/>
    </xf>
    <xf numFmtId="44" fontId="4" fillId="14" borderId="1" xfId="13" applyFont="1" applyFill="1" applyBorder="1" applyAlignment="1">
      <alignment wrapText="1"/>
    </xf>
    <xf numFmtId="44" fontId="4" fillId="0" borderId="0" xfId="13" applyFont="1" applyFill="1" applyAlignment="1">
      <alignment wrapText="1"/>
    </xf>
    <xf numFmtId="44" fontId="19" fillId="15" borderId="12" xfId="13" applyFont="1" applyFill="1" applyBorder="1" applyAlignment="1" applyProtection="1">
      <alignment horizontal="left"/>
      <protection locked="0"/>
    </xf>
    <xf numFmtId="44" fontId="19" fillId="15" borderId="6" xfId="13" applyFont="1" applyFill="1" applyBorder="1" applyAlignment="1" applyProtection="1">
      <alignment horizontal="right"/>
      <protection locked="0"/>
    </xf>
    <xf numFmtId="44" fontId="19" fillId="15" borderId="0" xfId="13" applyFont="1" applyFill="1" applyBorder="1" applyAlignment="1" applyProtection="1">
      <alignment horizontal="left"/>
      <protection locked="0"/>
    </xf>
    <xf numFmtId="44" fontId="19" fillId="15" borderId="7" xfId="13" applyFont="1" applyFill="1" applyBorder="1" applyAlignment="1" applyProtection="1">
      <alignment horizontal="right"/>
      <protection locked="0"/>
    </xf>
    <xf numFmtId="44" fontId="19" fillId="15" borderId="7" xfId="13" applyFont="1" applyFill="1" applyBorder="1" applyAlignment="1">
      <alignment horizontal="right"/>
    </xf>
    <xf numFmtId="44" fontId="19" fillId="15" borderId="10" xfId="13" applyFont="1" applyFill="1" applyBorder="1" applyAlignment="1" applyProtection="1">
      <alignment horizontal="left"/>
      <protection locked="0"/>
    </xf>
    <xf numFmtId="44" fontId="4" fillId="0" borderId="0" xfId="13" applyFont="1" applyAlignment="1">
      <alignment wrapText="1"/>
    </xf>
    <xf numFmtId="9" fontId="19" fillId="15" borderId="8" xfId="14" applyFont="1" applyFill="1" applyBorder="1" applyAlignment="1" applyProtection="1">
      <alignment horizontal="right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6" borderId="1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5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4" fillId="13" borderId="6" xfId="1" applyNumberFormat="1" applyFont="1" applyFill="1" applyBorder="1" applyAlignment="1" applyProtection="1">
      <alignment horizontal="center" vertical="center" wrapText="1"/>
      <protection locked="0"/>
    </xf>
    <xf numFmtId="3" fontId="4" fillId="13" borderId="8" xfId="1" applyNumberFormat="1" applyFont="1" applyFill="1" applyBorder="1" applyAlignment="1" applyProtection="1">
      <alignment horizontal="center" vertical="center" wrapText="1"/>
      <protection locked="0"/>
    </xf>
    <xf numFmtId="3" fontId="4" fillId="5" borderId="6" xfId="1" applyNumberFormat="1" applyFont="1" applyFill="1" applyBorder="1" applyAlignment="1" applyProtection="1">
      <alignment horizontal="center" vertical="center" wrapText="1"/>
      <protection locked="0"/>
    </xf>
    <xf numFmtId="3" fontId="4" fillId="5" borderId="8" xfId="1" applyNumberFormat="1" applyFont="1" applyFill="1" applyBorder="1" applyAlignment="1" applyProtection="1">
      <alignment horizontal="center" vertical="center" wrapText="1"/>
      <protection locked="0"/>
    </xf>
    <xf numFmtId="0" fontId="19" fillId="15" borderId="14" xfId="1" applyFont="1" applyFill="1" applyBorder="1" applyAlignment="1">
      <alignment vertical="center" wrapText="1"/>
    </xf>
    <xf numFmtId="0" fontId="19" fillId="15" borderId="0" xfId="1" applyFont="1" applyFill="1" applyBorder="1" applyAlignment="1">
      <alignment vertical="center" wrapText="1"/>
    </xf>
    <xf numFmtId="0" fontId="19" fillId="15" borderId="15" xfId="1" applyFont="1" applyFill="1" applyBorder="1" applyAlignment="1">
      <alignment vertical="center" wrapText="1"/>
    </xf>
    <xf numFmtId="0" fontId="19" fillId="15" borderId="9" xfId="1" applyFont="1" applyFill="1" applyBorder="1" applyAlignment="1">
      <alignment vertical="center" wrapText="1"/>
    </xf>
    <xf numFmtId="0" fontId="19" fillId="15" borderId="10" xfId="1" applyFont="1" applyFill="1" applyBorder="1" applyAlignment="1">
      <alignment vertical="center" wrapText="1"/>
    </xf>
    <xf numFmtId="0" fontId="19" fillId="15" borderId="16" xfId="1" applyFont="1" applyFill="1" applyBorder="1" applyAlignment="1">
      <alignment vertical="center" wrapText="1"/>
    </xf>
    <xf numFmtId="0" fontId="19" fillId="15" borderId="17" xfId="1" applyFont="1" applyFill="1" applyBorder="1" applyAlignment="1" applyProtection="1">
      <alignment horizontal="left"/>
      <protection locked="0"/>
    </xf>
    <xf numFmtId="0" fontId="19" fillId="15" borderId="18" xfId="1" applyFont="1" applyFill="1" applyBorder="1" applyAlignment="1" applyProtection="1">
      <alignment horizontal="left"/>
      <protection locked="0"/>
    </xf>
    <xf numFmtId="0" fontId="19" fillId="15" borderId="19" xfId="1" applyFont="1" applyFill="1" applyBorder="1" applyAlignment="1" applyProtection="1">
      <alignment horizontal="left"/>
      <protection locked="0"/>
    </xf>
    <xf numFmtId="0" fontId="4" fillId="6" borderId="1" xfId="0" applyNumberFormat="1" applyFont="1" applyFill="1" applyBorder="1" applyAlignment="1">
      <alignment horizontal="center" vertical="center" wrapText="1"/>
    </xf>
    <xf numFmtId="0" fontId="19" fillId="15" borderId="11" xfId="1" applyFont="1" applyFill="1" applyBorder="1" applyAlignment="1">
      <alignment vertical="center" wrapText="1"/>
    </xf>
    <xf numFmtId="0" fontId="19" fillId="15" borderId="12" xfId="1" applyFont="1" applyFill="1" applyBorder="1" applyAlignment="1">
      <alignment vertical="center" wrapText="1"/>
    </xf>
    <xf numFmtId="0" fontId="19" fillId="15" borderId="13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5">
    <cellStyle name="Moeda" xfId="13" builtinId="4"/>
    <cellStyle name="Moeda 2" xfId="5"/>
    <cellStyle name="Moeda 2 2" xfId="9"/>
    <cellStyle name="Moeda 3" xfId="8"/>
    <cellStyle name="Normal" xfId="0" builtinId="0"/>
    <cellStyle name="Normal 2" xfId="1"/>
    <cellStyle name="Porcentagem" xfId="14" builtinId="5"/>
    <cellStyle name="Porcentagem 2" xfId="12"/>
    <cellStyle name="Separador de milhares 2" xfId="2"/>
    <cellStyle name="Separador de milhares 2 2" xfId="7"/>
    <cellStyle name="Separador de milhares 2 2 2" xfId="11"/>
    <cellStyle name="Separador de milhares 2 3" xfId="6"/>
    <cellStyle name="Separador de milhares 2 3 2" xfId="10"/>
    <cellStyle name="Separador de milhares 3" xfId="3"/>
    <cellStyle name="Título 5" xfId="4"/>
  </cellStyles>
  <dxfs count="21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L8"/>
  <sheetViews>
    <sheetView zoomScale="80" zoomScaleNormal="80" workbookViewId="0">
      <selection activeCell="O4" sqref="O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4.28515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5.85546875" style="24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89</v>
      </c>
    </row>
    <row r="2" spans="1:12" ht="21.75" customHeight="1" x14ac:dyDescent="0.25">
      <c r="A2" s="89" t="s">
        <v>49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56">
        <v>42174</v>
      </c>
    </row>
    <row r="4" spans="1:12" ht="195" x14ac:dyDescent="0.25">
      <c r="A4" s="90" t="s">
        <v>59</v>
      </c>
      <c r="B4" s="86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1600</v>
      </c>
      <c r="J4" s="57">
        <f>I4-(SUM(L4:L4))</f>
        <v>1600</v>
      </c>
      <c r="K4" s="58" t="str">
        <f t="shared" ref="K4:K8" si="0">IF(J4&lt;0,"ATENÇÃO","OK")</f>
        <v>OK</v>
      </c>
      <c r="L4" s="31"/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3000</v>
      </c>
      <c r="J5" s="57">
        <f>I5-(SUM(L5:L5))</f>
        <v>2200</v>
      </c>
      <c r="K5" s="58" t="str">
        <f t="shared" si="0"/>
        <v>OK</v>
      </c>
      <c r="L5" s="47">
        <v>800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2000</v>
      </c>
      <c r="J6" s="57">
        <f>I6-(SUM(L6:L6))</f>
        <v>1600</v>
      </c>
      <c r="K6" s="58" t="str">
        <f t="shared" si="0"/>
        <v>OK</v>
      </c>
      <c r="L6" s="47">
        <v>400</v>
      </c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2000</v>
      </c>
      <c r="J7" s="57">
        <f>I7-(SUM(L7:L7))</f>
        <v>1750</v>
      </c>
      <c r="K7" s="58" t="str">
        <f t="shared" si="0"/>
        <v>OK</v>
      </c>
      <c r="L7" s="47">
        <v>250</v>
      </c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/>
      <c r="J8" s="57">
        <f>I8-(SUM(L8:L8))</f>
        <v>0</v>
      </c>
      <c r="K8" s="58" t="str">
        <f t="shared" si="0"/>
        <v>OK</v>
      </c>
      <c r="L8" s="31"/>
    </row>
  </sheetData>
  <mergeCells count="7">
    <mergeCell ref="D1:H1"/>
    <mergeCell ref="A2:K2"/>
    <mergeCell ref="A4:A8"/>
    <mergeCell ref="B5:B8"/>
    <mergeCell ref="L1:L2"/>
    <mergeCell ref="A1:C1"/>
    <mergeCell ref="I1:K1"/>
  </mergeCells>
  <phoneticPr fontId="0" type="noConversion"/>
  <conditionalFormatting sqref="L4">
    <cfRule type="cellIs" dxfId="20" priority="40" stopIfTrue="1" operator="greaterThan">
      <formula>0</formula>
    </cfRule>
    <cfRule type="cellIs" dxfId="19" priority="41" stopIfTrue="1" operator="greaterThan">
      <formula>0</formula>
    </cfRule>
    <cfRule type="cellIs" dxfId="18" priority="42" stopIfTrue="1" operator="greaterThan">
      <formula>0</formula>
    </cfRule>
  </conditionalFormatting>
  <conditionalFormatting sqref="L5:L8">
    <cfRule type="cellIs" dxfId="17" priority="37" stopIfTrue="1" operator="greaterThan">
      <formula>0</formula>
    </cfRule>
    <cfRule type="cellIs" dxfId="16" priority="38" stopIfTrue="1" operator="greaterThan">
      <formula>0</formula>
    </cfRule>
    <cfRule type="cellIs" dxfId="15" priority="3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0" zoomScaleNormal="80" workbookViewId="0">
      <selection activeCell="L4" sqref="L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2" style="24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86</v>
      </c>
    </row>
    <row r="2" spans="1:12" ht="21.75" customHeight="1" x14ac:dyDescent="0.25">
      <c r="A2" s="89" t="s">
        <v>41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61" t="s">
        <v>2</v>
      </c>
    </row>
    <row r="4" spans="1:12" ht="195" x14ac:dyDescent="0.25">
      <c r="A4" s="90" t="s">
        <v>59</v>
      </c>
      <c r="B4" s="49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4160</v>
      </c>
      <c r="J4" s="57">
        <f>I4-(SUM(L4:L4))</f>
        <v>4160</v>
      </c>
      <c r="K4" s="58" t="str">
        <f t="shared" ref="K4:K8" si="0">IF(J4&lt;0,"ATENÇÃO","OK")</f>
        <v>OK</v>
      </c>
      <c r="L4" s="31"/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3120</v>
      </c>
      <c r="J5" s="57">
        <f>I5-(SUM(L5:L5))</f>
        <v>2720</v>
      </c>
      <c r="K5" s="58" t="str">
        <f t="shared" si="0"/>
        <v>OK</v>
      </c>
      <c r="L5" s="31">
        <v>400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1560</v>
      </c>
      <c r="J6" s="57">
        <f>I6-(SUM(L6:L6))</f>
        <v>1400</v>
      </c>
      <c r="K6" s="58" t="str">
        <f t="shared" si="0"/>
        <v>OK</v>
      </c>
      <c r="L6" s="31">
        <v>160</v>
      </c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1560</v>
      </c>
      <c r="J7" s="57">
        <f>I7-(SUM(L7:L7))</f>
        <v>1510</v>
      </c>
      <c r="K7" s="58" t="str">
        <f t="shared" si="0"/>
        <v>OK</v>
      </c>
      <c r="L7" s="31">
        <v>50</v>
      </c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780</v>
      </c>
      <c r="J8" s="57">
        <f>I8-(SUM(L8:L8))</f>
        <v>780</v>
      </c>
      <c r="K8" s="58" t="str">
        <f t="shared" si="0"/>
        <v>OK</v>
      </c>
      <c r="L8" s="31"/>
    </row>
  </sheetData>
  <mergeCells count="7">
    <mergeCell ref="L1:L2"/>
    <mergeCell ref="A4:A8"/>
    <mergeCell ref="B5:B8"/>
    <mergeCell ref="A2:K2"/>
    <mergeCell ref="A1:C1"/>
    <mergeCell ref="D1:H1"/>
    <mergeCell ref="I1:K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zoomScale="80" zoomScaleNormal="80" workbookViewId="0">
      <selection activeCell="H4" sqref="H4:H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140625" style="2" customWidth="1"/>
    <col min="7" max="7" width="13.42578125" style="2" customWidth="1"/>
    <col min="8" max="8" width="12.7109375" style="1" bestFit="1" customWidth="1"/>
    <col min="9" max="9" width="11.28515625" style="30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33" customHeight="1" x14ac:dyDescent="0.25">
      <c r="A1" s="96" t="s">
        <v>47</v>
      </c>
      <c r="B1" s="96"/>
      <c r="C1" s="96"/>
      <c r="D1" s="96" t="s">
        <v>56</v>
      </c>
      <c r="E1" s="96"/>
      <c r="F1" s="96"/>
      <c r="G1" s="96"/>
      <c r="H1" s="96"/>
      <c r="I1" s="96" t="s">
        <v>55</v>
      </c>
      <c r="J1" s="96"/>
      <c r="K1" s="96"/>
      <c r="L1" s="95" t="s">
        <v>39</v>
      </c>
      <c r="M1" s="95" t="s">
        <v>39</v>
      </c>
      <c r="N1" s="95" t="s">
        <v>39</v>
      </c>
      <c r="O1" s="95" t="s">
        <v>39</v>
      </c>
      <c r="P1" s="95" t="s">
        <v>39</v>
      </c>
      <c r="Q1" s="95" t="s">
        <v>39</v>
      </c>
      <c r="R1" s="95" t="s">
        <v>39</v>
      </c>
      <c r="S1" s="95" t="s">
        <v>39</v>
      </c>
      <c r="T1" s="95" t="s">
        <v>39</v>
      </c>
      <c r="U1" s="95" t="s">
        <v>39</v>
      </c>
      <c r="V1" s="95" t="s">
        <v>39</v>
      </c>
      <c r="W1" s="95" t="s">
        <v>39</v>
      </c>
    </row>
    <row r="2" spans="1:23" ht="21.75" customHeight="1" x14ac:dyDescent="0.25">
      <c r="A2" s="96" t="s">
        <v>29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</row>
    <row r="3" spans="1:23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38</v>
      </c>
      <c r="G3" s="17" t="s">
        <v>44</v>
      </c>
      <c r="H3" s="18" t="s">
        <v>5</v>
      </c>
      <c r="I3" s="29" t="s">
        <v>28</v>
      </c>
      <c r="J3" s="26" t="s">
        <v>0</v>
      </c>
      <c r="K3" s="25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195" x14ac:dyDescent="0.25">
      <c r="A4" s="97" t="s">
        <v>59</v>
      </c>
      <c r="B4" s="37">
        <v>14</v>
      </c>
      <c r="C4" s="32">
        <v>28</v>
      </c>
      <c r="D4" s="33" t="s">
        <v>50</v>
      </c>
      <c r="E4" s="34" t="s">
        <v>42</v>
      </c>
      <c r="F4" s="43" t="s">
        <v>58</v>
      </c>
      <c r="G4" s="34" t="s">
        <v>48</v>
      </c>
      <c r="H4" s="35">
        <v>5.45</v>
      </c>
      <c r="I4" s="34">
        <v>5000</v>
      </c>
      <c r="J4" s="27">
        <f t="shared" ref="J4:J8" si="0">I4-(SUM(L4:W4))</f>
        <v>5000</v>
      </c>
      <c r="K4" s="28" t="str">
        <f t="shared" ref="K4:K8" si="1">IF(J4&lt;0,"ATENÇÃO","OK")</f>
        <v>OK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3" ht="165" x14ac:dyDescent="0.25">
      <c r="A5" s="98"/>
      <c r="B5" s="93">
        <v>20</v>
      </c>
      <c r="C5" s="32">
        <v>46</v>
      </c>
      <c r="D5" s="33" t="s">
        <v>51</v>
      </c>
      <c r="E5" s="36" t="s">
        <v>43</v>
      </c>
      <c r="F5" s="44" t="s">
        <v>57</v>
      </c>
      <c r="G5" s="36" t="s">
        <v>48</v>
      </c>
      <c r="H5" s="35">
        <v>2.75</v>
      </c>
      <c r="I5" s="34">
        <v>3000</v>
      </c>
      <c r="J5" s="27">
        <f t="shared" si="0"/>
        <v>3000</v>
      </c>
      <c r="K5" s="28" t="str">
        <f t="shared" si="1"/>
        <v>OK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165" x14ac:dyDescent="0.25">
      <c r="A6" s="98"/>
      <c r="B6" s="93"/>
      <c r="C6" s="32">
        <v>47</v>
      </c>
      <c r="D6" s="33" t="s">
        <v>52</v>
      </c>
      <c r="E6" s="36" t="s">
        <v>43</v>
      </c>
      <c r="F6" s="44" t="s">
        <v>57</v>
      </c>
      <c r="G6" s="36" t="s">
        <v>48</v>
      </c>
      <c r="H6" s="35">
        <v>1.98</v>
      </c>
      <c r="I6" s="34">
        <v>1000</v>
      </c>
      <c r="J6" s="27">
        <f t="shared" si="0"/>
        <v>1000</v>
      </c>
      <c r="K6" s="28" t="str">
        <f t="shared" si="1"/>
        <v>OK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3" ht="165" x14ac:dyDescent="0.25">
      <c r="A7" s="98"/>
      <c r="B7" s="93"/>
      <c r="C7" s="32">
        <v>48</v>
      </c>
      <c r="D7" s="33" t="s">
        <v>53</v>
      </c>
      <c r="E7" s="36" t="s">
        <v>43</v>
      </c>
      <c r="F7" s="44" t="s">
        <v>57</v>
      </c>
      <c r="G7" s="36" t="s">
        <v>48</v>
      </c>
      <c r="H7" s="35">
        <v>2.4300000000000002</v>
      </c>
      <c r="I7" s="34">
        <v>2000</v>
      </c>
      <c r="J7" s="27">
        <f t="shared" si="0"/>
        <v>2000</v>
      </c>
      <c r="K7" s="28" t="str">
        <f t="shared" si="1"/>
        <v>OK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3" ht="165" x14ac:dyDescent="0.25">
      <c r="A8" s="99"/>
      <c r="B8" s="93"/>
      <c r="C8" s="32">
        <v>49</v>
      </c>
      <c r="D8" s="33" t="s">
        <v>54</v>
      </c>
      <c r="E8" s="36" t="s">
        <v>43</v>
      </c>
      <c r="F8" s="44" t="s">
        <v>57</v>
      </c>
      <c r="G8" s="36" t="s">
        <v>48</v>
      </c>
      <c r="H8" s="35">
        <v>2.57</v>
      </c>
      <c r="I8" s="34">
        <v>1000</v>
      </c>
      <c r="J8" s="27">
        <f t="shared" si="0"/>
        <v>1000</v>
      </c>
      <c r="K8" s="28" t="str">
        <f t="shared" si="1"/>
        <v>OK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</row>
  </sheetData>
  <mergeCells count="18">
    <mergeCell ref="B5:B8"/>
    <mergeCell ref="A2:K2"/>
    <mergeCell ref="O1:O2"/>
    <mergeCell ref="P1:P2"/>
    <mergeCell ref="A1:C1"/>
    <mergeCell ref="D1:H1"/>
    <mergeCell ref="I1:K1"/>
    <mergeCell ref="L1:L2"/>
    <mergeCell ref="M1:M2"/>
    <mergeCell ref="N1:N2"/>
    <mergeCell ref="A4:A8"/>
    <mergeCell ref="U1:U2"/>
    <mergeCell ref="V1:V2"/>
    <mergeCell ref="W1:W2"/>
    <mergeCell ref="Q1:Q2"/>
    <mergeCell ref="R1:R2"/>
    <mergeCell ref="S1:S2"/>
    <mergeCell ref="T1:T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0" zoomScaleNormal="80" workbookViewId="0">
      <selection activeCell="K4" sqref="K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4.28515625" style="24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61</v>
      </c>
    </row>
    <row r="2" spans="1:12" ht="21.75" customHeight="1" x14ac:dyDescent="0.25">
      <c r="A2" s="89" t="s">
        <v>46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56">
        <v>42194</v>
      </c>
    </row>
    <row r="4" spans="1:12" ht="195" x14ac:dyDescent="0.25">
      <c r="A4" s="90" t="s">
        <v>59</v>
      </c>
      <c r="B4" s="49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2400</v>
      </c>
      <c r="J4" s="57">
        <f>I4-(SUM(L4:L4))</f>
        <v>2400</v>
      </c>
      <c r="K4" s="58" t="str">
        <f t="shared" ref="K4:K8" si="0">IF(J4&lt;0,"ATENÇÃO","OK")</f>
        <v>OK</v>
      </c>
      <c r="L4" s="45"/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3000</v>
      </c>
      <c r="J5" s="57">
        <f>I5-(SUM(L5:L5))</f>
        <v>2600</v>
      </c>
      <c r="K5" s="58" t="str">
        <f t="shared" si="0"/>
        <v>OK</v>
      </c>
      <c r="L5" s="45">
        <v>400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2000</v>
      </c>
      <c r="J6" s="57">
        <f>I6-(SUM(L6:L6))</f>
        <v>1600</v>
      </c>
      <c r="K6" s="58" t="str">
        <f t="shared" si="0"/>
        <v>OK</v>
      </c>
      <c r="L6" s="45">
        <v>400</v>
      </c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2000</v>
      </c>
      <c r="J7" s="57">
        <f>I7-(SUM(L7:L7))</f>
        <v>400</v>
      </c>
      <c r="K7" s="58" t="str">
        <f t="shared" si="0"/>
        <v>OK</v>
      </c>
      <c r="L7" s="45">
        <v>1600</v>
      </c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1500</v>
      </c>
      <c r="J8" s="57">
        <f>I8-(SUM(L8:L8))</f>
        <v>1500</v>
      </c>
      <c r="K8" s="58" t="str">
        <f t="shared" si="0"/>
        <v>OK</v>
      </c>
      <c r="L8" s="45"/>
    </row>
  </sheetData>
  <mergeCells count="7">
    <mergeCell ref="L1:L2"/>
    <mergeCell ref="A4:A8"/>
    <mergeCell ref="B5:B8"/>
    <mergeCell ref="A2:K2"/>
    <mergeCell ref="A1:C1"/>
    <mergeCell ref="D1:H1"/>
    <mergeCell ref="I1:K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0" zoomScaleNormal="80" workbookViewId="0">
      <selection activeCell="L5" sqref="L5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5" style="24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100" t="s">
        <v>65</v>
      </c>
    </row>
    <row r="2" spans="1:12" ht="21.75" customHeight="1" x14ac:dyDescent="0.25">
      <c r="A2" s="89" t="s">
        <v>45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101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56">
        <v>42191</v>
      </c>
    </row>
    <row r="4" spans="1:12" ht="195" x14ac:dyDescent="0.25">
      <c r="A4" s="90" t="s">
        <v>59</v>
      </c>
      <c r="B4" s="49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5000</v>
      </c>
      <c r="J4" s="57">
        <f>I4-(SUM(L4:L4))</f>
        <v>4200</v>
      </c>
      <c r="K4" s="58" t="str">
        <f t="shared" ref="K4:K8" si="0">IF(J4&lt;0,"ATENÇÃO","OK")</f>
        <v>OK</v>
      </c>
      <c r="L4" s="48">
        <v>800</v>
      </c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1200</v>
      </c>
      <c r="J5" s="57">
        <f>I5-(SUM(L5:L5))</f>
        <v>800</v>
      </c>
      <c r="K5" s="58" t="str">
        <f t="shared" si="0"/>
        <v>OK</v>
      </c>
      <c r="L5" s="48">
        <v>400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1200</v>
      </c>
      <c r="J6" s="57">
        <f>I6-(SUM(L6:L6))</f>
        <v>880</v>
      </c>
      <c r="K6" s="58" t="str">
        <f t="shared" si="0"/>
        <v>OK</v>
      </c>
      <c r="L6" s="48">
        <v>320</v>
      </c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500</v>
      </c>
      <c r="J7" s="57">
        <f>I7-(SUM(L7:L7))</f>
        <v>300</v>
      </c>
      <c r="K7" s="58" t="str">
        <f t="shared" si="0"/>
        <v>OK</v>
      </c>
      <c r="L7" s="48">
        <v>200</v>
      </c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500</v>
      </c>
      <c r="J8" s="57">
        <f>I8-(SUM(L8:L8))</f>
        <v>500</v>
      </c>
      <c r="K8" s="58" t="str">
        <f t="shared" si="0"/>
        <v>OK</v>
      </c>
      <c r="L8" s="31"/>
    </row>
  </sheetData>
  <mergeCells count="7">
    <mergeCell ref="L1:L2"/>
    <mergeCell ref="A4:A8"/>
    <mergeCell ref="B5:B8"/>
    <mergeCell ref="A2:K2"/>
    <mergeCell ref="A1:C1"/>
    <mergeCell ref="D1:H1"/>
    <mergeCell ref="I1:K1"/>
  </mergeCells>
  <conditionalFormatting sqref="L5:L7">
    <cfRule type="cellIs" dxfId="14" priority="4" stopIfTrue="1" operator="greaterThan">
      <formula>0</formula>
    </cfRule>
    <cfRule type="cellIs" dxfId="13" priority="5" stopIfTrue="1" operator="greaterThan">
      <formula>0</formula>
    </cfRule>
    <cfRule type="cellIs" dxfId="12" priority="6" stopIfTrue="1" operator="greaterThan">
      <formula>0</formula>
    </cfRule>
  </conditionalFormatting>
  <conditionalFormatting sqref="L4">
    <cfRule type="cellIs" dxfId="11" priority="1" stopIfTrue="1" operator="greaterThan">
      <formula>0</formula>
    </cfRule>
    <cfRule type="cellIs" dxfId="10" priority="2" stopIfTrue="1" operator="greaterThan">
      <formula>0</formula>
    </cfRule>
    <cfRule type="cellIs" dxfId="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0" zoomScaleNormal="80" workbookViewId="0">
      <selection activeCell="I4" sqref="I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2" style="24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90</v>
      </c>
    </row>
    <row r="2" spans="1:12" ht="21.75" customHeight="1" x14ac:dyDescent="0.25">
      <c r="A2" s="89" t="s">
        <v>30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56">
        <v>42188</v>
      </c>
    </row>
    <row r="4" spans="1:12" ht="195" x14ac:dyDescent="0.25">
      <c r="A4" s="90" t="s">
        <v>59</v>
      </c>
      <c r="B4" s="88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500</v>
      </c>
      <c r="J4" s="57">
        <f>I4-(SUM(L4:L4))</f>
        <v>0</v>
      </c>
      <c r="K4" s="58" t="str">
        <f t="shared" ref="K4:K8" si="0">IF(J4&lt;0,"ATENÇÃO","OK")</f>
        <v>OK</v>
      </c>
      <c r="L4" s="47">
        <v>500</v>
      </c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200</v>
      </c>
      <c r="J5" s="57">
        <f>I5-(SUM(L5:L5))</f>
        <v>0</v>
      </c>
      <c r="K5" s="58" t="str">
        <f t="shared" si="0"/>
        <v>OK</v>
      </c>
      <c r="L5" s="47">
        <v>200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200</v>
      </c>
      <c r="J6" s="57">
        <f>I6-(SUM(L6:L6))</f>
        <v>0</v>
      </c>
      <c r="K6" s="58" t="str">
        <f t="shared" si="0"/>
        <v>OK</v>
      </c>
      <c r="L6" s="47">
        <v>200</v>
      </c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100</v>
      </c>
      <c r="J7" s="57">
        <f>I7-(SUM(L7:L7))</f>
        <v>0</v>
      </c>
      <c r="K7" s="58" t="str">
        <f t="shared" si="0"/>
        <v>OK</v>
      </c>
      <c r="L7" s="47">
        <v>100</v>
      </c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100</v>
      </c>
      <c r="J8" s="57">
        <f>I8-(SUM(L8:L8))</f>
        <v>0</v>
      </c>
      <c r="K8" s="58" t="str">
        <f t="shared" si="0"/>
        <v>OK</v>
      </c>
      <c r="L8" s="47">
        <v>100</v>
      </c>
    </row>
  </sheetData>
  <mergeCells count="7">
    <mergeCell ref="B5:B8"/>
    <mergeCell ref="A2:K2"/>
    <mergeCell ref="A1:C1"/>
    <mergeCell ref="D1:H1"/>
    <mergeCell ref="I1:K1"/>
    <mergeCell ref="L1:L2"/>
    <mergeCell ref="A4:A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0" zoomScaleNormal="80" workbookViewId="0">
      <selection activeCell="G4" sqref="G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8.85546875" style="24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64</v>
      </c>
    </row>
    <row r="2" spans="1:12" ht="21.75" customHeight="1" x14ac:dyDescent="0.25">
      <c r="A2" s="89" t="s">
        <v>33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56">
        <v>42172</v>
      </c>
    </row>
    <row r="4" spans="1:12" ht="195" x14ac:dyDescent="0.25">
      <c r="A4" s="90" t="s">
        <v>59</v>
      </c>
      <c r="B4" s="49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5000</v>
      </c>
      <c r="J4" s="57">
        <f>I4-(SUM(L4:L4))</f>
        <v>5000</v>
      </c>
      <c r="K4" s="58" t="str">
        <f t="shared" ref="K4:K8" si="0">IF(J4&lt;0,"ATENÇÃO","OK")</f>
        <v>OK</v>
      </c>
      <c r="L4" s="31"/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3000</v>
      </c>
      <c r="J5" s="57">
        <f>I5-(SUM(L5:L5))</f>
        <v>2500</v>
      </c>
      <c r="K5" s="58" t="str">
        <f t="shared" si="0"/>
        <v>OK</v>
      </c>
      <c r="L5" s="31">
        <v>500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1500</v>
      </c>
      <c r="J6" s="57">
        <f>I6-(SUM(L6:L6))</f>
        <v>1000</v>
      </c>
      <c r="K6" s="58" t="str">
        <f t="shared" si="0"/>
        <v>OK</v>
      </c>
      <c r="L6" s="31">
        <v>500</v>
      </c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2000</v>
      </c>
      <c r="J7" s="57">
        <f>I7-(SUM(L7:L7))</f>
        <v>1500</v>
      </c>
      <c r="K7" s="58" t="str">
        <f t="shared" si="0"/>
        <v>OK</v>
      </c>
      <c r="L7" s="31">
        <v>500</v>
      </c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500</v>
      </c>
      <c r="J8" s="57">
        <f>I8-(SUM(L8:L8))</f>
        <v>300</v>
      </c>
      <c r="K8" s="58" t="str">
        <f t="shared" si="0"/>
        <v>OK</v>
      </c>
      <c r="L8" s="31">
        <v>200</v>
      </c>
    </row>
  </sheetData>
  <mergeCells count="7">
    <mergeCell ref="L1:L2"/>
    <mergeCell ref="B5:B8"/>
    <mergeCell ref="A2:K2"/>
    <mergeCell ref="A1:C1"/>
    <mergeCell ref="D1:H1"/>
    <mergeCell ref="I1:K1"/>
    <mergeCell ref="A4:A8"/>
  </mergeCells>
  <conditionalFormatting sqref="L4">
    <cfRule type="cellIs" dxfId="8" priority="22" stopIfTrue="1" operator="greaterThan">
      <formula>0</formula>
    </cfRule>
    <cfRule type="cellIs" dxfId="7" priority="23" stopIfTrue="1" operator="greaterThan">
      <formula>0</formula>
    </cfRule>
    <cfRule type="cellIs" dxfId="6" priority="24" stopIfTrue="1" operator="greaterThan">
      <formula>0</formula>
    </cfRule>
  </conditionalFormatting>
  <conditionalFormatting sqref="L5:L28">
    <cfRule type="cellIs" dxfId="5" priority="19" stopIfTrue="1" operator="greaterThan">
      <formula>0</formula>
    </cfRule>
    <cfRule type="cellIs" dxfId="4" priority="20" stopIfTrue="1" operator="greaterThan">
      <formula>0</formula>
    </cfRule>
    <cfRule type="cellIs" dxfId="3" priority="21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0" zoomScaleNormal="80" workbookViewId="0">
      <selection activeCell="F4" sqref="F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2" style="24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88</v>
      </c>
    </row>
    <row r="2" spans="1:12" ht="21.75" customHeight="1" x14ac:dyDescent="0.25">
      <c r="A2" s="89" t="s">
        <v>32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61" t="s">
        <v>2</v>
      </c>
    </row>
    <row r="4" spans="1:12" ht="195" x14ac:dyDescent="0.25">
      <c r="A4" s="90" t="s">
        <v>59</v>
      </c>
      <c r="B4" s="85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800</v>
      </c>
      <c r="J4" s="57">
        <f>I4-(SUM(L4:L4))</f>
        <v>800</v>
      </c>
      <c r="K4" s="58" t="str">
        <f t="shared" ref="K4:K8" si="0">IF(J4&lt;0,"ATENÇÃO","OK")</f>
        <v>OK</v>
      </c>
      <c r="L4" s="45"/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200</v>
      </c>
      <c r="J5" s="57">
        <f>I5-(SUM(L5:L5))</f>
        <v>0</v>
      </c>
      <c r="K5" s="58" t="str">
        <f t="shared" si="0"/>
        <v>OK</v>
      </c>
      <c r="L5" s="47">
        <v>200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200</v>
      </c>
      <c r="J6" s="57">
        <f>I6-(SUM(L6:L6))</f>
        <v>0</v>
      </c>
      <c r="K6" s="58" t="str">
        <f t="shared" si="0"/>
        <v>OK</v>
      </c>
      <c r="L6" s="47">
        <v>200</v>
      </c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200</v>
      </c>
      <c r="J7" s="57">
        <f>I7-(SUM(L7:L7))</f>
        <v>0</v>
      </c>
      <c r="K7" s="58" t="str">
        <f t="shared" si="0"/>
        <v>OK</v>
      </c>
      <c r="L7" s="47">
        <v>200</v>
      </c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200</v>
      </c>
      <c r="J8" s="57">
        <f>I8-(SUM(L8:L8))</f>
        <v>0</v>
      </c>
      <c r="K8" s="58" t="str">
        <f t="shared" si="0"/>
        <v>OK</v>
      </c>
      <c r="L8" s="47">
        <v>200</v>
      </c>
    </row>
  </sheetData>
  <mergeCells count="7">
    <mergeCell ref="L1:L2"/>
    <mergeCell ref="A4:A8"/>
    <mergeCell ref="B5:B8"/>
    <mergeCell ref="A2:K2"/>
    <mergeCell ref="A1:C1"/>
    <mergeCell ref="D1:H1"/>
    <mergeCell ref="I1:K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80" zoomScaleNormal="80" workbookViewId="0">
      <selection activeCell="M3" sqref="M3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3" width="12" style="24" customWidth="1"/>
    <col min="14" max="16384" width="9.7109375" style="20"/>
  </cols>
  <sheetData>
    <row r="1" spans="1:13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39</v>
      </c>
      <c r="M1" s="94" t="s">
        <v>39</v>
      </c>
    </row>
    <row r="2" spans="1:13" ht="21.75" customHeight="1" x14ac:dyDescent="0.25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  <c r="M2" s="94"/>
    </row>
    <row r="3" spans="1:13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61" t="s">
        <v>2</v>
      </c>
      <c r="M3" s="61" t="s">
        <v>2</v>
      </c>
    </row>
    <row r="4" spans="1:13" ht="195" x14ac:dyDescent="0.25">
      <c r="A4" s="90" t="s">
        <v>59</v>
      </c>
      <c r="B4" s="50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2000</v>
      </c>
      <c r="J4" s="57">
        <f>I4-(SUM(L4:M4))</f>
        <v>1000</v>
      </c>
      <c r="K4" s="58" t="str">
        <f t="shared" ref="K4:K8" si="0">IF(J4&lt;0,"ATENÇÃO","OK")</f>
        <v>OK</v>
      </c>
      <c r="L4" s="31">
        <v>1000</v>
      </c>
      <c r="M4" s="31" t="s">
        <v>87</v>
      </c>
    </row>
    <row r="5" spans="1:13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300</v>
      </c>
      <c r="J5" s="57">
        <f>I5-(SUM(L5:M5))</f>
        <v>0</v>
      </c>
      <c r="K5" s="58" t="str">
        <f t="shared" si="0"/>
        <v>OK</v>
      </c>
      <c r="L5" s="31">
        <v>300</v>
      </c>
      <c r="M5" s="31" t="s">
        <v>87</v>
      </c>
    </row>
    <row r="6" spans="1:13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300</v>
      </c>
      <c r="J6" s="57">
        <f>I6-(SUM(L6:M6))</f>
        <v>0</v>
      </c>
      <c r="K6" s="58" t="str">
        <f t="shared" si="0"/>
        <v>OK</v>
      </c>
      <c r="L6" s="31">
        <v>300</v>
      </c>
      <c r="M6" s="31" t="s">
        <v>87</v>
      </c>
    </row>
    <row r="7" spans="1:13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200</v>
      </c>
      <c r="J7" s="57">
        <f>I7-(SUM(L7:M7))</f>
        <v>0</v>
      </c>
      <c r="K7" s="58" t="str">
        <f t="shared" si="0"/>
        <v>OK</v>
      </c>
      <c r="L7" s="31">
        <v>200</v>
      </c>
      <c r="M7" s="31" t="s">
        <v>87</v>
      </c>
    </row>
    <row r="8" spans="1:13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100</v>
      </c>
      <c r="J8" s="57">
        <f>I8-(SUM(L8:M8))</f>
        <v>100</v>
      </c>
      <c r="K8" s="58" t="str">
        <f t="shared" si="0"/>
        <v>OK</v>
      </c>
      <c r="L8" s="31"/>
      <c r="M8" s="31" t="s">
        <v>87</v>
      </c>
    </row>
  </sheetData>
  <mergeCells count="8">
    <mergeCell ref="L1:L2"/>
    <mergeCell ref="M1:M2"/>
    <mergeCell ref="A4:A8"/>
    <mergeCell ref="B5:B8"/>
    <mergeCell ref="A2:K2"/>
    <mergeCell ref="A1:C1"/>
    <mergeCell ref="D1:H1"/>
    <mergeCell ref="I1:K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0" zoomScaleNormal="80" workbookViewId="0">
      <selection activeCell="B4" sqref="A4:XFD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2" style="24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62</v>
      </c>
    </row>
    <row r="2" spans="1:12" ht="21.75" customHeight="1" x14ac:dyDescent="0.25">
      <c r="A2" s="89" t="s">
        <v>34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56">
        <v>42192</v>
      </c>
    </row>
    <row r="4" spans="1:12" ht="195" x14ac:dyDescent="0.25">
      <c r="A4" s="90" t="s">
        <v>59</v>
      </c>
      <c r="B4" s="49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900</v>
      </c>
      <c r="J4" s="57">
        <f>I4-(SUM(L4:L4))</f>
        <v>0</v>
      </c>
      <c r="K4" s="58" t="str">
        <f t="shared" ref="K4:K8" si="0">IF(J4&lt;0,"ATENÇÃO","OK")</f>
        <v>OK</v>
      </c>
      <c r="L4" s="47">
        <v>900</v>
      </c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5</v>
      </c>
      <c r="J5" s="57">
        <f>I5-(SUM(L5:L5))</f>
        <v>0</v>
      </c>
      <c r="K5" s="58" t="str">
        <f t="shared" si="0"/>
        <v>OK</v>
      </c>
      <c r="L5" s="47">
        <v>5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/>
      <c r="J6" s="57">
        <f>I6-(SUM(L6:L6))</f>
        <v>0</v>
      </c>
      <c r="K6" s="58" t="str">
        <f t="shared" si="0"/>
        <v>OK</v>
      </c>
      <c r="L6" s="31"/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/>
      <c r="J7" s="57">
        <f>I7-(SUM(L7:L7))</f>
        <v>0</v>
      </c>
      <c r="K7" s="58" t="str">
        <f t="shared" si="0"/>
        <v>OK</v>
      </c>
      <c r="L7" s="31"/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/>
      <c r="J8" s="57">
        <f>I8-(SUM(L8:L8))</f>
        <v>0</v>
      </c>
      <c r="K8" s="58" t="str">
        <f t="shared" si="0"/>
        <v>OK</v>
      </c>
      <c r="L8" s="31"/>
    </row>
  </sheetData>
  <mergeCells count="7">
    <mergeCell ref="L1:L2"/>
    <mergeCell ref="A4:A8"/>
    <mergeCell ref="B5:B8"/>
    <mergeCell ref="A2:K2"/>
    <mergeCell ref="A1:C1"/>
    <mergeCell ref="D1:H1"/>
    <mergeCell ref="I1:K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2" style="24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60</v>
      </c>
    </row>
    <row r="2" spans="1:12" ht="21.75" customHeight="1" x14ac:dyDescent="0.25">
      <c r="A2" s="89" t="s">
        <v>36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61" t="s">
        <v>2</v>
      </c>
    </row>
    <row r="4" spans="1:12" ht="195" x14ac:dyDescent="0.25">
      <c r="A4" s="90" t="s">
        <v>59</v>
      </c>
      <c r="B4" s="49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2000</v>
      </c>
      <c r="J4" s="57">
        <f>I4-(SUM(L4:L4))</f>
        <v>2000</v>
      </c>
      <c r="K4" s="58" t="str">
        <f t="shared" ref="K4:K8" si="0">IF(J4&lt;0,"ATENÇÃO","OK")</f>
        <v>OK</v>
      </c>
      <c r="L4" s="31"/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200</v>
      </c>
      <c r="J5" s="57">
        <f>I5-(SUM(L5:L5))</f>
        <v>150</v>
      </c>
      <c r="K5" s="58" t="str">
        <f t="shared" si="0"/>
        <v>OK</v>
      </c>
      <c r="L5" s="47">
        <v>50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300</v>
      </c>
      <c r="J6" s="57">
        <f>I6-(SUM(L6:L6))</f>
        <v>250</v>
      </c>
      <c r="K6" s="58" t="str">
        <f t="shared" si="0"/>
        <v>OK</v>
      </c>
      <c r="L6" s="47">
        <v>50</v>
      </c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300</v>
      </c>
      <c r="J7" s="57">
        <f>I7-(SUM(L7:L7))</f>
        <v>250</v>
      </c>
      <c r="K7" s="58" t="str">
        <f t="shared" si="0"/>
        <v>OK</v>
      </c>
      <c r="L7" s="47">
        <v>50</v>
      </c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300</v>
      </c>
      <c r="J8" s="57">
        <f>I8-(SUM(L8:L8))</f>
        <v>300</v>
      </c>
      <c r="K8" s="58" t="str">
        <f t="shared" si="0"/>
        <v>OK</v>
      </c>
      <c r="L8" s="31"/>
    </row>
  </sheetData>
  <mergeCells count="7">
    <mergeCell ref="L1:L2"/>
    <mergeCell ref="A4:A8"/>
    <mergeCell ref="B5:B8"/>
    <mergeCell ref="A2:K2"/>
    <mergeCell ref="A1:C1"/>
    <mergeCell ref="D1:H1"/>
    <mergeCell ref="I1:K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0" zoomScaleNormal="80" workbookViewId="0">
      <selection activeCell="I1" sqref="I1:K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9.42578125" style="24" bestFit="1" customWidth="1"/>
    <col min="13" max="16384" width="9.7109375" style="20"/>
  </cols>
  <sheetData>
    <row r="1" spans="1:12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63</v>
      </c>
    </row>
    <row r="2" spans="1:12" ht="21.75" customHeight="1" x14ac:dyDescent="0.25">
      <c r="A2" s="89" t="s">
        <v>35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</row>
    <row r="3" spans="1:12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56">
        <v>42191</v>
      </c>
    </row>
    <row r="4" spans="1:12" ht="195" x14ac:dyDescent="0.25">
      <c r="A4" s="90" t="s">
        <v>59</v>
      </c>
      <c r="B4" s="87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1000</v>
      </c>
      <c r="J4" s="57">
        <f>I4-(SUM(L4:L4))</f>
        <v>1000</v>
      </c>
      <c r="K4" s="58" t="str">
        <f t="shared" ref="K4:K8" si="0">IF(J4&lt;0,"ATENÇÃO","OK")</f>
        <v>OK</v>
      </c>
      <c r="L4" s="31"/>
    </row>
    <row r="5" spans="1:12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1440</v>
      </c>
      <c r="J5" s="57">
        <f>I5-(SUM(L5:L5))</f>
        <v>1340</v>
      </c>
      <c r="K5" s="58" t="str">
        <f t="shared" si="0"/>
        <v>OK</v>
      </c>
      <c r="L5" s="47">
        <v>100</v>
      </c>
    </row>
    <row r="6" spans="1:12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300</v>
      </c>
      <c r="J6" s="57">
        <f>I6-(SUM(L6:L6))</f>
        <v>200</v>
      </c>
      <c r="K6" s="58" t="str">
        <f t="shared" si="0"/>
        <v>OK</v>
      </c>
      <c r="L6" s="47">
        <v>100</v>
      </c>
    </row>
    <row r="7" spans="1:12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300</v>
      </c>
      <c r="J7" s="57">
        <f>I7-(SUM(L7:L7))</f>
        <v>270</v>
      </c>
      <c r="K7" s="58" t="str">
        <f t="shared" si="0"/>
        <v>OK</v>
      </c>
      <c r="L7" s="47">
        <v>30</v>
      </c>
    </row>
    <row r="8" spans="1:12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300</v>
      </c>
      <c r="J8" s="57">
        <f>I8-(SUM(L8:L8))</f>
        <v>220</v>
      </c>
      <c r="K8" s="58" t="str">
        <f t="shared" si="0"/>
        <v>OK</v>
      </c>
      <c r="L8" s="47">
        <v>80</v>
      </c>
    </row>
  </sheetData>
  <mergeCells count="7">
    <mergeCell ref="L1:L2"/>
    <mergeCell ref="A4:A8"/>
    <mergeCell ref="B5:B8"/>
    <mergeCell ref="A2:K2"/>
    <mergeCell ref="A1:C1"/>
    <mergeCell ref="D1:H1"/>
    <mergeCell ref="I1:K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="80" zoomScaleNormal="80" workbookViewId="0">
      <selection activeCell="L1" sqref="L1:L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4" width="12" style="24" customWidth="1"/>
    <col min="15" max="16384" width="9.7109375" style="20"/>
  </cols>
  <sheetData>
    <row r="1" spans="1:14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89" t="s">
        <v>55</v>
      </c>
      <c r="J1" s="89"/>
      <c r="K1" s="89"/>
      <c r="L1" s="94" t="s">
        <v>72</v>
      </c>
      <c r="M1" s="94" t="s">
        <v>73</v>
      </c>
      <c r="N1" s="102" t="s">
        <v>74</v>
      </c>
    </row>
    <row r="2" spans="1:14" ht="21.75" customHeight="1" x14ac:dyDescent="0.25">
      <c r="A2" s="89" t="s">
        <v>31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4"/>
      <c r="M2" s="94"/>
      <c r="N2" s="103"/>
    </row>
    <row r="3" spans="1:14" s="21" customFormat="1" ht="45" x14ac:dyDescent="0.2">
      <c r="A3" s="51" t="s">
        <v>3</v>
      </c>
      <c r="B3" s="51" t="s">
        <v>1</v>
      </c>
      <c r="C3" s="52" t="s">
        <v>4</v>
      </c>
      <c r="D3" s="52" t="s">
        <v>6</v>
      </c>
      <c r="E3" s="52" t="s">
        <v>37</v>
      </c>
      <c r="F3" s="52" t="s">
        <v>38</v>
      </c>
      <c r="G3" s="52" t="s">
        <v>44</v>
      </c>
      <c r="H3" s="53" t="s">
        <v>5</v>
      </c>
      <c r="I3" s="54" t="s">
        <v>28</v>
      </c>
      <c r="J3" s="55" t="s">
        <v>0</v>
      </c>
      <c r="K3" s="51" t="s">
        <v>7</v>
      </c>
      <c r="L3" s="56">
        <v>42188</v>
      </c>
      <c r="M3" s="56">
        <v>42503</v>
      </c>
      <c r="N3" s="56">
        <v>42492</v>
      </c>
    </row>
    <row r="4" spans="1:14" ht="195" x14ac:dyDescent="0.25">
      <c r="A4" s="90" t="s">
        <v>59</v>
      </c>
      <c r="B4" s="49">
        <v>14</v>
      </c>
      <c r="C4" s="32">
        <v>28</v>
      </c>
      <c r="D4" s="33" t="s">
        <v>66</v>
      </c>
      <c r="E4" s="34" t="s">
        <v>42</v>
      </c>
      <c r="F4" s="43" t="s">
        <v>67</v>
      </c>
      <c r="G4" s="34" t="s">
        <v>48</v>
      </c>
      <c r="H4" s="35">
        <v>5.45</v>
      </c>
      <c r="I4" s="34">
        <v>2400</v>
      </c>
      <c r="J4" s="57">
        <f>I4-(SUM(L4:N4))</f>
        <v>1200</v>
      </c>
      <c r="K4" s="58" t="str">
        <f t="shared" ref="K4:K8" si="0">IF(J4&lt;0,"ATENÇÃO","OK")</f>
        <v>OK</v>
      </c>
      <c r="L4" s="46">
        <v>800</v>
      </c>
      <c r="M4" s="46">
        <v>400</v>
      </c>
      <c r="N4" s="46"/>
    </row>
    <row r="5" spans="1:14" ht="165" x14ac:dyDescent="0.25">
      <c r="A5" s="91"/>
      <c r="B5" s="93">
        <v>20</v>
      </c>
      <c r="C5" s="32">
        <v>46</v>
      </c>
      <c r="D5" s="33" t="s">
        <v>68</v>
      </c>
      <c r="E5" s="36" t="s">
        <v>43</v>
      </c>
      <c r="F5" s="43" t="s">
        <v>57</v>
      </c>
      <c r="G5" s="36" t="s">
        <v>48</v>
      </c>
      <c r="H5" s="35">
        <v>2.75</v>
      </c>
      <c r="I5" s="34">
        <v>600</v>
      </c>
      <c r="J5" s="57">
        <f>I5-(SUM(L5:N5))</f>
        <v>100</v>
      </c>
      <c r="K5" s="58" t="str">
        <f t="shared" si="0"/>
        <v>OK</v>
      </c>
      <c r="L5" s="46">
        <v>200</v>
      </c>
      <c r="M5" s="46"/>
      <c r="N5" s="46">
        <v>300</v>
      </c>
    </row>
    <row r="6" spans="1:14" ht="165" x14ac:dyDescent="0.25">
      <c r="A6" s="91"/>
      <c r="B6" s="93"/>
      <c r="C6" s="32">
        <v>47</v>
      </c>
      <c r="D6" s="33" t="s">
        <v>69</v>
      </c>
      <c r="E6" s="36" t="s">
        <v>43</v>
      </c>
      <c r="F6" s="43" t="s">
        <v>57</v>
      </c>
      <c r="G6" s="36" t="s">
        <v>48</v>
      </c>
      <c r="H6" s="35">
        <v>1.98</v>
      </c>
      <c r="I6" s="34">
        <v>400</v>
      </c>
      <c r="J6" s="57">
        <f>I6-(SUM(L6:N6))</f>
        <v>0</v>
      </c>
      <c r="K6" s="58" t="str">
        <f t="shared" si="0"/>
        <v>OK</v>
      </c>
      <c r="L6" s="46">
        <v>200</v>
      </c>
      <c r="M6" s="46"/>
      <c r="N6" s="46">
        <v>200</v>
      </c>
    </row>
    <row r="7" spans="1:14" ht="165" x14ac:dyDescent="0.25">
      <c r="A7" s="91"/>
      <c r="B7" s="93"/>
      <c r="C7" s="32">
        <v>48</v>
      </c>
      <c r="D7" s="33" t="s">
        <v>70</v>
      </c>
      <c r="E7" s="36" t="s">
        <v>43</v>
      </c>
      <c r="F7" s="43" t="s">
        <v>57</v>
      </c>
      <c r="G7" s="36" t="s">
        <v>48</v>
      </c>
      <c r="H7" s="35">
        <v>2.4300000000000002</v>
      </c>
      <c r="I7" s="34">
        <v>400</v>
      </c>
      <c r="J7" s="57">
        <f>I7-(SUM(L7:N7))</f>
        <v>0</v>
      </c>
      <c r="K7" s="58" t="str">
        <f t="shared" si="0"/>
        <v>OK</v>
      </c>
      <c r="L7" s="46">
        <v>300</v>
      </c>
      <c r="M7" s="46"/>
      <c r="N7" s="46">
        <v>100</v>
      </c>
    </row>
    <row r="8" spans="1:14" ht="165" x14ac:dyDescent="0.25">
      <c r="A8" s="92"/>
      <c r="B8" s="93"/>
      <c r="C8" s="32">
        <v>49</v>
      </c>
      <c r="D8" s="33" t="s">
        <v>71</v>
      </c>
      <c r="E8" s="36" t="s">
        <v>43</v>
      </c>
      <c r="F8" s="43" t="s">
        <v>57</v>
      </c>
      <c r="G8" s="36" t="s">
        <v>48</v>
      </c>
      <c r="H8" s="35">
        <v>2.57</v>
      </c>
      <c r="I8" s="34">
        <v>500</v>
      </c>
      <c r="J8" s="57">
        <f>I8-(SUM(L8:N8))</f>
        <v>500</v>
      </c>
      <c r="K8" s="58" t="str">
        <f t="shared" si="0"/>
        <v>OK</v>
      </c>
      <c r="L8" s="46"/>
      <c r="M8" s="46"/>
      <c r="N8" s="46"/>
    </row>
  </sheetData>
  <mergeCells count="9">
    <mergeCell ref="L1:L2"/>
    <mergeCell ref="M1:M2"/>
    <mergeCell ref="N1:N2"/>
    <mergeCell ref="A4:A8"/>
    <mergeCell ref="B5:B8"/>
    <mergeCell ref="A2:K2"/>
    <mergeCell ref="A1:C1"/>
    <mergeCell ref="D1:H1"/>
    <mergeCell ref="I1:K1"/>
  </mergeCells>
  <conditionalFormatting sqref="L4:N8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zoomScale="80" zoomScaleNormal="80" workbookViewId="0">
      <selection activeCell="M3" sqref="M3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9.85546875" style="1" bestFit="1" customWidth="1"/>
    <col min="6" max="6" width="13.140625" style="1" customWidth="1"/>
    <col min="7" max="7" width="13.42578125" style="1" customWidth="1"/>
    <col min="8" max="8" width="12.7109375" style="1" bestFit="1" customWidth="1"/>
    <col min="9" max="9" width="11.28515625" style="30" customWidth="1"/>
    <col min="10" max="10" width="13.28515625" style="60" customWidth="1"/>
    <col min="11" max="11" width="12.5703125" style="23" customWidth="1"/>
    <col min="12" max="12" width="16.140625" style="83" customWidth="1"/>
    <col min="13" max="13" width="17.140625" style="83" customWidth="1"/>
    <col min="14" max="16384" width="9.7109375" style="20"/>
  </cols>
  <sheetData>
    <row r="1" spans="1:13" ht="33" customHeight="1" x14ac:dyDescent="0.25">
      <c r="A1" s="89" t="s">
        <v>47</v>
      </c>
      <c r="B1" s="89"/>
      <c r="C1" s="89"/>
      <c r="D1" s="89" t="s">
        <v>56</v>
      </c>
      <c r="E1" s="89"/>
      <c r="F1" s="89"/>
      <c r="G1" s="89"/>
      <c r="H1" s="89"/>
      <c r="I1" s="113" t="s">
        <v>55</v>
      </c>
      <c r="J1" s="113"/>
      <c r="K1" s="113"/>
      <c r="L1" s="113"/>
      <c r="M1" s="113"/>
    </row>
    <row r="2" spans="1:13" s="21" customFormat="1" ht="45" x14ac:dyDescent="0.2">
      <c r="A2" s="51" t="s">
        <v>3</v>
      </c>
      <c r="B2" s="51" t="s">
        <v>1</v>
      </c>
      <c r="C2" s="52" t="s">
        <v>4</v>
      </c>
      <c r="D2" s="52" t="s">
        <v>6</v>
      </c>
      <c r="E2" s="52" t="s">
        <v>37</v>
      </c>
      <c r="F2" s="52" t="s">
        <v>38</v>
      </c>
      <c r="G2" s="52" t="s">
        <v>44</v>
      </c>
      <c r="H2" s="53" t="s">
        <v>5</v>
      </c>
      <c r="I2" s="62" t="s">
        <v>28</v>
      </c>
      <c r="J2" s="55" t="s">
        <v>75</v>
      </c>
      <c r="K2" s="63" t="s">
        <v>76</v>
      </c>
      <c r="L2" s="73" t="s">
        <v>77</v>
      </c>
      <c r="M2" s="73" t="s">
        <v>78</v>
      </c>
    </row>
    <row r="3" spans="1:13" ht="195" x14ac:dyDescent="0.25">
      <c r="A3" s="90" t="s">
        <v>59</v>
      </c>
      <c r="B3" s="49">
        <v>14</v>
      </c>
      <c r="C3" s="32">
        <v>28</v>
      </c>
      <c r="D3" s="33" t="s">
        <v>66</v>
      </c>
      <c r="E3" s="34" t="s">
        <v>42</v>
      </c>
      <c r="F3" s="43" t="s">
        <v>67</v>
      </c>
      <c r="G3" s="34" t="s">
        <v>48</v>
      </c>
      <c r="H3" s="35">
        <v>5.45</v>
      </c>
      <c r="I3" s="40">
        <f>SUM(Reitoria!I4,ESAG!I4,CEART!I4,CEFID!I4,FAED!I4,CEAD!I4,CCT!I4,CEPLAN!I4,CAV!I4,CEO!I4,CEAVI!I4,CESFI!I4,CERES!I4)</f>
        <v>32760</v>
      </c>
      <c r="J3" s="41">
        <f>SUM((Reitoria!I4-Reitoria!J4),(ESAG!I4-ESAG!J4),(CEART!I4-CEART!J4),(CEFID!I4-CEFID!J4),(FAED!I4-FAED!J4),(CEAD!I4-CEAD!J4),(CCT!I4-CCT!J4),(CEPLAN!I4-CEPLAN!J4),(CAV!I4-CAV!J4),(CEO!I4-CEO!J4),(CEAVI!I4-CEAVI!J4),(CESFI!I4-CESFI!J4),(CERES!I4-CERES!J4))</f>
        <v>4400</v>
      </c>
      <c r="K3" s="42">
        <f t="shared" ref="K3:K7" si="0">I3-J3</f>
        <v>28360</v>
      </c>
      <c r="L3" s="74">
        <f>H3*I3</f>
        <v>178542</v>
      </c>
      <c r="M3" s="74">
        <f>H3*J3</f>
        <v>23980</v>
      </c>
    </row>
    <row r="4" spans="1:13" ht="165" x14ac:dyDescent="0.25">
      <c r="A4" s="91"/>
      <c r="B4" s="93">
        <v>20</v>
      </c>
      <c r="C4" s="32">
        <v>46</v>
      </c>
      <c r="D4" s="33" t="s">
        <v>68</v>
      </c>
      <c r="E4" s="36" t="s">
        <v>43</v>
      </c>
      <c r="F4" s="43" t="s">
        <v>57</v>
      </c>
      <c r="G4" s="36" t="s">
        <v>48</v>
      </c>
      <c r="H4" s="35">
        <v>2.75</v>
      </c>
      <c r="I4" s="40">
        <f>SUM(Reitoria!I5,ESAG!I5,CEART!I5,CEFID!I5,FAED!I5,CEAD!I5,CCT!I5,CEPLAN!I5,CAV!I5,CEO!I5,CEAVI!I5,CESFI!I5,CERES!I5)</f>
        <v>19265</v>
      </c>
      <c r="J4" s="41">
        <f>SUM((Reitoria!I5-Reitoria!J5),(ESAG!I5-ESAG!J5),(CEART!I5-CEART!J5),(CEFID!I5-CEFID!J5),(FAED!I5-FAED!J5),(CEAD!I5-CEAD!J5),(CCT!I5-CCT!J5),(CEPLAN!I5-CEPLAN!J5),(CAV!I5-CAV!J5),(CEO!I5-CEO!J5),(CEAVI!I5-CEAVI!J5),(CESFI!I5-CESFI!J5),(CERES!I5-CERES!J5))</f>
        <v>3855</v>
      </c>
      <c r="K4" s="42">
        <f t="shared" si="0"/>
        <v>15410</v>
      </c>
      <c r="L4" s="74">
        <f t="shared" ref="L4:L7" si="1">H4*I4</f>
        <v>52978.75</v>
      </c>
      <c r="M4" s="74">
        <f t="shared" ref="M4:M7" si="2">H4*J4</f>
        <v>10601.25</v>
      </c>
    </row>
    <row r="5" spans="1:13" ht="165" x14ac:dyDescent="0.25">
      <c r="A5" s="91"/>
      <c r="B5" s="93"/>
      <c r="C5" s="32">
        <v>47</v>
      </c>
      <c r="D5" s="33" t="s">
        <v>69</v>
      </c>
      <c r="E5" s="36" t="s">
        <v>43</v>
      </c>
      <c r="F5" s="43" t="s">
        <v>57</v>
      </c>
      <c r="G5" s="36" t="s">
        <v>48</v>
      </c>
      <c r="H5" s="35">
        <v>1.98</v>
      </c>
      <c r="I5" s="40">
        <f>SUM(Reitoria!I6,ESAG!I6,CEART!I6,CEFID!I6,FAED!I6,CEAD!I6,CCT!I6,CEPLAN!I6,CAV!I6,CEO!I6,CEAVI!I6,CESFI!I6,CERES!I6)</f>
        <v>10960</v>
      </c>
      <c r="J5" s="41">
        <f>SUM((Reitoria!I6-Reitoria!J6),(ESAG!I6-ESAG!J6),(CEART!I6-CEART!J6),(CEFID!I6-CEFID!J6),(FAED!I6-FAED!J6),(CEAD!I6-CEAD!J6),(CCT!I6-CCT!J6),(CEPLAN!I6-CEPLAN!J6),(CAV!I6-CAV!J6),(CEO!I6-CEO!J6),(CEAVI!I6-CEAVI!J6),(CESFI!I6-CESFI!J6),(CERES!I6-CERES!J6))</f>
        <v>3030</v>
      </c>
      <c r="K5" s="42">
        <f t="shared" si="0"/>
        <v>7930</v>
      </c>
      <c r="L5" s="74">
        <f t="shared" si="1"/>
        <v>21700.799999999999</v>
      </c>
      <c r="M5" s="74">
        <f t="shared" si="2"/>
        <v>5999.4</v>
      </c>
    </row>
    <row r="6" spans="1:13" ht="165" x14ac:dyDescent="0.25">
      <c r="A6" s="91"/>
      <c r="B6" s="93"/>
      <c r="C6" s="32">
        <v>48</v>
      </c>
      <c r="D6" s="33" t="s">
        <v>70</v>
      </c>
      <c r="E6" s="36" t="s">
        <v>43</v>
      </c>
      <c r="F6" s="43" t="s">
        <v>57</v>
      </c>
      <c r="G6" s="36" t="s">
        <v>48</v>
      </c>
      <c r="H6" s="35">
        <v>2.4300000000000002</v>
      </c>
      <c r="I6" s="40">
        <f>SUM(Reitoria!I7,ESAG!I7,CEART!I7,CEFID!I7,FAED!I7,CEAD!I7,CCT!I7,CEPLAN!I7,CAV!I7,CEO!I7,CEAVI!I7,CESFI!I7,CERES!I7)</f>
        <v>11560</v>
      </c>
      <c r="J6" s="41">
        <f>SUM((Reitoria!I7-Reitoria!J7),(ESAG!I7-ESAG!J7),(CEART!I7-CEART!J7),(CEFID!I7-CEFID!J7),(FAED!I7-FAED!J7),(CEAD!I7-CEAD!J7),(CCT!I7-CCT!J7),(CEPLAN!I7-CEPLAN!J7),(CAV!I7-CAV!J7),(CEO!I7-CEO!J7),(CEAVI!I7-CEAVI!J7),(CESFI!I7-CESFI!J7),(CERES!I7-CERES!J7))</f>
        <v>3580</v>
      </c>
      <c r="K6" s="42">
        <f t="shared" si="0"/>
        <v>7980</v>
      </c>
      <c r="L6" s="74">
        <f t="shared" si="1"/>
        <v>28090.800000000003</v>
      </c>
      <c r="M6" s="74">
        <f t="shared" si="2"/>
        <v>8699.4000000000015</v>
      </c>
    </row>
    <row r="7" spans="1:13" ht="165" x14ac:dyDescent="0.25">
      <c r="A7" s="92"/>
      <c r="B7" s="93"/>
      <c r="C7" s="32">
        <v>49</v>
      </c>
      <c r="D7" s="33" t="s">
        <v>71</v>
      </c>
      <c r="E7" s="36" t="s">
        <v>43</v>
      </c>
      <c r="F7" s="43" t="s">
        <v>57</v>
      </c>
      <c r="G7" s="36" t="s">
        <v>48</v>
      </c>
      <c r="H7" s="35">
        <v>2.57</v>
      </c>
      <c r="I7" s="40">
        <f>SUM(Reitoria!I8,ESAG!I8,CEART!I8,CEFID!I8,FAED!I8,CEAD!I8,CCT!I8,CEPLAN!I8,CAV!I8,CEO!I8,CEAVI!I8,CESFI!I8,CERES!I8)</f>
        <v>5780</v>
      </c>
      <c r="J7" s="41">
        <f>SUM((Reitoria!I8-Reitoria!J8),(ESAG!I8-ESAG!J8),(CEART!I8-CEART!J8),(CEFID!I8-CEFID!J8),(FAED!I8-FAED!J8),(CEAD!I8-CEAD!J8),(CCT!I8-CCT!J8),(CEPLAN!I8-CEPLAN!J8),(CAV!I8-CAV!J8),(CEO!I8-CEO!J8),(CEAVI!I8-CEAVI!J8),(CESFI!I8-CESFI!J8),(CERES!I8-CERES!J8))</f>
        <v>580</v>
      </c>
      <c r="K7" s="42">
        <f t="shared" si="0"/>
        <v>5200</v>
      </c>
      <c r="L7" s="74">
        <f t="shared" si="1"/>
        <v>14854.599999999999</v>
      </c>
      <c r="M7" s="74">
        <f t="shared" si="2"/>
        <v>1490.6</v>
      </c>
    </row>
    <row r="8" spans="1:13" s="38" customFormat="1" x14ac:dyDescent="0.25">
      <c r="A8" s="1"/>
      <c r="B8" s="1"/>
      <c r="C8" s="59"/>
      <c r="D8" s="1"/>
      <c r="E8" s="1"/>
      <c r="F8" s="1"/>
      <c r="G8" s="1"/>
      <c r="H8" s="1"/>
      <c r="I8" s="30"/>
      <c r="J8" s="60"/>
      <c r="K8" s="39"/>
      <c r="L8" s="75">
        <f>SUM(L3:L7)</f>
        <v>296166.94999999995</v>
      </c>
      <c r="M8" s="75">
        <f>SUM(M3:M7)</f>
        <v>50770.65</v>
      </c>
    </row>
    <row r="9" spans="1:13" s="38" customFormat="1" x14ac:dyDescent="0.25">
      <c r="A9" s="1"/>
      <c r="B9" s="1"/>
      <c r="C9" s="59"/>
      <c r="D9" s="1"/>
      <c r="E9" s="1"/>
      <c r="F9" s="1"/>
      <c r="G9" s="1"/>
      <c r="H9" s="1"/>
      <c r="I9" s="30"/>
      <c r="J9" s="60"/>
      <c r="K9" s="39"/>
      <c r="L9" s="76"/>
      <c r="M9" s="76"/>
    </row>
    <row r="10" spans="1:13" s="38" customFormat="1" x14ac:dyDescent="0.25">
      <c r="A10" s="1"/>
      <c r="B10" s="1"/>
      <c r="C10" s="59"/>
      <c r="D10" s="1"/>
      <c r="E10" s="1"/>
      <c r="F10" s="1"/>
      <c r="G10" s="1"/>
      <c r="H10" s="1"/>
      <c r="I10" s="30"/>
      <c r="J10" s="60"/>
      <c r="K10" s="39"/>
      <c r="L10" s="76"/>
      <c r="M10" s="76"/>
    </row>
    <row r="11" spans="1:13" s="38" customFormat="1" ht="15.75" x14ac:dyDescent="0.25">
      <c r="A11" s="1"/>
      <c r="B11" s="1"/>
      <c r="C11" s="59"/>
      <c r="D11" s="1"/>
      <c r="E11" s="1"/>
      <c r="F11" s="1"/>
      <c r="G11" s="1"/>
      <c r="H11" s="1"/>
      <c r="I11" s="114" t="s">
        <v>84</v>
      </c>
      <c r="J11" s="115"/>
      <c r="K11" s="115"/>
      <c r="L11" s="115"/>
      <c r="M11" s="116"/>
    </row>
    <row r="12" spans="1:13" s="38" customFormat="1" ht="33.75" customHeight="1" x14ac:dyDescent="0.25">
      <c r="A12" s="1"/>
      <c r="B12" s="1"/>
      <c r="C12" s="59"/>
      <c r="D12" s="1"/>
      <c r="E12" s="1"/>
      <c r="F12" s="1"/>
      <c r="G12" s="1"/>
      <c r="H12" s="1"/>
      <c r="I12" s="104" t="s">
        <v>85</v>
      </c>
      <c r="J12" s="105"/>
      <c r="K12" s="105"/>
      <c r="L12" s="105"/>
      <c r="M12" s="106"/>
    </row>
    <row r="13" spans="1:13" s="38" customFormat="1" ht="15.75" x14ac:dyDescent="0.25">
      <c r="A13" s="1"/>
      <c r="B13" s="1"/>
      <c r="C13" s="59"/>
      <c r="D13" s="1"/>
      <c r="E13" s="1"/>
      <c r="F13" s="1"/>
      <c r="G13" s="1"/>
      <c r="H13" s="1"/>
      <c r="I13" s="107" t="s">
        <v>55</v>
      </c>
      <c r="J13" s="108"/>
      <c r="K13" s="108"/>
      <c r="L13" s="108"/>
      <c r="M13" s="109"/>
    </row>
    <row r="14" spans="1:13" s="38" customFormat="1" ht="15.75" x14ac:dyDescent="0.25">
      <c r="A14" s="1"/>
      <c r="B14" s="1"/>
      <c r="C14" s="59"/>
      <c r="D14" s="1"/>
      <c r="E14" s="1"/>
      <c r="F14" s="1"/>
      <c r="G14" s="1"/>
      <c r="H14" s="1"/>
      <c r="I14" s="64" t="s">
        <v>79</v>
      </c>
      <c r="J14" s="65"/>
      <c r="K14" s="66"/>
      <c r="L14" s="77"/>
      <c r="M14" s="78">
        <f>L8</f>
        <v>296166.94999999995</v>
      </c>
    </row>
    <row r="15" spans="1:13" s="38" customFormat="1" ht="15.75" x14ac:dyDescent="0.25">
      <c r="A15" s="1"/>
      <c r="B15" s="1"/>
      <c r="C15" s="59"/>
      <c r="D15" s="1"/>
      <c r="E15" s="1"/>
      <c r="F15" s="1"/>
      <c r="G15" s="1"/>
      <c r="H15" s="1"/>
      <c r="I15" s="67" t="s">
        <v>80</v>
      </c>
      <c r="J15" s="68"/>
      <c r="K15" s="69"/>
      <c r="L15" s="79"/>
      <c r="M15" s="80">
        <f>M8</f>
        <v>50770.65</v>
      </c>
    </row>
    <row r="16" spans="1:13" s="38" customFormat="1" ht="15.75" x14ac:dyDescent="0.25">
      <c r="A16" s="1"/>
      <c r="B16" s="1"/>
      <c r="C16" s="59"/>
      <c r="D16" s="1"/>
      <c r="E16" s="1"/>
      <c r="F16" s="1"/>
      <c r="G16" s="1"/>
      <c r="H16" s="1"/>
      <c r="I16" s="67" t="s">
        <v>81</v>
      </c>
      <c r="J16" s="68"/>
      <c r="K16" s="69"/>
      <c r="L16" s="79"/>
      <c r="M16" s="81"/>
    </row>
    <row r="17" spans="1:13" s="38" customFormat="1" ht="15.75" x14ac:dyDescent="0.25">
      <c r="A17" s="1"/>
      <c r="B17" s="1"/>
      <c r="C17" s="59"/>
      <c r="D17" s="1"/>
      <c r="E17" s="1"/>
      <c r="F17" s="1"/>
      <c r="G17" s="1"/>
      <c r="H17" s="1"/>
      <c r="I17" s="70" t="s">
        <v>82</v>
      </c>
      <c r="J17" s="71"/>
      <c r="K17" s="72"/>
      <c r="L17" s="82"/>
      <c r="M17" s="84">
        <f>M15/M14</f>
        <v>0.17142577860223773</v>
      </c>
    </row>
    <row r="18" spans="1:13" s="38" customFormat="1" ht="15.75" x14ac:dyDescent="0.25">
      <c r="A18" s="1"/>
      <c r="B18" s="1"/>
      <c r="C18" s="59"/>
      <c r="D18" s="1"/>
      <c r="E18" s="1"/>
      <c r="F18" s="1"/>
      <c r="G18" s="1"/>
      <c r="H18" s="1"/>
      <c r="I18" s="110" t="s">
        <v>83</v>
      </c>
      <c r="J18" s="111"/>
      <c r="K18" s="111"/>
      <c r="L18" s="111"/>
      <c r="M18" s="112"/>
    </row>
    <row r="19" spans="1:13" s="38" customFormat="1" x14ac:dyDescent="0.25">
      <c r="A19" s="1"/>
      <c r="B19" s="1"/>
      <c r="C19" s="59"/>
      <c r="D19" s="1"/>
      <c r="E19" s="1"/>
      <c r="F19" s="1"/>
      <c r="G19" s="1"/>
      <c r="H19" s="1"/>
      <c r="I19" s="30"/>
      <c r="J19" s="60"/>
      <c r="K19" s="39"/>
      <c r="L19" s="76"/>
      <c r="M19" s="76"/>
    </row>
    <row r="20" spans="1:13" s="38" customFormat="1" x14ac:dyDescent="0.25">
      <c r="A20" s="1"/>
      <c r="B20" s="1"/>
      <c r="C20" s="59"/>
      <c r="D20" s="1"/>
      <c r="E20" s="1"/>
      <c r="F20" s="1"/>
      <c r="G20" s="1"/>
      <c r="H20" s="1"/>
      <c r="I20" s="30"/>
      <c r="J20" s="60"/>
      <c r="K20" s="39"/>
      <c r="L20" s="76"/>
      <c r="M20" s="76"/>
    </row>
    <row r="21" spans="1:13" s="38" customFormat="1" x14ac:dyDescent="0.25">
      <c r="A21" s="1"/>
      <c r="B21" s="1"/>
      <c r="C21" s="59"/>
      <c r="D21" s="1"/>
      <c r="E21" s="1"/>
      <c r="F21" s="1"/>
      <c r="G21" s="1"/>
      <c r="H21" s="1"/>
      <c r="I21" s="30"/>
      <c r="J21" s="60"/>
      <c r="K21" s="39"/>
      <c r="L21" s="76"/>
      <c r="M21" s="76"/>
    </row>
    <row r="22" spans="1:13" s="38" customFormat="1" x14ac:dyDescent="0.25">
      <c r="A22" s="1"/>
      <c r="B22" s="1"/>
      <c r="C22" s="59"/>
      <c r="D22" s="1"/>
      <c r="E22" s="1"/>
      <c r="F22" s="1"/>
      <c r="G22" s="1"/>
      <c r="H22" s="1"/>
      <c r="I22" s="30"/>
      <c r="J22" s="60"/>
      <c r="K22" s="39"/>
      <c r="L22" s="76"/>
      <c r="M22" s="76"/>
    </row>
    <row r="23" spans="1:13" s="38" customFormat="1" x14ac:dyDescent="0.25">
      <c r="A23" s="1"/>
      <c r="B23" s="1"/>
      <c r="C23" s="59"/>
      <c r="D23" s="1"/>
      <c r="E23" s="1"/>
      <c r="F23" s="1"/>
      <c r="G23" s="1"/>
      <c r="H23" s="1"/>
      <c r="I23" s="30"/>
      <c r="J23" s="60"/>
      <c r="K23" s="39"/>
      <c r="L23" s="76"/>
      <c r="M23" s="76"/>
    </row>
    <row r="24" spans="1:13" s="38" customFormat="1" x14ac:dyDescent="0.25">
      <c r="A24" s="1"/>
      <c r="B24" s="1"/>
      <c r="C24" s="59"/>
      <c r="D24" s="1"/>
      <c r="E24" s="1"/>
      <c r="F24" s="1"/>
      <c r="G24" s="1"/>
      <c r="H24" s="1"/>
      <c r="I24" s="30"/>
      <c r="J24" s="60"/>
      <c r="K24" s="39"/>
      <c r="L24" s="76"/>
      <c r="M24" s="76"/>
    </row>
    <row r="25" spans="1:13" s="38" customFormat="1" x14ac:dyDescent="0.25">
      <c r="A25" s="1"/>
      <c r="B25" s="1"/>
      <c r="C25" s="59"/>
      <c r="D25" s="1"/>
      <c r="E25" s="1"/>
      <c r="F25" s="1"/>
      <c r="G25" s="1"/>
      <c r="H25" s="1"/>
      <c r="I25" s="30"/>
      <c r="J25" s="60"/>
      <c r="K25" s="39"/>
      <c r="L25" s="76"/>
      <c r="M25" s="76"/>
    </row>
    <row r="26" spans="1:13" s="38" customFormat="1" x14ac:dyDescent="0.25">
      <c r="A26" s="1"/>
      <c r="B26" s="1"/>
      <c r="C26" s="59"/>
      <c r="D26" s="1"/>
      <c r="E26" s="1"/>
      <c r="F26" s="1"/>
      <c r="G26" s="1"/>
      <c r="H26" s="1"/>
      <c r="I26" s="30"/>
      <c r="J26" s="60"/>
      <c r="K26" s="39"/>
      <c r="L26" s="76"/>
      <c r="M26" s="76"/>
    </row>
    <row r="27" spans="1:13" s="38" customFormat="1" x14ac:dyDescent="0.25">
      <c r="A27" s="1"/>
      <c r="B27" s="1"/>
      <c r="C27" s="59"/>
      <c r="D27" s="1"/>
      <c r="E27" s="1"/>
      <c r="F27" s="1"/>
      <c r="G27" s="1"/>
      <c r="H27" s="1"/>
      <c r="I27" s="30"/>
      <c r="J27" s="60"/>
      <c r="K27" s="39"/>
      <c r="L27" s="76"/>
      <c r="M27" s="76"/>
    </row>
    <row r="28" spans="1:13" s="38" customFormat="1" x14ac:dyDescent="0.25">
      <c r="A28" s="1"/>
      <c r="B28" s="1"/>
      <c r="C28" s="59"/>
      <c r="D28" s="1"/>
      <c r="E28" s="1"/>
      <c r="F28" s="1"/>
      <c r="G28" s="1"/>
      <c r="H28" s="1"/>
      <c r="I28" s="30"/>
      <c r="J28" s="60"/>
      <c r="K28" s="39"/>
      <c r="L28" s="76"/>
      <c r="M28" s="76"/>
    </row>
    <row r="29" spans="1:13" s="38" customFormat="1" x14ac:dyDescent="0.25">
      <c r="A29" s="1"/>
      <c r="B29" s="1"/>
      <c r="C29" s="59"/>
      <c r="D29" s="1"/>
      <c r="E29" s="1"/>
      <c r="F29" s="1"/>
      <c r="G29" s="1"/>
      <c r="H29" s="1"/>
      <c r="I29" s="30"/>
      <c r="J29" s="60"/>
      <c r="K29" s="39"/>
      <c r="L29" s="76"/>
      <c r="M29" s="76"/>
    </row>
    <row r="30" spans="1:13" s="38" customFormat="1" x14ac:dyDescent="0.25">
      <c r="A30" s="1"/>
      <c r="B30" s="1"/>
      <c r="C30" s="59"/>
      <c r="D30" s="1"/>
      <c r="E30" s="1"/>
      <c r="F30" s="1"/>
      <c r="G30" s="1"/>
      <c r="H30" s="1"/>
      <c r="I30" s="30"/>
      <c r="J30" s="60"/>
      <c r="K30" s="39"/>
      <c r="L30" s="76"/>
      <c r="M30" s="76"/>
    </row>
    <row r="31" spans="1:13" s="38" customFormat="1" x14ac:dyDescent="0.25">
      <c r="A31" s="1"/>
      <c r="B31" s="1"/>
      <c r="C31" s="59"/>
      <c r="D31" s="1"/>
      <c r="E31" s="1"/>
      <c r="F31" s="1"/>
      <c r="G31" s="1"/>
      <c r="H31" s="1"/>
      <c r="I31" s="30"/>
      <c r="J31" s="60"/>
      <c r="K31" s="39"/>
      <c r="L31" s="76"/>
      <c r="M31" s="76"/>
    </row>
    <row r="32" spans="1:13" s="38" customFormat="1" x14ac:dyDescent="0.25">
      <c r="A32" s="1"/>
      <c r="B32" s="1"/>
      <c r="C32" s="59"/>
      <c r="D32" s="1"/>
      <c r="E32" s="1"/>
      <c r="F32" s="1"/>
      <c r="G32" s="1"/>
      <c r="H32" s="1"/>
      <c r="I32" s="30"/>
      <c r="J32" s="60"/>
      <c r="K32" s="39"/>
      <c r="L32" s="76"/>
      <c r="M32" s="76"/>
    </row>
    <row r="33" spans="1:13" s="38" customFormat="1" x14ac:dyDescent="0.25">
      <c r="A33" s="1"/>
      <c r="B33" s="1"/>
      <c r="C33" s="59"/>
      <c r="D33" s="1"/>
      <c r="E33" s="1"/>
      <c r="F33" s="1"/>
      <c r="G33" s="1"/>
      <c r="H33" s="1"/>
      <c r="I33" s="30"/>
      <c r="J33" s="60"/>
      <c r="K33" s="39"/>
      <c r="L33" s="76"/>
      <c r="M33" s="76"/>
    </row>
    <row r="34" spans="1:13" s="38" customFormat="1" x14ac:dyDescent="0.25">
      <c r="A34" s="1"/>
      <c r="B34" s="1"/>
      <c r="C34" s="59"/>
      <c r="D34" s="1"/>
      <c r="E34" s="1"/>
      <c r="F34" s="1"/>
      <c r="G34" s="1"/>
      <c r="H34" s="1"/>
      <c r="I34" s="30"/>
      <c r="J34" s="60"/>
      <c r="K34" s="39"/>
      <c r="L34" s="76"/>
      <c r="M34" s="76"/>
    </row>
    <row r="35" spans="1:13" s="38" customFormat="1" x14ac:dyDescent="0.25">
      <c r="A35" s="1"/>
      <c r="B35" s="1"/>
      <c r="C35" s="59"/>
      <c r="D35" s="1"/>
      <c r="E35" s="1"/>
      <c r="F35" s="1"/>
      <c r="G35" s="1"/>
      <c r="H35" s="1"/>
      <c r="I35" s="30"/>
      <c r="J35" s="60"/>
      <c r="K35" s="39"/>
      <c r="L35" s="76"/>
      <c r="M35" s="76"/>
    </row>
    <row r="36" spans="1:13" s="38" customFormat="1" x14ac:dyDescent="0.25">
      <c r="A36" s="1"/>
      <c r="B36" s="1"/>
      <c r="C36" s="59"/>
      <c r="D36" s="1"/>
      <c r="E36" s="1"/>
      <c r="F36" s="1"/>
      <c r="G36" s="1"/>
      <c r="H36" s="1"/>
      <c r="I36" s="30"/>
      <c r="J36" s="60"/>
      <c r="K36" s="39"/>
      <c r="L36" s="76"/>
      <c r="M36" s="76"/>
    </row>
    <row r="37" spans="1:13" s="38" customFormat="1" x14ac:dyDescent="0.25">
      <c r="A37" s="1"/>
      <c r="B37" s="1"/>
      <c r="C37" s="59"/>
      <c r="D37" s="1"/>
      <c r="E37" s="1"/>
      <c r="F37" s="1"/>
      <c r="G37" s="1"/>
      <c r="H37" s="1"/>
      <c r="I37" s="30"/>
      <c r="J37" s="60"/>
      <c r="K37" s="39"/>
      <c r="L37" s="76"/>
      <c r="M37" s="76"/>
    </row>
    <row r="38" spans="1:13" s="38" customFormat="1" x14ac:dyDescent="0.25">
      <c r="A38" s="1"/>
      <c r="B38" s="1"/>
      <c r="C38" s="59"/>
      <c r="D38" s="1"/>
      <c r="E38" s="1"/>
      <c r="F38" s="1"/>
      <c r="G38" s="1"/>
      <c r="H38" s="1"/>
      <c r="I38" s="30"/>
      <c r="J38" s="60"/>
      <c r="K38" s="39"/>
      <c r="L38" s="76"/>
      <c r="M38" s="76"/>
    </row>
    <row r="39" spans="1:13" s="38" customFormat="1" x14ac:dyDescent="0.25">
      <c r="A39" s="1"/>
      <c r="B39" s="1"/>
      <c r="C39" s="59"/>
      <c r="D39" s="1"/>
      <c r="E39" s="1"/>
      <c r="F39" s="1"/>
      <c r="G39" s="1"/>
      <c r="H39" s="1"/>
      <c r="I39" s="30"/>
      <c r="J39" s="60"/>
      <c r="K39" s="39"/>
      <c r="L39" s="76"/>
      <c r="M39" s="76"/>
    </row>
    <row r="40" spans="1:13" s="38" customFormat="1" x14ac:dyDescent="0.25">
      <c r="A40" s="1"/>
      <c r="B40" s="1"/>
      <c r="C40" s="59"/>
      <c r="D40" s="1"/>
      <c r="E40" s="1"/>
      <c r="F40" s="1"/>
      <c r="G40" s="1"/>
      <c r="H40" s="1"/>
      <c r="I40" s="30"/>
      <c r="J40" s="60"/>
      <c r="K40" s="39"/>
      <c r="L40" s="76"/>
      <c r="M40" s="76"/>
    </row>
    <row r="41" spans="1:13" s="38" customFormat="1" x14ac:dyDescent="0.25">
      <c r="A41" s="1"/>
      <c r="B41" s="1"/>
      <c r="C41" s="59"/>
      <c r="D41" s="1"/>
      <c r="E41" s="1"/>
      <c r="F41" s="1"/>
      <c r="G41" s="1"/>
      <c r="H41" s="1"/>
      <c r="I41" s="30"/>
      <c r="J41" s="60"/>
      <c r="K41" s="39"/>
      <c r="L41" s="76"/>
      <c r="M41" s="76"/>
    </row>
    <row r="42" spans="1:13" s="38" customFormat="1" x14ac:dyDescent="0.25">
      <c r="A42" s="1"/>
      <c r="B42" s="1"/>
      <c r="C42" s="59"/>
      <c r="D42" s="1"/>
      <c r="E42" s="1"/>
      <c r="F42" s="1"/>
      <c r="G42" s="1"/>
      <c r="H42" s="1"/>
      <c r="I42" s="30"/>
      <c r="J42" s="60"/>
      <c r="K42" s="39"/>
      <c r="L42" s="76"/>
      <c r="M42" s="76"/>
    </row>
    <row r="43" spans="1:13" s="38" customFormat="1" x14ac:dyDescent="0.25">
      <c r="A43" s="1"/>
      <c r="B43" s="1"/>
      <c r="C43" s="59"/>
      <c r="D43" s="1"/>
      <c r="E43" s="1"/>
      <c r="F43" s="1"/>
      <c r="G43" s="1"/>
      <c r="H43" s="1"/>
      <c r="I43" s="30"/>
      <c r="J43" s="60"/>
      <c r="K43" s="39"/>
      <c r="L43" s="76"/>
      <c r="M43" s="76"/>
    </row>
    <row r="44" spans="1:13" s="38" customFormat="1" x14ac:dyDescent="0.25">
      <c r="A44" s="1"/>
      <c r="B44" s="1"/>
      <c r="C44" s="59"/>
      <c r="D44" s="1"/>
      <c r="E44" s="1"/>
      <c r="F44" s="1"/>
      <c r="G44" s="1"/>
      <c r="H44" s="1"/>
      <c r="I44" s="30"/>
      <c r="J44" s="60"/>
      <c r="K44" s="39"/>
      <c r="L44" s="76"/>
      <c r="M44" s="76"/>
    </row>
    <row r="45" spans="1:13" s="38" customFormat="1" x14ac:dyDescent="0.25">
      <c r="A45" s="1"/>
      <c r="B45" s="1"/>
      <c r="C45" s="59"/>
      <c r="D45" s="1"/>
      <c r="E45" s="1"/>
      <c r="F45" s="1"/>
      <c r="G45" s="1"/>
      <c r="H45" s="1"/>
      <c r="I45" s="30"/>
      <c r="J45" s="60"/>
      <c r="K45" s="39"/>
      <c r="L45" s="76"/>
      <c r="M45" s="76"/>
    </row>
    <row r="46" spans="1:13" s="38" customFormat="1" x14ac:dyDescent="0.25">
      <c r="A46" s="1"/>
      <c r="B46" s="1"/>
      <c r="C46" s="59"/>
      <c r="D46" s="1"/>
      <c r="E46" s="1"/>
      <c r="F46" s="1"/>
      <c r="G46" s="1"/>
      <c r="H46" s="1"/>
      <c r="I46" s="30"/>
      <c r="J46" s="60"/>
      <c r="K46" s="39"/>
      <c r="L46" s="76"/>
      <c r="M46" s="76"/>
    </row>
    <row r="47" spans="1:13" s="38" customFormat="1" x14ac:dyDescent="0.25">
      <c r="A47" s="1"/>
      <c r="B47" s="1"/>
      <c r="C47" s="59"/>
      <c r="D47" s="1"/>
      <c r="E47" s="1"/>
      <c r="F47" s="1"/>
      <c r="G47" s="1"/>
      <c r="H47" s="1"/>
      <c r="I47" s="30"/>
      <c r="J47" s="60"/>
      <c r="K47" s="39"/>
      <c r="L47" s="76"/>
      <c r="M47" s="76"/>
    </row>
    <row r="48" spans="1:13" s="38" customFormat="1" x14ac:dyDescent="0.25">
      <c r="A48" s="1"/>
      <c r="B48" s="1"/>
      <c r="C48" s="59"/>
      <c r="D48" s="1"/>
      <c r="E48" s="1"/>
      <c r="F48" s="1"/>
      <c r="G48" s="1"/>
      <c r="H48" s="1"/>
      <c r="I48" s="30"/>
      <c r="J48" s="60"/>
      <c r="K48" s="39"/>
      <c r="L48" s="76"/>
      <c r="M48" s="76"/>
    </row>
    <row r="49" spans="1:13" s="38" customFormat="1" x14ac:dyDescent="0.25">
      <c r="A49" s="1"/>
      <c r="B49" s="1"/>
      <c r="C49" s="59"/>
      <c r="D49" s="1"/>
      <c r="E49" s="1"/>
      <c r="F49" s="1"/>
      <c r="G49" s="1"/>
      <c r="H49" s="1"/>
      <c r="I49" s="30"/>
      <c r="J49" s="60"/>
      <c r="K49" s="39"/>
      <c r="L49" s="76"/>
      <c r="M49" s="76"/>
    </row>
    <row r="50" spans="1:13" s="38" customFormat="1" x14ac:dyDescent="0.25">
      <c r="A50" s="1"/>
      <c r="B50" s="1"/>
      <c r="C50" s="59"/>
      <c r="D50" s="1"/>
      <c r="E50" s="1"/>
      <c r="F50" s="1"/>
      <c r="G50" s="1"/>
      <c r="H50" s="1"/>
      <c r="I50" s="30"/>
      <c r="J50" s="60"/>
      <c r="K50" s="39"/>
      <c r="L50" s="76"/>
      <c r="M50" s="76"/>
    </row>
    <row r="51" spans="1:13" s="38" customFormat="1" x14ac:dyDescent="0.25">
      <c r="A51" s="1"/>
      <c r="B51" s="1"/>
      <c r="C51" s="59"/>
      <c r="D51" s="1"/>
      <c r="E51" s="1"/>
      <c r="F51" s="1"/>
      <c r="G51" s="1"/>
      <c r="H51" s="1"/>
      <c r="I51" s="30"/>
      <c r="J51" s="60"/>
      <c r="K51" s="39"/>
      <c r="L51" s="76"/>
      <c r="M51" s="76"/>
    </row>
    <row r="52" spans="1:13" s="38" customFormat="1" x14ac:dyDescent="0.25">
      <c r="A52" s="1"/>
      <c r="B52" s="1"/>
      <c r="C52" s="59"/>
      <c r="D52" s="1"/>
      <c r="E52" s="1"/>
      <c r="F52" s="1"/>
      <c r="G52" s="1"/>
      <c r="H52" s="1"/>
      <c r="I52" s="30"/>
      <c r="J52" s="60"/>
      <c r="K52" s="39"/>
      <c r="L52" s="76"/>
      <c r="M52" s="76"/>
    </row>
    <row r="53" spans="1:13" s="38" customFormat="1" x14ac:dyDescent="0.25">
      <c r="A53" s="1"/>
      <c r="B53" s="1"/>
      <c r="C53" s="59"/>
      <c r="D53" s="1"/>
      <c r="E53" s="1"/>
      <c r="F53" s="1"/>
      <c r="G53" s="1"/>
      <c r="H53" s="1"/>
      <c r="I53" s="30"/>
      <c r="J53" s="60"/>
      <c r="K53" s="39"/>
      <c r="L53" s="76"/>
      <c r="M53" s="76"/>
    </row>
    <row r="54" spans="1:13" s="38" customFormat="1" x14ac:dyDescent="0.25">
      <c r="A54" s="1"/>
      <c r="B54" s="1"/>
      <c r="C54" s="59"/>
      <c r="D54" s="1"/>
      <c r="E54" s="1"/>
      <c r="F54" s="1"/>
      <c r="G54" s="1"/>
      <c r="H54" s="1"/>
      <c r="I54" s="30"/>
      <c r="J54" s="60"/>
      <c r="K54" s="39"/>
      <c r="L54" s="76"/>
      <c r="M54" s="76"/>
    </row>
    <row r="55" spans="1:13" s="38" customFormat="1" x14ac:dyDescent="0.25">
      <c r="A55" s="1"/>
      <c r="B55" s="1"/>
      <c r="C55" s="59"/>
      <c r="D55" s="1"/>
      <c r="E55" s="1"/>
      <c r="F55" s="1"/>
      <c r="G55" s="1"/>
      <c r="H55" s="1"/>
      <c r="I55" s="30"/>
      <c r="J55" s="60"/>
      <c r="K55" s="39"/>
      <c r="L55" s="76"/>
      <c r="M55" s="76"/>
    </row>
    <row r="56" spans="1:13" s="38" customFormat="1" x14ac:dyDescent="0.25">
      <c r="A56" s="1"/>
      <c r="B56" s="1"/>
      <c r="C56" s="59"/>
      <c r="D56" s="1"/>
      <c r="E56" s="1"/>
      <c r="F56" s="1"/>
      <c r="G56" s="1"/>
      <c r="H56" s="1"/>
      <c r="I56" s="30"/>
      <c r="J56" s="60"/>
      <c r="K56" s="39"/>
      <c r="L56" s="76"/>
      <c r="M56" s="76"/>
    </row>
    <row r="57" spans="1:13" s="38" customFormat="1" x14ac:dyDescent="0.25">
      <c r="A57" s="1"/>
      <c r="B57" s="1"/>
      <c r="C57" s="59"/>
      <c r="D57" s="1"/>
      <c r="E57" s="1"/>
      <c r="F57" s="1"/>
      <c r="G57" s="1"/>
      <c r="H57" s="1"/>
      <c r="I57" s="30"/>
      <c r="J57" s="60"/>
      <c r="K57" s="39"/>
      <c r="L57" s="76"/>
      <c r="M57" s="76"/>
    </row>
    <row r="58" spans="1:13" s="38" customFormat="1" x14ac:dyDescent="0.25">
      <c r="A58" s="1"/>
      <c r="B58" s="1"/>
      <c r="C58" s="59"/>
      <c r="D58" s="1"/>
      <c r="E58" s="1"/>
      <c r="F58" s="1"/>
      <c r="G58" s="1"/>
      <c r="H58" s="1"/>
      <c r="I58" s="30"/>
      <c r="J58" s="60"/>
      <c r="K58" s="39"/>
      <c r="L58" s="76"/>
      <c r="M58" s="76"/>
    </row>
    <row r="59" spans="1:13" s="38" customFormat="1" x14ac:dyDescent="0.25">
      <c r="A59" s="1"/>
      <c r="B59" s="1"/>
      <c r="C59" s="59"/>
      <c r="D59" s="1"/>
      <c r="E59" s="1"/>
      <c r="F59" s="1"/>
      <c r="G59" s="1"/>
      <c r="H59" s="1"/>
      <c r="I59" s="30"/>
      <c r="J59" s="60"/>
      <c r="K59" s="39"/>
      <c r="L59" s="76"/>
      <c r="M59" s="76"/>
    </row>
    <row r="60" spans="1:13" s="38" customFormat="1" x14ac:dyDescent="0.25">
      <c r="A60" s="1"/>
      <c r="B60" s="1"/>
      <c r="C60" s="59"/>
      <c r="D60" s="1"/>
      <c r="E60" s="1"/>
      <c r="F60" s="1"/>
      <c r="G60" s="1"/>
      <c r="H60" s="1"/>
      <c r="I60" s="30"/>
      <c r="J60" s="60"/>
      <c r="K60" s="39"/>
      <c r="L60" s="76"/>
      <c r="M60" s="76"/>
    </row>
    <row r="61" spans="1:13" s="38" customFormat="1" x14ac:dyDescent="0.25">
      <c r="A61" s="1"/>
      <c r="B61" s="1"/>
      <c r="C61" s="59"/>
      <c r="D61" s="1"/>
      <c r="E61" s="1"/>
      <c r="F61" s="1"/>
      <c r="G61" s="1"/>
      <c r="H61" s="1"/>
      <c r="I61" s="30"/>
      <c r="J61" s="60"/>
      <c r="K61" s="39"/>
      <c r="L61" s="76"/>
      <c r="M61" s="76"/>
    </row>
    <row r="62" spans="1:13" s="38" customFormat="1" x14ac:dyDescent="0.25">
      <c r="A62" s="1"/>
      <c r="B62" s="1"/>
      <c r="C62" s="59"/>
      <c r="D62" s="1"/>
      <c r="E62" s="1"/>
      <c r="F62" s="1"/>
      <c r="G62" s="1"/>
      <c r="H62" s="1"/>
      <c r="I62" s="30"/>
      <c r="J62" s="60"/>
      <c r="K62" s="39"/>
      <c r="L62" s="76"/>
      <c r="M62" s="76"/>
    </row>
    <row r="63" spans="1:13" s="38" customFormat="1" x14ac:dyDescent="0.25">
      <c r="A63" s="1"/>
      <c r="B63" s="1"/>
      <c r="C63" s="59"/>
      <c r="D63" s="1"/>
      <c r="E63" s="1"/>
      <c r="F63" s="1"/>
      <c r="G63" s="1"/>
      <c r="H63" s="1"/>
      <c r="I63" s="30"/>
      <c r="J63" s="60"/>
      <c r="K63" s="39"/>
      <c r="L63" s="76"/>
      <c r="M63" s="76"/>
    </row>
    <row r="64" spans="1:13" s="38" customFormat="1" x14ac:dyDescent="0.25">
      <c r="A64" s="1"/>
      <c r="B64" s="1"/>
      <c r="C64" s="59"/>
      <c r="D64" s="1"/>
      <c r="E64" s="1"/>
      <c r="F64" s="1"/>
      <c r="G64" s="1"/>
      <c r="H64" s="1"/>
      <c r="I64" s="30"/>
      <c r="J64" s="60"/>
      <c r="K64" s="39"/>
      <c r="L64" s="76"/>
      <c r="M64" s="76"/>
    </row>
    <row r="65" spans="1:13" s="38" customFormat="1" x14ac:dyDescent="0.25">
      <c r="A65" s="1"/>
      <c r="B65" s="1"/>
      <c r="C65" s="59"/>
      <c r="D65" s="1"/>
      <c r="E65" s="1"/>
      <c r="F65" s="1"/>
      <c r="G65" s="1"/>
      <c r="H65" s="1"/>
      <c r="I65" s="30"/>
      <c r="J65" s="60"/>
      <c r="K65" s="39"/>
      <c r="L65" s="76"/>
      <c r="M65" s="76"/>
    </row>
    <row r="66" spans="1:13" s="38" customFormat="1" x14ac:dyDescent="0.25">
      <c r="A66" s="1"/>
      <c r="B66" s="1"/>
      <c r="C66" s="59"/>
      <c r="D66" s="1"/>
      <c r="E66" s="1"/>
      <c r="F66" s="1"/>
      <c r="G66" s="1"/>
      <c r="H66" s="1"/>
      <c r="I66" s="30"/>
      <c r="J66" s="60"/>
      <c r="K66" s="39"/>
      <c r="L66" s="76"/>
      <c r="M66" s="76"/>
    </row>
    <row r="67" spans="1:13" s="38" customFormat="1" x14ac:dyDescent="0.25">
      <c r="A67" s="1"/>
      <c r="B67" s="1"/>
      <c r="C67" s="59"/>
      <c r="D67" s="1"/>
      <c r="E67" s="1"/>
      <c r="F67" s="1"/>
      <c r="G67" s="1"/>
      <c r="H67" s="1"/>
      <c r="I67" s="30"/>
      <c r="J67" s="60"/>
      <c r="K67" s="39"/>
      <c r="L67" s="76"/>
      <c r="M67" s="76"/>
    </row>
    <row r="68" spans="1:13" s="38" customFormat="1" x14ac:dyDescent="0.25">
      <c r="A68" s="1"/>
      <c r="B68" s="1"/>
      <c r="C68" s="59"/>
      <c r="D68" s="1"/>
      <c r="E68" s="1"/>
      <c r="F68" s="1"/>
      <c r="G68" s="1"/>
      <c r="H68" s="1"/>
      <c r="I68" s="30"/>
      <c r="J68" s="60"/>
      <c r="K68" s="39"/>
      <c r="L68" s="76"/>
      <c r="M68" s="76"/>
    </row>
    <row r="69" spans="1:13" s="38" customFormat="1" x14ac:dyDescent="0.25">
      <c r="A69" s="1"/>
      <c r="B69" s="1"/>
      <c r="C69" s="59"/>
      <c r="D69" s="1"/>
      <c r="E69" s="1"/>
      <c r="F69" s="1"/>
      <c r="G69" s="1"/>
      <c r="H69" s="1"/>
      <c r="I69" s="30"/>
      <c r="J69" s="60"/>
      <c r="K69" s="39"/>
      <c r="L69" s="76"/>
      <c r="M69" s="76"/>
    </row>
    <row r="70" spans="1:13" s="38" customFormat="1" x14ac:dyDescent="0.25">
      <c r="A70" s="1"/>
      <c r="B70" s="1"/>
      <c r="C70" s="59"/>
      <c r="D70" s="1"/>
      <c r="E70" s="1"/>
      <c r="F70" s="1"/>
      <c r="G70" s="1"/>
      <c r="H70" s="1"/>
      <c r="I70" s="30"/>
      <c r="J70" s="60"/>
      <c r="K70" s="39"/>
      <c r="L70" s="76"/>
      <c r="M70" s="76"/>
    </row>
    <row r="71" spans="1:13" s="38" customFormat="1" x14ac:dyDescent="0.25">
      <c r="A71" s="1"/>
      <c r="B71" s="1"/>
      <c r="C71" s="59"/>
      <c r="D71" s="1"/>
      <c r="E71" s="1"/>
      <c r="F71" s="1"/>
      <c r="G71" s="1"/>
      <c r="H71" s="1"/>
      <c r="I71" s="30"/>
      <c r="J71" s="60"/>
      <c r="K71" s="39"/>
      <c r="L71" s="76"/>
      <c r="M71" s="76"/>
    </row>
    <row r="72" spans="1:13" s="38" customFormat="1" x14ac:dyDescent="0.25">
      <c r="A72" s="1"/>
      <c r="B72" s="1"/>
      <c r="C72" s="59"/>
      <c r="D72" s="1"/>
      <c r="E72" s="1"/>
      <c r="F72" s="1"/>
      <c r="G72" s="1"/>
      <c r="H72" s="1"/>
      <c r="I72" s="30"/>
      <c r="J72" s="60"/>
      <c r="K72" s="39"/>
      <c r="L72" s="76"/>
      <c r="M72" s="76"/>
    </row>
    <row r="73" spans="1:13" s="38" customFormat="1" x14ac:dyDescent="0.25">
      <c r="A73" s="1"/>
      <c r="B73" s="1"/>
      <c r="C73" s="59"/>
      <c r="D73" s="1"/>
      <c r="E73" s="1"/>
      <c r="F73" s="1"/>
      <c r="G73" s="1"/>
      <c r="H73" s="1"/>
      <c r="I73" s="30"/>
      <c r="J73" s="60"/>
      <c r="K73" s="39"/>
      <c r="L73" s="76"/>
      <c r="M73" s="76"/>
    </row>
    <row r="74" spans="1:13" s="38" customFormat="1" x14ac:dyDescent="0.25">
      <c r="A74" s="1"/>
      <c r="B74" s="1"/>
      <c r="C74" s="59"/>
      <c r="D74" s="1"/>
      <c r="E74" s="1"/>
      <c r="F74" s="1"/>
      <c r="G74" s="1"/>
      <c r="H74" s="1"/>
      <c r="I74" s="30"/>
      <c r="J74" s="60"/>
      <c r="K74" s="39"/>
      <c r="L74" s="76"/>
      <c r="M74" s="76"/>
    </row>
    <row r="75" spans="1:13" s="38" customFormat="1" x14ac:dyDescent="0.25">
      <c r="A75" s="1"/>
      <c r="B75" s="1"/>
      <c r="C75" s="59"/>
      <c r="D75" s="1"/>
      <c r="E75" s="1"/>
      <c r="F75" s="1"/>
      <c r="G75" s="1"/>
      <c r="H75" s="1"/>
      <c r="I75" s="30"/>
      <c r="J75" s="60"/>
      <c r="K75" s="39"/>
      <c r="L75" s="76"/>
      <c r="M75" s="76"/>
    </row>
    <row r="76" spans="1:13" s="38" customFormat="1" x14ac:dyDescent="0.25">
      <c r="A76" s="1"/>
      <c r="B76" s="1"/>
      <c r="C76" s="59"/>
      <c r="D76" s="1"/>
      <c r="E76" s="1"/>
      <c r="F76" s="1"/>
      <c r="G76" s="1"/>
      <c r="H76" s="1"/>
      <c r="I76" s="30"/>
      <c r="J76" s="60"/>
      <c r="K76" s="39"/>
      <c r="L76" s="76"/>
      <c r="M76" s="76"/>
    </row>
    <row r="77" spans="1:13" s="38" customFormat="1" x14ac:dyDescent="0.25">
      <c r="A77" s="1"/>
      <c r="B77" s="1"/>
      <c r="C77" s="59"/>
      <c r="D77" s="1"/>
      <c r="E77" s="1"/>
      <c r="F77" s="1"/>
      <c r="G77" s="1"/>
      <c r="H77" s="1"/>
      <c r="I77" s="30"/>
      <c r="J77" s="60"/>
      <c r="K77" s="39"/>
      <c r="L77" s="76"/>
      <c r="M77" s="76"/>
    </row>
    <row r="78" spans="1:13" s="38" customFormat="1" x14ac:dyDescent="0.25">
      <c r="A78" s="1"/>
      <c r="B78" s="1"/>
      <c r="C78" s="59"/>
      <c r="D78" s="1"/>
      <c r="E78" s="1"/>
      <c r="F78" s="1"/>
      <c r="G78" s="1"/>
      <c r="H78" s="1"/>
      <c r="I78" s="30"/>
      <c r="J78" s="60"/>
      <c r="K78" s="39"/>
      <c r="L78" s="76"/>
      <c r="M78" s="76"/>
    </row>
    <row r="79" spans="1:13" s="38" customFormat="1" x14ac:dyDescent="0.25">
      <c r="A79" s="1"/>
      <c r="B79" s="1"/>
      <c r="C79" s="59"/>
      <c r="D79" s="1"/>
      <c r="E79" s="1"/>
      <c r="F79" s="1"/>
      <c r="G79" s="1"/>
      <c r="H79" s="1"/>
      <c r="I79" s="30"/>
      <c r="J79" s="60"/>
      <c r="K79" s="39"/>
      <c r="L79" s="76"/>
      <c r="M79" s="76"/>
    </row>
    <row r="80" spans="1:13" s="38" customFormat="1" x14ac:dyDescent="0.25">
      <c r="A80" s="1"/>
      <c r="B80" s="1"/>
      <c r="C80" s="59"/>
      <c r="D80" s="1"/>
      <c r="E80" s="1"/>
      <c r="F80" s="1"/>
      <c r="G80" s="1"/>
      <c r="H80" s="1"/>
      <c r="I80" s="30"/>
      <c r="J80" s="60"/>
      <c r="K80" s="39"/>
      <c r="L80" s="76"/>
      <c r="M80" s="76"/>
    </row>
    <row r="81" spans="1:13" s="38" customFormat="1" x14ac:dyDescent="0.25">
      <c r="A81" s="1"/>
      <c r="B81" s="1"/>
      <c r="C81" s="59"/>
      <c r="D81" s="1"/>
      <c r="E81" s="1"/>
      <c r="F81" s="1"/>
      <c r="G81" s="1"/>
      <c r="H81" s="1"/>
      <c r="I81" s="30"/>
      <c r="J81" s="60"/>
      <c r="K81" s="39"/>
      <c r="L81" s="76"/>
      <c r="M81" s="76"/>
    </row>
    <row r="82" spans="1:13" s="38" customFormat="1" x14ac:dyDescent="0.25">
      <c r="A82" s="1"/>
      <c r="B82" s="1"/>
      <c r="C82" s="59"/>
      <c r="D82" s="1"/>
      <c r="E82" s="1"/>
      <c r="F82" s="1"/>
      <c r="G82" s="1"/>
      <c r="H82" s="1"/>
      <c r="I82" s="30"/>
      <c r="J82" s="60"/>
      <c r="K82" s="39"/>
      <c r="L82" s="76"/>
      <c r="M82" s="76"/>
    </row>
    <row r="83" spans="1:13" s="38" customFormat="1" x14ac:dyDescent="0.25">
      <c r="A83" s="1"/>
      <c r="B83" s="1"/>
      <c r="C83" s="59"/>
      <c r="D83" s="1"/>
      <c r="E83" s="1"/>
      <c r="F83" s="1"/>
      <c r="G83" s="1"/>
      <c r="H83" s="1"/>
      <c r="I83" s="30"/>
      <c r="J83" s="60"/>
      <c r="K83" s="39"/>
      <c r="L83" s="76"/>
      <c r="M83" s="76"/>
    </row>
    <row r="84" spans="1:13" s="38" customFormat="1" x14ac:dyDescent="0.25">
      <c r="A84" s="1"/>
      <c r="B84" s="1"/>
      <c r="C84" s="59"/>
      <c r="D84" s="1"/>
      <c r="E84" s="1"/>
      <c r="F84" s="1"/>
      <c r="G84" s="1"/>
      <c r="H84" s="1"/>
      <c r="I84" s="30"/>
      <c r="J84" s="60"/>
      <c r="K84" s="39"/>
      <c r="L84" s="76"/>
      <c r="M84" s="76"/>
    </row>
    <row r="85" spans="1:13" s="38" customFormat="1" x14ac:dyDescent="0.25">
      <c r="A85" s="1"/>
      <c r="B85" s="1"/>
      <c r="C85" s="59"/>
      <c r="D85" s="1"/>
      <c r="E85" s="1"/>
      <c r="F85" s="1"/>
      <c r="G85" s="1"/>
      <c r="H85" s="1"/>
      <c r="I85" s="30"/>
      <c r="J85" s="60"/>
      <c r="K85" s="39"/>
      <c r="L85" s="76"/>
      <c r="M85" s="76"/>
    </row>
    <row r="86" spans="1:13" s="38" customFormat="1" x14ac:dyDescent="0.25">
      <c r="A86" s="1"/>
      <c r="B86" s="1"/>
      <c r="C86" s="59"/>
      <c r="D86" s="1"/>
      <c r="E86" s="1"/>
      <c r="F86" s="1"/>
      <c r="G86" s="1"/>
      <c r="H86" s="1"/>
      <c r="I86" s="30"/>
      <c r="J86" s="60"/>
      <c r="K86" s="39"/>
      <c r="L86" s="76"/>
      <c r="M86" s="76"/>
    </row>
    <row r="87" spans="1:13" s="38" customFormat="1" x14ac:dyDescent="0.25">
      <c r="A87" s="1"/>
      <c r="B87" s="1"/>
      <c r="C87" s="59"/>
      <c r="D87" s="1"/>
      <c r="E87" s="1"/>
      <c r="F87" s="1"/>
      <c r="G87" s="1"/>
      <c r="H87" s="1"/>
      <c r="I87" s="30"/>
      <c r="J87" s="60"/>
      <c r="K87" s="39"/>
      <c r="L87" s="76"/>
      <c r="M87" s="76"/>
    </row>
    <row r="88" spans="1:13" s="38" customFormat="1" x14ac:dyDescent="0.25">
      <c r="A88" s="1"/>
      <c r="B88" s="1"/>
      <c r="C88" s="59"/>
      <c r="D88" s="1"/>
      <c r="E88" s="1"/>
      <c r="F88" s="1"/>
      <c r="G88" s="1"/>
      <c r="H88" s="1"/>
      <c r="I88" s="30"/>
      <c r="J88" s="60"/>
      <c r="K88" s="39"/>
      <c r="L88" s="76"/>
      <c r="M88" s="76"/>
    </row>
    <row r="89" spans="1:13" s="38" customFormat="1" x14ac:dyDescent="0.25">
      <c r="A89" s="1"/>
      <c r="B89" s="1"/>
      <c r="C89" s="59"/>
      <c r="D89" s="1"/>
      <c r="E89" s="1"/>
      <c r="F89" s="1"/>
      <c r="G89" s="1"/>
      <c r="H89" s="1"/>
      <c r="I89" s="30"/>
      <c r="J89" s="60"/>
      <c r="K89" s="39"/>
      <c r="L89" s="76"/>
      <c r="M89" s="76"/>
    </row>
    <row r="90" spans="1:13" s="38" customFormat="1" x14ac:dyDescent="0.25">
      <c r="A90" s="1"/>
      <c r="B90" s="1"/>
      <c r="C90" s="59"/>
      <c r="D90" s="1"/>
      <c r="E90" s="1"/>
      <c r="F90" s="1"/>
      <c r="G90" s="1"/>
      <c r="H90" s="1"/>
      <c r="I90" s="30"/>
      <c r="J90" s="60"/>
      <c r="K90" s="39"/>
      <c r="L90" s="76"/>
      <c r="M90" s="76"/>
    </row>
    <row r="91" spans="1:13" s="38" customFormat="1" x14ac:dyDescent="0.25">
      <c r="A91" s="1"/>
      <c r="B91" s="1"/>
      <c r="C91" s="59"/>
      <c r="D91" s="1"/>
      <c r="E91" s="1"/>
      <c r="F91" s="1"/>
      <c r="G91" s="1"/>
      <c r="H91" s="1"/>
      <c r="I91" s="30"/>
      <c r="J91" s="60"/>
      <c r="K91" s="39"/>
      <c r="L91" s="76"/>
      <c r="M91" s="76"/>
    </row>
    <row r="92" spans="1:13" s="38" customFormat="1" x14ac:dyDescent="0.25">
      <c r="A92" s="1"/>
      <c r="B92" s="1"/>
      <c r="C92" s="59"/>
      <c r="D92" s="1"/>
      <c r="E92" s="1"/>
      <c r="F92" s="1"/>
      <c r="G92" s="1"/>
      <c r="H92" s="1"/>
      <c r="I92" s="30"/>
      <c r="J92" s="60"/>
      <c r="K92" s="39"/>
      <c r="L92" s="76"/>
      <c r="M92" s="76"/>
    </row>
    <row r="93" spans="1:13" s="38" customFormat="1" x14ac:dyDescent="0.25">
      <c r="A93" s="1"/>
      <c r="B93" s="1"/>
      <c r="C93" s="59"/>
      <c r="D93" s="1"/>
      <c r="E93" s="1"/>
      <c r="F93" s="1"/>
      <c r="G93" s="1"/>
      <c r="H93" s="1"/>
      <c r="I93" s="30"/>
      <c r="J93" s="60"/>
      <c r="K93" s="39"/>
      <c r="L93" s="76"/>
      <c r="M93" s="76"/>
    </row>
    <row r="94" spans="1:13" s="38" customFormat="1" x14ac:dyDescent="0.25">
      <c r="A94" s="1"/>
      <c r="B94" s="1"/>
      <c r="C94" s="59"/>
      <c r="D94" s="1"/>
      <c r="E94" s="1"/>
      <c r="F94" s="1"/>
      <c r="G94" s="1"/>
      <c r="H94" s="1"/>
      <c r="I94" s="30"/>
      <c r="J94" s="60"/>
      <c r="K94" s="39"/>
      <c r="L94" s="76"/>
      <c r="M94" s="76"/>
    </row>
    <row r="95" spans="1:13" s="38" customFormat="1" x14ac:dyDescent="0.25">
      <c r="A95" s="1"/>
      <c r="B95" s="1"/>
      <c r="C95" s="59"/>
      <c r="D95" s="1"/>
      <c r="E95" s="1"/>
      <c r="F95" s="1"/>
      <c r="G95" s="1"/>
      <c r="H95" s="1"/>
      <c r="I95" s="30"/>
      <c r="J95" s="60"/>
      <c r="K95" s="39"/>
      <c r="L95" s="76"/>
      <c r="M95" s="76"/>
    </row>
    <row r="96" spans="1:13" s="38" customFormat="1" x14ac:dyDescent="0.25">
      <c r="A96" s="1"/>
      <c r="B96" s="1"/>
      <c r="C96" s="59"/>
      <c r="D96" s="1"/>
      <c r="E96" s="1"/>
      <c r="F96" s="1"/>
      <c r="G96" s="1"/>
      <c r="H96" s="1"/>
      <c r="I96" s="30"/>
      <c r="J96" s="60"/>
      <c r="K96" s="39"/>
      <c r="L96" s="76"/>
      <c r="M96" s="76"/>
    </row>
    <row r="97" spans="1:13" s="38" customFormat="1" x14ac:dyDescent="0.25">
      <c r="A97" s="1"/>
      <c r="B97" s="1"/>
      <c r="C97" s="59"/>
      <c r="D97" s="1"/>
      <c r="E97" s="1"/>
      <c r="F97" s="1"/>
      <c r="G97" s="1"/>
      <c r="H97" s="1"/>
      <c r="I97" s="30"/>
      <c r="J97" s="60"/>
      <c r="K97" s="39"/>
      <c r="L97" s="76"/>
      <c r="M97" s="76"/>
    </row>
    <row r="98" spans="1:13" s="38" customFormat="1" x14ac:dyDescent="0.25">
      <c r="A98" s="1"/>
      <c r="B98" s="1"/>
      <c r="C98" s="59"/>
      <c r="D98" s="1"/>
      <c r="E98" s="1"/>
      <c r="F98" s="1"/>
      <c r="G98" s="1"/>
      <c r="H98" s="1"/>
      <c r="I98" s="30"/>
      <c r="J98" s="60"/>
      <c r="K98" s="39"/>
      <c r="L98" s="76"/>
      <c r="M98" s="76"/>
    </row>
    <row r="99" spans="1:13" s="38" customFormat="1" x14ac:dyDescent="0.25">
      <c r="A99" s="1"/>
      <c r="B99" s="1"/>
      <c r="C99" s="59"/>
      <c r="D99" s="1"/>
      <c r="E99" s="1"/>
      <c r="F99" s="1"/>
      <c r="G99" s="1"/>
      <c r="H99" s="1"/>
      <c r="I99" s="30"/>
      <c r="J99" s="60"/>
      <c r="K99" s="39"/>
      <c r="L99" s="76"/>
      <c r="M99" s="76"/>
    </row>
    <row r="100" spans="1:13" s="38" customFormat="1" x14ac:dyDescent="0.25">
      <c r="A100" s="1"/>
      <c r="B100" s="1"/>
      <c r="C100" s="59"/>
      <c r="D100" s="1"/>
      <c r="E100" s="1"/>
      <c r="F100" s="1"/>
      <c r="G100" s="1"/>
      <c r="H100" s="1"/>
      <c r="I100" s="30"/>
      <c r="J100" s="60"/>
      <c r="K100" s="39"/>
      <c r="L100" s="76"/>
      <c r="M100" s="76"/>
    </row>
    <row r="101" spans="1:13" s="38" customFormat="1" x14ac:dyDescent="0.25">
      <c r="A101" s="1"/>
      <c r="B101" s="1"/>
      <c r="C101" s="59"/>
      <c r="D101" s="1"/>
      <c r="E101" s="1"/>
      <c r="F101" s="1"/>
      <c r="G101" s="1"/>
      <c r="H101" s="1"/>
      <c r="I101" s="30"/>
      <c r="J101" s="60"/>
      <c r="K101" s="39"/>
      <c r="L101" s="76"/>
      <c r="M101" s="76"/>
    </row>
    <row r="102" spans="1:13" s="38" customFormat="1" x14ac:dyDescent="0.25">
      <c r="A102" s="1"/>
      <c r="B102" s="1"/>
      <c r="C102" s="59"/>
      <c r="D102" s="1"/>
      <c r="E102" s="1"/>
      <c r="F102" s="1"/>
      <c r="G102" s="1"/>
      <c r="H102" s="1"/>
      <c r="I102" s="30"/>
      <c r="J102" s="60"/>
      <c r="K102" s="39"/>
      <c r="L102" s="76"/>
      <c r="M102" s="76"/>
    </row>
    <row r="103" spans="1:13" s="38" customFormat="1" x14ac:dyDescent="0.25">
      <c r="A103" s="1"/>
      <c r="B103" s="1"/>
      <c r="C103" s="59"/>
      <c r="D103" s="1"/>
      <c r="E103" s="1"/>
      <c r="F103" s="1"/>
      <c r="G103" s="1"/>
      <c r="H103" s="1"/>
      <c r="I103" s="30"/>
      <c r="J103" s="60"/>
      <c r="K103" s="39"/>
      <c r="L103" s="76"/>
      <c r="M103" s="76"/>
    </row>
    <row r="104" spans="1:13" s="38" customFormat="1" x14ac:dyDescent="0.25">
      <c r="A104" s="1"/>
      <c r="B104" s="1"/>
      <c r="C104" s="59"/>
      <c r="D104" s="1"/>
      <c r="E104" s="1"/>
      <c r="F104" s="1"/>
      <c r="G104" s="1"/>
      <c r="H104" s="1"/>
      <c r="I104" s="30"/>
      <c r="J104" s="60"/>
      <c r="K104" s="39"/>
      <c r="L104" s="76"/>
      <c r="M104" s="76"/>
    </row>
    <row r="105" spans="1:13" s="38" customFormat="1" x14ac:dyDescent="0.25">
      <c r="A105" s="1"/>
      <c r="B105" s="1"/>
      <c r="C105" s="59"/>
      <c r="D105" s="1"/>
      <c r="E105" s="1"/>
      <c r="F105" s="1"/>
      <c r="G105" s="1"/>
      <c r="H105" s="1"/>
      <c r="I105" s="30"/>
      <c r="J105" s="60"/>
      <c r="K105" s="39"/>
      <c r="L105" s="76"/>
      <c r="M105" s="76"/>
    </row>
    <row r="106" spans="1:13" s="38" customFormat="1" x14ac:dyDescent="0.25">
      <c r="A106" s="1"/>
      <c r="B106" s="1"/>
      <c r="C106" s="59"/>
      <c r="D106" s="1"/>
      <c r="E106" s="1"/>
      <c r="F106" s="1"/>
      <c r="G106" s="1"/>
      <c r="H106" s="1"/>
      <c r="I106" s="30"/>
      <c r="J106" s="60"/>
      <c r="K106" s="39"/>
      <c r="L106" s="76"/>
      <c r="M106" s="76"/>
    </row>
    <row r="107" spans="1:13" s="38" customFormat="1" x14ac:dyDescent="0.25">
      <c r="A107" s="1"/>
      <c r="B107" s="1"/>
      <c r="C107" s="59"/>
      <c r="D107" s="1"/>
      <c r="E107" s="1"/>
      <c r="F107" s="1"/>
      <c r="G107" s="1"/>
      <c r="H107" s="1"/>
      <c r="I107" s="30"/>
      <c r="J107" s="60"/>
      <c r="K107" s="39"/>
      <c r="L107" s="76"/>
      <c r="M107" s="76"/>
    </row>
    <row r="108" spans="1:13" s="38" customFormat="1" x14ac:dyDescent="0.25">
      <c r="A108" s="1"/>
      <c r="B108" s="1"/>
      <c r="C108" s="59"/>
      <c r="D108" s="1"/>
      <c r="E108" s="1"/>
      <c r="F108" s="1"/>
      <c r="G108" s="1"/>
      <c r="H108" s="1"/>
      <c r="I108" s="30"/>
      <c r="J108" s="60"/>
      <c r="K108" s="39"/>
      <c r="L108" s="76"/>
      <c r="M108" s="76"/>
    </row>
    <row r="109" spans="1:13" s="38" customFormat="1" x14ac:dyDescent="0.25">
      <c r="A109" s="1"/>
      <c r="B109" s="1"/>
      <c r="C109" s="59"/>
      <c r="D109" s="1"/>
      <c r="E109" s="1"/>
      <c r="F109" s="1"/>
      <c r="G109" s="1"/>
      <c r="H109" s="1"/>
      <c r="I109" s="30"/>
      <c r="J109" s="60"/>
      <c r="K109" s="39"/>
      <c r="L109" s="76"/>
      <c r="M109" s="76"/>
    </row>
    <row r="110" spans="1:13" s="38" customFormat="1" x14ac:dyDescent="0.25">
      <c r="A110" s="1"/>
      <c r="B110" s="1"/>
      <c r="C110" s="59"/>
      <c r="D110" s="1"/>
      <c r="E110" s="1"/>
      <c r="F110" s="1"/>
      <c r="G110" s="1"/>
      <c r="H110" s="1"/>
      <c r="I110" s="30"/>
      <c r="J110" s="60"/>
      <c r="K110" s="39"/>
      <c r="L110" s="76"/>
      <c r="M110" s="76"/>
    </row>
    <row r="111" spans="1:13" s="38" customFormat="1" x14ac:dyDescent="0.25">
      <c r="A111" s="1"/>
      <c r="B111" s="1"/>
      <c r="C111" s="59"/>
      <c r="D111" s="1"/>
      <c r="E111" s="1"/>
      <c r="F111" s="1"/>
      <c r="G111" s="1"/>
      <c r="H111" s="1"/>
      <c r="I111" s="30"/>
      <c r="J111" s="60"/>
      <c r="K111" s="39"/>
      <c r="L111" s="76"/>
      <c r="M111" s="76"/>
    </row>
    <row r="112" spans="1:13" s="38" customFormat="1" x14ac:dyDescent="0.25">
      <c r="A112" s="1"/>
      <c r="B112" s="1"/>
      <c r="C112" s="59"/>
      <c r="D112" s="1"/>
      <c r="E112" s="1"/>
      <c r="F112" s="1"/>
      <c r="G112" s="1"/>
      <c r="H112" s="1"/>
      <c r="I112" s="30"/>
      <c r="J112" s="60"/>
      <c r="K112" s="39"/>
      <c r="L112" s="76"/>
      <c r="M112" s="76"/>
    </row>
    <row r="113" spans="1:13" s="38" customFormat="1" x14ac:dyDescent="0.25">
      <c r="A113" s="1"/>
      <c r="B113" s="1"/>
      <c r="C113" s="59"/>
      <c r="D113" s="1"/>
      <c r="E113" s="1"/>
      <c r="F113" s="1"/>
      <c r="G113" s="1"/>
      <c r="H113" s="1"/>
      <c r="I113" s="30"/>
      <c r="J113" s="60"/>
      <c r="K113" s="39"/>
      <c r="L113" s="76"/>
      <c r="M113" s="76"/>
    </row>
    <row r="114" spans="1:13" s="38" customFormat="1" x14ac:dyDescent="0.25">
      <c r="A114" s="1"/>
      <c r="B114" s="1"/>
      <c r="C114" s="59"/>
      <c r="D114" s="1"/>
      <c r="E114" s="1"/>
      <c r="F114" s="1"/>
      <c r="G114" s="1"/>
      <c r="H114" s="1"/>
      <c r="I114" s="30"/>
      <c r="J114" s="60"/>
      <c r="K114" s="39"/>
      <c r="L114" s="76"/>
      <c r="M114" s="76"/>
    </row>
    <row r="115" spans="1:13" s="38" customFormat="1" x14ac:dyDescent="0.25">
      <c r="A115" s="1"/>
      <c r="B115" s="1"/>
      <c r="C115" s="59"/>
      <c r="D115" s="1"/>
      <c r="E115" s="1"/>
      <c r="F115" s="1"/>
      <c r="G115" s="1"/>
      <c r="H115" s="1"/>
      <c r="I115" s="30"/>
      <c r="J115" s="60"/>
      <c r="K115" s="39"/>
      <c r="L115" s="76"/>
      <c r="M115" s="76"/>
    </row>
    <row r="116" spans="1:13" s="38" customFormat="1" x14ac:dyDescent="0.25">
      <c r="A116" s="1"/>
      <c r="B116" s="1"/>
      <c r="C116" s="59"/>
      <c r="D116" s="1"/>
      <c r="E116" s="1"/>
      <c r="F116" s="1"/>
      <c r="G116" s="1"/>
      <c r="H116" s="1"/>
      <c r="I116" s="30"/>
      <c r="J116" s="60"/>
      <c r="K116" s="39"/>
      <c r="L116" s="76"/>
      <c r="M116" s="76"/>
    </row>
    <row r="117" spans="1:13" s="38" customFormat="1" x14ac:dyDescent="0.25">
      <c r="A117" s="1"/>
      <c r="B117" s="1"/>
      <c r="C117" s="59"/>
      <c r="D117" s="1"/>
      <c r="E117" s="1"/>
      <c r="F117" s="1"/>
      <c r="G117" s="1"/>
      <c r="H117" s="1"/>
      <c r="I117" s="30"/>
      <c r="J117" s="60"/>
      <c r="K117" s="39"/>
      <c r="L117" s="76"/>
      <c r="M117" s="76"/>
    </row>
    <row r="118" spans="1:13" s="38" customFormat="1" x14ac:dyDescent="0.25">
      <c r="A118" s="1"/>
      <c r="B118" s="1"/>
      <c r="C118" s="59"/>
      <c r="D118" s="1"/>
      <c r="E118" s="1"/>
      <c r="F118" s="1"/>
      <c r="G118" s="1"/>
      <c r="H118" s="1"/>
      <c r="I118" s="30"/>
      <c r="J118" s="60"/>
      <c r="K118" s="39"/>
      <c r="L118" s="76"/>
      <c r="M118" s="76"/>
    </row>
    <row r="119" spans="1:13" s="38" customFormat="1" x14ac:dyDescent="0.25">
      <c r="A119" s="1"/>
      <c r="B119" s="1"/>
      <c r="C119" s="59"/>
      <c r="D119" s="1"/>
      <c r="E119" s="1"/>
      <c r="F119" s="1"/>
      <c r="G119" s="1"/>
      <c r="H119" s="1"/>
      <c r="I119" s="30"/>
      <c r="J119" s="60"/>
      <c r="K119" s="39"/>
      <c r="L119" s="76"/>
      <c r="M119" s="76"/>
    </row>
    <row r="120" spans="1:13" s="38" customFormat="1" x14ac:dyDescent="0.25">
      <c r="A120" s="1"/>
      <c r="B120" s="1"/>
      <c r="C120" s="59"/>
      <c r="D120" s="1"/>
      <c r="E120" s="1"/>
      <c r="F120" s="1"/>
      <c r="G120" s="1"/>
      <c r="H120" s="1"/>
      <c r="I120" s="30"/>
      <c r="J120" s="60"/>
      <c r="K120" s="39"/>
      <c r="L120" s="76"/>
      <c r="M120" s="76"/>
    </row>
    <row r="121" spans="1:13" s="38" customFormat="1" x14ac:dyDescent="0.25">
      <c r="A121" s="1"/>
      <c r="B121" s="1"/>
      <c r="C121" s="59"/>
      <c r="D121" s="1"/>
      <c r="E121" s="1"/>
      <c r="F121" s="1"/>
      <c r="G121" s="1"/>
      <c r="H121" s="1"/>
      <c r="I121" s="30"/>
      <c r="J121" s="60"/>
      <c r="K121" s="39"/>
      <c r="L121" s="76"/>
      <c r="M121" s="76"/>
    </row>
    <row r="122" spans="1:13" s="38" customFormat="1" x14ac:dyDescent="0.25">
      <c r="A122" s="1"/>
      <c r="B122" s="1"/>
      <c r="C122" s="59"/>
      <c r="D122" s="1"/>
      <c r="E122" s="1"/>
      <c r="F122" s="1"/>
      <c r="G122" s="1"/>
      <c r="H122" s="1"/>
      <c r="I122" s="30"/>
      <c r="J122" s="60"/>
      <c r="K122" s="39"/>
      <c r="L122" s="76"/>
      <c r="M122" s="76"/>
    </row>
    <row r="123" spans="1:13" s="38" customFormat="1" x14ac:dyDescent="0.25">
      <c r="A123" s="1"/>
      <c r="B123" s="1"/>
      <c r="C123" s="59"/>
      <c r="D123" s="1"/>
      <c r="E123" s="1"/>
      <c r="F123" s="1"/>
      <c r="G123" s="1"/>
      <c r="H123" s="1"/>
      <c r="I123" s="30"/>
      <c r="J123" s="60"/>
      <c r="K123" s="39"/>
      <c r="L123" s="76"/>
      <c r="M123" s="76"/>
    </row>
    <row r="124" spans="1:13" s="38" customFormat="1" x14ac:dyDescent="0.25">
      <c r="A124" s="1"/>
      <c r="B124" s="1"/>
      <c r="C124" s="59"/>
      <c r="D124" s="1"/>
      <c r="E124" s="1"/>
      <c r="F124" s="1"/>
      <c r="G124" s="1"/>
      <c r="H124" s="1"/>
      <c r="I124" s="30"/>
      <c r="J124" s="60"/>
      <c r="K124" s="39"/>
      <c r="L124" s="76"/>
      <c r="M124" s="76"/>
    </row>
    <row r="125" spans="1:13" s="38" customFormat="1" x14ac:dyDescent="0.25">
      <c r="A125" s="1"/>
      <c r="B125" s="1"/>
      <c r="C125" s="59"/>
      <c r="D125" s="1"/>
      <c r="E125" s="1"/>
      <c r="F125" s="1"/>
      <c r="G125" s="1"/>
      <c r="H125" s="1"/>
      <c r="I125" s="30"/>
      <c r="J125" s="60"/>
      <c r="K125" s="39"/>
      <c r="L125" s="76"/>
      <c r="M125" s="76"/>
    </row>
    <row r="126" spans="1:13" s="38" customFormat="1" x14ac:dyDescent="0.25">
      <c r="A126" s="1"/>
      <c r="B126" s="1"/>
      <c r="C126" s="59"/>
      <c r="D126" s="1"/>
      <c r="E126" s="1"/>
      <c r="F126" s="1"/>
      <c r="G126" s="1"/>
      <c r="H126" s="1"/>
      <c r="I126" s="30"/>
      <c r="J126" s="60"/>
      <c r="K126" s="39"/>
      <c r="L126" s="76"/>
      <c r="M126" s="76"/>
    </row>
    <row r="127" spans="1:13" s="38" customFormat="1" x14ac:dyDescent="0.25">
      <c r="A127" s="1"/>
      <c r="B127" s="1"/>
      <c r="C127" s="59"/>
      <c r="D127" s="1"/>
      <c r="E127" s="1"/>
      <c r="F127" s="1"/>
      <c r="G127" s="1"/>
      <c r="H127" s="1"/>
      <c r="I127" s="30"/>
      <c r="J127" s="60"/>
      <c r="K127" s="39"/>
      <c r="L127" s="76"/>
      <c r="M127" s="76"/>
    </row>
    <row r="128" spans="1:13" s="38" customFormat="1" x14ac:dyDescent="0.25">
      <c r="A128" s="1"/>
      <c r="B128" s="1"/>
      <c r="C128" s="59"/>
      <c r="D128" s="1"/>
      <c r="E128" s="1"/>
      <c r="F128" s="1"/>
      <c r="G128" s="1"/>
      <c r="H128" s="1"/>
      <c r="I128" s="30"/>
      <c r="J128" s="60"/>
      <c r="K128" s="39"/>
      <c r="L128" s="76"/>
      <c r="M128" s="76"/>
    </row>
    <row r="129" spans="1:13" s="38" customFormat="1" x14ac:dyDescent="0.25">
      <c r="A129" s="1"/>
      <c r="B129" s="1"/>
      <c r="C129" s="59"/>
      <c r="D129" s="1"/>
      <c r="E129" s="1"/>
      <c r="F129" s="1"/>
      <c r="G129" s="1"/>
      <c r="H129" s="1"/>
      <c r="I129" s="30"/>
      <c r="J129" s="60"/>
      <c r="K129" s="39"/>
      <c r="L129" s="76"/>
      <c r="M129" s="76"/>
    </row>
    <row r="130" spans="1:13" s="38" customFormat="1" x14ac:dyDescent="0.25">
      <c r="A130" s="1"/>
      <c r="B130" s="1"/>
      <c r="C130" s="59"/>
      <c r="D130" s="1"/>
      <c r="E130" s="1"/>
      <c r="F130" s="1"/>
      <c r="G130" s="1"/>
      <c r="H130" s="1"/>
      <c r="I130" s="30"/>
      <c r="J130" s="60"/>
      <c r="K130" s="39"/>
      <c r="L130" s="76"/>
      <c r="M130" s="76"/>
    </row>
    <row r="131" spans="1:13" s="38" customFormat="1" x14ac:dyDescent="0.25">
      <c r="A131" s="1"/>
      <c r="B131" s="1"/>
      <c r="C131" s="59"/>
      <c r="D131" s="1"/>
      <c r="E131" s="1"/>
      <c r="F131" s="1"/>
      <c r="G131" s="1"/>
      <c r="H131" s="1"/>
      <c r="I131" s="30"/>
      <c r="J131" s="60"/>
      <c r="K131" s="39"/>
      <c r="L131" s="76"/>
      <c r="M131" s="76"/>
    </row>
    <row r="132" spans="1:13" s="38" customFormat="1" x14ac:dyDescent="0.25">
      <c r="A132" s="1"/>
      <c r="B132" s="1"/>
      <c r="C132" s="59"/>
      <c r="D132" s="1"/>
      <c r="E132" s="1"/>
      <c r="F132" s="1"/>
      <c r="G132" s="1"/>
      <c r="H132" s="1"/>
      <c r="I132" s="30"/>
      <c r="J132" s="60"/>
      <c r="K132" s="39"/>
      <c r="L132" s="76"/>
      <c r="M132" s="76"/>
    </row>
    <row r="133" spans="1:13" s="38" customFormat="1" x14ac:dyDescent="0.25">
      <c r="A133" s="1"/>
      <c r="B133" s="1"/>
      <c r="C133" s="59"/>
      <c r="D133" s="1"/>
      <c r="E133" s="1"/>
      <c r="F133" s="1"/>
      <c r="G133" s="1"/>
      <c r="H133" s="1"/>
      <c r="I133" s="30"/>
      <c r="J133" s="60"/>
      <c r="K133" s="39"/>
      <c r="L133" s="76"/>
      <c r="M133" s="76"/>
    </row>
    <row r="134" spans="1:13" s="38" customFormat="1" x14ac:dyDescent="0.25">
      <c r="A134" s="1"/>
      <c r="B134" s="1"/>
      <c r="C134" s="59"/>
      <c r="D134" s="1"/>
      <c r="E134" s="1"/>
      <c r="F134" s="1"/>
      <c r="G134" s="1"/>
      <c r="H134" s="1"/>
      <c r="I134" s="30"/>
      <c r="J134" s="60"/>
      <c r="K134" s="39"/>
      <c r="L134" s="76"/>
      <c r="M134" s="76"/>
    </row>
    <row r="135" spans="1:13" s="38" customFormat="1" x14ac:dyDescent="0.25">
      <c r="A135" s="1"/>
      <c r="B135" s="1"/>
      <c r="C135" s="59"/>
      <c r="D135" s="1"/>
      <c r="E135" s="1"/>
      <c r="F135" s="1"/>
      <c r="G135" s="1"/>
      <c r="H135" s="1"/>
      <c r="I135" s="30"/>
      <c r="J135" s="60"/>
      <c r="K135" s="39"/>
      <c r="L135" s="76"/>
      <c r="M135" s="76"/>
    </row>
    <row r="136" spans="1:13" s="38" customFormat="1" x14ac:dyDescent="0.25">
      <c r="A136" s="1"/>
      <c r="B136" s="1"/>
      <c r="C136" s="59"/>
      <c r="D136" s="1"/>
      <c r="E136" s="1"/>
      <c r="F136" s="1"/>
      <c r="G136" s="1"/>
      <c r="H136" s="1"/>
      <c r="I136" s="30"/>
      <c r="J136" s="60"/>
      <c r="K136" s="39"/>
      <c r="L136" s="76"/>
      <c r="M136" s="76"/>
    </row>
    <row r="137" spans="1:13" s="38" customFormat="1" x14ac:dyDescent="0.25">
      <c r="A137" s="1"/>
      <c r="B137" s="1"/>
      <c r="C137" s="59"/>
      <c r="D137" s="1"/>
      <c r="E137" s="1"/>
      <c r="F137" s="1"/>
      <c r="G137" s="1"/>
      <c r="H137" s="1"/>
      <c r="I137" s="30"/>
      <c r="J137" s="60"/>
      <c r="K137" s="39"/>
      <c r="L137" s="76"/>
      <c r="M137" s="76"/>
    </row>
    <row r="138" spans="1:13" s="38" customFormat="1" x14ac:dyDescent="0.25">
      <c r="A138" s="1"/>
      <c r="B138" s="1"/>
      <c r="C138" s="59"/>
      <c r="D138" s="1"/>
      <c r="E138" s="1"/>
      <c r="F138" s="1"/>
      <c r="G138" s="1"/>
      <c r="H138" s="1"/>
      <c r="I138" s="30"/>
      <c r="J138" s="60"/>
      <c r="K138" s="39"/>
      <c r="L138" s="76"/>
      <c r="M138" s="76"/>
    </row>
    <row r="139" spans="1:13" s="38" customFormat="1" x14ac:dyDescent="0.25">
      <c r="A139" s="1"/>
      <c r="B139" s="1"/>
      <c r="C139" s="59"/>
      <c r="D139" s="1"/>
      <c r="E139" s="1"/>
      <c r="F139" s="1"/>
      <c r="G139" s="1"/>
      <c r="H139" s="1"/>
      <c r="I139" s="30"/>
      <c r="J139" s="60"/>
      <c r="K139" s="39"/>
      <c r="L139" s="76"/>
      <c r="M139" s="76"/>
    </row>
    <row r="140" spans="1:13" s="38" customFormat="1" x14ac:dyDescent="0.25">
      <c r="A140" s="1"/>
      <c r="B140" s="1"/>
      <c r="C140" s="59"/>
      <c r="D140" s="1"/>
      <c r="E140" s="1"/>
      <c r="F140" s="1"/>
      <c r="G140" s="1"/>
      <c r="H140" s="1"/>
      <c r="I140" s="30"/>
      <c r="J140" s="60"/>
      <c r="K140" s="39"/>
      <c r="L140" s="76"/>
      <c r="M140" s="76"/>
    </row>
    <row r="141" spans="1:13" s="38" customFormat="1" x14ac:dyDescent="0.25">
      <c r="A141" s="1"/>
      <c r="B141" s="1"/>
      <c r="C141" s="59"/>
      <c r="D141" s="1"/>
      <c r="E141" s="1"/>
      <c r="F141" s="1"/>
      <c r="G141" s="1"/>
      <c r="H141" s="1"/>
      <c r="I141" s="30"/>
      <c r="J141" s="60"/>
      <c r="K141" s="39"/>
      <c r="L141" s="76"/>
      <c r="M141" s="76"/>
    </row>
    <row r="142" spans="1:13" s="38" customFormat="1" x14ac:dyDescent="0.25">
      <c r="A142" s="1"/>
      <c r="B142" s="1"/>
      <c r="C142" s="59"/>
      <c r="D142" s="1"/>
      <c r="E142" s="1"/>
      <c r="F142" s="1"/>
      <c r="G142" s="1"/>
      <c r="H142" s="1"/>
      <c r="I142" s="30"/>
      <c r="J142" s="60"/>
      <c r="K142" s="39"/>
      <c r="L142" s="76"/>
      <c r="M142" s="76"/>
    </row>
    <row r="143" spans="1:13" s="38" customFormat="1" x14ac:dyDescent="0.25">
      <c r="A143" s="1"/>
      <c r="B143" s="1"/>
      <c r="C143" s="59"/>
      <c r="D143" s="1"/>
      <c r="E143" s="1"/>
      <c r="F143" s="1"/>
      <c r="G143" s="1"/>
      <c r="H143" s="1"/>
      <c r="I143" s="30"/>
      <c r="J143" s="60"/>
      <c r="K143" s="39"/>
      <c r="L143" s="76"/>
      <c r="M143" s="76"/>
    </row>
    <row r="144" spans="1:13" s="38" customFormat="1" x14ac:dyDescent="0.25">
      <c r="A144" s="1"/>
      <c r="B144" s="1"/>
      <c r="C144" s="59"/>
      <c r="D144" s="1"/>
      <c r="E144" s="1"/>
      <c r="F144" s="1"/>
      <c r="G144" s="1"/>
      <c r="H144" s="1"/>
      <c r="I144" s="30"/>
      <c r="J144" s="60"/>
      <c r="K144" s="39"/>
      <c r="L144" s="76"/>
      <c r="M144" s="76"/>
    </row>
    <row r="145" spans="1:13" s="38" customFormat="1" x14ac:dyDescent="0.25">
      <c r="A145" s="1"/>
      <c r="B145" s="1"/>
      <c r="C145" s="59"/>
      <c r="D145" s="1"/>
      <c r="E145" s="1"/>
      <c r="F145" s="1"/>
      <c r="G145" s="1"/>
      <c r="H145" s="1"/>
      <c r="I145" s="30"/>
      <c r="J145" s="60"/>
      <c r="K145" s="39"/>
      <c r="L145" s="76"/>
      <c r="M145" s="76"/>
    </row>
    <row r="146" spans="1:13" s="38" customFormat="1" x14ac:dyDescent="0.25">
      <c r="A146" s="1"/>
      <c r="B146" s="1"/>
      <c r="C146" s="59"/>
      <c r="D146" s="1"/>
      <c r="E146" s="1"/>
      <c r="F146" s="1"/>
      <c r="G146" s="1"/>
      <c r="H146" s="1"/>
      <c r="I146" s="30"/>
      <c r="J146" s="60"/>
      <c r="K146" s="39"/>
      <c r="L146" s="76"/>
      <c r="M146" s="76"/>
    </row>
    <row r="147" spans="1:13" s="38" customFormat="1" x14ac:dyDescent="0.25">
      <c r="A147" s="1"/>
      <c r="B147" s="1"/>
      <c r="C147" s="59"/>
      <c r="D147" s="1"/>
      <c r="E147" s="1"/>
      <c r="F147" s="1"/>
      <c r="G147" s="1"/>
      <c r="H147" s="1"/>
      <c r="I147" s="30"/>
      <c r="J147" s="60"/>
      <c r="K147" s="39"/>
      <c r="L147" s="76"/>
      <c r="M147" s="76"/>
    </row>
    <row r="148" spans="1:13" s="38" customFormat="1" x14ac:dyDescent="0.25">
      <c r="A148" s="1"/>
      <c r="B148" s="1"/>
      <c r="C148" s="59"/>
      <c r="D148" s="1"/>
      <c r="E148" s="1"/>
      <c r="F148" s="1"/>
      <c r="G148" s="1"/>
      <c r="H148" s="1"/>
      <c r="I148" s="30"/>
      <c r="J148" s="60"/>
      <c r="K148" s="39"/>
      <c r="L148" s="76"/>
      <c r="M148" s="76"/>
    </row>
    <row r="149" spans="1:13" s="38" customFormat="1" x14ac:dyDescent="0.25">
      <c r="A149" s="1"/>
      <c r="B149" s="1"/>
      <c r="C149" s="59"/>
      <c r="D149" s="1"/>
      <c r="E149" s="1"/>
      <c r="F149" s="1"/>
      <c r="G149" s="1"/>
      <c r="H149" s="1"/>
      <c r="I149" s="30"/>
      <c r="J149" s="60"/>
      <c r="K149" s="39"/>
      <c r="L149" s="76"/>
      <c r="M149" s="76"/>
    </row>
    <row r="150" spans="1:13" s="38" customFormat="1" x14ac:dyDescent="0.25">
      <c r="A150" s="1"/>
      <c r="B150" s="1"/>
      <c r="C150" s="59"/>
      <c r="D150" s="1"/>
      <c r="E150" s="1"/>
      <c r="F150" s="1"/>
      <c r="G150" s="1"/>
      <c r="H150" s="1"/>
      <c r="I150" s="30"/>
      <c r="J150" s="60"/>
      <c r="K150" s="39"/>
      <c r="L150" s="76"/>
      <c r="M150" s="76"/>
    </row>
    <row r="151" spans="1:13" s="38" customFormat="1" x14ac:dyDescent="0.25">
      <c r="A151" s="1"/>
      <c r="B151" s="1"/>
      <c r="C151" s="59"/>
      <c r="D151" s="1"/>
      <c r="E151" s="1"/>
      <c r="F151" s="1"/>
      <c r="G151" s="1"/>
      <c r="H151" s="1"/>
      <c r="I151" s="30"/>
      <c r="J151" s="60"/>
      <c r="K151" s="39"/>
      <c r="L151" s="76"/>
      <c r="M151" s="76"/>
    </row>
    <row r="152" spans="1:13" s="38" customFormat="1" x14ac:dyDescent="0.25">
      <c r="A152" s="1"/>
      <c r="B152" s="1"/>
      <c r="C152" s="59"/>
      <c r="D152" s="1"/>
      <c r="E152" s="1"/>
      <c r="F152" s="1"/>
      <c r="G152" s="1"/>
      <c r="H152" s="1"/>
      <c r="I152" s="30"/>
      <c r="J152" s="60"/>
      <c r="K152" s="39"/>
      <c r="L152" s="76"/>
      <c r="M152" s="76"/>
    </row>
    <row r="153" spans="1:13" s="38" customFormat="1" x14ac:dyDescent="0.25">
      <c r="A153" s="1"/>
      <c r="B153" s="1"/>
      <c r="C153" s="59"/>
      <c r="D153" s="1"/>
      <c r="E153" s="1"/>
      <c r="F153" s="1"/>
      <c r="G153" s="1"/>
      <c r="H153" s="1"/>
      <c r="I153" s="30"/>
      <c r="J153" s="60"/>
      <c r="K153" s="39"/>
      <c r="L153" s="76"/>
      <c r="M153" s="76"/>
    </row>
    <row r="154" spans="1:13" s="38" customFormat="1" x14ac:dyDescent="0.25">
      <c r="A154" s="1"/>
      <c r="B154" s="1"/>
      <c r="C154" s="59"/>
      <c r="D154" s="1"/>
      <c r="E154" s="1"/>
      <c r="F154" s="1"/>
      <c r="G154" s="1"/>
      <c r="H154" s="1"/>
      <c r="I154" s="30"/>
      <c r="J154" s="60"/>
      <c r="K154" s="39"/>
      <c r="L154" s="76"/>
      <c r="M154" s="76"/>
    </row>
    <row r="155" spans="1:13" s="38" customFormat="1" x14ac:dyDescent="0.25">
      <c r="A155" s="1"/>
      <c r="B155" s="1"/>
      <c r="C155" s="59"/>
      <c r="D155" s="1"/>
      <c r="E155" s="1"/>
      <c r="F155" s="1"/>
      <c r="G155" s="1"/>
      <c r="H155" s="1"/>
      <c r="I155" s="30"/>
      <c r="J155" s="60"/>
      <c r="K155" s="39"/>
      <c r="L155" s="76"/>
      <c r="M155" s="76"/>
    </row>
    <row r="156" spans="1:13" s="38" customFormat="1" x14ac:dyDescent="0.25">
      <c r="A156" s="1"/>
      <c r="B156" s="1"/>
      <c r="C156" s="59"/>
      <c r="D156" s="1"/>
      <c r="E156" s="1"/>
      <c r="F156" s="1"/>
      <c r="G156" s="1"/>
      <c r="H156" s="1"/>
      <c r="I156" s="30"/>
      <c r="J156" s="60"/>
      <c r="K156" s="39"/>
      <c r="L156" s="76"/>
      <c r="M156" s="76"/>
    </row>
    <row r="157" spans="1:13" s="38" customFormat="1" x14ac:dyDescent="0.25">
      <c r="A157" s="1"/>
      <c r="B157" s="1"/>
      <c r="C157" s="59"/>
      <c r="D157" s="1"/>
      <c r="E157" s="1"/>
      <c r="F157" s="1"/>
      <c r="G157" s="1"/>
      <c r="H157" s="1"/>
      <c r="I157" s="30"/>
      <c r="J157" s="60"/>
      <c r="K157" s="39"/>
      <c r="L157" s="76"/>
      <c r="M157" s="76"/>
    </row>
    <row r="158" spans="1:13" s="38" customFormat="1" x14ac:dyDescent="0.25">
      <c r="A158" s="1"/>
      <c r="B158" s="1"/>
      <c r="C158" s="59"/>
      <c r="D158" s="1"/>
      <c r="E158" s="1"/>
      <c r="F158" s="1"/>
      <c r="G158" s="1"/>
      <c r="H158" s="1"/>
      <c r="I158" s="30"/>
      <c r="J158" s="60"/>
      <c r="K158" s="39"/>
      <c r="L158" s="76"/>
      <c r="M158" s="76"/>
    </row>
    <row r="159" spans="1:13" s="38" customFormat="1" x14ac:dyDescent="0.25">
      <c r="A159" s="1"/>
      <c r="B159" s="1"/>
      <c r="C159" s="59"/>
      <c r="D159" s="1"/>
      <c r="E159" s="1"/>
      <c r="F159" s="1"/>
      <c r="G159" s="1"/>
      <c r="H159" s="1"/>
      <c r="I159" s="30"/>
      <c r="J159" s="60"/>
      <c r="K159" s="39"/>
      <c r="L159" s="76"/>
      <c r="M159" s="76"/>
    </row>
    <row r="160" spans="1:13" s="38" customFormat="1" x14ac:dyDescent="0.25">
      <c r="A160" s="1"/>
      <c r="B160" s="1"/>
      <c r="C160" s="59"/>
      <c r="D160" s="1"/>
      <c r="E160" s="1"/>
      <c r="F160" s="1"/>
      <c r="G160" s="1"/>
      <c r="H160" s="1"/>
      <c r="I160" s="30"/>
      <c r="J160" s="60"/>
      <c r="K160" s="39"/>
      <c r="L160" s="76"/>
      <c r="M160" s="76"/>
    </row>
    <row r="161" spans="1:13" s="38" customFormat="1" x14ac:dyDescent="0.25">
      <c r="A161" s="1"/>
      <c r="B161" s="1"/>
      <c r="C161" s="59"/>
      <c r="D161" s="1"/>
      <c r="E161" s="1"/>
      <c r="F161" s="1"/>
      <c r="G161" s="1"/>
      <c r="H161" s="1"/>
      <c r="I161" s="30"/>
      <c r="J161" s="60"/>
      <c r="K161" s="39"/>
      <c r="L161" s="76"/>
      <c r="M161" s="76"/>
    </row>
    <row r="162" spans="1:13" s="38" customFormat="1" x14ac:dyDescent="0.25">
      <c r="A162" s="1"/>
      <c r="B162" s="1"/>
      <c r="C162" s="59"/>
      <c r="D162" s="1"/>
      <c r="E162" s="1"/>
      <c r="F162" s="1"/>
      <c r="G162" s="1"/>
      <c r="H162" s="1"/>
      <c r="I162" s="30"/>
      <c r="J162" s="60"/>
      <c r="K162" s="39"/>
      <c r="L162" s="76"/>
      <c r="M162" s="76"/>
    </row>
    <row r="163" spans="1:13" s="38" customFormat="1" x14ac:dyDescent="0.25">
      <c r="A163" s="1"/>
      <c r="B163" s="1"/>
      <c r="C163" s="59"/>
      <c r="D163" s="1"/>
      <c r="E163" s="1"/>
      <c r="F163" s="1"/>
      <c r="G163" s="1"/>
      <c r="H163" s="1"/>
      <c r="I163" s="30"/>
      <c r="J163" s="60"/>
      <c r="K163" s="39"/>
      <c r="L163" s="76"/>
      <c r="M163" s="76"/>
    </row>
    <row r="164" spans="1:13" s="38" customFormat="1" x14ac:dyDescent="0.25">
      <c r="A164" s="1"/>
      <c r="B164" s="1"/>
      <c r="C164" s="59"/>
      <c r="D164" s="1"/>
      <c r="E164" s="1"/>
      <c r="F164" s="1"/>
      <c r="G164" s="1"/>
      <c r="H164" s="1"/>
      <c r="I164" s="30"/>
      <c r="J164" s="60"/>
      <c r="K164" s="39"/>
      <c r="L164" s="76"/>
      <c r="M164" s="76"/>
    </row>
    <row r="165" spans="1:13" s="38" customFormat="1" x14ac:dyDescent="0.25">
      <c r="A165" s="1"/>
      <c r="B165" s="1"/>
      <c r="C165" s="59"/>
      <c r="D165" s="1"/>
      <c r="E165" s="1"/>
      <c r="F165" s="1"/>
      <c r="G165" s="1"/>
      <c r="H165" s="1"/>
      <c r="I165" s="30"/>
      <c r="J165" s="60"/>
      <c r="K165" s="39"/>
      <c r="L165" s="76"/>
      <c r="M165" s="76"/>
    </row>
    <row r="166" spans="1:13" s="38" customFormat="1" x14ac:dyDescent="0.25">
      <c r="A166" s="1"/>
      <c r="B166" s="1"/>
      <c r="C166" s="59"/>
      <c r="D166" s="1"/>
      <c r="E166" s="1"/>
      <c r="F166" s="1"/>
      <c r="G166" s="1"/>
      <c r="H166" s="1"/>
      <c r="I166" s="30"/>
      <c r="J166" s="60"/>
      <c r="K166" s="39"/>
      <c r="L166" s="76"/>
      <c r="M166" s="76"/>
    </row>
    <row r="167" spans="1:13" s="38" customFormat="1" x14ac:dyDescent="0.25">
      <c r="A167" s="1"/>
      <c r="B167" s="1"/>
      <c r="C167" s="59"/>
      <c r="D167" s="1"/>
      <c r="E167" s="1"/>
      <c r="F167" s="1"/>
      <c r="G167" s="1"/>
      <c r="H167" s="1"/>
      <c r="I167" s="30"/>
      <c r="J167" s="60"/>
      <c r="K167" s="39"/>
      <c r="L167" s="76"/>
      <c r="M167" s="76"/>
    </row>
    <row r="168" spans="1:13" s="38" customFormat="1" x14ac:dyDescent="0.25">
      <c r="A168" s="1"/>
      <c r="B168" s="1"/>
      <c r="C168" s="59"/>
      <c r="D168" s="1"/>
      <c r="E168" s="1"/>
      <c r="F168" s="1"/>
      <c r="G168" s="1"/>
      <c r="H168" s="1"/>
      <c r="I168" s="30"/>
      <c r="J168" s="60"/>
      <c r="K168" s="39"/>
      <c r="L168" s="76"/>
      <c r="M168" s="76"/>
    </row>
    <row r="169" spans="1:13" s="38" customFormat="1" x14ac:dyDescent="0.25">
      <c r="A169" s="1"/>
      <c r="B169" s="1"/>
      <c r="C169" s="59"/>
      <c r="D169" s="1"/>
      <c r="E169" s="1"/>
      <c r="F169" s="1"/>
      <c r="G169" s="1"/>
      <c r="H169" s="1"/>
      <c r="I169" s="30"/>
      <c r="J169" s="60"/>
      <c r="K169" s="39"/>
      <c r="L169" s="76"/>
      <c r="M169" s="76"/>
    </row>
    <row r="170" spans="1:13" s="38" customFormat="1" x14ac:dyDescent="0.25">
      <c r="A170" s="1"/>
      <c r="B170" s="1"/>
      <c r="C170" s="59"/>
      <c r="D170" s="1"/>
      <c r="E170" s="1"/>
      <c r="F170" s="1"/>
      <c r="G170" s="1"/>
      <c r="H170" s="1"/>
      <c r="I170" s="30"/>
      <c r="J170" s="60"/>
      <c r="K170" s="39"/>
      <c r="L170" s="76"/>
      <c r="M170" s="76"/>
    </row>
    <row r="171" spans="1:13" s="38" customFormat="1" x14ac:dyDescent="0.25">
      <c r="A171" s="1"/>
      <c r="B171" s="1"/>
      <c r="C171" s="59"/>
      <c r="D171" s="1"/>
      <c r="E171" s="1"/>
      <c r="F171" s="1"/>
      <c r="G171" s="1"/>
      <c r="H171" s="1"/>
      <c r="I171" s="30"/>
      <c r="J171" s="60"/>
      <c r="K171" s="39"/>
      <c r="L171" s="76"/>
      <c r="M171" s="76"/>
    </row>
    <row r="172" spans="1:13" s="38" customFormat="1" x14ac:dyDescent="0.25">
      <c r="A172" s="1"/>
      <c r="B172" s="1"/>
      <c r="C172" s="59"/>
      <c r="D172" s="1"/>
      <c r="E172" s="1"/>
      <c r="F172" s="1"/>
      <c r="G172" s="1"/>
      <c r="H172" s="1"/>
      <c r="I172" s="30"/>
      <c r="J172" s="60"/>
      <c r="K172" s="39"/>
      <c r="L172" s="76"/>
      <c r="M172" s="76"/>
    </row>
    <row r="173" spans="1:13" s="38" customFormat="1" x14ac:dyDescent="0.25">
      <c r="A173" s="1"/>
      <c r="B173" s="1"/>
      <c r="C173" s="59"/>
      <c r="D173" s="1"/>
      <c r="E173" s="1"/>
      <c r="F173" s="1"/>
      <c r="G173" s="1"/>
      <c r="H173" s="1"/>
      <c r="I173" s="30"/>
      <c r="J173" s="60"/>
      <c r="K173" s="39"/>
      <c r="L173" s="76"/>
      <c r="M173" s="76"/>
    </row>
    <row r="174" spans="1:13" s="38" customFormat="1" x14ac:dyDescent="0.25">
      <c r="A174" s="1"/>
      <c r="B174" s="1"/>
      <c r="C174" s="59"/>
      <c r="D174" s="1"/>
      <c r="E174" s="1"/>
      <c r="F174" s="1"/>
      <c r="G174" s="1"/>
      <c r="H174" s="1"/>
      <c r="I174" s="30"/>
      <c r="J174" s="60"/>
      <c r="K174" s="39"/>
      <c r="L174" s="76"/>
      <c r="M174" s="76"/>
    </row>
    <row r="175" spans="1:13" s="38" customFormat="1" x14ac:dyDescent="0.25">
      <c r="A175" s="1"/>
      <c r="B175" s="1"/>
      <c r="C175" s="59"/>
      <c r="D175" s="1"/>
      <c r="E175" s="1"/>
      <c r="F175" s="1"/>
      <c r="G175" s="1"/>
      <c r="H175" s="1"/>
      <c r="I175" s="30"/>
      <c r="J175" s="60"/>
      <c r="K175" s="39"/>
      <c r="L175" s="76"/>
      <c r="M175" s="76"/>
    </row>
    <row r="176" spans="1:13" s="38" customFormat="1" x14ac:dyDescent="0.25">
      <c r="A176" s="1"/>
      <c r="B176" s="1"/>
      <c r="C176" s="59"/>
      <c r="D176" s="1"/>
      <c r="E176" s="1"/>
      <c r="F176" s="1"/>
      <c r="G176" s="1"/>
      <c r="H176" s="1"/>
      <c r="I176" s="30"/>
      <c r="J176" s="60"/>
      <c r="K176" s="39"/>
      <c r="L176" s="76"/>
      <c r="M176" s="76"/>
    </row>
    <row r="177" spans="1:13" s="38" customFormat="1" x14ac:dyDescent="0.25">
      <c r="A177" s="1"/>
      <c r="B177" s="1"/>
      <c r="C177" s="59"/>
      <c r="D177" s="1"/>
      <c r="E177" s="1"/>
      <c r="F177" s="1"/>
      <c r="G177" s="1"/>
      <c r="H177" s="1"/>
      <c r="I177" s="30"/>
      <c r="J177" s="60"/>
      <c r="K177" s="39"/>
      <c r="L177" s="76"/>
      <c r="M177" s="76"/>
    </row>
    <row r="178" spans="1:13" s="38" customFormat="1" x14ac:dyDescent="0.25">
      <c r="A178" s="1"/>
      <c r="B178" s="1"/>
      <c r="C178" s="59"/>
      <c r="D178" s="1"/>
      <c r="E178" s="1"/>
      <c r="F178" s="1"/>
      <c r="G178" s="1"/>
      <c r="H178" s="1"/>
      <c r="I178" s="30"/>
      <c r="J178" s="60"/>
      <c r="K178" s="39"/>
      <c r="L178" s="76"/>
      <c r="M178" s="76"/>
    </row>
    <row r="179" spans="1:13" s="38" customFormat="1" x14ac:dyDescent="0.25">
      <c r="A179" s="1"/>
      <c r="B179" s="1"/>
      <c r="C179" s="59"/>
      <c r="D179" s="1"/>
      <c r="E179" s="1"/>
      <c r="F179" s="1"/>
      <c r="G179" s="1"/>
      <c r="H179" s="1"/>
      <c r="I179" s="30"/>
      <c r="J179" s="60"/>
      <c r="K179" s="39"/>
      <c r="L179" s="76"/>
      <c r="M179" s="76"/>
    </row>
    <row r="180" spans="1:13" s="38" customFormat="1" x14ac:dyDescent="0.25">
      <c r="A180" s="1"/>
      <c r="B180" s="1"/>
      <c r="C180" s="59"/>
      <c r="D180" s="1"/>
      <c r="E180" s="1"/>
      <c r="F180" s="1"/>
      <c r="G180" s="1"/>
      <c r="H180" s="1"/>
      <c r="I180" s="30"/>
      <c r="J180" s="60"/>
      <c r="K180" s="39"/>
      <c r="L180" s="76"/>
      <c r="M180" s="76"/>
    </row>
    <row r="181" spans="1:13" s="38" customFormat="1" x14ac:dyDescent="0.25">
      <c r="A181" s="1"/>
      <c r="B181" s="1"/>
      <c r="C181" s="59"/>
      <c r="D181" s="1"/>
      <c r="E181" s="1"/>
      <c r="F181" s="1"/>
      <c r="G181" s="1"/>
      <c r="H181" s="1"/>
      <c r="I181" s="30"/>
      <c r="J181" s="60"/>
      <c r="K181" s="39"/>
      <c r="L181" s="76"/>
      <c r="M181" s="76"/>
    </row>
    <row r="182" spans="1:13" s="38" customFormat="1" x14ac:dyDescent="0.25">
      <c r="A182" s="1"/>
      <c r="B182" s="1"/>
      <c r="C182" s="59"/>
      <c r="D182" s="1"/>
      <c r="E182" s="1"/>
      <c r="F182" s="1"/>
      <c r="G182" s="1"/>
      <c r="H182" s="1"/>
      <c r="I182" s="30"/>
      <c r="J182" s="60"/>
      <c r="K182" s="39"/>
      <c r="L182" s="76"/>
      <c r="M182" s="76"/>
    </row>
    <row r="183" spans="1:13" s="38" customFormat="1" x14ac:dyDescent="0.25">
      <c r="A183" s="1"/>
      <c r="B183" s="1"/>
      <c r="C183" s="59"/>
      <c r="D183" s="1"/>
      <c r="E183" s="1"/>
      <c r="F183" s="1"/>
      <c r="G183" s="1"/>
      <c r="H183" s="1"/>
      <c r="I183" s="30"/>
      <c r="J183" s="60"/>
      <c r="K183" s="39"/>
      <c r="L183" s="76"/>
      <c r="M183" s="76"/>
    </row>
    <row r="184" spans="1:13" s="38" customFormat="1" x14ac:dyDescent="0.25">
      <c r="A184" s="1"/>
      <c r="B184" s="1"/>
      <c r="C184" s="59"/>
      <c r="D184" s="1"/>
      <c r="E184" s="1"/>
      <c r="F184" s="1"/>
      <c r="G184" s="1"/>
      <c r="H184" s="1"/>
      <c r="I184" s="30"/>
      <c r="J184" s="60"/>
      <c r="K184" s="39"/>
      <c r="L184" s="76"/>
      <c r="M184" s="76"/>
    </row>
    <row r="185" spans="1:13" s="38" customFormat="1" x14ac:dyDescent="0.25">
      <c r="A185" s="1"/>
      <c r="B185" s="1"/>
      <c r="C185" s="59"/>
      <c r="D185" s="1"/>
      <c r="E185" s="1"/>
      <c r="F185" s="1"/>
      <c r="G185" s="1"/>
      <c r="H185" s="1"/>
      <c r="I185" s="30"/>
      <c r="J185" s="60"/>
      <c r="K185" s="39"/>
      <c r="L185" s="76"/>
      <c r="M185" s="76"/>
    </row>
    <row r="186" spans="1:13" s="38" customFormat="1" x14ac:dyDescent="0.25">
      <c r="A186" s="1"/>
      <c r="B186" s="1"/>
      <c r="C186" s="59"/>
      <c r="D186" s="1"/>
      <c r="E186" s="1"/>
      <c r="F186" s="1"/>
      <c r="G186" s="1"/>
      <c r="H186" s="1"/>
      <c r="I186" s="30"/>
      <c r="J186" s="60"/>
      <c r="K186" s="39"/>
      <c r="L186" s="76"/>
      <c r="M186" s="76"/>
    </row>
    <row r="187" spans="1:13" s="38" customFormat="1" x14ac:dyDescent="0.25">
      <c r="A187" s="1"/>
      <c r="B187" s="1"/>
      <c r="C187" s="59"/>
      <c r="D187" s="1"/>
      <c r="E187" s="1"/>
      <c r="F187" s="1"/>
      <c r="G187" s="1"/>
      <c r="H187" s="1"/>
      <c r="I187" s="30"/>
      <c r="J187" s="60"/>
      <c r="K187" s="39"/>
      <c r="L187" s="76"/>
      <c r="M187" s="76"/>
    </row>
    <row r="188" spans="1:13" s="38" customFormat="1" x14ac:dyDescent="0.25">
      <c r="A188" s="1"/>
      <c r="B188" s="1"/>
      <c r="C188" s="59"/>
      <c r="D188" s="1"/>
      <c r="E188" s="1"/>
      <c r="F188" s="1"/>
      <c r="G188" s="1"/>
      <c r="H188" s="1"/>
      <c r="I188" s="30"/>
      <c r="J188" s="60"/>
      <c r="K188" s="39"/>
      <c r="L188" s="76"/>
      <c r="M188" s="76"/>
    </row>
    <row r="189" spans="1:13" s="38" customFormat="1" x14ac:dyDescent="0.25">
      <c r="A189" s="1"/>
      <c r="B189" s="1"/>
      <c r="C189" s="59"/>
      <c r="D189" s="1"/>
      <c r="E189" s="1"/>
      <c r="F189" s="1"/>
      <c r="G189" s="1"/>
      <c r="H189" s="1"/>
      <c r="I189" s="30"/>
      <c r="J189" s="60"/>
      <c r="K189" s="39"/>
      <c r="L189" s="76"/>
      <c r="M189" s="76"/>
    </row>
    <row r="190" spans="1:13" s="38" customFormat="1" x14ac:dyDescent="0.25">
      <c r="A190" s="1"/>
      <c r="B190" s="1"/>
      <c r="C190" s="59"/>
      <c r="D190" s="1"/>
      <c r="E190" s="1"/>
      <c r="F190" s="1"/>
      <c r="G190" s="1"/>
      <c r="H190" s="1"/>
      <c r="I190" s="30"/>
      <c r="J190" s="60"/>
      <c r="K190" s="39"/>
      <c r="L190" s="76"/>
      <c r="M190" s="76"/>
    </row>
    <row r="191" spans="1:13" s="38" customFormat="1" x14ac:dyDescent="0.25">
      <c r="A191" s="1"/>
      <c r="B191" s="1"/>
      <c r="C191" s="59"/>
      <c r="D191" s="1"/>
      <c r="E191" s="1"/>
      <c r="F191" s="1"/>
      <c r="G191" s="1"/>
      <c r="H191" s="1"/>
      <c r="I191" s="30"/>
      <c r="J191" s="60"/>
      <c r="K191" s="39"/>
      <c r="L191" s="76"/>
      <c r="M191" s="76"/>
    </row>
    <row r="192" spans="1:13" s="38" customFormat="1" x14ac:dyDescent="0.25">
      <c r="A192" s="1"/>
      <c r="B192" s="1"/>
      <c r="C192" s="59"/>
      <c r="D192" s="1"/>
      <c r="E192" s="1"/>
      <c r="F192" s="1"/>
      <c r="G192" s="1"/>
      <c r="H192" s="1"/>
      <c r="I192" s="30"/>
      <c r="J192" s="60"/>
      <c r="K192" s="39"/>
      <c r="L192" s="76"/>
      <c r="M192" s="76"/>
    </row>
    <row r="193" spans="1:13" s="38" customFormat="1" x14ac:dyDescent="0.25">
      <c r="A193" s="1"/>
      <c r="B193" s="1"/>
      <c r="C193" s="59"/>
      <c r="D193" s="1"/>
      <c r="E193" s="1"/>
      <c r="F193" s="1"/>
      <c r="G193" s="1"/>
      <c r="H193" s="1"/>
      <c r="I193" s="30"/>
      <c r="J193" s="60"/>
      <c r="K193" s="39"/>
      <c r="L193" s="76"/>
      <c r="M193" s="76"/>
    </row>
    <row r="194" spans="1:13" s="38" customFormat="1" x14ac:dyDescent="0.25">
      <c r="A194" s="1"/>
      <c r="B194" s="1"/>
      <c r="C194" s="59"/>
      <c r="D194" s="1"/>
      <c r="E194" s="1"/>
      <c r="F194" s="1"/>
      <c r="G194" s="1"/>
      <c r="H194" s="1"/>
      <c r="I194" s="30"/>
      <c r="J194" s="60"/>
      <c r="K194" s="39"/>
      <c r="L194" s="76"/>
      <c r="M194" s="76"/>
    </row>
    <row r="195" spans="1:13" s="38" customFormat="1" x14ac:dyDescent="0.25">
      <c r="A195" s="1"/>
      <c r="B195" s="1"/>
      <c r="C195" s="59"/>
      <c r="D195" s="1"/>
      <c r="E195" s="1"/>
      <c r="F195" s="1"/>
      <c r="G195" s="1"/>
      <c r="H195" s="1"/>
      <c r="I195" s="30"/>
      <c r="J195" s="60"/>
      <c r="K195" s="39"/>
      <c r="L195" s="76"/>
      <c r="M195" s="76"/>
    </row>
    <row r="196" spans="1:13" s="38" customFormat="1" x14ac:dyDescent="0.25">
      <c r="A196" s="1"/>
      <c r="B196" s="1"/>
      <c r="C196" s="59"/>
      <c r="D196" s="1"/>
      <c r="E196" s="1"/>
      <c r="F196" s="1"/>
      <c r="G196" s="1"/>
      <c r="H196" s="1"/>
      <c r="I196" s="30"/>
      <c r="J196" s="60"/>
      <c r="K196" s="39"/>
      <c r="L196" s="76"/>
      <c r="M196" s="76"/>
    </row>
  </sheetData>
  <mergeCells count="9">
    <mergeCell ref="I12:M12"/>
    <mergeCell ref="I13:M13"/>
    <mergeCell ref="I18:M18"/>
    <mergeCell ref="B4:B7"/>
    <mergeCell ref="A1:C1"/>
    <mergeCell ref="D1:H1"/>
    <mergeCell ref="A3:A7"/>
    <mergeCell ref="I1:M1"/>
    <mergeCell ref="I11:M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18" t="s">
        <v>11</v>
      </c>
      <c r="B1" s="118"/>
      <c r="C1" s="118"/>
      <c r="D1" s="118"/>
      <c r="E1" s="118"/>
      <c r="F1" s="118"/>
      <c r="G1" s="118"/>
      <c r="H1" s="118"/>
    </row>
    <row r="2" spans="1:8" ht="20.25" x14ac:dyDescent="0.2">
      <c r="B2" s="5"/>
    </row>
    <row r="3" spans="1:8" ht="47.25" customHeight="1" x14ac:dyDescent="0.2">
      <c r="A3" s="119" t="s">
        <v>12</v>
      </c>
      <c r="B3" s="119"/>
      <c r="C3" s="119"/>
      <c r="D3" s="119"/>
      <c r="E3" s="119"/>
      <c r="F3" s="119"/>
      <c r="G3" s="119"/>
      <c r="H3" s="119"/>
    </row>
    <row r="4" spans="1:8" ht="35.25" customHeight="1" x14ac:dyDescent="0.2">
      <c r="B4" s="6"/>
    </row>
    <row r="5" spans="1:8" ht="15" customHeight="1" x14ac:dyDescent="0.2">
      <c r="A5" s="120" t="s">
        <v>13</v>
      </c>
      <c r="B5" s="120"/>
      <c r="C5" s="120"/>
      <c r="D5" s="120"/>
      <c r="E5" s="120"/>
      <c r="F5" s="120"/>
      <c r="G5" s="120"/>
      <c r="H5" s="120"/>
    </row>
    <row r="6" spans="1:8" ht="15" customHeight="1" x14ac:dyDescent="0.2">
      <c r="A6" s="120" t="s">
        <v>14</v>
      </c>
      <c r="B6" s="120"/>
      <c r="C6" s="120"/>
      <c r="D6" s="120"/>
      <c r="E6" s="120"/>
      <c r="F6" s="120"/>
      <c r="G6" s="120"/>
      <c r="H6" s="120"/>
    </row>
    <row r="7" spans="1:8" ht="15" customHeight="1" x14ac:dyDescent="0.2">
      <c r="A7" s="120" t="s">
        <v>15</v>
      </c>
      <c r="B7" s="120"/>
      <c r="C7" s="120"/>
      <c r="D7" s="120"/>
      <c r="E7" s="120"/>
      <c r="F7" s="120"/>
      <c r="G7" s="120"/>
      <c r="H7" s="120"/>
    </row>
    <row r="8" spans="1:8" ht="15" customHeight="1" x14ac:dyDescent="0.2">
      <c r="A8" s="120" t="s">
        <v>16</v>
      </c>
      <c r="B8" s="120"/>
      <c r="C8" s="120"/>
      <c r="D8" s="120"/>
      <c r="E8" s="120"/>
      <c r="F8" s="120"/>
      <c r="G8" s="120"/>
      <c r="H8" s="120"/>
    </row>
    <row r="9" spans="1:8" ht="30" customHeight="1" x14ac:dyDescent="0.2">
      <c r="B9" s="7"/>
    </row>
    <row r="10" spans="1:8" ht="105" customHeight="1" x14ac:dyDescent="0.2">
      <c r="A10" s="121" t="s">
        <v>17</v>
      </c>
      <c r="B10" s="121"/>
      <c r="C10" s="121"/>
      <c r="D10" s="121"/>
      <c r="E10" s="121"/>
      <c r="F10" s="121"/>
      <c r="G10" s="121"/>
      <c r="H10" s="121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22" t="s">
        <v>23</v>
      </c>
      <c r="B19" s="122"/>
      <c r="C19" s="122"/>
      <c r="D19" s="122"/>
      <c r="E19" s="122"/>
      <c r="F19" s="122"/>
      <c r="G19" s="122"/>
      <c r="H19" s="122"/>
    </row>
    <row r="20" spans="1:8" ht="14.25" x14ac:dyDescent="0.2">
      <c r="A20" s="123" t="s">
        <v>24</v>
      </c>
      <c r="B20" s="123"/>
      <c r="C20" s="123"/>
      <c r="D20" s="123"/>
      <c r="E20" s="123"/>
      <c r="F20" s="123"/>
      <c r="G20" s="123"/>
      <c r="H20" s="123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24" t="s">
        <v>25</v>
      </c>
      <c r="B24" s="124"/>
      <c r="C24" s="124"/>
      <c r="D24" s="124"/>
      <c r="E24" s="124"/>
      <c r="F24" s="124"/>
      <c r="G24" s="124"/>
      <c r="H24" s="124"/>
    </row>
    <row r="25" spans="1:8" ht="15" customHeight="1" x14ac:dyDescent="0.2">
      <c r="A25" s="124" t="s">
        <v>26</v>
      </c>
      <c r="B25" s="124"/>
      <c r="C25" s="124"/>
      <c r="D25" s="124"/>
      <c r="E25" s="124"/>
      <c r="F25" s="124"/>
      <c r="G25" s="124"/>
      <c r="H25" s="124"/>
    </row>
    <row r="26" spans="1:8" ht="15" customHeight="1" x14ac:dyDescent="0.2">
      <c r="A26" s="117" t="s">
        <v>27</v>
      </c>
      <c r="B26" s="117"/>
      <c r="C26" s="117"/>
      <c r="D26" s="117"/>
      <c r="E26" s="117"/>
      <c r="F26" s="117"/>
      <c r="G26" s="117"/>
      <c r="H26" s="11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ESAG</vt:lpstr>
      <vt:lpstr>CEART</vt:lpstr>
      <vt:lpstr>CEFID</vt:lpstr>
      <vt:lpstr>FAED</vt:lpstr>
      <vt:lpstr>CEAD</vt:lpstr>
      <vt:lpstr>CCT</vt:lpstr>
      <vt:lpstr>CEPLAN</vt:lpstr>
      <vt:lpstr>CAV</vt:lpstr>
      <vt:lpstr>CEO</vt:lpstr>
      <vt:lpstr>CEAVI</vt:lpstr>
      <vt:lpstr>CESFI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2016-08-10T12:03:48Z</dcterms:modified>
</cp:coreProperties>
</file>