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 SEGECON\2. Atas de Registro de Preços\UDESC\PP 0001-2015 - UDESC - Carteirinhas de Identificação - Vig 05.03.16\"/>
    </mc:Choice>
  </mc:AlternateContent>
  <bookViews>
    <workbookView xWindow="0" yWindow="0" windowWidth="20490" windowHeight="7455" tabRatio="857"/>
  </bookViews>
  <sheets>
    <sheet name="Reitoria" sheetId="75" r:id="rId1"/>
    <sheet name="ESAG" sheetId="92" r:id="rId2"/>
    <sheet name="CEART" sheetId="93" r:id="rId3"/>
    <sheet name="FAED" sheetId="94" r:id="rId4"/>
    <sheet name="CEAD" sheetId="95" r:id="rId5"/>
    <sheet name="CEFID" sheetId="96" r:id="rId6"/>
    <sheet name="CERES" sheetId="97" r:id="rId7"/>
    <sheet name="CEPLAN" sheetId="98" r:id="rId8"/>
    <sheet name="CCT" sheetId="99" r:id="rId9"/>
    <sheet name="CAV" sheetId="100" r:id="rId10"/>
    <sheet name="CEO" sheetId="101" r:id="rId11"/>
    <sheet name="CESFI" sheetId="102" r:id="rId12"/>
    <sheet name="CEAVI" sheetId="103" r:id="rId13"/>
    <sheet name="GESTOR" sheetId="91" r:id="rId14"/>
    <sheet name="Modelo Anexo II IN 002_2014" sheetId="77" r:id="rId15"/>
  </sheets>
  <definedNames>
    <definedName name="diasuteis" localSheetId="1">#REF!</definedName>
    <definedName name="diasuteis" localSheetId="13">#REF!</definedName>
    <definedName name="diasuteis" localSheetId="0">#REF!</definedName>
    <definedName name="diasuteis">#REF!</definedName>
    <definedName name="Ferias" localSheetId="1">#REF!</definedName>
    <definedName name="Ferias" localSheetId="13">#REF!</definedName>
    <definedName name="Ferias">#REF!</definedName>
    <definedName name="RD" localSheetId="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4" i="91" l="1"/>
  <c r="L11" i="91" l="1"/>
  <c r="K6" i="91"/>
  <c r="I5" i="91" l="1"/>
  <c r="L5" i="91" s="1"/>
  <c r="H5" i="91"/>
  <c r="K5" i="91" s="1"/>
  <c r="H4" i="91"/>
  <c r="K4" i="91" s="1"/>
  <c r="I5" i="103"/>
  <c r="J5" i="103" s="1"/>
  <c r="I4" i="103"/>
  <c r="J4" i="103" s="1"/>
  <c r="I5" i="102"/>
  <c r="J5" i="102" s="1"/>
  <c r="I4" i="102"/>
  <c r="J4" i="102" s="1"/>
  <c r="I5" i="101"/>
  <c r="J5" i="101" s="1"/>
  <c r="I4" i="101"/>
  <c r="J4" i="101" s="1"/>
  <c r="I5" i="100"/>
  <c r="J5" i="100" s="1"/>
  <c r="I4" i="100"/>
  <c r="J4" i="100" s="1"/>
  <c r="I5" i="99"/>
  <c r="J5" i="99" s="1"/>
  <c r="I4" i="99"/>
  <c r="J4" i="99" s="1"/>
  <c r="I5" i="98"/>
  <c r="J5" i="98" s="1"/>
  <c r="I4" i="98"/>
  <c r="J4" i="98" s="1"/>
  <c r="I5" i="97"/>
  <c r="J5" i="97" s="1"/>
  <c r="I4" i="97"/>
  <c r="J4" i="97" s="1"/>
  <c r="I5" i="96"/>
  <c r="J5" i="96" s="1"/>
  <c r="I4" i="96"/>
  <c r="J4" i="96" s="1"/>
  <c r="I5" i="95"/>
  <c r="J5" i="95" s="1"/>
  <c r="I4" i="95"/>
  <c r="J4" i="95" s="1"/>
  <c r="I5" i="94"/>
  <c r="J5" i="94" s="1"/>
  <c r="I4" i="94"/>
  <c r="J4" i="94" s="1"/>
  <c r="I5" i="93"/>
  <c r="J5" i="93" s="1"/>
  <c r="I4" i="93"/>
  <c r="J4" i="93" s="1"/>
  <c r="I4" i="92"/>
  <c r="J4" i="92" s="1"/>
  <c r="I5" i="92"/>
  <c r="J5" i="92" s="1"/>
  <c r="I5" i="75"/>
  <c r="I4" i="75"/>
  <c r="J4" i="75" s="1"/>
  <c r="I4" i="91" l="1"/>
  <c r="L4" i="91" s="1"/>
  <c r="L6" i="91" s="1"/>
  <c r="L12" i="91" s="1"/>
  <c r="J5" i="91"/>
  <c r="J4" i="91" l="1"/>
  <c r="J5" i="75"/>
</calcChain>
</file>

<file path=xl/sharedStrings.xml><?xml version="1.0" encoding="utf-8"?>
<sst xmlns="http://schemas.openxmlformats.org/spreadsheetml/2006/main" count="648" uniqueCount="69">
  <si>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</si>
  <si>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</si>
  <si>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</si>
  <si>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</si>
  <si>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</si>
  <si>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</si>
  <si>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</si>
  <si>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</si>
  <si>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</si>
  <si>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</si>
  <si>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</si>
  <si>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</si>
  <si>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</si>
  <si>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</si>
  <si>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</si>
  <si>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</si>
  <si>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</si>
  <si>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</si>
  <si>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</si>
  <si>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</si>
  <si>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</si>
  <si>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</si>
  <si>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</si>
  <si>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</si>
  <si>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</si>
  <si>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</si>
  <si>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</si>
  <si>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</si>
  <si>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</si>
  <si>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</si>
  <si>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</si>
  <si>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</si>
  <si>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</si>
  <si>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Peça</t>
  </si>
  <si>
    <t>PROCESSO: 0001/2015/UDESC</t>
  </si>
  <si>
    <t>OBJETO: Confecção de carteirinhas de identificação para os alunos, professores e servidores da UDESC</t>
  </si>
  <si>
    <t>VIGÊNCIA DA ATA: 06/03/2015 até 05/03/2016</t>
  </si>
  <si>
    <t>* Carteira de Identificação (com foto) com impressão digital de dados fixos e variáveis. 4x1 cores frente e verso.  Resolução mínima de 300 Dpis (ponto por polegada), com dimensões 54 x 86 mm, espessura de 0,76mm – acabamento com cantos arredondados. 
* O pigmento utilizado para impressão dos dados fixos e variáveis deverão ser resistentes contra luz do tipo ultra-violeta e água.
*Parte frontal transparente em PVC para proteção da parte impressa com os dados fixos e variáveis: logo da UDESC, nome do Centro de Ensino com dados do aluno: nome, curso, matrícula, data de nascimento; ou servidor e professor (efetivo e colaborador): nome, cargo, matrícula, data de nascimento.</t>
  </si>
  <si>
    <t>Selo holográfico com logo da UDESC e dados variáveis (mês e ano de vencimento), com dimensões de 1 a 2 cm x 1 a 2 cm com QR Code.</t>
  </si>
  <si>
    <t>LIAN CARD INDÚSTRIA COMÉRCIO E SERVIÇOS LTDA</t>
  </si>
  <si>
    <t>LAITANO INDUSTRIA E COMERCIO LTDA ME</t>
  </si>
  <si>
    <t>Qtde Registrada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</si>
  <si>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</si>
  <si>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</si>
  <si>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</si>
  <si>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</si>
  <si>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</si>
  <si>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</si>
  <si>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CERES</t>
  </si>
  <si>
    <t>CENTRO PARTICIPANTE: CEPLAN</t>
  </si>
  <si>
    <t>CENTRO PARTICIPANTE: CCT</t>
  </si>
  <si>
    <t>CENTRO PARTICIPANTE: CAV</t>
  </si>
  <si>
    <t>CENTRO PARTICIPANTE: CEO</t>
  </si>
  <si>
    <t>CENTRO PARTICIPANTE: CESFI</t>
  </si>
  <si>
    <t>CENTRO PARTICIPANTE: CEAVI</t>
  </si>
  <si>
    <t>CENTRO PARTICIPANTE: TODOS</t>
  </si>
  <si>
    <t>Valor Total da Ata com Aditivo</t>
  </si>
  <si>
    <t>Valor Utilizado</t>
  </si>
  <si>
    <t>% Aditivos</t>
  </si>
  <si>
    <t>% Utilizado</t>
  </si>
  <si>
    <t>Pregão 0001/2015/UDESC - SRP</t>
  </si>
  <si>
    <t>Confecção de carteirinhas de identificação para os alunos, professores e servidores da UDESC</t>
  </si>
  <si>
    <t>Vigência da Ata:   06/03/2015 até 05/03/2016</t>
  </si>
  <si>
    <t>Valor Total Registrado</t>
  </si>
  <si>
    <t>Valor Total Utilizado</t>
  </si>
  <si>
    <t>33.90.30.44</t>
  </si>
  <si>
    <t xml:space="preserve"> AF/OS nº  825/2015 Qtde. DT</t>
  </si>
  <si>
    <t xml:space="preserve"> AF/OS nº  826/2015 Qtde. DT</t>
  </si>
  <si>
    <t>Resumo Atualizado em Setembro/2015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</si>
</sst>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128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1" applyFont="1" applyFill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44" fontId="5" fillId="0" borderId="1" xfId="5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6" fillId="9" borderId="1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8" fontId="17" fillId="11" borderId="7" xfId="1" applyNumberFormat="1" applyFont="1" applyFill="1" applyBorder="1" applyAlignment="1" applyProtection="1">
      <alignment horizontal="right"/>
      <protection locked="0"/>
    </xf>
    <xf numFmtId="168" fontId="17" fillId="11" borderId="8" xfId="1" applyNumberFormat="1" applyFont="1" applyFill="1" applyBorder="1" applyAlignment="1" applyProtection="1">
      <alignment horizontal="right"/>
      <protection locked="0"/>
    </xf>
    <xf numFmtId="9" fontId="17" fillId="11" borderId="6" xfId="9" applyFont="1" applyFill="1" applyBorder="1" applyAlignment="1" applyProtection="1">
      <alignment horizontal="right"/>
      <protection locked="0"/>
    </xf>
    <xf numFmtId="2" fontId="17" fillId="11" borderId="8" xfId="1" applyNumberFormat="1" applyFont="1" applyFill="1" applyBorder="1" applyAlignment="1">
      <alignment horizontal="right"/>
    </xf>
    <xf numFmtId="0" fontId="17" fillId="11" borderId="12" xfId="1" applyFont="1" applyFill="1" applyBorder="1" applyAlignment="1" applyProtection="1">
      <alignment horizontal="left"/>
      <protection locked="0"/>
    </xf>
    <xf numFmtId="0" fontId="17" fillId="11" borderId="19" xfId="1" applyFont="1" applyFill="1" applyBorder="1" applyAlignment="1" applyProtection="1">
      <alignment horizontal="left"/>
      <protection locked="0"/>
    </xf>
    <xf numFmtId="0" fontId="17" fillId="11" borderId="14" xfId="1" applyFont="1" applyFill="1" applyBorder="1" applyAlignment="1" applyProtection="1">
      <alignment horizontal="left"/>
      <protection locked="0"/>
    </xf>
    <xf numFmtId="0" fontId="17" fillId="11" borderId="0" xfId="1" applyFont="1" applyFill="1" applyBorder="1" applyAlignment="1" applyProtection="1">
      <alignment horizontal="left"/>
      <protection locked="0"/>
    </xf>
    <xf numFmtId="0" fontId="17" fillId="11" borderId="16" xfId="1" applyFont="1" applyFill="1" applyBorder="1" applyAlignment="1" applyProtection="1">
      <alignment horizontal="left"/>
      <protection locked="0"/>
    </xf>
    <xf numFmtId="0" fontId="17" fillId="11" borderId="18" xfId="1" applyFont="1" applyFill="1" applyBorder="1" applyAlignment="1" applyProtection="1">
      <alignment horizontal="left"/>
      <protection locked="0"/>
    </xf>
    <xf numFmtId="44" fontId="5" fillId="10" borderId="1" xfId="1" applyNumberFormat="1" applyFont="1" applyFill="1" applyBorder="1" applyAlignment="1">
      <alignment wrapText="1"/>
    </xf>
    <xf numFmtId="44" fontId="5" fillId="10" borderId="1" xfId="5" applyFont="1" applyFill="1" applyBorder="1" applyAlignment="1">
      <alignment vertical="center" wrapText="1"/>
    </xf>
    <xf numFmtId="44" fontId="5" fillId="10" borderId="1" xfId="1" applyNumberFormat="1" applyFont="1" applyFill="1" applyBorder="1" applyAlignment="1">
      <alignment vertical="center" wrapText="1"/>
    </xf>
    <xf numFmtId="0" fontId="17" fillId="11" borderId="16" xfId="1" applyFont="1" applyFill="1" applyBorder="1" applyAlignment="1">
      <alignment vertical="center" wrapText="1"/>
    </xf>
    <xf numFmtId="0" fontId="17" fillId="11" borderId="18" xfId="1" applyFont="1" applyFill="1" applyBorder="1" applyAlignment="1">
      <alignment vertical="center" wrapText="1"/>
    </xf>
    <xf numFmtId="0" fontId="17" fillId="11" borderId="17" xfId="1" applyFont="1" applyFill="1" applyBorder="1" applyAlignment="1">
      <alignment vertical="center" wrapText="1"/>
    </xf>
    <xf numFmtId="0" fontId="17" fillId="11" borderId="9" xfId="1" applyFont="1" applyFill="1" applyBorder="1" applyAlignment="1" applyProtection="1">
      <alignment horizontal="left"/>
      <protection locked="0"/>
    </xf>
    <xf numFmtId="0" fontId="17" fillId="11" borderId="11" xfId="1" applyFont="1" applyFill="1" applyBorder="1" applyAlignment="1" applyProtection="1">
      <alignment horizontal="left"/>
      <protection locked="0"/>
    </xf>
    <xf numFmtId="0" fontId="17" fillId="11" borderId="10" xfId="1" applyFont="1" applyFill="1" applyBorder="1" applyAlignment="1" applyProtection="1">
      <alignment horizontal="left"/>
      <protection locked="0"/>
    </xf>
    <xf numFmtId="0" fontId="17" fillId="11" borderId="12" xfId="1" applyFont="1" applyFill="1" applyBorder="1" applyAlignment="1">
      <alignment vertical="center" wrapText="1"/>
    </xf>
    <xf numFmtId="0" fontId="17" fillId="11" borderId="19" xfId="1" applyFont="1" applyFill="1" applyBorder="1" applyAlignment="1">
      <alignment vertical="center" wrapText="1"/>
    </xf>
    <xf numFmtId="0" fontId="17" fillId="11" borderId="13" xfId="1" applyFont="1" applyFill="1" applyBorder="1" applyAlignment="1">
      <alignment vertical="center" wrapText="1"/>
    </xf>
    <xf numFmtId="0" fontId="17" fillId="11" borderId="14" xfId="1" applyFont="1" applyFill="1" applyBorder="1" applyAlignment="1">
      <alignment vertical="center" wrapText="1"/>
    </xf>
    <xf numFmtId="0" fontId="17" fillId="11" borderId="0" xfId="1" applyFont="1" applyFill="1" applyBorder="1" applyAlignment="1">
      <alignment vertical="center" wrapText="1"/>
    </xf>
    <xf numFmtId="0" fontId="17" fillId="11" borderId="15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</cellXfs>
  <cellStyles count="10">
    <cellStyle name="Moeda" xfId="5" builtinId="4"/>
    <cellStyle name="Moeda 2" xfId="6"/>
    <cellStyle name="Normal" xfId="0" builtinId="0"/>
    <cellStyle name="Normal 2" xfId="1"/>
    <cellStyle name="Porcentagem 2" xfId="9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16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7"/>
  <sheetViews>
    <sheetView tabSelected="1"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42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430</v>
      </c>
      <c r="I4" s="77">
        <f>H4-(SUM(K4:V4))</f>
        <v>430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430</v>
      </c>
      <c r="I5" s="77">
        <f>H5-(SUM(K5:V5))</f>
        <v>430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H1:J1"/>
    <mergeCell ref="D1:G1"/>
    <mergeCell ref="A2:J2"/>
    <mergeCell ref="K1:K2"/>
    <mergeCell ref="A1:C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</mergeCells>
  <phoneticPr fontId="0" type="noConversion"/>
  <conditionalFormatting sqref="L4:V4">
    <cfRule type="cellIs" dxfId="161" priority="58" stopIfTrue="1" operator="greaterThan">
      <formula>0</formula>
    </cfRule>
    <cfRule type="cellIs" dxfId="160" priority="59" stopIfTrue="1" operator="greaterThan">
      <formula>0</formula>
    </cfRule>
    <cfRule type="cellIs" dxfId="159" priority="60" stopIfTrue="1" operator="greaterThan">
      <formula>0</formula>
    </cfRule>
  </conditionalFormatting>
  <conditionalFormatting sqref="L5:V5">
    <cfRule type="cellIs" dxfId="158" priority="28" stopIfTrue="1" operator="greaterThan">
      <formula>0</formula>
    </cfRule>
    <cfRule type="cellIs" dxfId="157" priority="29" stopIfTrue="1" operator="greaterThan">
      <formula>0</formula>
    </cfRule>
    <cfRule type="cellIs" dxfId="156" priority="30" stopIfTrue="1" operator="greaterThan">
      <formula>0</formula>
    </cfRule>
  </conditionalFormatting>
  <conditionalFormatting sqref="K4">
    <cfRule type="cellIs" dxfId="155" priority="13" stopIfTrue="1" operator="greaterThan">
      <formula>0</formula>
    </cfRule>
    <cfRule type="cellIs" dxfId="154" priority="14" stopIfTrue="1" operator="greaterThan">
      <formula>0</formula>
    </cfRule>
    <cfRule type="cellIs" dxfId="153" priority="15" stopIfTrue="1" operator="greaterThan">
      <formula>0</formula>
    </cfRule>
  </conditionalFormatting>
  <conditionalFormatting sqref="K5">
    <cfRule type="cellIs" dxfId="152" priority="10" stopIfTrue="1" operator="greaterThan">
      <formula>0</formula>
    </cfRule>
    <cfRule type="cellIs" dxfId="151" priority="11" stopIfTrue="1" operator="greaterThan">
      <formula>0</formula>
    </cfRule>
    <cfRule type="cellIs" dxfId="150" priority="12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43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2100</v>
      </c>
      <c r="I4" s="77">
        <f>H4-(SUM(K4:V4))</f>
        <v>2100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2100</v>
      </c>
      <c r="I5" s="77">
        <f>H5-(SUM(K5:V5))</f>
        <v>2100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49" priority="10" stopIfTrue="1" operator="greaterThan">
      <formula>0</formula>
    </cfRule>
    <cfRule type="cellIs" dxfId="148" priority="11" stopIfTrue="1" operator="greaterThan">
      <formula>0</formula>
    </cfRule>
    <cfRule type="cellIs" dxfId="147" priority="12" stopIfTrue="1" operator="greaterThan">
      <formula>0</formula>
    </cfRule>
  </conditionalFormatting>
  <conditionalFormatting sqref="L5:V5">
    <cfRule type="cellIs" dxfId="146" priority="7" stopIfTrue="1" operator="greaterThan">
      <formula>0</formula>
    </cfRule>
    <cfRule type="cellIs" dxfId="145" priority="8" stopIfTrue="1" operator="greaterThan">
      <formula>0</formula>
    </cfRule>
    <cfRule type="cellIs" dxfId="144" priority="9" stopIfTrue="1" operator="greaterThan">
      <formula>0</formula>
    </cfRule>
  </conditionalFormatting>
  <conditionalFormatting sqref="K4">
    <cfRule type="cellIs" dxfId="143" priority="4" stopIfTrue="1" operator="greaterThan">
      <formula>0</formula>
    </cfRule>
    <cfRule type="cellIs" dxfId="142" priority="5" stopIfTrue="1" operator="greaterThan">
      <formula>0</formula>
    </cfRule>
    <cfRule type="cellIs" dxfId="141" priority="6" stopIfTrue="1" operator="greaterThan">
      <formula>0</formula>
    </cfRule>
  </conditionalFormatting>
  <conditionalFormatting sqref="K5">
    <cfRule type="cellIs" dxfId="140" priority="1" stopIfTrue="1" operator="greaterThan">
      <formula>0</formula>
    </cfRule>
    <cfRule type="cellIs" dxfId="139" priority="2" stopIfTrue="1" operator="greaterThan">
      <formula>0</formula>
    </cfRule>
    <cfRule type="cellIs" dxfId="13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44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1700</v>
      </c>
      <c r="I4" s="77">
        <f>H4-(SUM(K4:V4))</f>
        <v>1700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1700</v>
      </c>
      <c r="I5" s="77">
        <f>H5-(SUM(K5:V5))</f>
        <v>1700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37" priority="10" stopIfTrue="1" operator="greaterThan">
      <formula>0</formula>
    </cfRule>
    <cfRule type="cellIs" dxfId="136" priority="11" stopIfTrue="1" operator="greaterThan">
      <formula>0</formula>
    </cfRule>
    <cfRule type="cellIs" dxfId="135" priority="12" stopIfTrue="1" operator="greaterThan">
      <formula>0</formula>
    </cfRule>
  </conditionalFormatting>
  <conditionalFormatting sqref="L5:V5">
    <cfRule type="cellIs" dxfId="134" priority="7" stopIfTrue="1" operator="greaterThan">
      <formula>0</formula>
    </cfRule>
    <cfRule type="cellIs" dxfId="133" priority="8" stopIfTrue="1" operator="greaterThan">
      <formula>0</formula>
    </cfRule>
    <cfRule type="cellIs" dxfId="132" priority="9" stopIfTrue="1" operator="greaterThan">
      <formula>0</formula>
    </cfRule>
  </conditionalFormatting>
  <conditionalFormatting sqref="K4">
    <cfRule type="cellIs" dxfId="131" priority="4" stopIfTrue="1" operator="greaterThan">
      <formula>0</formula>
    </cfRule>
    <cfRule type="cellIs" dxfId="130" priority="5" stopIfTrue="1" operator="greaterThan">
      <formula>0</formula>
    </cfRule>
    <cfRule type="cellIs" dxfId="129" priority="6" stopIfTrue="1" operator="greaterThan">
      <formula>0</formula>
    </cfRule>
  </conditionalFormatting>
  <conditionalFormatting sqref="K5">
    <cfRule type="cellIs" dxfId="128" priority="1" stopIfTrue="1" operator="greaterThan">
      <formula>0</formula>
    </cfRule>
    <cfRule type="cellIs" dxfId="127" priority="2" stopIfTrue="1" operator="greaterThan">
      <formula>0</formula>
    </cfRule>
    <cfRule type="cellIs" dxfId="12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45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1400</v>
      </c>
      <c r="I4" s="77">
        <f>H4-(SUM(K4:V4))</f>
        <v>1400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1400</v>
      </c>
      <c r="I5" s="77">
        <f>H5-(SUM(K5:V5))</f>
        <v>1400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25" priority="10" stopIfTrue="1" operator="greaterThan">
      <formula>0</formula>
    </cfRule>
    <cfRule type="cellIs" dxfId="124" priority="11" stopIfTrue="1" operator="greaterThan">
      <formula>0</formula>
    </cfRule>
    <cfRule type="cellIs" dxfId="123" priority="12" stopIfTrue="1" operator="greaterThan">
      <formula>0</formula>
    </cfRule>
  </conditionalFormatting>
  <conditionalFormatting sqref="L5:V5">
    <cfRule type="cellIs" dxfId="122" priority="7" stopIfTrue="1" operator="greaterThan">
      <formula>0</formula>
    </cfRule>
    <cfRule type="cellIs" dxfId="121" priority="8" stopIfTrue="1" operator="greaterThan">
      <formula>0</formula>
    </cfRule>
    <cfRule type="cellIs" dxfId="120" priority="9" stopIfTrue="1" operator="greaterThan">
      <formula>0</formula>
    </cfRule>
  </conditionalFormatting>
  <conditionalFormatting sqref="K4">
    <cfRule type="cellIs" dxfId="119" priority="4" stopIfTrue="1" operator="greaterThan">
      <formula>0</formula>
    </cfRule>
    <cfRule type="cellIs" dxfId="118" priority="5" stopIfTrue="1" operator="greaterThan">
      <formula>0</formula>
    </cfRule>
    <cfRule type="cellIs" dxfId="117" priority="6" stopIfTrue="1" operator="greaterThan">
      <formula>0</formula>
    </cfRule>
  </conditionalFormatting>
  <conditionalFormatting sqref="K5">
    <cfRule type="cellIs" dxfId="116" priority="1" stopIfTrue="1" operator="greaterThan">
      <formula>0</formula>
    </cfRule>
    <cfRule type="cellIs" dxfId="115" priority="2" stopIfTrue="1" operator="greaterThan">
      <formula>0</formula>
    </cfRule>
    <cfRule type="cellIs" dxfId="11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46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2500</v>
      </c>
      <c r="I4" s="77">
        <f>H4-(SUM(K4:V4))</f>
        <v>2500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2500</v>
      </c>
      <c r="I5" s="77">
        <f>H5-(SUM(K5:V5))</f>
        <v>2500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13" priority="10" stopIfTrue="1" operator="greaterThan">
      <formula>0</formula>
    </cfRule>
    <cfRule type="cellIs" dxfId="112" priority="11" stopIfTrue="1" operator="greaterThan">
      <formula>0</formula>
    </cfRule>
    <cfRule type="cellIs" dxfId="111" priority="12" stopIfTrue="1" operator="greaterThan">
      <formula>0</formula>
    </cfRule>
  </conditionalFormatting>
  <conditionalFormatting sqref="L5:V5">
    <cfRule type="cellIs" dxfId="110" priority="7" stopIfTrue="1" operator="greaterThan">
      <formula>0</formula>
    </cfRule>
    <cfRule type="cellIs" dxfId="109" priority="8" stopIfTrue="1" operator="greaterThan">
      <formula>0</formula>
    </cfRule>
    <cfRule type="cellIs" dxfId="108" priority="9" stopIfTrue="1" operator="greaterThan">
      <formula>0</formula>
    </cfRule>
  </conditionalFormatting>
  <conditionalFormatting sqref="K4">
    <cfRule type="cellIs" dxfId="107" priority="4" stopIfTrue="1" operator="greaterThan">
      <formula>0</formula>
    </cfRule>
    <cfRule type="cellIs" dxfId="106" priority="5" stopIfTrue="1" operator="greaterThan">
      <formula>0</formula>
    </cfRule>
    <cfRule type="cellIs" dxfId="105" priority="6" stopIfTrue="1" operator="greaterThan">
      <formula>0</formula>
    </cfRule>
  </conditionalFormatting>
  <conditionalFormatting sqref="K5">
    <cfRule type="cellIs" dxfId="104" priority="1" stopIfTrue="1" operator="greaterThan">
      <formula>0</formula>
    </cfRule>
    <cfRule type="cellIs" dxfId="103" priority="2" stopIfTrue="1" operator="greaterThan">
      <formula>0</formula>
    </cfRule>
    <cfRule type="cellIs" dxfId="10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47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1250</v>
      </c>
      <c r="I4" s="77">
        <f>H4-(SUM(K4:V4))</f>
        <v>1250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1250</v>
      </c>
      <c r="I5" s="77">
        <f>H5-(SUM(K5:V5))</f>
        <v>1250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L5:V5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K4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K5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V5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48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1000</v>
      </c>
      <c r="I4" s="77">
        <f>H4-(SUM(K4:V4))</f>
        <v>1000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1000</v>
      </c>
      <c r="I5" s="77">
        <f>H5-(SUM(K5:V5))</f>
        <v>1000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L5:V5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K4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K5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49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1000</v>
      </c>
      <c r="I4" s="77">
        <f>H4-(SUM(K4:V4))</f>
        <v>1000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1000</v>
      </c>
      <c r="I5" s="77">
        <f>H5-(SUM(K5:V5))</f>
        <v>1000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77" priority="10" stopIfTrue="1" operator="greaterThan">
      <formula>0</formula>
    </cfRule>
    <cfRule type="cellIs" dxfId="76" priority="11" stopIfTrue="1" operator="greaterThan">
      <formula>0</formula>
    </cfRule>
    <cfRule type="cellIs" dxfId="75" priority="12" stopIfTrue="1" operator="greaterThan">
      <formula>0</formula>
    </cfRule>
  </conditionalFormatting>
  <conditionalFormatting sqref="L5:V5">
    <cfRule type="cellIs" dxfId="74" priority="7" stopIfTrue="1" operator="greaterThan">
      <formula>0</formula>
    </cfRule>
    <cfRule type="cellIs" dxfId="73" priority="8" stopIfTrue="1" operator="greaterThan">
      <formula>0</formula>
    </cfRule>
    <cfRule type="cellIs" dxfId="72" priority="9" stopIfTrue="1" operator="greaterThan">
      <formula>0</formula>
    </cfRule>
  </conditionalFormatting>
  <conditionalFormatting sqref="K4">
    <cfRule type="cellIs" dxfId="71" priority="4" stopIfTrue="1" operator="greaterThan">
      <formula>0</formula>
    </cfRule>
    <cfRule type="cellIs" dxfId="70" priority="5" stopIfTrue="1" operator="greaterThan">
      <formula>0</formula>
    </cfRule>
    <cfRule type="cellIs" dxfId="69" priority="6" stopIfTrue="1" operator="greaterThan">
      <formula>0</formula>
    </cfRule>
  </conditionalFormatting>
  <conditionalFormatting sqref="K5">
    <cfRule type="cellIs" dxfId="68" priority="1" stopIfTrue="1" operator="greaterThan">
      <formula>0</formula>
    </cfRule>
    <cfRule type="cellIs" dxfId="67" priority="2" stopIfTrue="1" operator="greaterThan">
      <formula>0</formula>
    </cfRule>
    <cfRule type="cellIs" dxfId="6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V5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1" width="12" style="23" customWidth="1"/>
    <col min="12" max="12" width="11.42578125" style="23" customWidth="1"/>
    <col min="13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66</v>
      </c>
      <c r="L1" s="69" t="s">
        <v>67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50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80">
        <v>42145</v>
      </c>
      <c r="L3" s="80">
        <v>42145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3800</v>
      </c>
      <c r="I4" s="77">
        <f>H4-(SUM(K4:V4))</f>
        <v>0</v>
      </c>
      <c r="J4" s="78" t="str">
        <f>IF(I4&lt;0,"ATENÇÃO","OK")</f>
        <v>OK</v>
      </c>
      <c r="K4" s="19">
        <v>3800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3800</v>
      </c>
      <c r="I5" s="77">
        <f>H5-(SUM(K5:V5))</f>
        <v>0</v>
      </c>
      <c r="J5" s="78" t="str">
        <f>IF(I5&lt;0,"ATENÇÃO","OK")</f>
        <v>OK</v>
      </c>
      <c r="K5" s="19">
        <v>0</v>
      </c>
      <c r="L5" s="19">
        <v>3800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M4:V4">
    <cfRule type="cellIs" dxfId="65" priority="22" stopIfTrue="1" operator="greaterThan">
      <formula>0</formula>
    </cfRule>
    <cfRule type="cellIs" dxfId="64" priority="23" stopIfTrue="1" operator="greaterThan">
      <formula>0</formula>
    </cfRule>
    <cfRule type="cellIs" dxfId="63" priority="24" stopIfTrue="1" operator="greaterThan">
      <formula>0</formula>
    </cfRule>
  </conditionalFormatting>
  <conditionalFormatting sqref="M5:V5">
    <cfRule type="cellIs" dxfId="62" priority="19" stopIfTrue="1" operator="greaterThan">
      <formula>0</formula>
    </cfRule>
    <cfRule type="cellIs" dxfId="61" priority="20" stopIfTrue="1" operator="greaterThan">
      <formula>0</formula>
    </cfRule>
    <cfRule type="cellIs" dxfId="60" priority="21" stopIfTrue="1" operator="greaterThan">
      <formula>0</formula>
    </cfRule>
  </conditionalFormatting>
  <conditionalFormatting sqref="L4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L5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K4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K5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V5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51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2300</v>
      </c>
      <c r="I4" s="77">
        <f>H4-(SUM(K4:V4))</f>
        <v>2300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2300</v>
      </c>
      <c r="I5" s="77">
        <f>H5-(SUM(K5:V5))</f>
        <v>2300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47" priority="10" stopIfTrue="1" operator="greaterThan">
      <formula>0</formula>
    </cfRule>
    <cfRule type="cellIs" dxfId="46" priority="11" stopIfTrue="1" operator="greaterThan">
      <formula>0</formula>
    </cfRule>
    <cfRule type="cellIs" dxfId="45" priority="12" stopIfTrue="1" operator="greaterThan">
      <formula>0</formula>
    </cfRule>
  </conditionalFormatting>
  <conditionalFormatting sqref="L5:V5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K4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K5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52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1200</v>
      </c>
      <c r="I4" s="77">
        <f>H4-(SUM(K4:V4))</f>
        <v>1200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1200</v>
      </c>
      <c r="I5" s="77">
        <f>H5-(SUM(K5:V5))</f>
        <v>1200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L5:V5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K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K5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53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370</v>
      </c>
      <c r="I4" s="77">
        <f>H4-(SUM(K4:V4))</f>
        <v>370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370</v>
      </c>
      <c r="I5" s="77">
        <f>H5-(SUM(K5:V5))</f>
        <v>370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L5:V5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K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K5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28515625" style="2" customWidth="1"/>
    <col min="6" max="6" width="11.140625" style="20" customWidth="1"/>
    <col min="7" max="7" width="12.7109375" style="18" bestFit="1" customWidth="1"/>
    <col min="8" max="8" width="11.28515625" style="21" customWidth="1"/>
    <col min="9" max="9" width="13.28515625" style="3" customWidth="1"/>
    <col min="10" max="10" width="12.5703125" style="22" customWidth="1"/>
    <col min="11" max="14" width="10.5703125" style="23" bestFit="1" customWidth="1"/>
    <col min="15" max="16" width="10.5703125" style="24" bestFit="1" customWidth="1"/>
    <col min="17" max="19" width="10.5703125" style="17" bestFit="1" customWidth="1"/>
    <col min="20" max="20" width="10.5703125" style="25" bestFit="1" customWidth="1"/>
    <col min="21" max="22" width="10.5703125" style="17" bestFit="1" customWidth="1"/>
    <col min="23" max="16384" width="9.7109375" style="17"/>
  </cols>
  <sheetData>
    <row r="1" spans="1:2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68" t="s">
        <v>36</v>
      </c>
      <c r="I1" s="68"/>
      <c r="J1" s="68"/>
      <c r="K1" s="69" t="s">
        <v>29</v>
      </c>
      <c r="L1" s="69" t="s">
        <v>29</v>
      </c>
      <c r="M1" s="69" t="s">
        <v>29</v>
      </c>
      <c r="N1" s="69" t="s">
        <v>29</v>
      </c>
      <c r="O1" s="69" t="s">
        <v>29</v>
      </c>
      <c r="P1" s="69" t="s">
        <v>29</v>
      </c>
      <c r="Q1" s="69" t="s">
        <v>29</v>
      </c>
      <c r="R1" s="69" t="s">
        <v>29</v>
      </c>
      <c r="S1" s="69" t="s">
        <v>29</v>
      </c>
      <c r="T1" s="69" t="s">
        <v>29</v>
      </c>
      <c r="U1" s="69" t="s">
        <v>29</v>
      </c>
      <c r="V1" s="69" t="s">
        <v>29</v>
      </c>
    </row>
    <row r="2" spans="1:22" ht="29.25" customHeight="1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0</v>
      </c>
      <c r="J3" s="70" t="s">
        <v>8</v>
      </c>
      <c r="K3" s="75" t="s">
        <v>2</v>
      </c>
      <c r="L3" s="75" t="s">
        <v>2</v>
      </c>
      <c r="M3" s="75" t="s">
        <v>2</v>
      </c>
      <c r="N3" s="75" t="s">
        <v>2</v>
      </c>
      <c r="O3" s="75" t="s">
        <v>2</v>
      </c>
      <c r="P3" s="75" t="s">
        <v>2</v>
      </c>
      <c r="Q3" s="75" t="s">
        <v>2</v>
      </c>
      <c r="R3" s="75" t="s">
        <v>2</v>
      </c>
      <c r="S3" s="75" t="s">
        <v>2</v>
      </c>
      <c r="T3" s="75" t="s">
        <v>2</v>
      </c>
      <c r="U3" s="75" t="s">
        <v>2</v>
      </c>
      <c r="V3" s="75" t="s">
        <v>2</v>
      </c>
    </row>
    <row r="4" spans="1:2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28">
        <v>950</v>
      </c>
      <c r="I4" s="77">
        <f>H4-(SUM(K4:V4))</f>
        <v>950</v>
      </c>
      <c r="J4" s="78" t="str">
        <f>IF(I4&lt;0,"ATENÇÃO","OK")</f>
        <v>OK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</row>
    <row r="5" spans="1:2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28">
        <v>950</v>
      </c>
      <c r="I5" s="77">
        <f>H5-(SUM(K5:V5))</f>
        <v>950</v>
      </c>
      <c r="J5" s="78" t="str">
        <f>IF(I5&lt;0,"ATENÇÃO","OK")</f>
        <v>OK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7" spans="1:22">
      <c r="D7" s="26"/>
    </row>
  </sheetData>
  <mergeCells count="16">
    <mergeCell ref="T1:T2"/>
    <mergeCell ref="U1:U2"/>
    <mergeCell ref="V1:V2"/>
    <mergeCell ref="A2:J2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</mergeCells>
  <conditionalFormatting sqref="L4:V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L5:V5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K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K5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80" zoomScaleNormal="80" workbookViewId="0">
      <selection sqref="A1:C1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0" bestFit="1" customWidth="1"/>
    <col min="4" max="4" width="43.140625" style="2" customWidth="1"/>
    <col min="5" max="5" width="11.42578125" style="2" customWidth="1"/>
    <col min="6" max="6" width="11.28515625" style="2" customWidth="1"/>
    <col min="7" max="7" width="11.140625" style="20" customWidth="1"/>
    <col min="8" max="8" width="11" style="21" customWidth="1"/>
    <col min="9" max="9" width="13.28515625" style="3" customWidth="1"/>
    <col min="10" max="10" width="12.5703125" style="22" customWidth="1"/>
    <col min="11" max="11" width="13.85546875" style="17" customWidth="1"/>
    <col min="12" max="12" width="16.28515625" style="17" customWidth="1"/>
    <col min="13" max="16384" width="9.7109375" style="17"/>
  </cols>
  <sheetData>
    <row r="1" spans="1:12" ht="32.25" customHeight="1">
      <c r="A1" s="68" t="s">
        <v>34</v>
      </c>
      <c r="B1" s="68"/>
      <c r="C1" s="68"/>
      <c r="D1" s="68" t="s">
        <v>35</v>
      </c>
      <c r="E1" s="68"/>
      <c r="F1" s="68"/>
      <c r="G1" s="68"/>
      <c r="H1" s="81" t="s">
        <v>36</v>
      </c>
      <c r="I1" s="81"/>
      <c r="J1" s="81"/>
      <c r="K1" s="81"/>
      <c r="L1" s="81"/>
    </row>
    <row r="2" spans="1:12" ht="29.25" customHeight="1">
      <c r="A2" s="68" t="s">
        <v>55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s="18" customFormat="1" ht="45">
      <c r="A3" s="70" t="s">
        <v>3</v>
      </c>
      <c r="B3" s="70" t="s">
        <v>1</v>
      </c>
      <c r="C3" s="71" t="s">
        <v>4</v>
      </c>
      <c r="D3" s="71" t="s">
        <v>6</v>
      </c>
      <c r="E3" s="71" t="s">
        <v>30</v>
      </c>
      <c r="F3" s="71" t="s">
        <v>7</v>
      </c>
      <c r="G3" s="72" t="s">
        <v>5</v>
      </c>
      <c r="H3" s="73" t="s">
        <v>41</v>
      </c>
      <c r="I3" s="74" t="s">
        <v>31</v>
      </c>
      <c r="J3" s="70" t="s">
        <v>32</v>
      </c>
      <c r="K3" s="82" t="s">
        <v>63</v>
      </c>
      <c r="L3" s="82" t="s">
        <v>64</v>
      </c>
    </row>
    <row r="4" spans="1:12" ht="255">
      <c r="A4" s="30" t="s">
        <v>39</v>
      </c>
      <c r="B4" s="76">
        <v>1</v>
      </c>
      <c r="C4" s="76">
        <v>1</v>
      </c>
      <c r="D4" s="27" t="s">
        <v>37</v>
      </c>
      <c r="E4" s="28" t="s">
        <v>65</v>
      </c>
      <c r="F4" s="28" t="s">
        <v>33</v>
      </c>
      <c r="G4" s="29">
        <v>1.98</v>
      </c>
      <c r="H4" s="32">
        <f>SUM(Reitoria!H4+ESAG!H4+CEART!H4+FAED!H4+CEAD!H4+CEFID!H4+CERES!H4+CEPLAN!H4+CCT!H4+CAV!H4+CEO!H4+CESFI!H4+CEAVI!H4)</f>
        <v>20000</v>
      </c>
      <c r="I4" s="77">
        <f>(Reitoria!H4-Reitoria!I4)+(ESAG!H4-ESAG!I4)+(CEART!H4-CEART!I4)+(FAED!H4-FAED!I4)+(CEAD!H4-CEAD!I4)+(CEFID!H4-CEFID!I4)+(CERES!H4-CERES!I4)+(CEPLAN!H4-CEPLAN!I4)+(CCT!H4-CCT!I4)+(CAV!H4-CAV!I4)+(CEO!H4-CEO!I4)+(CESFI!H4-CESFI!I4)+(CEAVI!H4-CEAVI!I4)</f>
        <v>3800</v>
      </c>
      <c r="J4" s="78">
        <f>H4-I4</f>
        <v>16200</v>
      </c>
      <c r="K4" s="46">
        <f>G4*H4</f>
        <v>39600</v>
      </c>
      <c r="L4" s="47">
        <f>G4*I4</f>
        <v>7524</v>
      </c>
    </row>
    <row r="5" spans="1:12" ht="60">
      <c r="A5" s="30" t="s">
        <v>40</v>
      </c>
      <c r="B5" s="79">
        <v>2</v>
      </c>
      <c r="C5" s="79">
        <v>2</v>
      </c>
      <c r="D5" s="31" t="s">
        <v>38</v>
      </c>
      <c r="E5" s="28" t="s">
        <v>65</v>
      </c>
      <c r="F5" s="28" t="s">
        <v>33</v>
      </c>
      <c r="G5" s="29">
        <v>0.47</v>
      </c>
      <c r="H5" s="32">
        <f>SUM(Reitoria!H5+ESAG!H5+CEART!H5+FAED!H5+CEAD!H5+CEFID!H5+CERES!H5+CEPLAN!H5+CCT!H5+CAV!H5+CEO!H5+CESFI!H5+CEAVI!H5)</f>
        <v>20000</v>
      </c>
      <c r="I5" s="77">
        <f>(Reitoria!H5-Reitoria!I5)+(ESAG!H5-ESAG!I5)+(CEART!H5-CEART!I5)+(FAED!H5-FAED!I5)+(CEAD!H5-CEAD!I5)+(CEFID!H5-CEFID!I5)+(CERES!H5-CERES!I5)+(CEPLAN!H5-CEPLAN!I5)+(CCT!H5-CCT!I5)+(CAV!H5-CAV!I5)+(CEO!H5-CEO!I5)+(CESFI!H5-CESFI!I5)+(CEAVI!H5-CEAVI!I5)</f>
        <v>3800</v>
      </c>
      <c r="J5" s="78">
        <f t="shared" ref="J5" si="0">H5-I5</f>
        <v>16200</v>
      </c>
      <c r="K5" s="46">
        <f>G5*H5</f>
        <v>9400</v>
      </c>
      <c r="L5" s="47">
        <f>G5*I5</f>
        <v>1786</v>
      </c>
    </row>
    <row r="6" spans="1:12" ht="17.25" customHeight="1">
      <c r="K6" s="45">
        <f>SUM(K4:K5)</f>
        <v>49000</v>
      </c>
      <c r="L6" s="45">
        <f>SUM(L4:L5)</f>
        <v>9310</v>
      </c>
    </row>
    <row r="7" spans="1:12">
      <c r="A7" s="33"/>
      <c r="B7" s="34"/>
      <c r="D7" s="34"/>
      <c r="E7" s="34"/>
      <c r="F7" s="34"/>
    </row>
    <row r="8" spans="1:12" ht="16.5" customHeight="1">
      <c r="A8" s="33"/>
      <c r="B8" s="34"/>
      <c r="D8" s="34"/>
      <c r="E8" s="34"/>
      <c r="F8" s="34"/>
      <c r="H8" s="54" t="s">
        <v>60</v>
      </c>
      <c r="I8" s="55"/>
      <c r="J8" s="55"/>
      <c r="K8" s="55"/>
      <c r="L8" s="56"/>
    </row>
    <row r="9" spans="1:12" ht="33.75" customHeight="1">
      <c r="D9" s="26"/>
      <c r="E9" s="26"/>
      <c r="F9" s="17"/>
      <c r="G9" s="17"/>
      <c r="H9" s="57" t="s">
        <v>61</v>
      </c>
      <c r="I9" s="58"/>
      <c r="J9" s="58"/>
      <c r="K9" s="58"/>
      <c r="L9" s="59"/>
    </row>
    <row r="10" spans="1:12" ht="15.75">
      <c r="F10" s="17"/>
      <c r="G10" s="17"/>
      <c r="H10" s="48" t="s">
        <v>62</v>
      </c>
      <c r="I10" s="49"/>
      <c r="J10" s="49"/>
      <c r="K10" s="49"/>
      <c r="L10" s="50"/>
    </row>
    <row r="11" spans="1:12" ht="15.75" customHeight="1">
      <c r="F11" s="17"/>
      <c r="G11" s="17"/>
      <c r="H11" s="39" t="s">
        <v>56</v>
      </c>
      <c r="I11" s="40"/>
      <c r="J11" s="40"/>
      <c r="K11" s="40"/>
      <c r="L11" s="35">
        <f>K6</f>
        <v>49000</v>
      </c>
    </row>
    <row r="12" spans="1:12" ht="15.75">
      <c r="F12" s="17"/>
      <c r="G12" s="17"/>
      <c r="H12" s="41" t="s">
        <v>57</v>
      </c>
      <c r="I12" s="42"/>
      <c r="J12" s="42"/>
      <c r="K12" s="42"/>
      <c r="L12" s="36">
        <f>L6</f>
        <v>9310</v>
      </c>
    </row>
    <row r="13" spans="1:12" ht="15.75">
      <c r="F13" s="17"/>
      <c r="G13" s="17"/>
      <c r="H13" s="41" t="s">
        <v>58</v>
      </c>
      <c r="I13" s="42"/>
      <c r="J13" s="42"/>
      <c r="K13" s="42"/>
      <c r="L13" s="38"/>
    </row>
    <row r="14" spans="1:12" ht="15.75">
      <c r="F14" s="17"/>
      <c r="G14" s="17"/>
      <c r="H14" s="43" t="s">
        <v>59</v>
      </c>
      <c r="I14" s="44"/>
      <c r="J14" s="44"/>
      <c r="K14" s="44"/>
      <c r="L14" s="37">
        <f>L12/L11</f>
        <v>0.19</v>
      </c>
    </row>
    <row r="15" spans="1:12" ht="15.75">
      <c r="F15" s="17"/>
      <c r="G15" s="17"/>
      <c r="H15" s="51" t="s">
        <v>68</v>
      </c>
      <c r="I15" s="52"/>
      <c r="J15" s="52"/>
      <c r="K15" s="52"/>
      <c r="L15" s="53"/>
    </row>
    <row r="16" spans="1:12">
      <c r="F16" s="17"/>
      <c r="G16" s="17"/>
      <c r="H16" s="17"/>
      <c r="I16" s="17"/>
      <c r="J16" s="17"/>
    </row>
  </sheetData>
  <mergeCells count="8">
    <mergeCell ref="H10:L10"/>
    <mergeCell ref="A1:C1"/>
    <mergeCell ref="D1:G1"/>
    <mergeCell ref="H15:L15"/>
    <mergeCell ref="H1:L1"/>
    <mergeCell ref="A2:L2"/>
    <mergeCell ref="H8:L8"/>
    <mergeCell ref="H9:L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>
      <c r="A1" s="61" t="s">
        <v>12</v>
      </c>
      <c r="B1" s="61"/>
      <c r="C1" s="61"/>
      <c r="D1" s="61"/>
      <c r="E1" s="61"/>
      <c r="F1" s="61"/>
      <c r="G1" s="61"/>
      <c r="H1" s="61"/>
    </row>
    <row r="2" spans="1:8" ht="20.25">
      <c r="B2" s="5"/>
    </row>
    <row r="3" spans="1:8" ht="47.25" customHeight="1">
      <c r="A3" s="62" t="s">
        <v>13</v>
      </c>
      <c r="B3" s="62"/>
      <c r="C3" s="62"/>
      <c r="D3" s="62"/>
      <c r="E3" s="62"/>
      <c r="F3" s="62"/>
      <c r="G3" s="62"/>
      <c r="H3" s="62"/>
    </row>
    <row r="4" spans="1:8" ht="35.25" customHeight="1">
      <c r="B4" s="6"/>
    </row>
    <row r="5" spans="1:8" ht="15" customHeight="1">
      <c r="A5" s="63" t="s">
        <v>14</v>
      </c>
      <c r="B5" s="63"/>
      <c r="C5" s="63"/>
      <c r="D5" s="63"/>
      <c r="E5" s="63"/>
      <c r="F5" s="63"/>
      <c r="G5" s="63"/>
      <c r="H5" s="63"/>
    </row>
    <row r="6" spans="1:8" ht="15" customHeight="1">
      <c r="A6" s="63" t="s">
        <v>15</v>
      </c>
      <c r="B6" s="63"/>
      <c r="C6" s="63"/>
      <c r="D6" s="63"/>
      <c r="E6" s="63"/>
      <c r="F6" s="63"/>
      <c r="G6" s="63"/>
      <c r="H6" s="63"/>
    </row>
    <row r="7" spans="1:8" ht="15" customHeight="1">
      <c r="A7" s="63" t="s">
        <v>16</v>
      </c>
      <c r="B7" s="63"/>
      <c r="C7" s="63"/>
      <c r="D7" s="63"/>
      <c r="E7" s="63"/>
      <c r="F7" s="63"/>
      <c r="G7" s="63"/>
      <c r="H7" s="63"/>
    </row>
    <row r="8" spans="1:8" ht="15" customHeight="1">
      <c r="A8" s="63" t="s">
        <v>17</v>
      </c>
      <c r="B8" s="63"/>
      <c r="C8" s="63"/>
      <c r="D8" s="63"/>
      <c r="E8" s="63"/>
      <c r="F8" s="63"/>
      <c r="G8" s="63"/>
      <c r="H8" s="63"/>
    </row>
    <row r="9" spans="1:8" ht="30" customHeight="1">
      <c r="B9" s="7"/>
    </row>
    <row r="10" spans="1:8" ht="105" customHeight="1">
      <c r="A10" s="64" t="s">
        <v>18</v>
      </c>
      <c r="B10" s="64"/>
      <c r="C10" s="64"/>
      <c r="D10" s="64"/>
      <c r="E10" s="64"/>
      <c r="F10" s="64"/>
      <c r="G10" s="64"/>
      <c r="H10" s="64"/>
    </row>
    <row r="11" spans="1:8" ht="15.75" thickBot="1">
      <c r="B11" s="8"/>
    </row>
    <row r="12" spans="1:8" ht="48.75" thickBot="1">
      <c r="A12" s="9" t="s">
        <v>11</v>
      </c>
      <c r="B12" s="9" t="s">
        <v>9</v>
      </c>
      <c r="C12" s="10" t="s">
        <v>19</v>
      </c>
      <c r="D12" s="10" t="s">
        <v>10</v>
      </c>
      <c r="E12" s="10" t="s">
        <v>20</v>
      </c>
      <c r="F12" s="10" t="s">
        <v>21</v>
      </c>
      <c r="G12" s="10" t="s">
        <v>22</v>
      </c>
      <c r="H12" s="10" t="s">
        <v>23</v>
      </c>
    </row>
    <row r="13" spans="1:8" ht="15.75" thickBot="1">
      <c r="A13" s="11"/>
      <c r="B13" s="11"/>
      <c r="C13" s="12"/>
      <c r="D13" s="12"/>
      <c r="E13" s="12"/>
      <c r="F13" s="12"/>
      <c r="G13" s="12"/>
      <c r="H13" s="12"/>
    </row>
    <row r="14" spans="1:8" ht="15.75" thickBot="1">
      <c r="A14" s="11"/>
      <c r="B14" s="11"/>
      <c r="C14" s="12"/>
      <c r="D14" s="12"/>
      <c r="E14" s="12"/>
      <c r="F14" s="12"/>
      <c r="G14" s="12"/>
      <c r="H14" s="12"/>
    </row>
    <row r="15" spans="1:8" ht="15.75" thickBot="1">
      <c r="A15" s="11"/>
      <c r="B15" s="11"/>
      <c r="C15" s="12"/>
      <c r="D15" s="12"/>
      <c r="E15" s="12"/>
      <c r="F15" s="12"/>
      <c r="G15" s="12"/>
      <c r="H15" s="12"/>
    </row>
    <row r="16" spans="1:8" ht="15.75" thickBot="1">
      <c r="A16" s="11"/>
      <c r="B16" s="11"/>
      <c r="C16" s="12"/>
      <c r="D16" s="12"/>
      <c r="E16" s="12"/>
      <c r="F16" s="12"/>
      <c r="G16" s="12"/>
      <c r="H16" s="12"/>
    </row>
    <row r="17" spans="1:8" ht="15.75" thickBot="1">
      <c r="A17" s="13"/>
      <c r="B17" s="13"/>
      <c r="C17" s="14"/>
      <c r="D17" s="14"/>
      <c r="E17" s="14"/>
      <c r="F17" s="14"/>
      <c r="G17" s="14"/>
      <c r="H17" s="14"/>
    </row>
    <row r="18" spans="1:8" ht="42" customHeight="1">
      <c r="B18" s="15"/>
      <c r="C18" s="16"/>
      <c r="D18" s="16"/>
      <c r="E18" s="16"/>
      <c r="F18" s="16"/>
      <c r="G18" s="16"/>
      <c r="H18" s="16"/>
    </row>
    <row r="19" spans="1:8" ht="15" customHeight="1">
      <c r="A19" s="65" t="s">
        <v>24</v>
      </c>
      <c r="B19" s="65"/>
      <c r="C19" s="65"/>
      <c r="D19" s="65"/>
      <c r="E19" s="65"/>
      <c r="F19" s="65"/>
      <c r="G19" s="65"/>
      <c r="H19" s="65"/>
    </row>
    <row r="20" spans="1:8" ht="14.25">
      <c r="A20" s="66" t="s">
        <v>25</v>
      </c>
      <c r="B20" s="66"/>
      <c r="C20" s="66"/>
      <c r="D20" s="66"/>
      <c r="E20" s="66"/>
      <c r="F20" s="66"/>
      <c r="G20" s="66"/>
      <c r="H20" s="66"/>
    </row>
    <row r="21" spans="1:8" ht="15">
      <c r="B21" s="8"/>
    </row>
    <row r="22" spans="1:8" ht="15">
      <c r="B22" s="8"/>
    </row>
    <row r="23" spans="1:8" ht="15">
      <c r="B23" s="8"/>
    </row>
    <row r="24" spans="1:8" ht="15" customHeight="1">
      <c r="A24" s="67" t="s">
        <v>26</v>
      </c>
      <c r="B24" s="67"/>
      <c r="C24" s="67"/>
      <c r="D24" s="67"/>
      <c r="E24" s="67"/>
      <c r="F24" s="67"/>
      <c r="G24" s="67"/>
      <c r="H24" s="67"/>
    </row>
    <row r="25" spans="1:8" ht="15" customHeight="1">
      <c r="A25" s="67" t="s">
        <v>27</v>
      </c>
      <c r="B25" s="67"/>
      <c r="C25" s="67"/>
      <c r="D25" s="67"/>
      <c r="E25" s="67"/>
      <c r="F25" s="67"/>
      <c r="G25" s="67"/>
      <c r="H25" s="67"/>
    </row>
    <row r="26" spans="1:8" ht="15" customHeight="1">
      <c r="A26" s="60" t="s">
        <v>28</v>
      </c>
      <c r="B26" s="60"/>
      <c r="C26" s="60"/>
      <c r="D26" s="60"/>
      <c r="E26" s="60"/>
      <c r="F26" s="60"/>
      <c r="G26" s="60"/>
      <c r="H26" s="6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Reitoria</vt:lpstr>
      <vt:lpstr>ESAG</vt:lpstr>
      <vt:lpstr>CEART</vt:lpstr>
      <vt:lpstr>FAED</vt:lpstr>
      <vt:lpstr>CEAD</vt:lpstr>
      <vt:lpstr>CEFID</vt:lpstr>
      <vt:lpstr>CERES</vt:lpstr>
      <vt:lpstr>CEPLAN</vt:lpstr>
      <vt:lpstr>CCT</vt:lpstr>
      <vt:lpstr>CAV</vt:lpstr>
      <vt:lpstr>CEO</vt:lpstr>
      <vt:lpstr>CESFI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2015-09-08T21:32:02Z</dcterms:modified>
</cp:coreProperties>
</file>