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068-2015 - UDESC - Material esportivo e fisio - Vig 26.11.16\"/>
    </mc:Choice>
  </mc:AlternateContent>
  <bookViews>
    <workbookView xWindow="0" yWindow="0" windowWidth="8115" windowHeight="7500" tabRatio="857" activeTab="6"/>
  </bookViews>
  <sheets>
    <sheet name="CEAVI" sheetId="118" r:id="rId1"/>
    <sheet name="REITORIA" sheetId="113" r:id="rId2"/>
    <sheet name="CEFID" sheetId="114" r:id="rId3"/>
    <sheet name="CEART" sheetId="115" r:id="rId4"/>
    <sheet name="CAV" sheetId="116" r:id="rId5"/>
    <sheet name="CERES" sheetId="117" r:id="rId6"/>
    <sheet name="GESTOR" sheetId="91" r:id="rId7"/>
    <sheet name="Modelo Anexo II IN 002_2014" sheetId="77" r:id="rId8"/>
  </sheets>
  <definedNames>
    <definedName name="ceavi">OFFSET(#REF!,(MATCH(SMALL(#REF!,ROW()-10),#REF!,0)-1),0)</definedName>
    <definedName name="diasuteis" localSheetId="4">#REF!</definedName>
    <definedName name="diasuteis" localSheetId="3">#REF!</definedName>
    <definedName name="diasuteis" localSheetId="0">#REF!</definedName>
    <definedName name="diasuteis" localSheetId="2">#REF!</definedName>
    <definedName name="diasuteis" localSheetId="5">#REF!</definedName>
    <definedName name="diasuteis" localSheetId="6">#REF!</definedName>
    <definedName name="diasuteis">#REF!</definedName>
    <definedName name="Ferias" localSheetId="4">#REF!</definedName>
    <definedName name="Ferias" localSheetId="3">#REF!</definedName>
    <definedName name="Ferias" localSheetId="0">#REF!</definedName>
    <definedName name="Ferias" localSheetId="2">#REF!</definedName>
    <definedName name="Ferias" localSheetId="5">#REF!</definedName>
    <definedName name="Ferias" localSheetId="6">#REF!</definedName>
    <definedName name="Ferias">#REF!</definedName>
    <definedName name="RD" localSheetId="4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2">OFFSET(#REF!,(MATCH(SMALL(#REF!,ROW()-10),#REF!,0)-1),0)</definedName>
    <definedName name="RD" localSheetId="5">OFFSET(#REF!,(MATCH(SMALL(#REF!,ROW()-10),#REF!,0)-1),0)</definedName>
    <definedName name="RD" localSheetId="6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4" i="91" l="1"/>
  <c r="M212" i="91"/>
  <c r="J5" i="114" l="1"/>
  <c r="J6" i="114"/>
  <c r="J7" i="114"/>
  <c r="J8" i="114"/>
  <c r="J9" i="114"/>
  <c r="J10" i="114"/>
  <c r="J11" i="114"/>
  <c r="J12" i="114"/>
  <c r="J13" i="114"/>
  <c r="J14" i="114"/>
  <c r="J15" i="114"/>
  <c r="J16" i="114"/>
  <c r="J17" i="114"/>
  <c r="J18" i="114"/>
  <c r="J19" i="114"/>
  <c r="J20" i="114"/>
  <c r="J21" i="114"/>
  <c r="J22" i="114"/>
  <c r="J23" i="114"/>
  <c r="J24" i="114"/>
  <c r="J25" i="114"/>
  <c r="J26" i="114"/>
  <c r="J27" i="114"/>
  <c r="J28" i="114"/>
  <c r="J29" i="114"/>
  <c r="J30" i="114"/>
  <c r="J31" i="114"/>
  <c r="J32" i="114"/>
  <c r="J33" i="114"/>
  <c r="J34" i="114"/>
  <c r="J35" i="114"/>
  <c r="J36" i="114"/>
  <c r="J37" i="114"/>
  <c r="J38" i="114"/>
  <c r="J39" i="114"/>
  <c r="J40" i="114"/>
  <c r="J41" i="114"/>
  <c r="J42" i="114"/>
  <c r="J43" i="114"/>
  <c r="J44" i="114"/>
  <c r="J45" i="114"/>
  <c r="J46" i="114"/>
  <c r="J47" i="114"/>
  <c r="J48" i="114"/>
  <c r="J49" i="114"/>
  <c r="J50" i="114"/>
  <c r="J51" i="114"/>
  <c r="J52" i="114"/>
  <c r="J53" i="114"/>
  <c r="J54" i="114"/>
  <c r="J55" i="114"/>
  <c r="J56" i="114"/>
  <c r="J57" i="114"/>
  <c r="J58" i="114"/>
  <c r="J59" i="114"/>
  <c r="J60" i="114"/>
  <c r="J61" i="114"/>
  <c r="J62" i="114"/>
  <c r="J63" i="114"/>
  <c r="J64" i="114"/>
  <c r="J65" i="114"/>
  <c r="J66" i="114"/>
  <c r="J67" i="114"/>
  <c r="J68" i="114"/>
  <c r="J69" i="114"/>
  <c r="J70" i="114"/>
  <c r="J71" i="114"/>
  <c r="J72" i="114"/>
  <c r="J73" i="114"/>
  <c r="J74" i="114"/>
  <c r="J75" i="114"/>
  <c r="J76" i="114"/>
  <c r="J77" i="114"/>
  <c r="J78" i="114"/>
  <c r="J79" i="114"/>
  <c r="J80" i="114"/>
  <c r="J81" i="114"/>
  <c r="J82" i="114"/>
  <c r="J83" i="114"/>
  <c r="J84" i="114"/>
  <c r="J85" i="114"/>
  <c r="J86" i="114"/>
  <c r="J87" i="114"/>
  <c r="J88" i="114"/>
  <c r="J89" i="114"/>
  <c r="J90" i="114"/>
  <c r="J91" i="114"/>
  <c r="J92" i="114"/>
  <c r="J93" i="114"/>
  <c r="J94" i="114"/>
  <c r="J95" i="114"/>
  <c r="J96" i="114"/>
  <c r="J97" i="114"/>
  <c r="J98" i="114"/>
  <c r="J99" i="114"/>
  <c r="J100" i="114"/>
  <c r="J101" i="114"/>
  <c r="J102" i="114"/>
  <c r="J103" i="114"/>
  <c r="J104" i="114"/>
  <c r="J105" i="114"/>
  <c r="J106" i="114"/>
  <c r="J107" i="114"/>
  <c r="J108" i="114"/>
  <c r="J109" i="114"/>
  <c r="J110" i="114"/>
  <c r="J111" i="114"/>
  <c r="J112" i="114"/>
  <c r="J113" i="114"/>
  <c r="J114" i="114"/>
  <c r="J115" i="114"/>
  <c r="J116" i="114"/>
  <c r="J117" i="114"/>
  <c r="J118" i="114"/>
  <c r="J119" i="114"/>
  <c r="J120" i="114"/>
  <c r="J121" i="114"/>
  <c r="J122" i="114"/>
  <c r="J123" i="114"/>
  <c r="J124" i="114"/>
  <c r="J125" i="114"/>
  <c r="J126" i="114"/>
  <c r="J127" i="114"/>
  <c r="J128" i="114"/>
  <c r="J129" i="114"/>
  <c r="J130" i="114"/>
  <c r="J131" i="114"/>
  <c r="J132" i="114"/>
  <c r="J133" i="114"/>
  <c r="J134" i="114"/>
  <c r="J135" i="114"/>
  <c r="J136" i="114"/>
  <c r="J137" i="114"/>
  <c r="J138" i="114"/>
  <c r="J139" i="114"/>
  <c r="J140" i="114"/>
  <c r="J141" i="114"/>
  <c r="J142" i="114"/>
  <c r="J143" i="114"/>
  <c r="J144" i="114"/>
  <c r="J145" i="114"/>
  <c r="J146" i="114"/>
  <c r="J147" i="114"/>
  <c r="J148" i="114"/>
  <c r="J149" i="114"/>
  <c r="J150" i="114"/>
  <c r="J151" i="114"/>
  <c r="J152" i="114"/>
  <c r="J153" i="114"/>
  <c r="J154" i="114"/>
  <c r="J155" i="114"/>
  <c r="J156" i="114"/>
  <c r="J157" i="114"/>
  <c r="J158" i="114"/>
  <c r="J159" i="114"/>
  <c r="J160" i="114"/>
  <c r="J161" i="114"/>
  <c r="J162" i="114"/>
  <c r="J163" i="114"/>
  <c r="J164" i="114"/>
  <c r="J165" i="114"/>
  <c r="J166" i="114"/>
  <c r="J167" i="114"/>
  <c r="J168" i="114"/>
  <c r="J169" i="114"/>
  <c r="J170" i="114"/>
  <c r="J171" i="114"/>
  <c r="J172" i="114"/>
  <c r="J173" i="114"/>
  <c r="J174" i="114"/>
  <c r="J175" i="114"/>
  <c r="J176" i="114"/>
  <c r="J177" i="114"/>
  <c r="J178" i="114"/>
  <c r="J179" i="114"/>
  <c r="J180" i="114"/>
  <c r="J181" i="114"/>
  <c r="J182" i="114"/>
  <c r="J183" i="114"/>
  <c r="J184" i="114"/>
  <c r="J185" i="114"/>
  <c r="J186" i="114"/>
  <c r="J187" i="114"/>
  <c r="J188" i="114"/>
  <c r="J189" i="114"/>
  <c r="J190" i="114"/>
  <c r="J191" i="114"/>
  <c r="J192" i="114"/>
  <c r="J193" i="114"/>
  <c r="J194" i="114"/>
  <c r="J195" i="114"/>
  <c r="J196" i="114"/>
  <c r="J197" i="114"/>
  <c r="J198" i="114"/>
  <c r="J199" i="114"/>
  <c r="J200" i="114"/>
  <c r="J201" i="114"/>
  <c r="J202" i="114"/>
  <c r="J203" i="114"/>
  <c r="J204" i="114"/>
  <c r="J205" i="114"/>
  <c r="J206" i="114"/>
  <c r="J207" i="114"/>
  <c r="J208" i="114"/>
  <c r="J209" i="114"/>
  <c r="J210" i="114"/>
  <c r="J211" i="114"/>
  <c r="J212" i="114"/>
  <c r="J213" i="114"/>
  <c r="J214" i="114"/>
  <c r="J215" i="114"/>
  <c r="J216" i="114"/>
  <c r="J217" i="114"/>
  <c r="J218" i="114"/>
  <c r="J219" i="114"/>
  <c r="J220" i="114"/>
  <c r="J221" i="114"/>
  <c r="J222" i="114"/>
  <c r="J223" i="114"/>
  <c r="J224" i="114"/>
  <c r="J225" i="114"/>
  <c r="J226" i="114"/>
  <c r="J227" i="114"/>
  <c r="J228" i="114"/>
  <c r="J229" i="114"/>
  <c r="J4" i="114"/>
  <c r="I173" i="113" l="1"/>
  <c r="I173" i="117"/>
  <c r="I75" i="113"/>
  <c r="I27" i="113" l="1"/>
  <c r="K229" i="118"/>
  <c r="J229" i="118"/>
  <c r="J228" i="118"/>
  <c r="K228" i="118" s="1"/>
  <c r="J227" i="118"/>
  <c r="K227" i="118" s="1"/>
  <c r="J226" i="118"/>
  <c r="K226" i="118" s="1"/>
  <c r="K225" i="118"/>
  <c r="J225" i="118"/>
  <c r="J224" i="118"/>
  <c r="K224" i="118" s="1"/>
  <c r="J223" i="118"/>
  <c r="K223" i="118" s="1"/>
  <c r="J222" i="118"/>
  <c r="K222" i="118" s="1"/>
  <c r="J221" i="118"/>
  <c r="K221" i="118" s="1"/>
  <c r="J220" i="118"/>
  <c r="K220" i="118" s="1"/>
  <c r="J219" i="118"/>
  <c r="K219" i="118" s="1"/>
  <c r="J218" i="118"/>
  <c r="K218" i="118" s="1"/>
  <c r="K217" i="118"/>
  <c r="J217" i="118"/>
  <c r="J216" i="118"/>
  <c r="K216" i="118" s="1"/>
  <c r="J215" i="118"/>
  <c r="K215" i="118" s="1"/>
  <c r="J214" i="118"/>
  <c r="K214" i="118" s="1"/>
  <c r="K213" i="118"/>
  <c r="J213" i="118"/>
  <c r="J212" i="118"/>
  <c r="K212" i="118" s="1"/>
  <c r="J211" i="118"/>
  <c r="K211" i="118" s="1"/>
  <c r="J210" i="118"/>
  <c r="K210" i="118" s="1"/>
  <c r="K209" i="118"/>
  <c r="J209" i="118"/>
  <c r="J208" i="118"/>
  <c r="K208" i="118" s="1"/>
  <c r="J207" i="118"/>
  <c r="K207" i="118" s="1"/>
  <c r="J206" i="118"/>
  <c r="K206" i="118" s="1"/>
  <c r="K205" i="118"/>
  <c r="J205" i="118"/>
  <c r="J204" i="118"/>
  <c r="K204" i="118" s="1"/>
  <c r="J203" i="118"/>
  <c r="K203" i="118" s="1"/>
  <c r="J202" i="118"/>
  <c r="K202" i="118" s="1"/>
  <c r="K201" i="118"/>
  <c r="J201" i="118"/>
  <c r="J200" i="118"/>
  <c r="K200" i="118" s="1"/>
  <c r="J199" i="118"/>
  <c r="K199" i="118" s="1"/>
  <c r="J198" i="118"/>
  <c r="K198" i="118" s="1"/>
  <c r="J197" i="118"/>
  <c r="K197" i="118" s="1"/>
  <c r="J196" i="118"/>
  <c r="K196" i="118" s="1"/>
  <c r="J195" i="118"/>
  <c r="K195" i="118" s="1"/>
  <c r="J194" i="118"/>
  <c r="K194" i="118" s="1"/>
  <c r="K193" i="118"/>
  <c r="J193" i="118"/>
  <c r="J192" i="118"/>
  <c r="K192" i="118" s="1"/>
  <c r="J191" i="118"/>
  <c r="K191" i="118" s="1"/>
  <c r="J190" i="118"/>
  <c r="K190" i="118" s="1"/>
  <c r="J189" i="118"/>
  <c r="K189" i="118" s="1"/>
  <c r="J188" i="118"/>
  <c r="K188" i="118" s="1"/>
  <c r="K187" i="118"/>
  <c r="J187" i="118"/>
  <c r="J186" i="118"/>
  <c r="K186" i="118" s="1"/>
  <c r="K185" i="118"/>
  <c r="J185" i="118"/>
  <c r="J184" i="118"/>
  <c r="K184" i="118" s="1"/>
  <c r="J183" i="118"/>
  <c r="K183" i="118" s="1"/>
  <c r="J182" i="118"/>
  <c r="K182" i="118" s="1"/>
  <c r="J181" i="118"/>
  <c r="K181" i="118" s="1"/>
  <c r="J180" i="118"/>
  <c r="K180" i="118" s="1"/>
  <c r="K179" i="118"/>
  <c r="J179" i="118"/>
  <c r="J178" i="118"/>
  <c r="K178" i="118" s="1"/>
  <c r="K177" i="118"/>
  <c r="J177" i="118"/>
  <c r="J176" i="118"/>
  <c r="K176" i="118" s="1"/>
  <c r="J175" i="118"/>
  <c r="K175" i="118" s="1"/>
  <c r="J174" i="118"/>
  <c r="K174" i="118" s="1"/>
  <c r="J173" i="118"/>
  <c r="K173" i="118" s="1"/>
  <c r="J172" i="118"/>
  <c r="K172" i="118" s="1"/>
  <c r="J171" i="118"/>
  <c r="K171" i="118" s="1"/>
  <c r="J170" i="118"/>
  <c r="K170" i="118" s="1"/>
  <c r="K169" i="118"/>
  <c r="J169" i="118"/>
  <c r="J168" i="118"/>
  <c r="K168" i="118" s="1"/>
  <c r="J167" i="118"/>
  <c r="K167" i="118" s="1"/>
  <c r="J166" i="118"/>
  <c r="K166" i="118" s="1"/>
  <c r="J165" i="118"/>
  <c r="K165" i="118" s="1"/>
  <c r="J164" i="118"/>
  <c r="K164" i="118" s="1"/>
  <c r="J163" i="118"/>
  <c r="K163" i="118" s="1"/>
  <c r="J162" i="118"/>
  <c r="K162" i="118" s="1"/>
  <c r="K161" i="118"/>
  <c r="J161" i="118"/>
  <c r="J160" i="118"/>
  <c r="K160" i="118" s="1"/>
  <c r="J159" i="118"/>
  <c r="K159" i="118" s="1"/>
  <c r="J158" i="118"/>
  <c r="K158" i="118" s="1"/>
  <c r="J157" i="118"/>
  <c r="K157" i="118" s="1"/>
  <c r="J156" i="118"/>
  <c r="K156" i="118" s="1"/>
  <c r="J155" i="118"/>
  <c r="K155" i="118" s="1"/>
  <c r="J154" i="118"/>
  <c r="K154" i="118" s="1"/>
  <c r="K153" i="118"/>
  <c r="J153" i="118"/>
  <c r="J152" i="118"/>
  <c r="K152" i="118" s="1"/>
  <c r="J151" i="118"/>
  <c r="K151" i="118" s="1"/>
  <c r="J150" i="118"/>
  <c r="K150" i="118" s="1"/>
  <c r="J149" i="118"/>
  <c r="K149" i="118" s="1"/>
  <c r="J148" i="118"/>
  <c r="K148" i="118" s="1"/>
  <c r="K147" i="118"/>
  <c r="J147" i="118"/>
  <c r="J146" i="118"/>
  <c r="K146" i="118" s="1"/>
  <c r="K145" i="118"/>
  <c r="J145" i="118"/>
  <c r="J144" i="118"/>
  <c r="K144" i="118" s="1"/>
  <c r="J143" i="118"/>
  <c r="K143" i="118" s="1"/>
  <c r="J142" i="118"/>
  <c r="K142" i="118" s="1"/>
  <c r="J141" i="118"/>
  <c r="K141" i="118" s="1"/>
  <c r="J140" i="118"/>
  <c r="K140" i="118" s="1"/>
  <c r="K139" i="118"/>
  <c r="J139" i="118"/>
  <c r="J138" i="118"/>
  <c r="K138" i="118" s="1"/>
  <c r="K137" i="118"/>
  <c r="J137" i="118"/>
  <c r="J136" i="118"/>
  <c r="K136" i="118" s="1"/>
  <c r="J135" i="118"/>
  <c r="K135" i="118" s="1"/>
  <c r="J134" i="118"/>
  <c r="K134" i="118" s="1"/>
  <c r="J133" i="118"/>
  <c r="K133" i="118" s="1"/>
  <c r="J132" i="118"/>
  <c r="K132" i="118" s="1"/>
  <c r="J131" i="118"/>
  <c r="K131" i="118" s="1"/>
  <c r="J130" i="118"/>
  <c r="K130" i="118" s="1"/>
  <c r="K129" i="118"/>
  <c r="J129" i="118"/>
  <c r="J128" i="118"/>
  <c r="K128" i="118" s="1"/>
  <c r="J127" i="118"/>
  <c r="K127" i="118" s="1"/>
  <c r="J126" i="118"/>
  <c r="K126" i="118" s="1"/>
  <c r="J125" i="118"/>
  <c r="K125" i="118" s="1"/>
  <c r="J124" i="118"/>
  <c r="K124" i="118" s="1"/>
  <c r="J123" i="118"/>
  <c r="K123" i="118" s="1"/>
  <c r="J122" i="118"/>
  <c r="K122" i="118" s="1"/>
  <c r="K121" i="118"/>
  <c r="J121" i="118"/>
  <c r="J120" i="118"/>
  <c r="K120" i="118" s="1"/>
  <c r="J119" i="118"/>
  <c r="K119" i="118" s="1"/>
  <c r="J118" i="118"/>
  <c r="K118" i="118" s="1"/>
  <c r="K117" i="118"/>
  <c r="J117" i="118"/>
  <c r="J116" i="118"/>
  <c r="K116" i="118" s="1"/>
  <c r="J115" i="118"/>
  <c r="K115" i="118" s="1"/>
  <c r="J114" i="118"/>
  <c r="K114" i="118" s="1"/>
  <c r="K113" i="118"/>
  <c r="J113" i="118"/>
  <c r="J112" i="118"/>
  <c r="K112" i="118" s="1"/>
  <c r="J111" i="118"/>
  <c r="K111" i="118" s="1"/>
  <c r="J110" i="118"/>
  <c r="K110" i="118" s="1"/>
  <c r="J109" i="118"/>
  <c r="K109" i="118" s="1"/>
  <c r="J108" i="118"/>
  <c r="K108" i="118" s="1"/>
  <c r="J107" i="118"/>
  <c r="K107" i="118" s="1"/>
  <c r="J106" i="118"/>
  <c r="K106" i="118" s="1"/>
  <c r="K105" i="118"/>
  <c r="J105" i="118"/>
  <c r="J104" i="118"/>
  <c r="K104" i="118" s="1"/>
  <c r="J103" i="118"/>
  <c r="K103" i="118" s="1"/>
  <c r="J102" i="118"/>
  <c r="K102" i="118" s="1"/>
  <c r="J101" i="118"/>
  <c r="K101" i="118" s="1"/>
  <c r="J100" i="118"/>
  <c r="K100" i="118" s="1"/>
  <c r="J99" i="118"/>
  <c r="K99" i="118" s="1"/>
  <c r="J98" i="118"/>
  <c r="K98" i="118" s="1"/>
  <c r="K97" i="118"/>
  <c r="J97" i="118"/>
  <c r="J96" i="118"/>
  <c r="K96" i="118" s="1"/>
  <c r="J95" i="118"/>
  <c r="K95" i="118" s="1"/>
  <c r="J94" i="118"/>
  <c r="K94" i="118" s="1"/>
  <c r="J93" i="118"/>
  <c r="K93" i="118" s="1"/>
  <c r="J92" i="118"/>
  <c r="K92" i="118" s="1"/>
  <c r="K91" i="118"/>
  <c r="J91" i="118"/>
  <c r="J90" i="118"/>
  <c r="K90" i="118" s="1"/>
  <c r="K89" i="118"/>
  <c r="J89" i="118"/>
  <c r="J88" i="118"/>
  <c r="K88" i="118" s="1"/>
  <c r="J87" i="118"/>
  <c r="K87" i="118" s="1"/>
  <c r="J86" i="118"/>
  <c r="K86" i="118" s="1"/>
  <c r="J85" i="118"/>
  <c r="K85" i="118" s="1"/>
  <c r="J84" i="118"/>
  <c r="K84" i="118" s="1"/>
  <c r="J83" i="118"/>
  <c r="K83" i="118" s="1"/>
  <c r="J82" i="118"/>
  <c r="K82" i="118" s="1"/>
  <c r="K81" i="118"/>
  <c r="J81" i="118"/>
  <c r="J80" i="118"/>
  <c r="K80" i="118" s="1"/>
  <c r="K79" i="118"/>
  <c r="J79" i="118"/>
  <c r="J78" i="118"/>
  <c r="K78" i="118" s="1"/>
  <c r="K77" i="118"/>
  <c r="J77" i="118"/>
  <c r="J76" i="118"/>
  <c r="K76" i="118" s="1"/>
  <c r="K75" i="118"/>
  <c r="J75" i="118"/>
  <c r="J74" i="118"/>
  <c r="K74" i="118" s="1"/>
  <c r="K73" i="118"/>
  <c r="J73" i="118"/>
  <c r="J72" i="118"/>
  <c r="K72" i="118" s="1"/>
  <c r="K71" i="118"/>
  <c r="J71" i="118"/>
  <c r="J70" i="118"/>
  <c r="K70" i="118" s="1"/>
  <c r="K69" i="118"/>
  <c r="J69" i="118"/>
  <c r="J68" i="118"/>
  <c r="K68" i="118" s="1"/>
  <c r="K67" i="118"/>
  <c r="J67" i="118"/>
  <c r="J66" i="118"/>
  <c r="K66" i="118" s="1"/>
  <c r="K65" i="118"/>
  <c r="J65" i="118"/>
  <c r="J64" i="118"/>
  <c r="K64" i="118" s="1"/>
  <c r="K63" i="118"/>
  <c r="J63" i="118"/>
  <c r="J62" i="118"/>
  <c r="K62" i="118" s="1"/>
  <c r="K61" i="118"/>
  <c r="J61" i="118"/>
  <c r="J60" i="118"/>
  <c r="K60" i="118" s="1"/>
  <c r="K59" i="118"/>
  <c r="J59" i="118"/>
  <c r="J58" i="118"/>
  <c r="K58" i="118" s="1"/>
  <c r="K57" i="118"/>
  <c r="J57" i="118"/>
  <c r="J56" i="118"/>
  <c r="K56" i="118" s="1"/>
  <c r="K55" i="118"/>
  <c r="J55" i="118"/>
  <c r="J54" i="118"/>
  <c r="K54" i="118" s="1"/>
  <c r="K53" i="118"/>
  <c r="J53" i="118"/>
  <c r="J52" i="118"/>
  <c r="K52" i="118" s="1"/>
  <c r="K51" i="118"/>
  <c r="J51" i="118"/>
  <c r="J50" i="118"/>
  <c r="K50" i="118" s="1"/>
  <c r="K49" i="118"/>
  <c r="J49" i="118"/>
  <c r="J48" i="118"/>
  <c r="K48" i="118" s="1"/>
  <c r="J47" i="118"/>
  <c r="K47" i="118" s="1"/>
  <c r="J46" i="118"/>
  <c r="K46" i="118" s="1"/>
  <c r="J45" i="118"/>
  <c r="K45" i="118" s="1"/>
  <c r="J44" i="118"/>
  <c r="K44" i="118" s="1"/>
  <c r="J43" i="118"/>
  <c r="K43" i="118" s="1"/>
  <c r="J42" i="118"/>
  <c r="K42" i="118" s="1"/>
  <c r="K41" i="118"/>
  <c r="J41" i="118"/>
  <c r="J40" i="118"/>
  <c r="K40" i="118" s="1"/>
  <c r="J39" i="118"/>
  <c r="K39" i="118" s="1"/>
  <c r="J38" i="118"/>
  <c r="K38" i="118" s="1"/>
  <c r="J37" i="118"/>
  <c r="K37" i="118" s="1"/>
  <c r="J36" i="118"/>
  <c r="K36" i="118" s="1"/>
  <c r="J35" i="118"/>
  <c r="K35" i="118" s="1"/>
  <c r="J34" i="118"/>
  <c r="K34" i="118" s="1"/>
  <c r="K33" i="118"/>
  <c r="J33" i="118"/>
  <c r="J32" i="118"/>
  <c r="K32" i="118" s="1"/>
  <c r="J31" i="118"/>
  <c r="K31" i="118" s="1"/>
  <c r="J30" i="118"/>
  <c r="K30" i="118" s="1"/>
  <c r="J29" i="118"/>
  <c r="K29" i="118" s="1"/>
  <c r="J28" i="118"/>
  <c r="K28" i="118" s="1"/>
  <c r="J27" i="118"/>
  <c r="K27" i="118" s="1"/>
  <c r="J26" i="118"/>
  <c r="K26" i="118" s="1"/>
  <c r="J25" i="118"/>
  <c r="K25" i="118" s="1"/>
  <c r="J24" i="118"/>
  <c r="K24" i="118" s="1"/>
  <c r="J23" i="118"/>
  <c r="K23" i="118" s="1"/>
  <c r="J22" i="118"/>
  <c r="K22" i="118" s="1"/>
  <c r="J21" i="118"/>
  <c r="K21" i="118" s="1"/>
  <c r="J20" i="118"/>
  <c r="K20" i="118" s="1"/>
  <c r="J19" i="118"/>
  <c r="K19" i="118" s="1"/>
  <c r="J18" i="118"/>
  <c r="K18" i="118" s="1"/>
  <c r="J17" i="118"/>
  <c r="K17" i="118" s="1"/>
  <c r="J16" i="118"/>
  <c r="K16" i="118" s="1"/>
  <c r="J15" i="118"/>
  <c r="K15" i="118" s="1"/>
  <c r="J14" i="118"/>
  <c r="K14" i="118" s="1"/>
  <c r="J13" i="118"/>
  <c r="K13" i="118" s="1"/>
  <c r="J12" i="118"/>
  <c r="K12" i="118" s="1"/>
  <c r="J11" i="118"/>
  <c r="K11" i="118" s="1"/>
  <c r="J10" i="118"/>
  <c r="K10" i="118" s="1"/>
  <c r="J9" i="118"/>
  <c r="K9" i="118" s="1"/>
  <c r="J8" i="118"/>
  <c r="K8" i="118" s="1"/>
  <c r="J7" i="118"/>
  <c r="K7" i="118" s="1"/>
  <c r="J6" i="118"/>
  <c r="K6" i="118" s="1"/>
  <c r="J5" i="118"/>
  <c r="K5" i="118" s="1"/>
  <c r="J4" i="118"/>
  <c r="K4" i="118" s="1"/>
  <c r="I28" i="114"/>
  <c r="I18" i="114"/>
  <c r="I14" i="114"/>
  <c r="I99" i="91" l="1"/>
  <c r="I100" i="91"/>
  <c r="I5" i="91"/>
  <c r="I6" i="91"/>
  <c r="I7" i="91"/>
  <c r="I8" i="91"/>
  <c r="I9" i="91"/>
  <c r="I10" i="91"/>
  <c r="I11" i="91"/>
  <c r="I12" i="91"/>
  <c r="I13" i="91"/>
  <c r="I14" i="91"/>
  <c r="I15" i="91"/>
  <c r="I16" i="91"/>
  <c r="I17" i="91"/>
  <c r="I18" i="91"/>
  <c r="I19" i="91"/>
  <c r="I20" i="91"/>
  <c r="I21" i="91"/>
  <c r="I22" i="91"/>
  <c r="I23" i="91"/>
  <c r="I24" i="91"/>
  <c r="I25" i="91"/>
  <c r="I26" i="91"/>
  <c r="I27" i="91"/>
  <c r="I28" i="91"/>
  <c r="I29" i="91"/>
  <c r="I30" i="91"/>
  <c r="I31" i="91"/>
  <c r="I32" i="91"/>
  <c r="I33" i="91"/>
  <c r="I34" i="91"/>
  <c r="I35" i="91"/>
  <c r="I36" i="91"/>
  <c r="I37" i="91"/>
  <c r="I38" i="91"/>
  <c r="I39" i="91"/>
  <c r="I40" i="91"/>
  <c r="I41" i="91"/>
  <c r="I42" i="91"/>
  <c r="I43" i="91"/>
  <c r="I44" i="91"/>
  <c r="I45" i="91"/>
  <c r="I46" i="91"/>
  <c r="I47" i="91"/>
  <c r="I48" i="91"/>
  <c r="I49" i="91"/>
  <c r="I50" i="91"/>
  <c r="I51" i="91"/>
  <c r="I52" i="91"/>
  <c r="I53" i="91"/>
  <c r="I54" i="91"/>
  <c r="I55" i="91"/>
  <c r="I56" i="91"/>
  <c r="I57" i="91"/>
  <c r="I58" i="91"/>
  <c r="I59" i="91"/>
  <c r="I60" i="91"/>
  <c r="I61" i="91"/>
  <c r="I62" i="91"/>
  <c r="I63" i="91"/>
  <c r="I64" i="91"/>
  <c r="I65" i="91"/>
  <c r="I66" i="91"/>
  <c r="I67" i="91"/>
  <c r="I68" i="91"/>
  <c r="I69" i="91"/>
  <c r="I70" i="91"/>
  <c r="I71" i="91"/>
  <c r="I72" i="91"/>
  <c r="I73" i="91"/>
  <c r="I74" i="91"/>
  <c r="I75" i="91"/>
  <c r="I76" i="91"/>
  <c r="I77" i="91"/>
  <c r="I78" i="91"/>
  <c r="I79" i="91"/>
  <c r="I80" i="91"/>
  <c r="I81" i="91"/>
  <c r="I82" i="91"/>
  <c r="I83" i="91"/>
  <c r="I84" i="91"/>
  <c r="I85" i="91"/>
  <c r="I86" i="91"/>
  <c r="I87" i="91"/>
  <c r="I88" i="91"/>
  <c r="I89" i="91"/>
  <c r="I90" i="91"/>
  <c r="I91" i="91"/>
  <c r="I92" i="91"/>
  <c r="I93" i="91"/>
  <c r="I94" i="91"/>
  <c r="I95" i="91"/>
  <c r="I96" i="91"/>
  <c r="I97" i="91"/>
  <c r="I98" i="91"/>
  <c r="I101" i="91"/>
  <c r="I102" i="91"/>
  <c r="I103" i="91"/>
  <c r="I104" i="91"/>
  <c r="I105" i="91"/>
  <c r="I106" i="91"/>
  <c r="I107" i="91"/>
  <c r="I108" i="91"/>
  <c r="I109" i="91"/>
  <c r="I110" i="91"/>
  <c r="I111" i="91"/>
  <c r="I112" i="91"/>
  <c r="I113" i="91"/>
  <c r="I114" i="91"/>
  <c r="I115" i="91"/>
  <c r="I116" i="91"/>
  <c r="I117" i="91"/>
  <c r="I118" i="91"/>
  <c r="I119" i="91"/>
  <c r="I120" i="91"/>
  <c r="I121" i="91"/>
  <c r="I122" i="91"/>
  <c r="I123" i="91"/>
  <c r="I124" i="91"/>
  <c r="I125" i="91"/>
  <c r="I126" i="91"/>
  <c r="I127" i="91"/>
  <c r="I128" i="91"/>
  <c r="I129" i="91"/>
  <c r="I130" i="91"/>
  <c r="I131" i="91"/>
  <c r="I132" i="91"/>
  <c r="I133" i="91"/>
  <c r="I134" i="91"/>
  <c r="I135" i="91"/>
  <c r="I136" i="91"/>
  <c r="I137" i="91"/>
  <c r="I138" i="91"/>
  <c r="I139" i="91"/>
  <c r="I140" i="91"/>
  <c r="I141" i="91"/>
  <c r="I142" i="91"/>
  <c r="I143" i="91"/>
  <c r="I144" i="91"/>
  <c r="I145" i="91"/>
  <c r="I146" i="91"/>
  <c r="I147" i="91"/>
  <c r="I148" i="91"/>
  <c r="I149" i="91"/>
  <c r="I150" i="91"/>
  <c r="I151" i="91"/>
  <c r="I152" i="91"/>
  <c r="I153" i="91"/>
  <c r="I154" i="91"/>
  <c r="I155" i="91"/>
  <c r="I156" i="91"/>
  <c r="I157" i="91"/>
  <c r="I158" i="91"/>
  <c r="I159" i="91"/>
  <c r="I160" i="91"/>
  <c r="I161" i="91"/>
  <c r="I162" i="91"/>
  <c r="I163" i="91"/>
  <c r="I164" i="91"/>
  <c r="I165" i="91"/>
  <c r="I166" i="91"/>
  <c r="I167" i="91"/>
  <c r="I168" i="91"/>
  <c r="I169" i="91"/>
  <c r="I170" i="91"/>
  <c r="I171" i="91"/>
  <c r="I172" i="91"/>
  <c r="I173" i="91"/>
  <c r="I174" i="91"/>
  <c r="I175" i="91"/>
  <c r="I176" i="91"/>
  <c r="I177" i="91"/>
  <c r="I178" i="91"/>
  <c r="I179" i="91"/>
  <c r="I180" i="91"/>
  <c r="I181" i="91"/>
  <c r="I182" i="91"/>
  <c r="I183" i="91"/>
  <c r="I184" i="91"/>
  <c r="I185" i="91"/>
  <c r="I186" i="91"/>
  <c r="I187" i="91"/>
  <c r="I188" i="91"/>
  <c r="I189" i="91"/>
  <c r="I190" i="91"/>
  <c r="I191" i="91"/>
  <c r="I192" i="91"/>
  <c r="I193" i="91"/>
  <c r="I194" i="91"/>
  <c r="I195" i="91"/>
  <c r="I196" i="91"/>
  <c r="I197" i="91"/>
  <c r="I198" i="91"/>
  <c r="I199" i="91"/>
  <c r="I200" i="91"/>
  <c r="I201" i="91"/>
  <c r="I202" i="91"/>
  <c r="I203" i="91"/>
  <c r="I204" i="91"/>
  <c r="I205" i="91"/>
  <c r="I206" i="91"/>
  <c r="I207" i="91"/>
  <c r="I208" i="91"/>
  <c r="I209" i="91"/>
  <c r="I210" i="91"/>
  <c r="I211" i="91"/>
  <c r="I212" i="91"/>
  <c r="I213" i="91"/>
  <c r="I214" i="91"/>
  <c r="I215" i="91"/>
  <c r="I216" i="91"/>
  <c r="I217" i="91"/>
  <c r="I218" i="91"/>
  <c r="I219" i="91"/>
  <c r="I220" i="91"/>
  <c r="I221" i="91"/>
  <c r="I222" i="91"/>
  <c r="I223" i="91"/>
  <c r="I224" i="91"/>
  <c r="I225" i="91"/>
  <c r="I226" i="91"/>
  <c r="I227" i="91"/>
  <c r="I228" i="91"/>
  <c r="I229" i="91"/>
  <c r="I4" i="91"/>
  <c r="L4" i="91" l="1"/>
  <c r="L5" i="91"/>
  <c r="L6" i="91"/>
  <c r="L7" i="91"/>
  <c r="L8" i="91"/>
  <c r="L9" i="91"/>
  <c r="L10" i="91"/>
  <c r="L11" i="91"/>
  <c r="L12" i="91"/>
  <c r="L13" i="91"/>
  <c r="L14" i="91"/>
  <c r="L15" i="91"/>
  <c r="L16" i="91"/>
  <c r="L17" i="91"/>
  <c r="L18" i="91"/>
  <c r="L19" i="91"/>
  <c r="L20" i="91"/>
  <c r="L21" i="91"/>
  <c r="L22" i="91"/>
  <c r="L23" i="91"/>
  <c r="L24" i="91"/>
  <c r="L25" i="91"/>
  <c r="L26" i="91"/>
  <c r="L27" i="91"/>
  <c r="L28" i="91"/>
  <c r="L29" i="91"/>
  <c r="L30" i="91"/>
  <c r="L31" i="91"/>
  <c r="L32" i="91"/>
  <c r="L33" i="91"/>
  <c r="L34" i="91"/>
  <c r="L35" i="91"/>
  <c r="L36" i="91"/>
  <c r="L37" i="91"/>
  <c r="L38" i="91"/>
  <c r="L39" i="91"/>
  <c r="L40" i="91"/>
  <c r="L41" i="91"/>
  <c r="L42" i="91"/>
  <c r="L43" i="91"/>
  <c r="L44" i="91"/>
  <c r="L45" i="91"/>
  <c r="L46" i="91"/>
  <c r="L47" i="91"/>
  <c r="L48" i="91"/>
  <c r="L49" i="91"/>
  <c r="L50" i="91"/>
  <c r="L51" i="91"/>
  <c r="L52" i="91"/>
  <c r="L53" i="91"/>
  <c r="L54" i="91"/>
  <c r="L55" i="91"/>
  <c r="L56" i="91"/>
  <c r="L57" i="91"/>
  <c r="L58" i="91"/>
  <c r="L59" i="91"/>
  <c r="L60" i="91"/>
  <c r="L61" i="91"/>
  <c r="L62" i="91"/>
  <c r="L63" i="91"/>
  <c r="L64" i="91"/>
  <c r="L65" i="91"/>
  <c r="L66" i="91"/>
  <c r="L67" i="91"/>
  <c r="L68" i="91"/>
  <c r="L69" i="91"/>
  <c r="L70" i="91"/>
  <c r="L71" i="91"/>
  <c r="L72" i="91"/>
  <c r="L73" i="91"/>
  <c r="L74" i="91"/>
  <c r="L75" i="91"/>
  <c r="L76" i="91"/>
  <c r="L77" i="91"/>
  <c r="L78" i="91"/>
  <c r="L79" i="91"/>
  <c r="L80" i="91"/>
  <c r="L81" i="91"/>
  <c r="L82" i="91"/>
  <c r="L83" i="91"/>
  <c r="L84" i="91"/>
  <c r="L85" i="91"/>
  <c r="L86" i="91"/>
  <c r="L87" i="91"/>
  <c r="L88" i="91"/>
  <c r="L89" i="91"/>
  <c r="L90" i="91"/>
  <c r="L91" i="91"/>
  <c r="L92" i="91"/>
  <c r="L93" i="91"/>
  <c r="L94" i="91"/>
  <c r="L95" i="91"/>
  <c r="L96" i="91"/>
  <c r="L97" i="91"/>
  <c r="L98" i="91"/>
  <c r="L99" i="91"/>
  <c r="L100" i="91"/>
  <c r="L101" i="91"/>
  <c r="L102" i="91"/>
  <c r="L103" i="91"/>
  <c r="L104" i="91"/>
  <c r="L105" i="91"/>
  <c r="L106" i="91"/>
  <c r="L107" i="91"/>
  <c r="L108" i="91"/>
  <c r="L109" i="91"/>
  <c r="L110" i="91"/>
  <c r="L111" i="91"/>
  <c r="L112" i="91"/>
  <c r="L113" i="91"/>
  <c r="L114" i="91"/>
  <c r="L115" i="91"/>
  <c r="L116" i="91"/>
  <c r="L117" i="91"/>
  <c r="L118" i="91"/>
  <c r="L119" i="91"/>
  <c r="L120" i="91"/>
  <c r="L121" i="91"/>
  <c r="L122" i="91"/>
  <c r="L123" i="91"/>
  <c r="L124" i="91"/>
  <c r="L125" i="91"/>
  <c r="L126" i="91"/>
  <c r="L127" i="91"/>
  <c r="L128" i="91"/>
  <c r="L129" i="91"/>
  <c r="L130" i="91"/>
  <c r="L131" i="91"/>
  <c r="L132" i="91"/>
  <c r="L133" i="91"/>
  <c r="L134" i="91"/>
  <c r="L135" i="91"/>
  <c r="L136" i="91"/>
  <c r="L137" i="91"/>
  <c r="L138" i="91"/>
  <c r="L139" i="91"/>
  <c r="L140" i="91"/>
  <c r="L141" i="91"/>
  <c r="L142" i="91"/>
  <c r="L143" i="91"/>
  <c r="L144" i="91"/>
  <c r="L145" i="91"/>
  <c r="L146" i="91"/>
  <c r="L147" i="91"/>
  <c r="L148" i="91"/>
  <c r="L149" i="91"/>
  <c r="L150" i="91"/>
  <c r="L151" i="91"/>
  <c r="L152" i="91"/>
  <c r="L153" i="91"/>
  <c r="L154" i="91"/>
  <c r="L155" i="91"/>
  <c r="L156" i="91"/>
  <c r="L157" i="91"/>
  <c r="L158" i="91"/>
  <c r="L159" i="91"/>
  <c r="L160" i="91"/>
  <c r="L161" i="91"/>
  <c r="L162" i="91"/>
  <c r="L163" i="91"/>
  <c r="L164" i="91"/>
  <c r="L165" i="91"/>
  <c r="L166" i="91"/>
  <c r="L167" i="91"/>
  <c r="L168" i="91"/>
  <c r="L169" i="91"/>
  <c r="L170" i="91"/>
  <c r="L171" i="91"/>
  <c r="L172" i="91"/>
  <c r="L173" i="91"/>
  <c r="L174" i="91"/>
  <c r="L175" i="91"/>
  <c r="L176" i="91"/>
  <c r="L177" i="91"/>
  <c r="L178" i="91"/>
  <c r="L179" i="91"/>
  <c r="L180" i="91"/>
  <c r="L181" i="91"/>
  <c r="L182" i="91"/>
  <c r="L183" i="91"/>
  <c r="L184" i="91"/>
  <c r="L185" i="91"/>
  <c r="L186" i="91"/>
  <c r="L187" i="91"/>
  <c r="L188" i="91"/>
  <c r="L189" i="91"/>
  <c r="L190" i="91"/>
  <c r="L191" i="91"/>
  <c r="L192" i="91"/>
  <c r="L193" i="91"/>
  <c r="L194" i="91"/>
  <c r="L195" i="91"/>
  <c r="L196" i="91"/>
  <c r="L197" i="91"/>
  <c r="L198" i="91"/>
  <c r="L199" i="91"/>
  <c r="L200" i="91"/>
  <c r="L201" i="91"/>
  <c r="L202" i="91"/>
  <c r="L203" i="91"/>
  <c r="L204" i="91"/>
  <c r="L205" i="91"/>
  <c r="L206" i="91"/>
  <c r="L207" i="91"/>
  <c r="L208" i="91"/>
  <c r="L209" i="91"/>
  <c r="L210" i="91"/>
  <c r="L211" i="91"/>
  <c r="L212" i="91"/>
  <c r="L213" i="91"/>
  <c r="L214" i="91"/>
  <c r="L215" i="91"/>
  <c r="L216" i="91"/>
  <c r="L217" i="91"/>
  <c r="L218" i="91"/>
  <c r="L219" i="91"/>
  <c r="L220" i="91"/>
  <c r="L221" i="91"/>
  <c r="L222" i="91"/>
  <c r="L223" i="91"/>
  <c r="L224" i="91"/>
  <c r="L225" i="91"/>
  <c r="L226" i="91"/>
  <c r="L227" i="91"/>
  <c r="L228" i="91"/>
  <c r="L229" i="91"/>
  <c r="J229" i="117"/>
  <c r="K229" i="117" s="1"/>
  <c r="J228" i="117"/>
  <c r="K228" i="117" s="1"/>
  <c r="J227" i="117"/>
  <c r="K227" i="117" s="1"/>
  <c r="J226" i="117"/>
  <c r="K226" i="117" s="1"/>
  <c r="J225" i="117"/>
  <c r="K225" i="117" s="1"/>
  <c r="J224" i="117"/>
  <c r="K224" i="117" s="1"/>
  <c r="J223" i="117"/>
  <c r="K223" i="117" s="1"/>
  <c r="J222" i="117"/>
  <c r="K222" i="117" s="1"/>
  <c r="J221" i="117"/>
  <c r="K221" i="117" s="1"/>
  <c r="J220" i="117"/>
  <c r="K220" i="117" s="1"/>
  <c r="J219" i="117"/>
  <c r="K219" i="117" s="1"/>
  <c r="J218" i="117"/>
  <c r="K218" i="117" s="1"/>
  <c r="J217" i="117"/>
  <c r="K217" i="117" s="1"/>
  <c r="J216" i="117"/>
  <c r="K216" i="117" s="1"/>
  <c r="J215" i="117"/>
  <c r="K215" i="117" s="1"/>
  <c r="J214" i="117"/>
  <c r="K214" i="117" s="1"/>
  <c r="J213" i="117"/>
  <c r="K213" i="117" s="1"/>
  <c r="J212" i="117"/>
  <c r="K212" i="117" s="1"/>
  <c r="J211" i="117"/>
  <c r="K211" i="117" s="1"/>
  <c r="J210" i="117"/>
  <c r="K210" i="117" s="1"/>
  <c r="J209" i="117"/>
  <c r="K209" i="117" s="1"/>
  <c r="J208" i="117"/>
  <c r="K208" i="117" s="1"/>
  <c r="J207" i="117"/>
  <c r="K207" i="117" s="1"/>
  <c r="J206" i="117"/>
  <c r="K206" i="117" s="1"/>
  <c r="J205" i="117"/>
  <c r="K205" i="117" s="1"/>
  <c r="J204" i="117"/>
  <c r="K204" i="117" s="1"/>
  <c r="J203" i="117"/>
  <c r="K203" i="117" s="1"/>
  <c r="J202" i="117"/>
  <c r="K202" i="117" s="1"/>
  <c r="J201" i="117"/>
  <c r="K201" i="117" s="1"/>
  <c r="J200" i="117"/>
  <c r="K200" i="117" s="1"/>
  <c r="J199" i="117"/>
  <c r="K199" i="117" s="1"/>
  <c r="J198" i="117"/>
  <c r="K198" i="117" s="1"/>
  <c r="J197" i="117"/>
  <c r="K197" i="117" s="1"/>
  <c r="J196" i="117"/>
  <c r="K196" i="117" s="1"/>
  <c r="J195" i="117"/>
  <c r="K195" i="117" s="1"/>
  <c r="J194" i="117"/>
  <c r="K194" i="117" s="1"/>
  <c r="J193" i="117"/>
  <c r="K193" i="117" s="1"/>
  <c r="J192" i="117"/>
  <c r="K192" i="117" s="1"/>
  <c r="J191" i="117"/>
  <c r="K191" i="117" s="1"/>
  <c r="J190" i="117"/>
  <c r="K190" i="117" s="1"/>
  <c r="J189" i="117"/>
  <c r="K189" i="117" s="1"/>
  <c r="J188" i="117"/>
  <c r="K188" i="117" s="1"/>
  <c r="J187" i="117"/>
  <c r="K187" i="117" s="1"/>
  <c r="J186" i="117"/>
  <c r="K186" i="117" s="1"/>
  <c r="J185" i="117"/>
  <c r="K185" i="117" s="1"/>
  <c r="J184" i="117"/>
  <c r="K184" i="117" s="1"/>
  <c r="J183" i="117"/>
  <c r="K183" i="117" s="1"/>
  <c r="J182" i="117"/>
  <c r="K182" i="117" s="1"/>
  <c r="J181" i="117"/>
  <c r="K181" i="117" s="1"/>
  <c r="J180" i="117"/>
  <c r="K180" i="117" s="1"/>
  <c r="J179" i="117"/>
  <c r="K179" i="117" s="1"/>
  <c r="J178" i="117"/>
  <c r="K178" i="117" s="1"/>
  <c r="J177" i="117"/>
  <c r="K177" i="117" s="1"/>
  <c r="J176" i="117"/>
  <c r="K176" i="117" s="1"/>
  <c r="J175" i="117"/>
  <c r="K175" i="117" s="1"/>
  <c r="J174" i="117"/>
  <c r="K174" i="117" s="1"/>
  <c r="J173" i="117"/>
  <c r="J172" i="117"/>
  <c r="K172" i="117" s="1"/>
  <c r="J171" i="117"/>
  <c r="K171" i="117" s="1"/>
  <c r="J170" i="117"/>
  <c r="K170" i="117" s="1"/>
  <c r="J169" i="117"/>
  <c r="K169" i="117" s="1"/>
  <c r="J168" i="117"/>
  <c r="K168" i="117" s="1"/>
  <c r="J167" i="117"/>
  <c r="K167" i="117" s="1"/>
  <c r="J166" i="117"/>
  <c r="K166" i="117" s="1"/>
  <c r="J165" i="117"/>
  <c r="K165" i="117" s="1"/>
  <c r="J164" i="117"/>
  <c r="K164" i="117" s="1"/>
  <c r="J163" i="117"/>
  <c r="K163" i="117" s="1"/>
  <c r="J162" i="117"/>
  <c r="K162" i="117" s="1"/>
  <c r="J161" i="117"/>
  <c r="K161" i="117" s="1"/>
  <c r="J160" i="117"/>
  <c r="K160" i="117" s="1"/>
  <c r="J159" i="117"/>
  <c r="K159" i="117" s="1"/>
  <c r="J158" i="117"/>
  <c r="K158" i="117" s="1"/>
  <c r="J157" i="117"/>
  <c r="K157" i="117" s="1"/>
  <c r="J156" i="117"/>
  <c r="K156" i="117" s="1"/>
  <c r="J155" i="117"/>
  <c r="K155" i="117" s="1"/>
  <c r="J154" i="117"/>
  <c r="K154" i="117" s="1"/>
  <c r="J153" i="117"/>
  <c r="K153" i="117" s="1"/>
  <c r="J152" i="117"/>
  <c r="K152" i="117" s="1"/>
  <c r="J151" i="117"/>
  <c r="K151" i="117" s="1"/>
  <c r="J150" i="117"/>
  <c r="K150" i="117" s="1"/>
  <c r="J149" i="117"/>
  <c r="K149" i="117" s="1"/>
  <c r="J148" i="117"/>
  <c r="K148" i="117" s="1"/>
  <c r="J147" i="117"/>
  <c r="K147" i="117" s="1"/>
  <c r="J146" i="117"/>
  <c r="K146" i="117" s="1"/>
  <c r="J145" i="117"/>
  <c r="K145" i="117" s="1"/>
  <c r="J144" i="117"/>
  <c r="K144" i="117" s="1"/>
  <c r="J143" i="117"/>
  <c r="K143" i="117" s="1"/>
  <c r="J142" i="117"/>
  <c r="K142" i="117" s="1"/>
  <c r="J141" i="117"/>
  <c r="K141" i="117" s="1"/>
  <c r="J140" i="117"/>
  <c r="K140" i="117" s="1"/>
  <c r="J139" i="117"/>
  <c r="K139" i="117" s="1"/>
  <c r="J138" i="117"/>
  <c r="K138" i="117" s="1"/>
  <c r="J137" i="117"/>
  <c r="K137" i="117" s="1"/>
  <c r="J136" i="117"/>
  <c r="K136" i="117" s="1"/>
  <c r="J135" i="117"/>
  <c r="K135" i="117" s="1"/>
  <c r="J134" i="117"/>
  <c r="K134" i="117" s="1"/>
  <c r="J133" i="117"/>
  <c r="K133" i="117" s="1"/>
  <c r="J132" i="117"/>
  <c r="K132" i="117" s="1"/>
  <c r="J131" i="117"/>
  <c r="K131" i="117" s="1"/>
  <c r="J130" i="117"/>
  <c r="K130" i="117" s="1"/>
  <c r="J129" i="117"/>
  <c r="K129" i="117" s="1"/>
  <c r="J128" i="117"/>
  <c r="K128" i="117" s="1"/>
  <c r="J127" i="117"/>
  <c r="K127" i="117" s="1"/>
  <c r="J126" i="117"/>
  <c r="K126" i="117" s="1"/>
  <c r="J125" i="117"/>
  <c r="K125" i="117" s="1"/>
  <c r="J124" i="117"/>
  <c r="K124" i="117" s="1"/>
  <c r="J123" i="117"/>
  <c r="K123" i="117" s="1"/>
  <c r="J122" i="117"/>
  <c r="K122" i="117" s="1"/>
  <c r="J121" i="117"/>
  <c r="K121" i="117" s="1"/>
  <c r="J120" i="117"/>
  <c r="K120" i="117" s="1"/>
  <c r="J119" i="117"/>
  <c r="K119" i="117" s="1"/>
  <c r="J118" i="117"/>
  <c r="K118" i="117" s="1"/>
  <c r="J117" i="117"/>
  <c r="K117" i="117" s="1"/>
  <c r="J116" i="117"/>
  <c r="K116" i="117" s="1"/>
  <c r="J115" i="117"/>
  <c r="K115" i="117" s="1"/>
  <c r="J114" i="117"/>
  <c r="K114" i="117" s="1"/>
  <c r="J113" i="117"/>
  <c r="K113" i="117" s="1"/>
  <c r="J112" i="117"/>
  <c r="K112" i="117" s="1"/>
  <c r="J111" i="117"/>
  <c r="K111" i="117" s="1"/>
  <c r="J110" i="117"/>
  <c r="K110" i="117" s="1"/>
  <c r="J109" i="117"/>
  <c r="K109" i="117" s="1"/>
  <c r="J108" i="117"/>
  <c r="K108" i="117" s="1"/>
  <c r="J107" i="117"/>
  <c r="K107" i="117" s="1"/>
  <c r="J106" i="117"/>
  <c r="K106" i="117" s="1"/>
  <c r="J105" i="117"/>
  <c r="K105" i="117" s="1"/>
  <c r="J104" i="117"/>
  <c r="K104" i="117" s="1"/>
  <c r="J103" i="117"/>
  <c r="K103" i="117" s="1"/>
  <c r="J102" i="117"/>
  <c r="K102" i="117" s="1"/>
  <c r="J101" i="117"/>
  <c r="K101" i="117" s="1"/>
  <c r="J100" i="117"/>
  <c r="K100" i="117" s="1"/>
  <c r="J99" i="117"/>
  <c r="K99" i="117" s="1"/>
  <c r="J98" i="117"/>
  <c r="K98" i="117" s="1"/>
  <c r="J97" i="117"/>
  <c r="K97" i="117" s="1"/>
  <c r="J96" i="117"/>
  <c r="K96" i="117" s="1"/>
  <c r="J95" i="117"/>
  <c r="K95" i="117" s="1"/>
  <c r="J94" i="117"/>
  <c r="K94" i="117" s="1"/>
  <c r="J93" i="117"/>
  <c r="K93" i="117" s="1"/>
  <c r="J92" i="117"/>
  <c r="K92" i="117" s="1"/>
  <c r="J91" i="117"/>
  <c r="K91" i="117" s="1"/>
  <c r="J90" i="117"/>
  <c r="K90" i="117" s="1"/>
  <c r="J89" i="117"/>
  <c r="K89" i="117" s="1"/>
  <c r="J88" i="117"/>
  <c r="K88" i="117" s="1"/>
  <c r="J87" i="117"/>
  <c r="K87" i="117" s="1"/>
  <c r="J86" i="117"/>
  <c r="K86" i="117" s="1"/>
  <c r="J85" i="117"/>
  <c r="K85" i="117" s="1"/>
  <c r="J84" i="117"/>
  <c r="K84" i="117" s="1"/>
  <c r="J83" i="117"/>
  <c r="K83" i="117" s="1"/>
  <c r="J82" i="117"/>
  <c r="K82" i="117" s="1"/>
  <c r="J81" i="117"/>
  <c r="K81" i="117" s="1"/>
  <c r="J80" i="117"/>
  <c r="K80" i="117" s="1"/>
  <c r="J79" i="117"/>
  <c r="K79" i="117" s="1"/>
  <c r="J78" i="117"/>
  <c r="K78" i="117" s="1"/>
  <c r="J77" i="117"/>
  <c r="K77" i="117" s="1"/>
  <c r="J76" i="117"/>
  <c r="K76" i="117" s="1"/>
  <c r="J75" i="117"/>
  <c r="K75" i="117" s="1"/>
  <c r="J74" i="117"/>
  <c r="K74" i="117" s="1"/>
  <c r="J73" i="117"/>
  <c r="K73" i="117" s="1"/>
  <c r="J72" i="117"/>
  <c r="K72" i="117" s="1"/>
  <c r="J71" i="117"/>
  <c r="K71" i="117" s="1"/>
  <c r="J70" i="117"/>
  <c r="K70" i="117" s="1"/>
  <c r="J69" i="117"/>
  <c r="K69" i="117" s="1"/>
  <c r="J68" i="117"/>
  <c r="K68" i="117" s="1"/>
  <c r="J67" i="117"/>
  <c r="K67" i="117" s="1"/>
  <c r="J66" i="117"/>
  <c r="K66" i="117" s="1"/>
  <c r="J65" i="117"/>
  <c r="K65" i="117" s="1"/>
  <c r="J64" i="117"/>
  <c r="K64" i="117" s="1"/>
  <c r="J63" i="117"/>
  <c r="K63" i="117" s="1"/>
  <c r="J62" i="117"/>
  <c r="K62" i="117" s="1"/>
  <c r="J61" i="117"/>
  <c r="K61" i="117" s="1"/>
  <c r="J60" i="117"/>
  <c r="K60" i="117" s="1"/>
  <c r="J59" i="117"/>
  <c r="K59" i="117" s="1"/>
  <c r="J58" i="117"/>
  <c r="K58" i="117" s="1"/>
  <c r="J57" i="117"/>
  <c r="K57" i="117" s="1"/>
  <c r="J56" i="117"/>
  <c r="K56" i="117" s="1"/>
  <c r="J55" i="117"/>
  <c r="K55" i="117" s="1"/>
  <c r="J54" i="117"/>
  <c r="K54" i="117" s="1"/>
  <c r="J53" i="117"/>
  <c r="K53" i="117" s="1"/>
  <c r="J52" i="117"/>
  <c r="K52" i="117" s="1"/>
  <c r="J51" i="117"/>
  <c r="K51" i="117" s="1"/>
  <c r="J50" i="117"/>
  <c r="K50" i="117" s="1"/>
  <c r="J49" i="117"/>
  <c r="K49" i="117" s="1"/>
  <c r="J48" i="117"/>
  <c r="K48" i="117" s="1"/>
  <c r="J47" i="117"/>
  <c r="K47" i="117" s="1"/>
  <c r="J46" i="117"/>
  <c r="K46" i="117" s="1"/>
  <c r="J45" i="117"/>
  <c r="K45" i="117" s="1"/>
  <c r="J44" i="117"/>
  <c r="K44" i="117" s="1"/>
  <c r="J43" i="117"/>
  <c r="K43" i="117" s="1"/>
  <c r="J42" i="117"/>
  <c r="K42" i="117" s="1"/>
  <c r="J41" i="117"/>
  <c r="K41" i="117" s="1"/>
  <c r="J40" i="117"/>
  <c r="K40" i="117" s="1"/>
  <c r="J39" i="117"/>
  <c r="K39" i="117" s="1"/>
  <c r="J38" i="117"/>
  <c r="K38" i="117" s="1"/>
  <c r="J37" i="117"/>
  <c r="K37" i="117" s="1"/>
  <c r="J36" i="117"/>
  <c r="K36" i="117" s="1"/>
  <c r="J35" i="117"/>
  <c r="K35" i="117" s="1"/>
  <c r="J34" i="117"/>
  <c r="K34" i="117" s="1"/>
  <c r="J33" i="117"/>
  <c r="K33" i="117" s="1"/>
  <c r="J32" i="117"/>
  <c r="K32" i="117" s="1"/>
  <c r="J31" i="117"/>
  <c r="K31" i="117" s="1"/>
  <c r="J30" i="117"/>
  <c r="K30" i="117" s="1"/>
  <c r="J29" i="117"/>
  <c r="K29" i="117" s="1"/>
  <c r="J28" i="117"/>
  <c r="K28" i="117" s="1"/>
  <c r="J27" i="117"/>
  <c r="K27" i="117" s="1"/>
  <c r="J26" i="117"/>
  <c r="K26" i="117" s="1"/>
  <c r="J25" i="117"/>
  <c r="K25" i="117" s="1"/>
  <c r="J24" i="117"/>
  <c r="K24" i="117" s="1"/>
  <c r="J23" i="117"/>
  <c r="K23" i="117" s="1"/>
  <c r="J22" i="117"/>
  <c r="K22" i="117" s="1"/>
  <c r="J21" i="117"/>
  <c r="K21" i="117" s="1"/>
  <c r="J20" i="117"/>
  <c r="K20" i="117" s="1"/>
  <c r="J19" i="117"/>
  <c r="K19" i="117" s="1"/>
  <c r="J18" i="117"/>
  <c r="K18" i="117" s="1"/>
  <c r="J17" i="117"/>
  <c r="K17" i="117" s="1"/>
  <c r="J16" i="117"/>
  <c r="K16" i="117" s="1"/>
  <c r="J15" i="117"/>
  <c r="K15" i="117" s="1"/>
  <c r="J14" i="117"/>
  <c r="K14" i="117" s="1"/>
  <c r="J13" i="117"/>
  <c r="K13" i="117" s="1"/>
  <c r="J12" i="117"/>
  <c r="K12" i="117" s="1"/>
  <c r="J11" i="117"/>
  <c r="K11" i="117" s="1"/>
  <c r="J10" i="117"/>
  <c r="K10" i="117" s="1"/>
  <c r="J9" i="117"/>
  <c r="K9" i="117" s="1"/>
  <c r="J8" i="117"/>
  <c r="K8" i="117" s="1"/>
  <c r="J7" i="117"/>
  <c r="K7" i="117" s="1"/>
  <c r="J6" i="117"/>
  <c r="K6" i="117" s="1"/>
  <c r="J5" i="117"/>
  <c r="K5" i="117" s="1"/>
  <c r="J4" i="117"/>
  <c r="K4" i="117" s="1"/>
  <c r="J229" i="116"/>
  <c r="K229" i="116" s="1"/>
  <c r="J228" i="116"/>
  <c r="K228" i="116" s="1"/>
  <c r="J227" i="116"/>
  <c r="K227" i="116" s="1"/>
  <c r="J226" i="116"/>
  <c r="K226" i="116" s="1"/>
  <c r="J225" i="116"/>
  <c r="K225" i="116" s="1"/>
  <c r="J224" i="116"/>
  <c r="K224" i="116" s="1"/>
  <c r="J223" i="116"/>
  <c r="K223" i="116" s="1"/>
  <c r="J222" i="116"/>
  <c r="K222" i="116" s="1"/>
  <c r="J221" i="116"/>
  <c r="K221" i="116" s="1"/>
  <c r="J220" i="116"/>
  <c r="K220" i="116" s="1"/>
  <c r="J219" i="116"/>
  <c r="K219" i="116" s="1"/>
  <c r="J218" i="116"/>
  <c r="K218" i="116" s="1"/>
  <c r="J217" i="116"/>
  <c r="K217" i="116" s="1"/>
  <c r="J216" i="116"/>
  <c r="K216" i="116" s="1"/>
  <c r="J215" i="116"/>
  <c r="K215" i="116" s="1"/>
  <c r="J214" i="116"/>
  <c r="K214" i="116" s="1"/>
  <c r="J213" i="116"/>
  <c r="K213" i="116" s="1"/>
  <c r="J212" i="116"/>
  <c r="K212" i="116" s="1"/>
  <c r="J211" i="116"/>
  <c r="K211" i="116" s="1"/>
  <c r="J210" i="116"/>
  <c r="K210" i="116" s="1"/>
  <c r="J209" i="116"/>
  <c r="K209" i="116" s="1"/>
  <c r="J208" i="116"/>
  <c r="K208" i="116" s="1"/>
  <c r="J207" i="116"/>
  <c r="K207" i="116" s="1"/>
  <c r="J206" i="116"/>
  <c r="K206" i="116" s="1"/>
  <c r="J205" i="116"/>
  <c r="K205" i="116" s="1"/>
  <c r="J204" i="116"/>
  <c r="K204" i="116" s="1"/>
  <c r="J203" i="116"/>
  <c r="K203" i="116" s="1"/>
  <c r="J202" i="116"/>
  <c r="K202" i="116" s="1"/>
  <c r="J201" i="116"/>
  <c r="K201" i="116" s="1"/>
  <c r="J200" i="116"/>
  <c r="K200" i="116" s="1"/>
  <c r="J199" i="116"/>
  <c r="K199" i="116" s="1"/>
  <c r="J198" i="116"/>
  <c r="K198" i="116" s="1"/>
  <c r="J197" i="116"/>
  <c r="K197" i="116" s="1"/>
  <c r="J196" i="116"/>
  <c r="K196" i="116" s="1"/>
  <c r="J195" i="116"/>
  <c r="K195" i="116" s="1"/>
  <c r="J194" i="116"/>
  <c r="K194" i="116" s="1"/>
  <c r="J193" i="116"/>
  <c r="K193" i="116" s="1"/>
  <c r="J192" i="116"/>
  <c r="K192" i="116" s="1"/>
  <c r="J191" i="116"/>
  <c r="K191" i="116" s="1"/>
  <c r="J190" i="116"/>
  <c r="K190" i="116" s="1"/>
  <c r="J189" i="116"/>
  <c r="K189" i="116" s="1"/>
  <c r="J188" i="116"/>
  <c r="K188" i="116" s="1"/>
  <c r="J187" i="116"/>
  <c r="K187" i="116" s="1"/>
  <c r="J186" i="116"/>
  <c r="K186" i="116" s="1"/>
  <c r="J185" i="116"/>
  <c r="K185" i="116" s="1"/>
  <c r="J184" i="116"/>
  <c r="K184" i="116" s="1"/>
  <c r="J183" i="116"/>
  <c r="K183" i="116" s="1"/>
  <c r="J182" i="116"/>
  <c r="K182" i="116" s="1"/>
  <c r="J181" i="116"/>
  <c r="K181" i="116" s="1"/>
  <c r="J180" i="116"/>
  <c r="K180" i="116" s="1"/>
  <c r="J179" i="116"/>
  <c r="K179" i="116" s="1"/>
  <c r="J178" i="116"/>
  <c r="K178" i="116" s="1"/>
  <c r="J177" i="116"/>
  <c r="K177" i="116" s="1"/>
  <c r="J176" i="116"/>
  <c r="K176" i="116" s="1"/>
  <c r="J175" i="116"/>
  <c r="K175" i="116" s="1"/>
  <c r="J174" i="116"/>
  <c r="K174" i="116" s="1"/>
  <c r="J173" i="116"/>
  <c r="K173" i="116" s="1"/>
  <c r="J172" i="116"/>
  <c r="K172" i="116" s="1"/>
  <c r="J171" i="116"/>
  <c r="K171" i="116" s="1"/>
  <c r="J170" i="116"/>
  <c r="K170" i="116" s="1"/>
  <c r="J169" i="116"/>
  <c r="K169" i="116" s="1"/>
  <c r="J168" i="116"/>
  <c r="K168" i="116" s="1"/>
  <c r="J167" i="116"/>
  <c r="K167" i="116" s="1"/>
  <c r="J166" i="116"/>
  <c r="K166" i="116" s="1"/>
  <c r="J165" i="116"/>
  <c r="K165" i="116" s="1"/>
  <c r="J164" i="116"/>
  <c r="K164" i="116" s="1"/>
  <c r="J163" i="116"/>
  <c r="K163" i="116" s="1"/>
  <c r="J162" i="116"/>
  <c r="K162" i="116" s="1"/>
  <c r="J161" i="116"/>
  <c r="K161" i="116" s="1"/>
  <c r="J160" i="116"/>
  <c r="K160" i="116" s="1"/>
  <c r="J159" i="116"/>
  <c r="K159" i="116" s="1"/>
  <c r="J158" i="116"/>
  <c r="K158" i="116" s="1"/>
  <c r="J157" i="116"/>
  <c r="K157" i="116" s="1"/>
  <c r="J156" i="116"/>
  <c r="K156" i="116" s="1"/>
  <c r="J155" i="116"/>
  <c r="K155" i="116" s="1"/>
  <c r="J154" i="116"/>
  <c r="K154" i="116" s="1"/>
  <c r="J153" i="116"/>
  <c r="K153" i="116" s="1"/>
  <c r="J152" i="116"/>
  <c r="K152" i="116" s="1"/>
  <c r="J151" i="116"/>
  <c r="K151" i="116" s="1"/>
  <c r="J150" i="116"/>
  <c r="K150" i="116" s="1"/>
  <c r="J149" i="116"/>
  <c r="K149" i="116" s="1"/>
  <c r="J148" i="116"/>
  <c r="K148" i="116" s="1"/>
  <c r="J147" i="116"/>
  <c r="K147" i="116" s="1"/>
  <c r="J146" i="116"/>
  <c r="K146" i="116" s="1"/>
  <c r="J145" i="116"/>
  <c r="K145" i="116" s="1"/>
  <c r="J144" i="116"/>
  <c r="K144" i="116" s="1"/>
  <c r="J143" i="116"/>
  <c r="K143" i="116" s="1"/>
  <c r="K142" i="116"/>
  <c r="J142" i="116"/>
  <c r="J141" i="116"/>
  <c r="K141" i="116" s="1"/>
  <c r="J140" i="116"/>
  <c r="K140" i="116" s="1"/>
  <c r="J139" i="116"/>
  <c r="K139" i="116" s="1"/>
  <c r="J138" i="116"/>
  <c r="K138" i="116" s="1"/>
  <c r="J137" i="116"/>
  <c r="K137" i="116" s="1"/>
  <c r="J136" i="116"/>
  <c r="K136" i="116" s="1"/>
  <c r="J135" i="116"/>
  <c r="K135" i="116" s="1"/>
  <c r="J134" i="116"/>
  <c r="K134" i="116" s="1"/>
  <c r="J133" i="116"/>
  <c r="K133" i="116" s="1"/>
  <c r="J132" i="116"/>
  <c r="K132" i="116" s="1"/>
  <c r="J131" i="116"/>
  <c r="K131" i="116" s="1"/>
  <c r="J130" i="116"/>
  <c r="K130" i="116" s="1"/>
  <c r="J129" i="116"/>
  <c r="K129" i="116" s="1"/>
  <c r="J128" i="116"/>
  <c r="K128" i="116" s="1"/>
  <c r="J127" i="116"/>
  <c r="K127" i="116" s="1"/>
  <c r="J126" i="116"/>
  <c r="K126" i="116" s="1"/>
  <c r="J125" i="116"/>
  <c r="K125" i="116" s="1"/>
  <c r="J124" i="116"/>
  <c r="K124" i="116" s="1"/>
  <c r="J123" i="116"/>
  <c r="K123" i="116" s="1"/>
  <c r="J122" i="116"/>
  <c r="K122" i="116" s="1"/>
  <c r="J121" i="116"/>
  <c r="K121" i="116" s="1"/>
  <c r="J120" i="116"/>
  <c r="K120" i="116" s="1"/>
  <c r="J119" i="116"/>
  <c r="K119" i="116" s="1"/>
  <c r="J118" i="116"/>
  <c r="K118" i="116" s="1"/>
  <c r="J117" i="116"/>
  <c r="K117" i="116" s="1"/>
  <c r="J116" i="116"/>
  <c r="K116" i="116" s="1"/>
  <c r="J115" i="116"/>
  <c r="K115" i="116" s="1"/>
  <c r="J114" i="116"/>
  <c r="K114" i="116" s="1"/>
  <c r="J113" i="116"/>
  <c r="K113" i="116" s="1"/>
  <c r="J112" i="116"/>
  <c r="K112" i="116" s="1"/>
  <c r="J111" i="116"/>
  <c r="K111" i="116" s="1"/>
  <c r="J110" i="116"/>
  <c r="K110" i="116" s="1"/>
  <c r="J109" i="116"/>
  <c r="K109" i="116" s="1"/>
  <c r="J108" i="116"/>
  <c r="K108" i="116" s="1"/>
  <c r="J107" i="116"/>
  <c r="K107" i="116" s="1"/>
  <c r="J106" i="116"/>
  <c r="K106" i="116" s="1"/>
  <c r="J105" i="116"/>
  <c r="K105" i="116" s="1"/>
  <c r="J104" i="116"/>
  <c r="K104" i="116" s="1"/>
  <c r="J103" i="116"/>
  <c r="K103" i="116" s="1"/>
  <c r="J102" i="116"/>
  <c r="K102" i="116" s="1"/>
  <c r="J101" i="116"/>
  <c r="K101" i="116" s="1"/>
  <c r="J100" i="116"/>
  <c r="K100" i="116" s="1"/>
  <c r="J99" i="116"/>
  <c r="K99" i="116" s="1"/>
  <c r="J98" i="116"/>
  <c r="K98" i="116" s="1"/>
  <c r="J97" i="116"/>
  <c r="K97" i="116" s="1"/>
  <c r="J96" i="116"/>
  <c r="K96" i="116" s="1"/>
  <c r="J95" i="116"/>
  <c r="K95" i="116" s="1"/>
  <c r="J94" i="116"/>
  <c r="K94" i="116" s="1"/>
  <c r="J93" i="116"/>
  <c r="K93" i="116" s="1"/>
  <c r="J92" i="116"/>
  <c r="K92" i="116" s="1"/>
  <c r="J91" i="116"/>
  <c r="K91" i="116" s="1"/>
  <c r="J90" i="116"/>
  <c r="K90" i="116" s="1"/>
  <c r="J89" i="116"/>
  <c r="K89" i="116" s="1"/>
  <c r="J88" i="116"/>
  <c r="K88" i="116" s="1"/>
  <c r="J87" i="116"/>
  <c r="K87" i="116" s="1"/>
  <c r="J86" i="116"/>
  <c r="K86" i="116" s="1"/>
  <c r="J85" i="116"/>
  <c r="K85" i="116" s="1"/>
  <c r="J84" i="116"/>
  <c r="K84" i="116" s="1"/>
  <c r="J83" i="116"/>
  <c r="K83" i="116" s="1"/>
  <c r="J82" i="116"/>
  <c r="K82" i="116" s="1"/>
  <c r="J81" i="116"/>
  <c r="K81" i="116" s="1"/>
  <c r="J80" i="116"/>
  <c r="K80" i="116" s="1"/>
  <c r="J79" i="116"/>
  <c r="K79" i="116" s="1"/>
  <c r="J78" i="116"/>
  <c r="K78" i="116" s="1"/>
  <c r="J77" i="116"/>
  <c r="K77" i="116" s="1"/>
  <c r="J76" i="116"/>
  <c r="K76" i="116" s="1"/>
  <c r="J75" i="116"/>
  <c r="K75" i="116" s="1"/>
  <c r="J74" i="116"/>
  <c r="K74" i="116" s="1"/>
  <c r="J73" i="116"/>
  <c r="K73" i="116" s="1"/>
  <c r="J72" i="116"/>
  <c r="K72" i="116" s="1"/>
  <c r="J71" i="116"/>
  <c r="K71" i="116" s="1"/>
  <c r="J70" i="116"/>
  <c r="K70" i="116" s="1"/>
  <c r="J69" i="116"/>
  <c r="K69" i="116" s="1"/>
  <c r="J68" i="116"/>
  <c r="K68" i="116" s="1"/>
  <c r="J67" i="116"/>
  <c r="K67" i="116" s="1"/>
  <c r="J66" i="116"/>
  <c r="K66" i="116" s="1"/>
  <c r="J65" i="116"/>
  <c r="K65" i="116" s="1"/>
  <c r="J64" i="116"/>
  <c r="K64" i="116" s="1"/>
  <c r="J63" i="116"/>
  <c r="K63" i="116" s="1"/>
  <c r="J62" i="116"/>
  <c r="K62" i="116" s="1"/>
  <c r="J61" i="116"/>
  <c r="K61" i="116" s="1"/>
  <c r="J60" i="116"/>
  <c r="K60" i="116" s="1"/>
  <c r="J59" i="116"/>
  <c r="K59" i="116" s="1"/>
  <c r="J58" i="116"/>
  <c r="K58" i="116" s="1"/>
  <c r="J57" i="116"/>
  <c r="K57" i="116" s="1"/>
  <c r="J56" i="116"/>
  <c r="K56" i="116" s="1"/>
  <c r="J55" i="116"/>
  <c r="K55" i="116" s="1"/>
  <c r="J54" i="116"/>
  <c r="K54" i="116" s="1"/>
  <c r="J53" i="116"/>
  <c r="K53" i="116" s="1"/>
  <c r="J52" i="116"/>
  <c r="K52" i="116" s="1"/>
  <c r="J51" i="116"/>
  <c r="K51" i="116" s="1"/>
  <c r="J50" i="116"/>
  <c r="K50" i="116" s="1"/>
  <c r="J49" i="116"/>
  <c r="K49" i="116" s="1"/>
  <c r="J48" i="116"/>
  <c r="K48" i="116" s="1"/>
  <c r="J47" i="116"/>
  <c r="K47" i="116" s="1"/>
  <c r="J46" i="116"/>
  <c r="K46" i="116" s="1"/>
  <c r="J45" i="116"/>
  <c r="K45" i="116" s="1"/>
  <c r="J44" i="116"/>
  <c r="K44" i="116" s="1"/>
  <c r="J43" i="116"/>
  <c r="K43" i="116" s="1"/>
  <c r="J42" i="116"/>
  <c r="K42" i="116" s="1"/>
  <c r="J41" i="116"/>
  <c r="K41" i="116" s="1"/>
  <c r="J40" i="116"/>
  <c r="K40" i="116" s="1"/>
  <c r="J39" i="116"/>
  <c r="K39" i="116" s="1"/>
  <c r="J38" i="116"/>
  <c r="K38" i="116" s="1"/>
  <c r="J37" i="116"/>
  <c r="K37" i="116" s="1"/>
  <c r="J36" i="116"/>
  <c r="K36" i="116" s="1"/>
  <c r="J35" i="116"/>
  <c r="K35" i="116" s="1"/>
  <c r="J34" i="116"/>
  <c r="K34" i="116" s="1"/>
  <c r="J33" i="116"/>
  <c r="K33" i="116" s="1"/>
  <c r="K32" i="116"/>
  <c r="J32" i="116"/>
  <c r="J31" i="116"/>
  <c r="K31" i="116" s="1"/>
  <c r="J30" i="116"/>
  <c r="K30" i="116" s="1"/>
  <c r="J29" i="116"/>
  <c r="K29" i="116" s="1"/>
  <c r="J28" i="116"/>
  <c r="K28" i="116" s="1"/>
  <c r="J27" i="116"/>
  <c r="K27" i="116" s="1"/>
  <c r="J26" i="116"/>
  <c r="K26" i="116" s="1"/>
  <c r="J25" i="116"/>
  <c r="K25" i="116" s="1"/>
  <c r="J24" i="116"/>
  <c r="K24" i="116" s="1"/>
  <c r="J23" i="116"/>
  <c r="K23" i="116" s="1"/>
  <c r="J22" i="116"/>
  <c r="K22" i="116" s="1"/>
  <c r="J21" i="116"/>
  <c r="K21" i="116" s="1"/>
  <c r="J20" i="116"/>
  <c r="K20" i="116" s="1"/>
  <c r="J19" i="116"/>
  <c r="K19" i="116" s="1"/>
  <c r="J18" i="116"/>
  <c r="K18" i="116" s="1"/>
  <c r="J17" i="116"/>
  <c r="K17" i="116" s="1"/>
  <c r="J16" i="116"/>
  <c r="K16" i="116" s="1"/>
  <c r="J15" i="116"/>
  <c r="K15" i="116" s="1"/>
  <c r="J14" i="116"/>
  <c r="K14" i="116" s="1"/>
  <c r="J13" i="116"/>
  <c r="K13" i="116" s="1"/>
  <c r="J12" i="116"/>
  <c r="K12" i="116" s="1"/>
  <c r="J11" i="116"/>
  <c r="K11" i="116" s="1"/>
  <c r="J10" i="116"/>
  <c r="K10" i="116" s="1"/>
  <c r="J9" i="116"/>
  <c r="K9" i="116" s="1"/>
  <c r="J8" i="116"/>
  <c r="K8" i="116" s="1"/>
  <c r="J7" i="116"/>
  <c r="K7" i="116" s="1"/>
  <c r="J6" i="116"/>
  <c r="K6" i="116" s="1"/>
  <c r="J5" i="116"/>
  <c r="K5" i="116" s="1"/>
  <c r="J4" i="116"/>
  <c r="K4" i="116" s="1"/>
  <c r="J229" i="115"/>
  <c r="K229" i="115" s="1"/>
  <c r="J228" i="115"/>
  <c r="K228" i="115" s="1"/>
  <c r="J227" i="115"/>
  <c r="K227" i="115" s="1"/>
  <c r="J226" i="115"/>
  <c r="K226" i="115" s="1"/>
  <c r="J225" i="115"/>
  <c r="K225" i="115" s="1"/>
  <c r="K224" i="115"/>
  <c r="J224" i="115"/>
  <c r="J223" i="115"/>
  <c r="K223" i="115" s="1"/>
  <c r="J222" i="115"/>
  <c r="K222" i="115" s="1"/>
  <c r="J221" i="115"/>
  <c r="K221" i="115" s="1"/>
  <c r="J220" i="115"/>
  <c r="K220" i="115" s="1"/>
  <c r="J219" i="115"/>
  <c r="K219" i="115" s="1"/>
  <c r="J218" i="115"/>
  <c r="K218" i="115" s="1"/>
  <c r="J217" i="115"/>
  <c r="K217" i="115" s="1"/>
  <c r="J216" i="115"/>
  <c r="K216" i="115" s="1"/>
  <c r="J215" i="115"/>
  <c r="K215" i="115" s="1"/>
  <c r="J214" i="115"/>
  <c r="K214" i="115" s="1"/>
  <c r="J213" i="115"/>
  <c r="K213" i="115" s="1"/>
  <c r="J212" i="115"/>
  <c r="K212" i="115" s="1"/>
  <c r="J211" i="115"/>
  <c r="K211" i="115" s="1"/>
  <c r="J210" i="115"/>
  <c r="K210" i="115" s="1"/>
  <c r="J209" i="115"/>
  <c r="K209" i="115" s="1"/>
  <c r="J208" i="115"/>
  <c r="K208" i="115" s="1"/>
  <c r="J207" i="115"/>
  <c r="K207" i="115" s="1"/>
  <c r="J206" i="115"/>
  <c r="K206" i="115" s="1"/>
  <c r="J205" i="115"/>
  <c r="K205" i="115" s="1"/>
  <c r="J204" i="115"/>
  <c r="K204" i="115" s="1"/>
  <c r="J203" i="115"/>
  <c r="K203" i="115" s="1"/>
  <c r="J202" i="115"/>
  <c r="K202" i="115" s="1"/>
  <c r="J201" i="115"/>
  <c r="K201" i="115" s="1"/>
  <c r="J200" i="115"/>
  <c r="K200" i="115" s="1"/>
  <c r="J199" i="115"/>
  <c r="K199" i="115" s="1"/>
  <c r="J198" i="115"/>
  <c r="K198" i="115" s="1"/>
  <c r="J197" i="115"/>
  <c r="K197" i="115" s="1"/>
  <c r="J196" i="115"/>
  <c r="K196" i="115" s="1"/>
  <c r="J195" i="115"/>
  <c r="K195" i="115" s="1"/>
  <c r="J194" i="115"/>
  <c r="K194" i="115" s="1"/>
  <c r="J193" i="115"/>
  <c r="K193" i="115" s="1"/>
  <c r="K192" i="115"/>
  <c r="J192" i="115"/>
  <c r="J191" i="115"/>
  <c r="K191" i="115" s="1"/>
  <c r="J190" i="115"/>
  <c r="K190" i="115" s="1"/>
  <c r="J189" i="115"/>
  <c r="K189" i="115" s="1"/>
  <c r="J188" i="115"/>
  <c r="K188" i="115" s="1"/>
  <c r="J187" i="115"/>
  <c r="K187" i="115" s="1"/>
  <c r="J186" i="115"/>
  <c r="K186" i="115" s="1"/>
  <c r="J185" i="115"/>
  <c r="K185" i="115" s="1"/>
  <c r="J184" i="115"/>
  <c r="K184" i="115" s="1"/>
  <c r="J183" i="115"/>
  <c r="K183" i="115" s="1"/>
  <c r="J182" i="115"/>
  <c r="K182" i="115" s="1"/>
  <c r="J181" i="115"/>
  <c r="K181" i="115" s="1"/>
  <c r="J180" i="115"/>
  <c r="K180" i="115" s="1"/>
  <c r="J179" i="115"/>
  <c r="K179" i="115" s="1"/>
  <c r="J178" i="115"/>
  <c r="K178" i="115" s="1"/>
  <c r="J177" i="115"/>
  <c r="K177" i="115" s="1"/>
  <c r="J176" i="115"/>
  <c r="K176" i="115" s="1"/>
  <c r="J175" i="115"/>
  <c r="K175" i="115" s="1"/>
  <c r="J174" i="115"/>
  <c r="K174" i="115" s="1"/>
  <c r="J173" i="115"/>
  <c r="K173" i="115" s="1"/>
  <c r="J172" i="115"/>
  <c r="K172" i="115" s="1"/>
  <c r="J171" i="115"/>
  <c r="K171" i="115" s="1"/>
  <c r="J170" i="115"/>
  <c r="K170" i="115" s="1"/>
  <c r="J169" i="115"/>
  <c r="K169" i="115" s="1"/>
  <c r="J168" i="115"/>
  <c r="K168" i="115" s="1"/>
  <c r="J167" i="115"/>
  <c r="K167" i="115" s="1"/>
  <c r="J166" i="115"/>
  <c r="K166" i="115" s="1"/>
  <c r="J165" i="115"/>
  <c r="K165" i="115" s="1"/>
  <c r="J164" i="115"/>
  <c r="K164" i="115" s="1"/>
  <c r="J163" i="115"/>
  <c r="K163" i="115" s="1"/>
  <c r="J162" i="115"/>
  <c r="K162" i="115" s="1"/>
  <c r="J161" i="115"/>
  <c r="K161" i="115" s="1"/>
  <c r="J160" i="115"/>
  <c r="K160" i="115" s="1"/>
  <c r="J159" i="115"/>
  <c r="K159" i="115" s="1"/>
  <c r="J158" i="115"/>
  <c r="K158" i="115" s="1"/>
  <c r="J157" i="115"/>
  <c r="K157" i="115" s="1"/>
  <c r="J156" i="115"/>
  <c r="K156" i="115" s="1"/>
  <c r="J155" i="115"/>
  <c r="K155" i="115" s="1"/>
  <c r="J154" i="115"/>
  <c r="K154" i="115" s="1"/>
  <c r="J153" i="115"/>
  <c r="K153" i="115" s="1"/>
  <c r="J152" i="115"/>
  <c r="K152" i="115" s="1"/>
  <c r="J151" i="115"/>
  <c r="K151" i="115" s="1"/>
  <c r="K150" i="115"/>
  <c r="J150" i="115"/>
  <c r="J149" i="115"/>
  <c r="K149" i="115" s="1"/>
  <c r="J148" i="115"/>
  <c r="K148" i="115" s="1"/>
  <c r="J147" i="115"/>
  <c r="K147" i="115" s="1"/>
  <c r="J146" i="115"/>
  <c r="K146" i="115" s="1"/>
  <c r="J145" i="115"/>
  <c r="K145" i="115" s="1"/>
  <c r="J144" i="115"/>
  <c r="K144" i="115" s="1"/>
  <c r="J143" i="115"/>
  <c r="K143" i="115" s="1"/>
  <c r="J142" i="115"/>
  <c r="K142" i="115" s="1"/>
  <c r="J141" i="115"/>
  <c r="K141" i="115" s="1"/>
  <c r="J140" i="115"/>
  <c r="K140" i="115" s="1"/>
  <c r="J139" i="115"/>
  <c r="K139" i="115" s="1"/>
  <c r="J138" i="115"/>
  <c r="K138" i="115" s="1"/>
  <c r="J137" i="115"/>
  <c r="K137" i="115" s="1"/>
  <c r="J136" i="115"/>
  <c r="K136" i="115" s="1"/>
  <c r="J135" i="115"/>
  <c r="K135" i="115" s="1"/>
  <c r="J134" i="115"/>
  <c r="K134" i="115" s="1"/>
  <c r="J133" i="115"/>
  <c r="K133" i="115" s="1"/>
  <c r="J132" i="115"/>
  <c r="K132" i="115" s="1"/>
  <c r="J131" i="115"/>
  <c r="K131" i="115" s="1"/>
  <c r="J130" i="115"/>
  <c r="K130" i="115" s="1"/>
  <c r="J129" i="115"/>
  <c r="K129" i="115" s="1"/>
  <c r="J128" i="115"/>
  <c r="K128" i="115" s="1"/>
  <c r="J127" i="115"/>
  <c r="K127" i="115" s="1"/>
  <c r="J126" i="115"/>
  <c r="K126" i="115" s="1"/>
  <c r="J125" i="115"/>
  <c r="K125" i="115" s="1"/>
  <c r="J124" i="115"/>
  <c r="K124" i="115" s="1"/>
  <c r="J123" i="115"/>
  <c r="K123" i="115" s="1"/>
  <c r="J122" i="115"/>
  <c r="K122" i="115" s="1"/>
  <c r="J121" i="115"/>
  <c r="K121" i="115" s="1"/>
  <c r="J120" i="115"/>
  <c r="K120" i="115" s="1"/>
  <c r="J119" i="115"/>
  <c r="K119" i="115" s="1"/>
  <c r="J118" i="115"/>
  <c r="K118" i="115" s="1"/>
  <c r="J117" i="115"/>
  <c r="K117" i="115" s="1"/>
  <c r="J116" i="115"/>
  <c r="K116" i="115" s="1"/>
  <c r="J115" i="115"/>
  <c r="K115" i="115" s="1"/>
  <c r="J114" i="115"/>
  <c r="K114" i="115" s="1"/>
  <c r="J113" i="115"/>
  <c r="K113" i="115" s="1"/>
  <c r="J112" i="115"/>
  <c r="K112" i="115" s="1"/>
  <c r="J111" i="115"/>
  <c r="K111" i="115" s="1"/>
  <c r="J110" i="115"/>
  <c r="K110" i="115" s="1"/>
  <c r="J109" i="115"/>
  <c r="K109" i="115" s="1"/>
  <c r="J108" i="115"/>
  <c r="K108" i="115" s="1"/>
  <c r="J107" i="115"/>
  <c r="K107" i="115" s="1"/>
  <c r="J106" i="115"/>
  <c r="K106" i="115" s="1"/>
  <c r="J105" i="115"/>
  <c r="K105" i="115" s="1"/>
  <c r="J104" i="115"/>
  <c r="K104" i="115" s="1"/>
  <c r="J103" i="115"/>
  <c r="K103" i="115" s="1"/>
  <c r="J102" i="115"/>
  <c r="K102" i="115" s="1"/>
  <c r="J101" i="115"/>
  <c r="K101" i="115" s="1"/>
  <c r="J100" i="115"/>
  <c r="K100" i="115" s="1"/>
  <c r="J99" i="115"/>
  <c r="K99" i="115" s="1"/>
  <c r="J98" i="115"/>
  <c r="K98" i="115" s="1"/>
  <c r="J97" i="115"/>
  <c r="K97" i="115" s="1"/>
  <c r="J96" i="115"/>
  <c r="K96" i="115" s="1"/>
  <c r="J95" i="115"/>
  <c r="K95" i="115" s="1"/>
  <c r="J94" i="115"/>
  <c r="K94" i="115" s="1"/>
  <c r="J93" i="115"/>
  <c r="K93" i="115" s="1"/>
  <c r="J92" i="115"/>
  <c r="K92" i="115" s="1"/>
  <c r="J91" i="115"/>
  <c r="K91" i="115" s="1"/>
  <c r="J90" i="115"/>
  <c r="K90" i="115" s="1"/>
  <c r="J89" i="115"/>
  <c r="K89" i="115" s="1"/>
  <c r="J88" i="115"/>
  <c r="K88" i="115" s="1"/>
  <c r="J87" i="115"/>
  <c r="K87" i="115" s="1"/>
  <c r="J86" i="115"/>
  <c r="K86" i="115" s="1"/>
  <c r="J85" i="115"/>
  <c r="K85" i="115" s="1"/>
  <c r="J84" i="115"/>
  <c r="K84" i="115" s="1"/>
  <c r="J83" i="115"/>
  <c r="K83" i="115" s="1"/>
  <c r="J82" i="115"/>
  <c r="K82" i="115" s="1"/>
  <c r="J81" i="115"/>
  <c r="K81" i="115" s="1"/>
  <c r="J80" i="115"/>
  <c r="K80" i="115" s="1"/>
  <c r="J79" i="115"/>
  <c r="K79" i="115" s="1"/>
  <c r="J78" i="115"/>
  <c r="K78" i="115" s="1"/>
  <c r="J77" i="115"/>
  <c r="K77" i="115" s="1"/>
  <c r="J76" i="115"/>
  <c r="K76" i="115" s="1"/>
  <c r="J75" i="115"/>
  <c r="K75" i="115" s="1"/>
  <c r="J74" i="115"/>
  <c r="K74" i="115" s="1"/>
  <c r="J73" i="115"/>
  <c r="K73" i="115" s="1"/>
  <c r="J72" i="115"/>
  <c r="K72" i="115" s="1"/>
  <c r="J71" i="115"/>
  <c r="K71" i="115" s="1"/>
  <c r="J70" i="115"/>
  <c r="K70" i="115" s="1"/>
  <c r="J69" i="115"/>
  <c r="K69" i="115" s="1"/>
  <c r="J68" i="115"/>
  <c r="K68" i="115" s="1"/>
  <c r="J67" i="115"/>
  <c r="K67" i="115" s="1"/>
  <c r="J66" i="115"/>
  <c r="K66" i="115" s="1"/>
  <c r="J65" i="115"/>
  <c r="K65" i="115" s="1"/>
  <c r="J64" i="115"/>
  <c r="K64" i="115" s="1"/>
  <c r="J63" i="115"/>
  <c r="K63" i="115" s="1"/>
  <c r="J62" i="115"/>
  <c r="K62" i="115" s="1"/>
  <c r="J61" i="115"/>
  <c r="K61" i="115" s="1"/>
  <c r="J60" i="115"/>
  <c r="K60" i="115" s="1"/>
  <c r="J59" i="115"/>
  <c r="K59" i="115" s="1"/>
  <c r="J58" i="115"/>
  <c r="K58" i="115" s="1"/>
  <c r="J57" i="115"/>
  <c r="K57" i="115" s="1"/>
  <c r="J56" i="115"/>
  <c r="K56" i="115" s="1"/>
  <c r="J55" i="115"/>
  <c r="K55" i="115" s="1"/>
  <c r="J54" i="115"/>
  <c r="K54" i="115" s="1"/>
  <c r="J53" i="115"/>
  <c r="K53" i="115" s="1"/>
  <c r="J52" i="115"/>
  <c r="K52" i="115" s="1"/>
  <c r="J51" i="115"/>
  <c r="K51" i="115" s="1"/>
  <c r="J50" i="115"/>
  <c r="K50" i="115" s="1"/>
  <c r="J49" i="115"/>
  <c r="K49" i="115" s="1"/>
  <c r="J48" i="115"/>
  <c r="K48" i="115" s="1"/>
  <c r="J47" i="115"/>
  <c r="K47" i="115" s="1"/>
  <c r="J46" i="115"/>
  <c r="K46" i="115" s="1"/>
  <c r="J45" i="115"/>
  <c r="K45" i="115" s="1"/>
  <c r="J44" i="115"/>
  <c r="K44" i="115" s="1"/>
  <c r="J43" i="115"/>
  <c r="K43" i="115" s="1"/>
  <c r="J42" i="115"/>
  <c r="K42" i="115" s="1"/>
  <c r="J41" i="115"/>
  <c r="K41" i="115" s="1"/>
  <c r="J40" i="115"/>
  <c r="K40" i="115" s="1"/>
  <c r="J39" i="115"/>
  <c r="K39" i="115" s="1"/>
  <c r="J38" i="115"/>
  <c r="K38" i="115" s="1"/>
  <c r="J37" i="115"/>
  <c r="K37" i="115" s="1"/>
  <c r="J36" i="115"/>
  <c r="K36" i="115" s="1"/>
  <c r="J35" i="115"/>
  <c r="K35" i="115" s="1"/>
  <c r="J34" i="115"/>
  <c r="K34" i="115" s="1"/>
  <c r="J33" i="115"/>
  <c r="K33" i="115" s="1"/>
  <c r="J32" i="115"/>
  <c r="K32" i="115" s="1"/>
  <c r="J31" i="115"/>
  <c r="K31" i="115" s="1"/>
  <c r="J30" i="115"/>
  <c r="K30" i="115" s="1"/>
  <c r="J29" i="115"/>
  <c r="K29" i="115" s="1"/>
  <c r="J28" i="115"/>
  <c r="K28" i="115" s="1"/>
  <c r="J27" i="115"/>
  <c r="K27" i="115" s="1"/>
  <c r="J26" i="115"/>
  <c r="K26" i="115" s="1"/>
  <c r="J25" i="115"/>
  <c r="K25" i="115" s="1"/>
  <c r="J24" i="115"/>
  <c r="K24" i="115" s="1"/>
  <c r="J23" i="115"/>
  <c r="K23" i="115" s="1"/>
  <c r="J22" i="115"/>
  <c r="K22" i="115" s="1"/>
  <c r="J21" i="115"/>
  <c r="K21" i="115" s="1"/>
  <c r="J20" i="115"/>
  <c r="K20" i="115" s="1"/>
  <c r="J19" i="115"/>
  <c r="K19" i="115" s="1"/>
  <c r="J18" i="115"/>
  <c r="K18" i="115" s="1"/>
  <c r="J17" i="115"/>
  <c r="K17" i="115" s="1"/>
  <c r="J16" i="115"/>
  <c r="K16" i="115" s="1"/>
  <c r="J15" i="115"/>
  <c r="K15" i="115" s="1"/>
  <c r="J14" i="115"/>
  <c r="K14" i="115" s="1"/>
  <c r="J13" i="115"/>
  <c r="K13" i="115" s="1"/>
  <c r="J12" i="115"/>
  <c r="K12" i="115" s="1"/>
  <c r="J11" i="115"/>
  <c r="K11" i="115" s="1"/>
  <c r="J10" i="115"/>
  <c r="K10" i="115" s="1"/>
  <c r="J9" i="115"/>
  <c r="K9" i="115" s="1"/>
  <c r="J8" i="115"/>
  <c r="K8" i="115" s="1"/>
  <c r="J7" i="115"/>
  <c r="K7" i="115" s="1"/>
  <c r="J6" i="115"/>
  <c r="K6" i="115" s="1"/>
  <c r="J5" i="115"/>
  <c r="K5" i="115" s="1"/>
  <c r="J4" i="115"/>
  <c r="K4" i="115" s="1"/>
  <c r="K173" i="114"/>
  <c r="K75" i="114"/>
  <c r="K27" i="114"/>
  <c r="K10" i="114"/>
  <c r="K13" i="114" l="1"/>
  <c r="K17" i="114"/>
  <c r="K29" i="114"/>
  <c r="K32" i="114"/>
  <c r="K36" i="114"/>
  <c r="K40" i="114"/>
  <c r="K44" i="114"/>
  <c r="K48" i="114"/>
  <c r="K52" i="114"/>
  <c r="K56" i="114"/>
  <c r="K60" i="114"/>
  <c r="K64" i="114"/>
  <c r="K68" i="114"/>
  <c r="K72" i="114"/>
  <c r="K76" i="114"/>
  <c r="K80" i="114"/>
  <c r="K84" i="114"/>
  <c r="K88" i="114"/>
  <c r="K6" i="114"/>
  <c r="K21" i="114"/>
  <c r="K25" i="114"/>
  <c r="K92" i="114"/>
  <c r="K104" i="114"/>
  <c r="K116" i="114"/>
  <c r="K128" i="114"/>
  <c r="K136" i="114"/>
  <c r="K152" i="114"/>
  <c r="K160" i="114"/>
  <c r="K172" i="114"/>
  <c r="K192" i="114"/>
  <c r="K204" i="114"/>
  <c r="K216" i="114"/>
  <c r="K228" i="114"/>
  <c r="K7" i="114"/>
  <c r="K22" i="114"/>
  <c r="K26" i="114"/>
  <c r="K33" i="114"/>
  <c r="K37" i="114"/>
  <c r="K41" i="114"/>
  <c r="K45" i="114"/>
  <c r="K49" i="114"/>
  <c r="K53" i="114"/>
  <c r="K57" i="114"/>
  <c r="K61" i="114"/>
  <c r="K65" i="114"/>
  <c r="K69" i="114"/>
  <c r="K73" i="114"/>
  <c r="K77" i="114"/>
  <c r="K81" i="114"/>
  <c r="K85" i="114"/>
  <c r="K89" i="114"/>
  <c r="K93" i="114"/>
  <c r="K97" i="114"/>
  <c r="K101" i="114"/>
  <c r="K105" i="114"/>
  <c r="K109" i="114"/>
  <c r="K113" i="114"/>
  <c r="K117" i="114"/>
  <c r="K121" i="114"/>
  <c r="K125" i="114"/>
  <c r="K129" i="114"/>
  <c r="K133" i="114"/>
  <c r="K137" i="114"/>
  <c r="K141" i="114"/>
  <c r="K145" i="114"/>
  <c r="K149" i="114"/>
  <c r="K153" i="114"/>
  <c r="K157" i="114"/>
  <c r="K161" i="114"/>
  <c r="K165" i="114"/>
  <c r="K169" i="114"/>
  <c r="K177" i="114"/>
  <c r="K181" i="114"/>
  <c r="K185" i="114"/>
  <c r="K189" i="114"/>
  <c r="K193" i="114"/>
  <c r="K197" i="114"/>
  <c r="K201" i="114"/>
  <c r="K205" i="114"/>
  <c r="K209" i="114"/>
  <c r="K213" i="114"/>
  <c r="K217" i="114"/>
  <c r="K221" i="114"/>
  <c r="K225" i="114"/>
  <c r="K229" i="114"/>
  <c r="K100" i="114"/>
  <c r="K112" i="114"/>
  <c r="K124" i="114"/>
  <c r="K140" i="114"/>
  <c r="K148" i="114"/>
  <c r="K168" i="114"/>
  <c r="K180" i="114"/>
  <c r="K188" i="114"/>
  <c r="K200" i="114"/>
  <c r="K212" i="114"/>
  <c r="K224" i="114"/>
  <c r="K11" i="114"/>
  <c r="K4" i="114"/>
  <c r="K8" i="114"/>
  <c r="K12" i="114"/>
  <c r="K15" i="114"/>
  <c r="K19" i="114"/>
  <c r="K23" i="114"/>
  <c r="K30" i="114"/>
  <c r="K34" i="114"/>
  <c r="K38" i="114"/>
  <c r="K42" i="114"/>
  <c r="K46" i="114"/>
  <c r="K50" i="114"/>
  <c r="K54" i="114"/>
  <c r="K58" i="114"/>
  <c r="K62" i="114"/>
  <c r="K66" i="114"/>
  <c r="K70" i="114"/>
  <c r="K74" i="114"/>
  <c r="K78" i="114"/>
  <c r="K82" i="114"/>
  <c r="K86" i="114"/>
  <c r="K90" i="114"/>
  <c r="K94" i="114"/>
  <c r="K98" i="114"/>
  <c r="K102" i="114"/>
  <c r="K106" i="114"/>
  <c r="K110" i="114"/>
  <c r="K114" i="114"/>
  <c r="K118" i="114"/>
  <c r="K122" i="114"/>
  <c r="K126" i="114"/>
  <c r="K130" i="114"/>
  <c r="K134" i="114"/>
  <c r="K138" i="114"/>
  <c r="K142" i="114"/>
  <c r="K146" i="114"/>
  <c r="K150" i="114"/>
  <c r="K154" i="114"/>
  <c r="K158" i="114"/>
  <c r="K162" i="114"/>
  <c r="K166" i="114"/>
  <c r="K170" i="114"/>
  <c r="K174" i="114"/>
  <c r="K178" i="114"/>
  <c r="K182" i="114"/>
  <c r="K186" i="114"/>
  <c r="K190" i="114"/>
  <c r="J190" i="91"/>
  <c r="M190" i="91" s="1"/>
  <c r="K194" i="114"/>
  <c r="J194" i="91"/>
  <c r="M194" i="91" s="1"/>
  <c r="K198" i="114"/>
  <c r="J198" i="91"/>
  <c r="M198" i="91" s="1"/>
  <c r="K202" i="114"/>
  <c r="J202" i="91"/>
  <c r="M202" i="91" s="1"/>
  <c r="K206" i="114"/>
  <c r="J206" i="91"/>
  <c r="M206" i="91" s="1"/>
  <c r="K210" i="114"/>
  <c r="J210" i="91"/>
  <c r="M210" i="91" s="1"/>
  <c r="K214" i="114"/>
  <c r="J214" i="91"/>
  <c r="M214" i="91" s="1"/>
  <c r="K218" i="114"/>
  <c r="J218" i="91"/>
  <c r="M218" i="91" s="1"/>
  <c r="K222" i="114"/>
  <c r="J222" i="91"/>
  <c r="M222" i="91" s="1"/>
  <c r="K226" i="114"/>
  <c r="J226" i="91"/>
  <c r="M226" i="91" s="1"/>
  <c r="K96" i="114"/>
  <c r="K108" i="114"/>
  <c r="K120" i="114"/>
  <c r="K132" i="114"/>
  <c r="K144" i="114"/>
  <c r="K156" i="114"/>
  <c r="K164" i="114"/>
  <c r="K176" i="114"/>
  <c r="K184" i="114"/>
  <c r="K196" i="114"/>
  <c r="J196" i="91"/>
  <c r="M196" i="91" s="1"/>
  <c r="K208" i="114"/>
  <c r="J208" i="91"/>
  <c r="M208" i="91" s="1"/>
  <c r="K220" i="114"/>
  <c r="J220" i="91"/>
  <c r="M220" i="91" s="1"/>
  <c r="K5" i="114"/>
  <c r="K9" i="114"/>
  <c r="K16" i="114"/>
  <c r="K20" i="114"/>
  <c r="K24" i="114"/>
  <c r="K31" i="114"/>
  <c r="K35" i="114"/>
  <c r="K39" i="114"/>
  <c r="K43" i="114"/>
  <c r="K47" i="114"/>
  <c r="K51" i="114"/>
  <c r="K55" i="114"/>
  <c r="K59" i="114"/>
  <c r="K63" i="114"/>
  <c r="K67" i="114"/>
  <c r="K71" i="114"/>
  <c r="K79" i="114"/>
  <c r="K83" i="114"/>
  <c r="K87" i="114"/>
  <c r="K91" i="114"/>
  <c r="K95" i="114"/>
  <c r="K99" i="114"/>
  <c r="K103" i="114"/>
  <c r="K107" i="114"/>
  <c r="K111" i="114"/>
  <c r="K115" i="114"/>
  <c r="K119" i="114"/>
  <c r="K123" i="114"/>
  <c r="K127" i="114"/>
  <c r="K131" i="114"/>
  <c r="K135" i="114"/>
  <c r="K139" i="114"/>
  <c r="K143" i="114"/>
  <c r="K147" i="114"/>
  <c r="K151" i="114"/>
  <c r="K155" i="114"/>
  <c r="K159" i="114"/>
  <c r="K163" i="114"/>
  <c r="K167" i="114"/>
  <c r="K171" i="114"/>
  <c r="K175" i="114"/>
  <c r="K179" i="114"/>
  <c r="K183" i="114"/>
  <c r="K187" i="114"/>
  <c r="K191" i="114"/>
  <c r="K195" i="114"/>
  <c r="K199" i="114"/>
  <c r="K203" i="114"/>
  <c r="K207" i="114"/>
  <c r="K211" i="114"/>
  <c r="K215" i="114"/>
  <c r="K219" i="114"/>
  <c r="K223" i="114"/>
  <c r="K227" i="114"/>
  <c r="K173" i="117"/>
  <c r="K28" i="114"/>
  <c r="K18" i="114"/>
  <c r="K14" i="114"/>
  <c r="L230" i="91"/>
  <c r="J222" i="113"/>
  <c r="K222" i="113" s="1"/>
  <c r="J223" i="113"/>
  <c r="K223" i="113" s="1"/>
  <c r="J224" i="113"/>
  <c r="K224" i="113" s="1"/>
  <c r="J225" i="113"/>
  <c r="J190" i="113"/>
  <c r="K190" i="113" s="1"/>
  <c r="J191" i="113"/>
  <c r="K191" i="113" s="1"/>
  <c r="J192" i="113"/>
  <c r="K192" i="113" s="1"/>
  <c r="J193" i="113"/>
  <c r="J194" i="113"/>
  <c r="K194" i="113" s="1"/>
  <c r="J195" i="113"/>
  <c r="K195" i="113" s="1"/>
  <c r="J196" i="113"/>
  <c r="K196" i="113" s="1"/>
  <c r="J197" i="113"/>
  <c r="J198" i="113"/>
  <c r="K198" i="113" s="1"/>
  <c r="J199" i="113"/>
  <c r="K199" i="113" s="1"/>
  <c r="J200" i="113"/>
  <c r="K200" i="113" s="1"/>
  <c r="J201" i="113"/>
  <c r="J202" i="113"/>
  <c r="K202" i="113" s="1"/>
  <c r="J203" i="113"/>
  <c r="K203" i="113" s="1"/>
  <c r="J204" i="113"/>
  <c r="K204" i="113" s="1"/>
  <c r="J205" i="113"/>
  <c r="J206" i="113"/>
  <c r="K206" i="113" s="1"/>
  <c r="J207" i="113"/>
  <c r="K207" i="113" s="1"/>
  <c r="J208" i="113"/>
  <c r="K208" i="113" s="1"/>
  <c r="J209" i="113"/>
  <c r="J210" i="113"/>
  <c r="K210" i="113" s="1"/>
  <c r="J211" i="113"/>
  <c r="K211" i="113" s="1"/>
  <c r="J212" i="113"/>
  <c r="K212" i="113" s="1"/>
  <c r="J213" i="113"/>
  <c r="J214" i="113"/>
  <c r="K214" i="113" s="1"/>
  <c r="J215" i="113"/>
  <c r="K215" i="113" s="1"/>
  <c r="J216" i="113"/>
  <c r="K216" i="113" s="1"/>
  <c r="J217" i="113"/>
  <c r="J218" i="113"/>
  <c r="K218" i="113" s="1"/>
  <c r="J219" i="113"/>
  <c r="K219" i="113" s="1"/>
  <c r="J220" i="113"/>
  <c r="K220" i="113" s="1"/>
  <c r="J221" i="113"/>
  <c r="J226" i="113"/>
  <c r="K226" i="113" s="1"/>
  <c r="J227" i="113"/>
  <c r="K227" i="113" s="1"/>
  <c r="J48" i="113"/>
  <c r="K48" i="113" s="1"/>
  <c r="J49" i="113"/>
  <c r="J50" i="113"/>
  <c r="K50" i="113" s="1"/>
  <c r="J51" i="113"/>
  <c r="J52" i="113"/>
  <c r="K52" i="113" s="1"/>
  <c r="J53" i="113"/>
  <c r="J54" i="113"/>
  <c r="K54" i="113" s="1"/>
  <c r="J55" i="113"/>
  <c r="K55" i="113" s="1"/>
  <c r="J56" i="113"/>
  <c r="K56" i="113" s="1"/>
  <c r="J57" i="113"/>
  <c r="J58" i="113"/>
  <c r="K58" i="113" s="1"/>
  <c r="J59" i="113"/>
  <c r="J60" i="113"/>
  <c r="K60" i="113" s="1"/>
  <c r="J61" i="113"/>
  <c r="J62" i="113"/>
  <c r="K62" i="113" s="1"/>
  <c r="J63" i="113"/>
  <c r="K63" i="113" s="1"/>
  <c r="J64" i="113"/>
  <c r="K64" i="113" s="1"/>
  <c r="J65" i="113"/>
  <c r="J66" i="113"/>
  <c r="K66" i="113" s="1"/>
  <c r="J67" i="113"/>
  <c r="J68" i="113"/>
  <c r="K68" i="113" s="1"/>
  <c r="J69" i="113"/>
  <c r="J70" i="113"/>
  <c r="K70" i="113" s="1"/>
  <c r="J71" i="113"/>
  <c r="K71" i="113" s="1"/>
  <c r="J72" i="113"/>
  <c r="K72" i="113" s="1"/>
  <c r="J73" i="113"/>
  <c r="J74" i="113"/>
  <c r="K74" i="113" s="1"/>
  <c r="J75" i="113"/>
  <c r="J76" i="113"/>
  <c r="K76" i="113" s="1"/>
  <c r="J77" i="113"/>
  <c r="J78" i="113"/>
  <c r="K78" i="113" s="1"/>
  <c r="J79" i="113"/>
  <c r="J80" i="113"/>
  <c r="K80" i="113" s="1"/>
  <c r="J81" i="113"/>
  <c r="J82" i="113"/>
  <c r="K82" i="113" s="1"/>
  <c r="J83" i="113"/>
  <c r="K83" i="113" s="1"/>
  <c r="J84" i="113"/>
  <c r="K84" i="113" s="1"/>
  <c r="J85" i="113"/>
  <c r="J86" i="113"/>
  <c r="K86" i="113" s="1"/>
  <c r="J87" i="113"/>
  <c r="K87" i="113" s="1"/>
  <c r="J88" i="113"/>
  <c r="K88" i="113" s="1"/>
  <c r="J89" i="113"/>
  <c r="J90" i="113"/>
  <c r="K90" i="113" s="1"/>
  <c r="J91" i="113"/>
  <c r="K91" i="113" s="1"/>
  <c r="J92" i="113"/>
  <c r="K92" i="113" s="1"/>
  <c r="J93" i="113"/>
  <c r="J94" i="113"/>
  <c r="K94" i="113" s="1"/>
  <c r="J95" i="113"/>
  <c r="K95" i="113" s="1"/>
  <c r="J96" i="113"/>
  <c r="K96" i="113" s="1"/>
  <c r="J97" i="113"/>
  <c r="J98" i="113"/>
  <c r="K98" i="113" s="1"/>
  <c r="J99" i="113"/>
  <c r="K99" i="113" s="1"/>
  <c r="J100" i="113"/>
  <c r="K100" i="113" s="1"/>
  <c r="J101" i="113"/>
  <c r="J102" i="113"/>
  <c r="K102" i="113" s="1"/>
  <c r="J103" i="113"/>
  <c r="K103" i="113" s="1"/>
  <c r="J104" i="113"/>
  <c r="K104" i="113" s="1"/>
  <c r="J105" i="113"/>
  <c r="J106" i="113"/>
  <c r="K106" i="113" s="1"/>
  <c r="J107" i="113"/>
  <c r="K107" i="113" s="1"/>
  <c r="J108" i="113"/>
  <c r="K108" i="113" s="1"/>
  <c r="J109" i="113"/>
  <c r="J110" i="113"/>
  <c r="K110" i="113" s="1"/>
  <c r="J111" i="113"/>
  <c r="K111" i="113" s="1"/>
  <c r="J112" i="113"/>
  <c r="K112" i="113" s="1"/>
  <c r="J113" i="113"/>
  <c r="J114" i="113"/>
  <c r="K114" i="113" s="1"/>
  <c r="J115" i="113"/>
  <c r="K115" i="113" s="1"/>
  <c r="J116" i="113"/>
  <c r="K116" i="113" s="1"/>
  <c r="J117" i="113"/>
  <c r="J118" i="113"/>
  <c r="K118" i="113" s="1"/>
  <c r="J119" i="113"/>
  <c r="K119" i="113" s="1"/>
  <c r="J120" i="113"/>
  <c r="J121" i="113"/>
  <c r="J122" i="113"/>
  <c r="J123" i="113"/>
  <c r="K123" i="113" s="1"/>
  <c r="J124" i="113"/>
  <c r="J125" i="113"/>
  <c r="J126" i="113"/>
  <c r="J127" i="113"/>
  <c r="K127" i="113" s="1"/>
  <c r="J128" i="113"/>
  <c r="J129" i="113"/>
  <c r="J130" i="113"/>
  <c r="J131" i="113"/>
  <c r="K131" i="113" s="1"/>
  <c r="J132" i="113"/>
  <c r="J133" i="113"/>
  <c r="J134" i="113"/>
  <c r="J135" i="113"/>
  <c r="K135" i="113" s="1"/>
  <c r="J136" i="113"/>
  <c r="J137" i="113"/>
  <c r="J138" i="113"/>
  <c r="J139" i="113"/>
  <c r="K139" i="113" s="1"/>
  <c r="J140" i="113"/>
  <c r="J141" i="113"/>
  <c r="J142" i="113"/>
  <c r="J143" i="113"/>
  <c r="K143" i="113" s="1"/>
  <c r="J144" i="113"/>
  <c r="J145" i="113"/>
  <c r="J146" i="113"/>
  <c r="J147" i="113"/>
  <c r="K147" i="113" s="1"/>
  <c r="J148" i="113"/>
  <c r="J149" i="113"/>
  <c r="J150" i="113"/>
  <c r="J151" i="113"/>
  <c r="K151" i="113" s="1"/>
  <c r="J152" i="113"/>
  <c r="J153" i="113"/>
  <c r="J154" i="113"/>
  <c r="J155" i="113"/>
  <c r="K155" i="113" s="1"/>
  <c r="J156" i="113"/>
  <c r="J157" i="113"/>
  <c r="J158" i="113"/>
  <c r="J159" i="113"/>
  <c r="K159" i="113" s="1"/>
  <c r="J160" i="113"/>
  <c r="J161" i="113"/>
  <c r="J162" i="113"/>
  <c r="J163" i="113"/>
  <c r="K163" i="113" s="1"/>
  <c r="J164" i="113"/>
  <c r="J165" i="113"/>
  <c r="J166" i="113"/>
  <c r="J167" i="113"/>
  <c r="K167" i="113" s="1"/>
  <c r="J168" i="113"/>
  <c r="J169" i="113"/>
  <c r="J170" i="113"/>
  <c r="J171" i="113"/>
  <c r="K171" i="113" s="1"/>
  <c r="J172" i="113"/>
  <c r="J173" i="113"/>
  <c r="K173" i="113" s="1"/>
  <c r="J174" i="113"/>
  <c r="J175" i="113"/>
  <c r="K175" i="113" s="1"/>
  <c r="J176" i="113"/>
  <c r="J177" i="113"/>
  <c r="J178" i="113"/>
  <c r="J179" i="113"/>
  <c r="K179" i="113" s="1"/>
  <c r="J180" i="113"/>
  <c r="J181" i="113"/>
  <c r="J182" i="113"/>
  <c r="J183" i="113"/>
  <c r="K183" i="113" s="1"/>
  <c r="J184" i="113"/>
  <c r="J185" i="113"/>
  <c r="J186" i="113"/>
  <c r="J187" i="113"/>
  <c r="K187" i="113" s="1"/>
  <c r="J188" i="113"/>
  <c r="J189" i="113"/>
  <c r="J228" i="113"/>
  <c r="J229" i="113"/>
  <c r="J4" i="113"/>
  <c r="J5" i="113"/>
  <c r="J6" i="113"/>
  <c r="J7" i="113"/>
  <c r="J8" i="113"/>
  <c r="J9" i="113"/>
  <c r="J10" i="113"/>
  <c r="J11" i="113"/>
  <c r="J12" i="113"/>
  <c r="J13" i="113"/>
  <c r="J14" i="113"/>
  <c r="J15" i="113"/>
  <c r="J16" i="113"/>
  <c r="J17" i="113"/>
  <c r="J18" i="113"/>
  <c r="J19" i="113"/>
  <c r="J20" i="113"/>
  <c r="K20" i="113" s="1"/>
  <c r="J21" i="113"/>
  <c r="J22" i="113"/>
  <c r="J23" i="113"/>
  <c r="J24" i="113"/>
  <c r="J25" i="113"/>
  <c r="J26" i="113"/>
  <c r="J27" i="113"/>
  <c r="J28" i="113"/>
  <c r="J29" i="113"/>
  <c r="J30" i="113"/>
  <c r="J31" i="113"/>
  <c r="K31" i="113" s="1"/>
  <c r="J32" i="113"/>
  <c r="J33" i="113"/>
  <c r="J34" i="113"/>
  <c r="J35" i="113"/>
  <c r="J36" i="113"/>
  <c r="J37" i="113"/>
  <c r="J38" i="113"/>
  <c r="J39" i="113"/>
  <c r="K39" i="113" s="1"/>
  <c r="J40" i="113"/>
  <c r="J41" i="113"/>
  <c r="J42" i="113"/>
  <c r="J43" i="113"/>
  <c r="J44" i="113"/>
  <c r="J45" i="113"/>
  <c r="J46" i="113"/>
  <c r="J47" i="113"/>
  <c r="K47" i="113" s="1"/>
  <c r="K15" i="113" l="1"/>
  <c r="J15" i="91"/>
  <c r="K15" i="91" s="1"/>
  <c r="K79" i="113"/>
  <c r="J79" i="91"/>
  <c r="K79" i="91" s="1"/>
  <c r="K51" i="113"/>
  <c r="J51" i="91"/>
  <c r="K51" i="91" s="1"/>
  <c r="K46" i="113"/>
  <c r="J46" i="91"/>
  <c r="M46" i="91" s="1"/>
  <c r="K42" i="113"/>
  <c r="J42" i="91"/>
  <c r="M42" i="91" s="1"/>
  <c r="K38" i="113"/>
  <c r="J38" i="91"/>
  <c r="M38" i="91" s="1"/>
  <c r="K34" i="113"/>
  <c r="J34" i="91"/>
  <c r="M34" i="91" s="1"/>
  <c r="K30" i="113"/>
  <c r="J30" i="91"/>
  <c r="M30" i="91" s="1"/>
  <c r="K26" i="113"/>
  <c r="J26" i="91"/>
  <c r="M26" i="91" s="1"/>
  <c r="K22" i="113"/>
  <c r="J22" i="91"/>
  <c r="M22" i="91" s="1"/>
  <c r="K18" i="113"/>
  <c r="J18" i="91"/>
  <c r="M18" i="91" s="1"/>
  <c r="K14" i="113"/>
  <c r="J14" i="91"/>
  <c r="M14" i="91" s="1"/>
  <c r="K6" i="113"/>
  <c r="J6" i="91"/>
  <c r="K228" i="113"/>
  <c r="J228" i="91"/>
  <c r="M228" i="91" s="1"/>
  <c r="K186" i="113"/>
  <c r="J186" i="91"/>
  <c r="M186" i="91" s="1"/>
  <c r="K182" i="113"/>
  <c r="J182" i="91"/>
  <c r="M182" i="91" s="1"/>
  <c r="K178" i="113"/>
  <c r="J178" i="91"/>
  <c r="M178" i="91" s="1"/>
  <c r="K174" i="113"/>
  <c r="J174" i="91"/>
  <c r="M174" i="91" s="1"/>
  <c r="K170" i="113"/>
  <c r="J170" i="91"/>
  <c r="M170" i="91" s="1"/>
  <c r="K166" i="113"/>
  <c r="J166" i="91"/>
  <c r="M166" i="91" s="1"/>
  <c r="K162" i="113"/>
  <c r="J162" i="91"/>
  <c r="M162" i="91" s="1"/>
  <c r="K158" i="113"/>
  <c r="J158" i="91"/>
  <c r="M158" i="91" s="1"/>
  <c r="K154" i="113"/>
  <c r="J154" i="91"/>
  <c r="M154" i="91" s="1"/>
  <c r="K150" i="113"/>
  <c r="J150" i="91"/>
  <c r="M150" i="91" s="1"/>
  <c r="K146" i="113"/>
  <c r="J146" i="91"/>
  <c r="M146" i="91" s="1"/>
  <c r="K142" i="113"/>
  <c r="J142" i="91"/>
  <c r="M142" i="91" s="1"/>
  <c r="K138" i="113"/>
  <c r="J138" i="91"/>
  <c r="M138" i="91" s="1"/>
  <c r="K134" i="113"/>
  <c r="J134" i="91"/>
  <c r="M134" i="91" s="1"/>
  <c r="K130" i="113"/>
  <c r="J130" i="91"/>
  <c r="M130" i="91" s="1"/>
  <c r="K126" i="113"/>
  <c r="J126" i="91"/>
  <c r="M126" i="91" s="1"/>
  <c r="K122" i="113"/>
  <c r="J122" i="91"/>
  <c r="M122" i="91" s="1"/>
  <c r="J227" i="91"/>
  <c r="M227" i="91" s="1"/>
  <c r="J219" i="91"/>
  <c r="M219" i="91" s="1"/>
  <c r="J211" i="91"/>
  <c r="M211" i="91" s="1"/>
  <c r="J203" i="91"/>
  <c r="M203" i="91" s="1"/>
  <c r="J195" i="91"/>
  <c r="M195" i="91" s="1"/>
  <c r="J187" i="91"/>
  <c r="M187" i="91" s="1"/>
  <c r="J179" i="91"/>
  <c r="M179" i="91" s="1"/>
  <c r="J171" i="91"/>
  <c r="M171" i="91" s="1"/>
  <c r="J163" i="91"/>
  <c r="M163" i="91" s="1"/>
  <c r="J155" i="91"/>
  <c r="M155" i="91" s="1"/>
  <c r="J147" i="91"/>
  <c r="M147" i="91" s="1"/>
  <c r="J139" i="91"/>
  <c r="M139" i="91" s="1"/>
  <c r="J131" i="91"/>
  <c r="M131" i="91" s="1"/>
  <c r="J123" i="91"/>
  <c r="M123" i="91" s="1"/>
  <c r="J115" i="91"/>
  <c r="M115" i="91" s="1"/>
  <c r="J107" i="91"/>
  <c r="M107" i="91" s="1"/>
  <c r="J99" i="91"/>
  <c r="M99" i="91" s="1"/>
  <c r="J91" i="91"/>
  <c r="M91" i="91" s="1"/>
  <c r="J83" i="91"/>
  <c r="M83" i="91" s="1"/>
  <c r="J47" i="91"/>
  <c r="K47" i="91" s="1"/>
  <c r="K35" i="113"/>
  <c r="J35" i="91"/>
  <c r="K35" i="91" s="1"/>
  <c r="K19" i="113"/>
  <c r="J19" i="91"/>
  <c r="K19" i="91" s="1"/>
  <c r="K229" i="113"/>
  <c r="J229" i="91"/>
  <c r="M229" i="91" s="1"/>
  <c r="K41" i="113"/>
  <c r="J41" i="91"/>
  <c r="M41" i="91" s="1"/>
  <c r="K33" i="113"/>
  <c r="J33" i="91"/>
  <c r="M33" i="91" s="1"/>
  <c r="K25" i="113"/>
  <c r="J25" i="91"/>
  <c r="M25" i="91" s="1"/>
  <c r="K17" i="113"/>
  <c r="J17" i="91"/>
  <c r="K9" i="113"/>
  <c r="J9" i="91"/>
  <c r="M9" i="91" s="1"/>
  <c r="K189" i="113"/>
  <c r="J189" i="91"/>
  <c r="M189" i="91" s="1"/>
  <c r="K181" i="113"/>
  <c r="J181" i="91"/>
  <c r="M181" i="91" s="1"/>
  <c r="K177" i="113"/>
  <c r="J177" i="91"/>
  <c r="K169" i="113"/>
  <c r="J169" i="91"/>
  <c r="M169" i="91" s="1"/>
  <c r="K161" i="113"/>
  <c r="J161" i="91"/>
  <c r="M161" i="91" s="1"/>
  <c r="K153" i="113"/>
  <c r="J153" i="91"/>
  <c r="M153" i="91" s="1"/>
  <c r="K149" i="113"/>
  <c r="J149" i="91"/>
  <c r="M149" i="91" s="1"/>
  <c r="K145" i="113"/>
  <c r="J145" i="91"/>
  <c r="M145" i="91" s="1"/>
  <c r="K141" i="113"/>
  <c r="J141" i="91"/>
  <c r="K137" i="113"/>
  <c r="J137" i="91"/>
  <c r="M137" i="91" s="1"/>
  <c r="K133" i="113"/>
  <c r="J133" i="91"/>
  <c r="M133" i="91" s="1"/>
  <c r="K129" i="113"/>
  <c r="J129" i="91"/>
  <c r="M129" i="91" s="1"/>
  <c r="K125" i="113"/>
  <c r="J125" i="91"/>
  <c r="M125" i="91" s="1"/>
  <c r="K121" i="113"/>
  <c r="J121" i="91"/>
  <c r="M121" i="91" s="1"/>
  <c r="K117" i="113"/>
  <c r="J117" i="91"/>
  <c r="M117" i="91" s="1"/>
  <c r="K113" i="113"/>
  <c r="J113" i="91"/>
  <c r="M113" i="91" s="1"/>
  <c r="K109" i="113"/>
  <c r="J109" i="91"/>
  <c r="M109" i="91" s="1"/>
  <c r="K105" i="113"/>
  <c r="J105" i="91"/>
  <c r="M105" i="91" s="1"/>
  <c r="K101" i="113"/>
  <c r="J101" i="91"/>
  <c r="M101" i="91" s="1"/>
  <c r="K97" i="113"/>
  <c r="J97" i="91"/>
  <c r="M97" i="91" s="1"/>
  <c r="K93" i="113"/>
  <c r="J93" i="91"/>
  <c r="M93" i="91" s="1"/>
  <c r="K89" i="113"/>
  <c r="J89" i="91"/>
  <c r="M89" i="91" s="1"/>
  <c r="K85" i="113"/>
  <c r="J85" i="91"/>
  <c r="M85" i="91" s="1"/>
  <c r="K81" i="113"/>
  <c r="J81" i="91"/>
  <c r="K77" i="113"/>
  <c r="J77" i="91"/>
  <c r="K73" i="113"/>
  <c r="J73" i="91"/>
  <c r="M73" i="91" s="1"/>
  <c r="K69" i="113"/>
  <c r="J69" i="91"/>
  <c r="M69" i="91" s="1"/>
  <c r="K65" i="113"/>
  <c r="J65" i="91"/>
  <c r="M65" i="91" s="1"/>
  <c r="K61" i="113"/>
  <c r="J61" i="91"/>
  <c r="M61" i="91" s="1"/>
  <c r="K57" i="113"/>
  <c r="J57" i="91"/>
  <c r="M57" i="91" s="1"/>
  <c r="K53" i="113"/>
  <c r="J53" i="91"/>
  <c r="M53" i="91" s="1"/>
  <c r="K49" i="113"/>
  <c r="J49" i="91"/>
  <c r="K221" i="113"/>
  <c r="J221" i="91"/>
  <c r="M221" i="91" s="1"/>
  <c r="K217" i="113"/>
  <c r="J217" i="91"/>
  <c r="M217" i="91" s="1"/>
  <c r="K213" i="113"/>
  <c r="J213" i="91"/>
  <c r="M213" i="91" s="1"/>
  <c r="K209" i="113"/>
  <c r="J209" i="91"/>
  <c r="M209" i="91" s="1"/>
  <c r="K205" i="113"/>
  <c r="J205" i="91"/>
  <c r="M205" i="91" s="1"/>
  <c r="K201" i="113"/>
  <c r="J201" i="91"/>
  <c r="M201" i="91" s="1"/>
  <c r="K197" i="113"/>
  <c r="J197" i="91"/>
  <c r="M197" i="91" s="1"/>
  <c r="K193" i="113"/>
  <c r="J193" i="91"/>
  <c r="M193" i="91" s="1"/>
  <c r="K225" i="113"/>
  <c r="J225" i="91"/>
  <c r="M225" i="91" s="1"/>
  <c r="J55" i="91"/>
  <c r="J20" i="91"/>
  <c r="M20" i="91" s="1"/>
  <c r="K43" i="113"/>
  <c r="J43" i="91"/>
  <c r="K43" i="91" s="1"/>
  <c r="K11" i="113"/>
  <c r="J11" i="91"/>
  <c r="K11" i="91" s="1"/>
  <c r="K45" i="113"/>
  <c r="J45" i="91"/>
  <c r="M45" i="91" s="1"/>
  <c r="K37" i="113"/>
  <c r="J37" i="91"/>
  <c r="M37" i="91" s="1"/>
  <c r="K29" i="113"/>
  <c r="J29" i="91"/>
  <c r="M29" i="91" s="1"/>
  <c r="K21" i="113"/>
  <c r="J21" i="91"/>
  <c r="M21" i="91" s="1"/>
  <c r="K13" i="113"/>
  <c r="J13" i="91"/>
  <c r="K5" i="113"/>
  <c r="J5" i="91"/>
  <c r="M5" i="91" s="1"/>
  <c r="K185" i="113"/>
  <c r="J185" i="91"/>
  <c r="M185" i="91" s="1"/>
  <c r="K165" i="113"/>
  <c r="J165" i="91"/>
  <c r="M165" i="91" s="1"/>
  <c r="K157" i="113"/>
  <c r="J157" i="91"/>
  <c r="M157" i="91" s="1"/>
  <c r="K44" i="113"/>
  <c r="J44" i="91"/>
  <c r="K40" i="113"/>
  <c r="J40" i="91"/>
  <c r="K36" i="113"/>
  <c r="J36" i="91"/>
  <c r="K32" i="113"/>
  <c r="J32" i="91"/>
  <c r="M32" i="91" s="1"/>
  <c r="K28" i="113"/>
  <c r="J28" i="91"/>
  <c r="M28" i="91" s="1"/>
  <c r="K24" i="113"/>
  <c r="J24" i="91"/>
  <c r="M24" i="91" s="1"/>
  <c r="K16" i="113"/>
  <c r="J16" i="91"/>
  <c r="K16" i="91" s="1"/>
  <c r="K12" i="113"/>
  <c r="J12" i="91"/>
  <c r="M12" i="91" s="1"/>
  <c r="K8" i="113"/>
  <c r="J8" i="91"/>
  <c r="M8" i="91" s="1"/>
  <c r="K4" i="113"/>
  <c r="M4" i="91"/>
  <c r="K188" i="113"/>
  <c r="J188" i="91"/>
  <c r="M188" i="91" s="1"/>
  <c r="K184" i="113"/>
  <c r="J184" i="91"/>
  <c r="M184" i="91" s="1"/>
  <c r="K180" i="113"/>
  <c r="J180" i="91"/>
  <c r="M180" i="91" s="1"/>
  <c r="K176" i="113"/>
  <c r="J176" i="91"/>
  <c r="M176" i="91" s="1"/>
  <c r="K172" i="113"/>
  <c r="J172" i="91"/>
  <c r="K168" i="113"/>
  <c r="J168" i="91"/>
  <c r="M168" i="91" s="1"/>
  <c r="K164" i="113"/>
  <c r="J164" i="91"/>
  <c r="M164" i="91" s="1"/>
  <c r="K160" i="113"/>
  <c r="J160" i="91"/>
  <c r="M160" i="91" s="1"/>
  <c r="K156" i="113"/>
  <c r="J156" i="91"/>
  <c r="M156" i="91" s="1"/>
  <c r="K152" i="113"/>
  <c r="J152" i="91"/>
  <c r="K148" i="113"/>
  <c r="J148" i="91"/>
  <c r="M148" i="91" s="1"/>
  <c r="K144" i="113"/>
  <c r="J144" i="91"/>
  <c r="M144" i="91" s="1"/>
  <c r="K140" i="113"/>
  <c r="J140" i="91"/>
  <c r="M140" i="91" s="1"/>
  <c r="K136" i="113"/>
  <c r="J136" i="91"/>
  <c r="M136" i="91" s="1"/>
  <c r="K132" i="113"/>
  <c r="J132" i="91"/>
  <c r="M132" i="91" s="1"/>
  <c r="K128" i="113"/>
  <c r="J128" i="91"/>
  <c r="M128" i="91" s="1"/>
  <c r="K124" i="113"/>
  <c r="J124" i="91"/>
  <c r="M124" i="91" s="1"/>
  <c r="K120" i="113"/>
  <c r="J120" i="91"/>
  <c r="M120" i="91" s="1"/>
  <c r="J223" i="91"/>
  <c r="M223" i="91" s="1"/>
  <c r="J215" i="91"/>
  <c r="M215" i="91" s="1"/>
  <c r="J207" i="91"/>
  <c r="M207" i="91" s="1"/>
  <c r="J199" i="91"/>
  <c r="M199" i="91" s="1"/>
  <c r="J191" i="91"/>
  <c r="M191" i="91" s="1"/>
  <c r="J183" i="91"/>
  <c r="M183" i="91" s="1"/>
  <c r="J175" i="91"/>
  <c r="M175" i="91" s="1"/>
  <c r="J167" i="91"/>
  <c r="M167" i="91" s="1"/>
  <c r="J159" i="91"/>
  <c r="M159" i="91" s="1"/>
  <c r="J151" i="91"/>
  <c r="M151" i="91" s="1"/>
  <c r="J143" i="91"/>
  <c r="M143" i="91" s="1"/>
  <c r="J135" i="91"/>
  <c r="M135" i="91" s="1"/>
  <c r="J127" i="91"/>
  <c r="M127" i="91" s="1"/>
  <c r="J119" i="91"/>
  <c r="M119" i="91" s="1"/>
  <c r="J111" i="91"/>
  <c r="M111" i="91" s="1"/>
  <c r="J103" i="91"/>
  <c r="K103" i="91" s="1"/>
  <c r="J95" i="91"/>
  <c r="K95" i="91" s="1"/>
  <c r="J87" i="91"/>
  <c r="K87" i="91" s="1"/>
  <c r="J63" i="91"/>
  <c r="M63" i="91" s="1"/>
  <c r="J31" i="91"/>
  <c r="M31" i="91" s="1"/>
  <c r="K23" i="113"/>
  <c r="J23" i="91"/>
  <c r="K23" i="91" s="1"/>
  <c r="K7" i="113"/>
  <c r="J7" i="91"/>
  <c r="K7" i="91" s="1"/>
  <c r="K67" i="113"/>
  <c r="J67" i="91"/>
  <c r="K67" i="91" s="1"/>
  <c r="K59" i="113"/>
  <c r="J59" i="91"/>
  <c r="K59" i="91" s="1"/>
  <c r="J71" i="91"/>
  <c r="M71" i="91" s="1"/>
  <c r="J39" i="91"/>
  <c r="M39" i="91" s="1"/>
  <c r="J96" i="91"/>
  <c r="M96" i="91" s="1"/>
  <c r="J118" i="91"/>
  <c r="M118" i="91" s="1"/>
  <c r="J110" i="91"/>
  <c r="M110" i="91" s="1"/>
  <c r="J102" i="91"/>
  <c r="M102" i="91" s="1"/>
  <c r="J94" i="91"/>
  <c r="M94" i="91" s="1"/>
  <c r="J86" i="91"/>
  <c r="M86" i="91" s="1"/>
  <c r="J78" i="91"/>
  <c r="M78" i="91" s="1"/>
  <c r="J70" i="91"/>
  <c r="M70" i="91" s="1"/>
  <c r="J62" i="91"/>
  <c r="M62" i="91" s="1"/>
  <c r="J54" i="91"/>
  <c r="M54" i="91" s="1"/>
  <c r="J224" i="91"/>
  <c r="M224" i="91" s="1"/>
  <c r="J200" i="91"/>
  <c r="M200" i="91" s="1"/>
  <c r="J100" i="91"/>
  <c r="J216" i="91"/>
  <c r="M216" i="91" s="1"/>
  <c r="J192" i="91"/>
  <c r="M192" i="91" s="1"/>
  <c r="J116" i="91"/>
  <c r="J92" i="91"/>
  <c r="M92" i="91" s="1"/>
  <c r="J88" i="91"/>
  <c r="M88" i="91" s="1"/>
  <c r="J80" i="91"/>
  <c r="M80" i="91" s="1"/>
  <c r="J72" i="91"/>
  <c r="J64" i="91"/>
  <c r="M64" i="91" s="1"/>
  <c r="J56" i="91"/>
  <c r="M56" i="91" s="1"/>
  <c r="J48" i="91"/>
  <c r="M48" i="91" s="1"/>
  <c r="J108" i="91"/>
  <c r="M108" i="91" s="1"/>
  <c r="J114" i="91"/>
  <c r="M114" i="91" s="1"/>
  <c r="J106" i="91"/>
  <c r="J98" i="91"/>
  <c r="M98" i="91" s="1"/>
  <c r="J90" i="91"/>
  <c r="M90" i="91" s="1"/>
  <c r="J82" i="91"/>
  <c r="M82" i="91" s="1"/>
  <c r="J74" i="91"/>
  <c r="M74" i="91" s="1"/>
  <c r="J66" i="91"/>
  <c r="M66" i="91" s="1"/>
  <c r="J58" i="91"/>
  <c r="M58" i="91" s="1"/>
  <c r="J50" i="91"/>
  <c r="M50" i="91" s="1"/>
  <c r="J212" i="91"/>
  <c r="J112" i="91"/>
  <c r="M112" i="91" s="1"/>
  <c r="J204" i="91"/>
  <c r="J104" i="91"/>
  <c r="J84" i="91"/>
  <c r="J76" i="91"/>
  <c r="J68" i="91"/>
  <c r="J60" i="91"/>
  <c r="J52" i="91"/>
  <c r="K65" i="91"/>
  <c r="K228" i="91"/>
  <c r="K33" i="91"/>
  <c r="K97" i="91"/>
  <c r="K188" i="91"/>
  <c r="K125" i="91"/>
  <c r="K217" i="91"/>
  <c r="K206" i="91"/>
  <c r="K123" i="91"/>
  <c r="M19" i="91"/>
  <c r="K132" i="91"/>
  <c r="K117" i="91"/>
  <c r="K149" i="91"/>
  <c r="K39" i="91"/>
  <c r="K178" i="91"/>
  <c r="K46" i="91"/>
  <c r="K42" i="91"/>
  <c r="K133" i="91"/>
  <c r="M7" i="91"/>
  <c r="K91" i="91"/>
  <c r="K109" i="91"/>
  <c r="K56" i="91"/>
  <c r="K175" i="91"/>
  <c r="K150" i="91"/>
  <c r="K41" i="91"/>
  <c r="K73" i="91"/>
  <c r="K105" i="91"/>
  <c r="K140" i="91"/>
  <c r="K224" i="91"/>
  <c r="K121" i="91"/>
  <c r="K137" i="91"/>
  <c r="K153" i="91"/>
  <c r="K169" i="91"/>
  <c r="K213" i="91"/>
  <c r="M47" i="91"/>
  <c r="K107" i="91"/>
  <c r="K61" i="91"/>
  <c r="K194" i="91"/>
  <c r="K64" i="91"/>
  <c r="K22" i="91"/>
  <c r="K135" i="91"/>
  <c r="K25" i="91"/>
  <c r="K57" i="91"/>
  <c r="K89" i="91"/>
  <c r="K128" i="91"/>
  <c r="K200" i="91"/>
  <c r="K26" i="91"/>
  <c r="K113" i="91"/>
  <c r="K129" i="91"/>
  <c r="K145" i="91"/>
  <c r="K161" i="91"/>
  <c r="K181" i="91"/>
  <c r="K229" i="91"/>
  <c r="K31" i="91"/>
  <c r="K71" i="91"/>
  <c r="K21" i="91"/>
  <c r="K93" i="91"/>
  <c r="K162" i="91"/>
  <c r="K48" i="91"/>
  <c r="K80" i="91"/>
  <c r="K92" i="91"/>
  <c r="K102" i="91"/>
  <c r="K207" i="91"/>
  <c r="K124" i="91"/>
  <c r="K208" i="91"/>
  <c r="K209" i="91"/>
  <c r="K134" i="91"/>
  <c r="K222" i="91"/>
  <c r="K96" i="91"/>
  <c r="K151" i="91"/>
  <c r="K191" i="91"/>
  <c r="K148" i="91"/>
  <c r="K192" i="91"/>
  <c r="K216" i="91"/>
  <c r="K34" i="91"/>
  <c r="K82" i="91"/>
  <c r="K193" i="91"/>
  <c r="M15" i="91"/>
  <c r="M35" i="91"/>
  <c r="M51" i="91"/>
  <c r="M79" i="91"/>
  <c r="K53" i="91"/>
  <c r="K85" i="91"/>
  <c r="K114" i="91"/>
  <c r="K142" i="91"/>
  <c r="K174" i="91"/>
  <c r="K198" i="91"/>
  <c r="K226" i="91"/>
  <c r="K108" i="91"/>
  <c r="K30" i="91"/>
  <c r="K94" i="91"/>
  <c r="K127" i="91"/>
  <c r="K167" i="91"/>
  <c r="K120" i="91"/>
  <c r="K160" i="91"/>
  <c r="K66" i="91"/>
  <c r="K201" i="91"/>
  <c r="K225" i="91"/>
  <c r="M59" i="91"/>
  <c r="M95" i="91"/>
  <c r="K37" i="91"/>
  <c r="K69" i="91"/>
  <c r="K101" i="91"/>
  <c r="K130" i="91"/>
  <c r="K158" i="91"/>
  <c r="K182" i="91"/>
  <c r="K214" i="91"/>
  <c r="K62" i="91"/>
  <c r="K110" i="91"/>
  <c r="K143" i="91"/>
  <c r="K187" i="91"/>
  <c r="K215" i="91"/>
  <c r="K171" i="91"/>
  <c r="K18" i="91"/>
  <c r="K83" i="91"/>
  <c r="K63" i="91"/>
  <c r="K99" i="91"/>
  <c r="K155" i="91"/>
  <c r="K219" i="91"/>
  <c r="K111" i="91"/>
  <c r="K144" i="91"/>
  <c r="K180" i="91"/>
  <c r="K196" i="91"/>
  <c r="K212" i="91"/>
  <c r="K50" i="91"/>
  <c r="K98" i="91"/>
  <c r="K189" i="91"/>
  <c r="K205" i="91"/>
  <c r="K221" i="91"/>
  <c r="M43" i="91"/>
  <c r="M87" i="91"/>
  <c r="K126" i="91"/>
  <c r="K146" i="91"/>
  <c r="K166" i="91"/>
  <c r="K190" i="91"/>
  <c r="K210" i="91"/>
  <c r="K38" i="91"/>
  <c r="K78" i="91"/>
  <c r="K119" i="91"/>
  <c r="K139" i="91"/>
  <c r="K159" i="91"/>
  <c r="K203" i="91"/>
  <c r="K223" i="91"/>
  <c r="K29" i="91"/>
  <c r="K9" i="91"/>
  <c r="K220" i="91"/>
  <c r="K90" i="91"/>
  <c r="K122" i="91"/>
  <c r="K138" i="91"/>
  <c r="K154" i="91"/>
  <c r="K170" i="91"/>
  <c r="K186" i="91"/>
  <c r="K202" i="91"/>
  <c r="K218" i="91"/>
  <c r="K86" i="91"/>
  <c r="K115" i="91"/>
  <c r="K131" i="91"/>
  <c r="K147" i="91"/>
  <c r="K163" i="91"/>
  <c r="K179" i="91"/>
  <c r="K195" i="91"/>
  <c r="K211" i="91"/>
  <c r="K227" i="91"/>
  <c r="J173" i="91"/>
  <c r="K75" i="113"/>
  <c r="J75" i="91"/>
  <c r="K27" i="113"/>
  <c r="J27" i="91"/>
  <c r="K14" i="91"/>
  <c r="K10" i="113"/>
  <c r="J10" i="91"/>
  <c r="M235" i="91"/>
  <c r="M84" i="91" l="1"/>
  <c r="K84" i="91"/>
  <c r="M40" i="91"/>
  <c r="K40" i="91"/>
  <c r="M13" i="91"/>
  <c r="K13" i="91"/>
  <c r="M77" i="91"/>
  <c r="K77" i="91"/>
  <c r="M141" i="91"/>
  <c r="K141" i="91"/>
  <c r="M177" i="91"/>
  <c r="K177" i="91"/>
  <c r="M17" i="91"/>
  <c r="K17" i="91"/>
  <c r="M52" i="91"/>
  <c r="K52" i="91"/>
  <c r="M106" i="91"/>
  <c r="K106" i="91"/>
  <c r="M152" i="91"/>
  <c r="K152" i="91"/>
  <c r="K54" i="91"/>
  <c r="K5" i="91"/>
  <c r="K156" i="91"/>
  <c r="K4" i="91"/>
  <c r="M67" i="91"/>
  <c r="K185" i="91"/>
  <c r="M23" i="91"/>
  <c r="K184" i="91"/>
  <c r="K199" i="91"/>
  <c r="K12" i="91"/>
  <c r="K112" i="91"/>
  <c r="K8" i="91"/>
  <c r="K118" i="91"/>
  <c r="M11" i="91"/>
  <c r="K176" i="91"/>
  <c r="K20" i="91"/>
  <c r="K165" i="91"/>
  <c r="K88" i="91"/>
  <c r="K197" i="91"/>
  <c r="K157" i="91"/>
  <c r="K60" i="91"/>
  <c r="M60" i="91"/>
  <c r="K104" i="91"/>
  <c r="M104" i="91"/>
  <c r="M100" i="91"/>
  <c r="K100" i="91"/>
  <c r="M204" i="91"/>
  <c r="K204" i="91"/>
  <c r="M72" i="91"/>
  <c r="K72" i="91"/>
  <c r="M172" i="91"/>
  <c r="K172" i="91"/>
  <c r="K36" i="91"/>
  <c r="M36" i="91"/>
  <c r="M44" i="91"/>
  <c r="K44" i="91"/>
  <c r="M49" i="91"/>
  <c r="K49" i="91"/>
  <c r="M81" i="91"/>
  <c r="K81" i="91"/>
  <c r="M6" i="91"/>
  <c r="K6" i="91"/>
  <c r="M68" i="91"/>
  <c r="K68" i="91"/>
  <c r="M116" i="91"/>
  <c r="K116" i="91"/>
  <c r="K58" i="91"/>
  <c r="K28" i="91"/>
  <c r="K183" i="91"/>
  <c r="M103" i="91"/>
  <c r="K164" i="91"/>
  <c r="K24" i="91"/>
  <c r="K136" i="91"/>
  <c r="M16" i="91"/>
  <c r="K70" i="91"/>
  <c r="K168" i="91"/>
  <c r="K32" i="91"/>
  <c r="K74" i="91"/>
  <c r="K45" i="91"/>
  <c r="K76" i="91"/>
  <c r="M76" i="91"/>
  <c r="K55" i="91"/>
  <c r="M55" i="91"/>
  <c r="M173" i="91"/>
  <c r="K173" i="91"/>
  <c r="M75" i="91"/>
  <c r="K75" i="91"/>
  <c r="K27" i="91"/>
  <c r="M27" i="91"/>
  <c r="M10" i="91"/>
  <c r="M230" i="91" s="1"/>
  <c r="M236" i="91" s="1"/>
  <c r="M238" i="91" s="1"/>
  <c r="K10" i="91"/>
</calcChain>
</file>

<file path=xl/comments1.xml><?xml version="1.0" encoding="utf-8"?>
<comments xmlns="http://schemas.openxmlformats.org/spreadsheetml/2006/main">
  <authors>
    <author>MARCELO DARCI DE SOUZA</author>
  </authors>
  <commentList>
    <comment ref="I1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do cefid 02/05/16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do cefid 02/05/16</t>
        </r>
      </text>
    </comment>
    <comment ref="I27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da proex 02/05/16
</t>
        </r>
      </text>
    </comment>
    <comment ref="I28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do cefid 02/05/16</t>
        </r>
      </text>
    </comment>
  </commentList>
</comments>
</file>

<file path=xl/comments2.xml><?xml version="1.0" encoding="utf-8"?>
<comments xmlns="http://schemas.openxmlformats.org/spreadsheetml/2006/main">
  <authors>
    <author>MARCELO DARCI DE SOUZA</author>
  </authors>
  <commentList>
    <comment ref="I27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ceres 02/05/16
</t>
        </r>
      </text>
    </comment>
    <comment ref="I75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ceres 10/05/16
</t>
        </r>
      </text>
    </comment>
    <comment ref="I173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ceres 10/05/16
</t>
        </r>
      </text>
    </comment>
  </commentList>
</comments>
</file>

<file path=xl/comments3.xml><?xml version="1.0" encoding="utf-8"?>
<comments xmlns="http://schemas.openxmlformats.org/spreadsheetml/2006/main">
  <authors>
    <author>MARCELO DARCI DE SOUZA</author>
  </authors>
  <commentList>
    <comment ref="I1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ceavi 02/05/16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ceavi 02/05/16</t>
        </r>
      </text>
    </comment>
    <comment ref="I28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ceavi 02/05/16</t>
        </r>
      </text>
    </comment>
  </commentList>
</comments>
</file>

<file path=xl/comments4.xml><?xml version="1.0" encoding="utf-8"?>
<comments xmlns="http://schemas.openxmlformats.org/spreadsheetml/2006/main">
  <authors>
    <author>MARCELO DARCI DE SOUZA</author>
  </authors>
  <commentList>
    <comment ref="I75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pela proex 10/05/16
</t>
        </r>
      </text>
    </comment>
    <comment ref="I173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pela proex 10/05
</t>
        </r>
      </text>
    </comment>
  </commentList>
</comments>
</file>

<file path=xl/sharedStrings.xml><?xml version="1.0" encoding="utf-8"?>
<sst xmlns="http://schemas.openxmlformats.org/spreadsheetml/2006/main" count="3367" uniqueCount="318">
  <si>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</si>
  <si>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</si>
  <si>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</si>
  <si>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</si>
  <si>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</si>
  <si>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</si>
  <si>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</si>
  <si>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</si>
  <si>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</si>
  <si>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</si>
  <si>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</si>
  <si>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</si>
  <si>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</si>
  <si>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</si>
  <si>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</si>
  <si>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</si>
  <si>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</si>
  <si>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</si>
  <si>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</si>
  <si>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</si>
  <si>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</si>
  <si>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</si>
  <si>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</si>
  <si>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</si>
  <si>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</si>
  <si>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</si>
  <si>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</si>
  <si>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</si>
  <si>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</si>
  <si>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</si>
  <si>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</si>
  <si>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</si>
  <si>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</si>
  <si>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</si>
  <si>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</si>
  <si>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</si>
  <si>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</si>
  <si>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</si>
  <si>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</si>
  <si>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</si>
  <si>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DETALHAMENTO</t>
  </si>
  <si>
    <t>MARCA</t>
  </si>
  <si>
    <t>*Prazos de entrega e pagamento conforme termo de referência</t>
  </si>
  <si>
    <t>GESTOR</t>
  </si>
  <si>
    <t>OBJETO: AQUISIÇÃO DE MATERIAL ESPORTIVO E DE FISIOTERAPIA PARA A UDESC</t>
  </si>
  <si>
    <t>PROCESSO: 1068/2015/UDESC</t>
  </si>
  <si>
    <t>VIGÊNCIA DA ATA: 27/11/2015 até 26/11/2016</t>
  </si>
  <si>
    <t>CENTRO PARTICIPANTE: REITORIA</t>
  </si>
  <si>
    <t>Pregão 1068/2015/UDESC - SRP</t>
  </si>
  <si>
    <t xml:space="preserve"> AQUISIÇÃO DE MATERIAL ESPORTIVO E DE FISIOTERAPIA PARA A UDESC</t>
  </si>
  <si>
    <t>CENTRO PARTICIPANTE: CEFID</t>
  </si>
  <si>
    <t>CENTRO PARTICIPANTE: CEART</t>
  </si>
  <si>
    <t>CENTRO PARTICIPANTE: CAV</t>
  </si>
  <si>
    <t>CENTRO PARTICIPANTE: CERES</t>
  </si>
  <si>
    <t>BOLA DE BORRACHA, DE FRESCOBOL,</t>
  </si>
  <si>
    <t>MARE N3</t>
  </si>
  <si>
    <t>BOLA DE BORRACHA, DE INICIACAO ESPORTIVA N12,</t>
  </si>
  <si>
    <t>LCM N12</t>
  </si>
  <si>
    <t>BOLA DE BORRACHA, DE INICIACAO ESPORTIVA N14,</t>
  </si>
  <si>
    <t>LCM N14</t>
  </si>
  <si>
    <t>BOLA DE BORRACHA, DE SOFTBOL,</t>
  </si>
  <si>
    <t>LCM N3 SOFTBOL</t>
  </si>
  <si>
    <t>BOLA DE BORRACHA, LATEX, S/COSTURA,</t>
  </si>
  <si>
    <t>PENALTY 1KG</t>
  </si>
  <si>
    <t>BOLA DE BORRACHA, PARA USO FITOTERAPICO</t>
  </si>
  <si>
    <t>MAGUSSY 6KG</t>
  </si>
  <si>
    <t>BOLA DE TENIS DE CAMPO, (QUADRA),OFICIAL,</t>
  </si>
  <si>
    <t>WILSON CHAPIONSHIP</t>
  </si>
  <si>
    <t>BOLA MEDICINE BALL DE 2 KG.,</t>
  </si>
  <si>
    <t>PENALTY</t>
  </si>
  <si>
    <t>BOLA MEDICINE BALL DE 3 KG,</t>
  </si>
  <si>
    <t>ONEAL 3KG</t>
  </si>
  <si>
    <t>PENALTY 3KG</t>
  </si>
  <si>
    <t>BOLA P/FUTEBOL DE CAMPO, BRASIL,</t>
  </si>
  <si>
    <t>PENALTY PRO BRASIL R2</t>
  </si>
  <si>
    <t>BOLA PARA BASQUETEBOL,</t>
  </si>
  <si>
    <t>PENALTY PRO 6.5</t>
  </si>
  <si>
    <t>BOLA PARA BASQUETEBOL, BASQUETE 7.4,</t>
  </si>
  <si>
    <t>PENALTY PRO 7.5</t>
  </si>
  <si>
    <t>BOLA PARA BASQUETEBOL, CATEGORIA MIRIM,</t>
  </si>
  <si>
    <t>PENALTY PRO 5.7</t>
  </si>
  <si>
    <t>BOLA PARA FUTEBOL DE SALAO,</t>
  </si>
  <si>
    <t>KAGIVA AD OF</t>
  </si>
  <si>
    <t>BOLA PARA FUTEBOL DE SALAO, CATEGORIA INFANTIL,</t>
  </si>
  <si>
    <t>PENALTY MAX 200</t>
  </si>
  <si>
    <t>BOLA PARA FUTEBOL DE SALAO, DE COURO,</t>
  </si>
  <si>
    <t>PENALTY MAX 100</t>
  </si>
  <si>
    <t>BOLA PARA HANDEBOL, CATEGORIA ADULTO,</t>
  </si>
  <si>
    <t>PENALTY H2L</t>
  </si>
  <si>
    <t>BOLA PARA HANDEBOL, CATEGORIA H1L,</t>
  </si>
  <si>
    <t>PENALTY H2L PVC</t>
  </si>
  <si>
    <t>BOLA PARA HANDEBOL, CATEGORIA H2L,</t>
  </si>
  <si>
    <t>BOLA PARA HANDEBOL, MASCULINO,CATEGORIA H3L,</t>
  </si>
  <si>
    <t>PENALTY H3L</t>
  </si>
  <si>
    <t>BOLA PARA PRATICA DE ESPORTE POR DEFICIENTES,</t>
  </si>
  <si>
    <t>TARGE GOALBALL OF</t>
  </si>
  <si>
    <t>BOLA PARA TENIS DE MESA, MODELO OFICIAL,</t>
  </si>
  <si>
    <t>YACHIMA OF 40MM</t>
  </si>
  <si>
    <t>BOLA PARA VOLEI DE PRAIA, MODELO OFICIAL,</t>
  </si>
  <si>
    <t>PENALTY BEACH TRN</t>
  </si>
  <si>
    <t>BOLA PARA VOLEIBOL, EM MATERIAL SINTETICO,</t>
  </si>
  <si>
    <t>PENALTY PRO 6.0</t>
  </si>
  <si>
    <t>BOLA BOBATH, BOLA BOBATH 65 CM,</t>
  </si>
  <si>
    <t>BIOFIT</t>
  </si>
  <si>
    <t>BOLA BOBATH, BOLA BOBATH 80 CM,</t>
  </si>
  <si>
    <t>BOLA BOBATH, BOLA BOBATH,</t>
  </si>
  <si>
    <t>BOLA BOBATH, BOLA BOBATH, PARA EXERCICIOS TERAPEUTICOS</t>
  </si>
  <si>
    <t>BOLA DE BORRACHA, PARA EXERCICIO FUNCIONAL, OVER BALL</t>
  </si>
  <si>
    <t>UP LIFT</t>
  </si>
  <si>
    <t>BOLA, PARA BODY BALANCE DOME,</t>
  </si>
  <si>
    <t>BOLA, PARA EXERCICIOS FISICOS, 26 CM DE DIAMETRO,</t>
  </si>
  <si>
    <t>DISCO DE BORRACHA, DISCO ESPORTIVO DE EQUILIBRIO,</t>
  </si>
  <si>
    <t>MATERIAIS E COMPONENTES PARA PRATICA DESPORTIVAS,</t>
  </si>
  <si>
    <t>MATERIAIS PARA FISIOTERAPIA, BOLA CRAVO CRESPA,</t>
  </si>
  <si>
    <t>MERCUR</t>
  </si>
  <si>
    <t>MATERIAIS PARA FISIOTERAPIA, ROLO DE ESPUMA PROPRIOCEPTIVO,</t>
  </si>
  <si>
    <t>PROACTION</t>
  </si>
  <si>
    <t>PECAS E COMPONENTES, STEP CONFECCIONADO EM MATERIAL</t>
  </si>
  <si>
    <t>PANGUE</t>
  </si>
  <si>
    <t xml:space="preserve">INFRUTÍFERO </t>
  </si>
  <si>
    <t>CINTO PARA PRATICA ESPORTIVA, CINTO DE MUSCULA</t>
  </si>
  <si>
    <t>PRO ACTION</t>
  </si>
  <si>
    <t>CINTO PARA PRATICA ESPORTIVA, CINTO DE TRA«ŸO DUPLO</t>
  </si>
  <si>
    <t>KNOCKOUT</t>
  </si>
  <si>
    <t>LONA DE ESTEIRA,</t>
  </si>
  <si>
    <t>POLIMET</t>
  </si>
  <si>
    <t>PLATAFORMA DESLIZANTE</t>
  </si>
  <si>
    <t>PISTA E CAMPO</t>
  </si>
  <si>
    <t>RODA DE EXERCICIOS PARA</t>
  </si>
  <si>
    <t>RODA MULTIFUNCIONAL</t>
  </si>
  <si>
    <t>VOLLO</t>
  </si>
  <si>
    <t>STICK RIGIDO PARA</t>
  </si>
  <si>
    <t>FITNES</t>
  </si>
  <si>
    <t>CANELEIRA EM NYLON, 1KG,</t>
  </si>
  <si>
    <t>NEOFIT</t>
  </si>
  <si>
    <t>CANELEIRA EM NYLON, 2KG,</t>
  </si>
  <si>
    <t>CANELEIRA EM NYLON, 3KG,</t>
  </si>
  <si>
    <t>CANELEIRA EM NYLON, 4KG,</t>
  </si>
  <si>
    <t>CANELEIRA EM NYLON, 5KG,</t>
  </si>
  <si>
    <t>MINI SKATE PARA USO EM REABILITACAO,</t>
  </si>
  <si>
    <t>HYPER WHEEIS</t>
  </si>
  <si>
    <t>ARCO PLASTICO TIPO BAMBOLE,</t>
  </si>
  <si>
    <t>CEMAR</t>
  </si>
  <si>
    <t>Kit para Piscina de bolinhas, coloridas,</t>
  </si>
  <si>
    <t>JOTT PLAY</t>
  </si>
  <si>
    <t>BOMBA PARA ENCHER BOLA, COM BICO DE METAL,</t>
  </si>
  <si>
    <t>CORDA PARA PULAR, COM CABO DE MADEIRA NAS PONTAS,</t>
  </si>
  <si>
    <t>PULA CORDA</t>
  </si>
  <si>
    <t>Frisbee Disco Voador para jogo Ultimate.</t>
  </si>
  <si>
    <t>MARE</t>
  </si>
  <si>
    <t>ESCADA DE CIRCUITO, DE NYLON, Escada de circuito,</t>
  </si>
  <si>
    <t>JOGO, DE TACO, Kit com 2(dois)</t>
  </si>
  <si>
    <t>LUVA DE GOLEIRO (DIVERSAS),</t>
  </si>
  <si>
    <t>STADIUM</t>
  </si>
  <si>
    <t>DESPORTIVAS, CRONOMETRO(</t>
  </si>
  <si>
    <t>GRAMA SINTETICA ESPECIAL</t>
  </si>
  <si>
    <t>SPORT GRESS</t>
  </si>
  <si>
    <t>KIT DE ARGOLAS PARA TREINO</t>
  </si>
  <si>
    <t>Petecas com penas de nylon amarelo e base em cortiça.</t>
  </si>
  <si>
    <t>RAQUETE DE TENIS DE MESA (PING PONG),</t>
  </si>
  <si>
    <t>KLOPF</t>
  </si>
  <si>
    <t>REDE PARA FUTEBOL DE CAMPO,</t>
  </si>
  <si>
    <t>REDESPORT</t>
  </si>
  <si>
    <t>REDE PARA TENIS DE MESA (PING PONG),</t>
  </si>
  <si>
    <t>SACO PARA CARREGAR/TRANSPORTAR MATERIAL ESPORTIVO,</t>
  </si>
  <si>
    <t>CONE PLASTICO, MEDINDO 25 CM,</t>
  </si>
  <si>
    <t>CONE PLASTICO, MEDINDO 30CM,</t>
  </si>
  <si>
    <t>CONE PLASTICO, MEDINDO 50 CM,</t>
  </si>
  <si>
    <t>MINICONES PARA TREINAMENTO DE AGILIDADE,</t>
  </si>
  <si>
    <t>COLCHONETE, PARA EDUCACAO FISICA,</t>
  </si>
  <si>
    <t>TATAME, DE ENCAIXE EM E.V.A.,</t>
  </si>
  <si>
    <t>HAITI</t>
  </si>
  <si>
    <t>JOGO DE TABULEIRO, DE XADREZ,</t>
  </si>
  <si>
    <t>JAEHRING</t>
  </si>
  <si>
    <t>RELOGIO DUPLO, PARA XADREZ,</t>
  </si>
  <si>
    <t>KIMONO BRANCO PARA PRATICA A1</t>
  </si>
  <si>
    <t>TORAH</t>
  </si>
  <si>
    <t>KIMONO BRANCO PARA PRATICA A2</t>
  </si>
  <si>
    <t>KIMONO BRANCO PARA PRATICA A3</t>
  </si>
  <si>
    <t>FITA DE SUSPENSAO, PARA PRATICA DESPORTIVA,</t>
  </si>
  <si>
    <t>PROTETION</t>
  </si>
  <si>
    <t>Kit para Slackline,</t>
  </si>
  <si>
    <t>SLAKLINE</t>
  </si>
  <si>
    <t>KIT DE SUSPENSAO PARA</t>
  </si>
  <si>
    <t>ELETRODO PARA REABILITACAO,</t>
  </si>
  <si>
    <t>QUARK</t>
  </si>
  <si>
    <t>ELETRODO ANAL DE TEFLON</t>
  </si>
  <si>
    <t>IBRAMED</t>
  </si>
  <si>
    <t>ELETRODO VAGINAL DE TEFLON,</t>
  </si>
  <si>
    <t>DUAPLEX URO ESTIMULACAO VAGINAL</t>
  </si>
  <si>
    <t xml:space="preserve">QUARK </t>
  </si>
  <si>
    <t>ENDOTRAQUEAL DE PVC, COM BALAO,</t>
  </si>
  <si>
    <t>SONDA ANAL DE BIOFEEDBACK,</t>
  </si>
  <si>
    <t>SONDA ANAL DE LATEX PARA BIOFEEDBACK,</t>
  </si>
  <si>
    <t>Sonda vaginal de látex para biofeedback</t>
  </si>
  <si>
    <t>Sonda vaginal de teflon pequena.</t>
  </si>
  <si>
    <t>Sonda Vaginal Quark de uso exclusivo</t>
  </si>
  <si>
    <t xml:space="preserve">DESERTO </t>
  </si>
  <si>
    <t>BASTAO COLORIDO PARA FISIOTERAPIA,</t>
  </si>
  <si>
    <t>ZILMO</t>
  </si>
  <si>
    <t>Bengala Tipo T de Alumínio Extensível.</t>
  </si>
  <si>
    <t>BOLSA TERMICA DE GEL,</t>
  </si>
  <si>
    <t>RMC</t>
  </si>
  <si>
    <t>BOLSA TERMICA DE GELO,</t>
  </si>
  <si>
    <t>MULETA CANADENSE ARTICULADA</t>
  </si>
  <si>
    <t>JAQUARIBE</t>
  </si>
  <si>
    <t>ESTESIOMETRO MONOFILAMENTOS DE NYLON,</t>
  </si>
  <si>
    <t>BAURU</t>
  </si>
  <si>
    <t>EMBORRACHADA DE 1.5M COM ESTOJO,</t>
  </si>
  <si>
    <t>JETINFO</t>
  </si>
  <si>
    <t>FRASCOS PLASTICOS, COM TAMPA,</t>
  </si>
  <si>
    <t xml:space="preserve">J PROLAB </t>
  </si>
  <si>
    <t>CAIXA DE TATO PARA TREINO DE SENSIBILIDADE</t>
  </si>
  <si>
    <t>LATEX C/ VALVULA P/ APARELHO DE PRESSAO ANEROIDE,</t>
  </si>
  <si>
    <t>PREMIUM</t>
  </si>
  <si>
    <t>TERMOMETRO, DIGITAL FLEXIVEL,</t>
  </si>
  <si>
    <t>INCOTERM</t>
  </si>
  <si>
    <t>APARELHO DE TERAPIA VIBRATORIA</t>
  </si>
  <si>
    <t>NCS</t>
  </si>
  <si>
    <t>APARELHO DE TREINAMENTO MULCULAR</t>
  </si>
  <si>
    <t>RESPIRONIUS</t>
  </si>
  <si>
    <t>APARELHO DE TREINAMENTO MULCULAR RESPIRATORIO</t>
  </si>
  <si>
    <t>INCENTIVADOR INSPIRATORIO A VOLUME</t>
  </si>
  <si>
    <t>UDAON</t>
  </si>
  <si>
    <t>APARELHO PARA EXERCICIOS RESPIRATORIO,</t>
  </si>
  <si>
    <t>BOCAL, PARA PEAK FLOW ADULTO,</t>
  </si>
  <si>
    <t xml:space="preserve">MEDICATE </t>
  </si>
  <si>
    <t>INSPIROMETRO DE INCENTIVO,</t>
  </si>
  <si>
    <t xml:space="preserve">NCS </t>
  </si>
  <si>
    <t>INCENTIVADOR RESPIRATORIO, PARA ADULTOS,</t>
  </si>
  <si>
    <t>MEDIDOR DE FLUXO RESPIRATORIO, MEDIDOR</t>
  </si>
  <si>
    <t>TREINADOR MUSCULAR INSPIRATORIO, THRESHOLD,</t>
  </si>
  <si>
    <t>CREME NEUTRO PARA MASSAGEM CORPORAL</t>
  </si>
  <si>
    <t>EXTRATO DA TERRA</t>
  </si>
  <si>
    <t>GEL PARA TRANSMISSAO ULTRASSONICA,</t>
  </si>
  <si>
    <t>ADRIN</t>
  </si>
  <si>
    <t>OLEO PARA HIGIENE, OLEO DE MASSAGEM,</t>
  </si>
  <si>
    <t>BALANCA, DIGITAL TIPO PLATAFORMA,</t>
  </si>
  <si>
    <t>BALMAK</t>
  </si>
  <si>
    <t>BALANCA, DIGITAL,CAPACIDADE</t>
  </si>
  <si>
    <t>ANILHAS, DE 4KG REVESTIDA COM VINIL,</t>
  </si>
  <si>
    <t>Neofit</t>
  </si>
  <si>
    <t>ANILHAS, KETTLEBELL, Kettlebell 4kg:</t>
  </si>
  <si>
    <t>ANILHAS, KETTLEBELL, Kettlebell 6kg:</t>
  </si>
  <si>
    <t>ANILHAS, KETTLEBELL, Kettlebell 8kg:</t>
  </si>
  <si>
    <t>HALTERES, COM PESO DE 0,5 KG,</t>
  </si>
  <si>
    <t>HALTERES, COM PESO DE 1,0 KG,</t>
  </si>
  <si>
    <t>HALTERES, COM PESO DE 2,0 KG,</t>
  </si>
  <si>
    <t>HALTERES, COM PESO DE 4KG,</t>
  </si>
  <si>
    <t>HALTERES, COM PESO DE 5KG,</t>
  </si>
  <si>
    <t>HALTERES, COM PESO DE 6 KG,</t>
  </si>
  <si>
    <t>SUPORTE PARA BARRA, COM CAPACIDADE PARA 10 BARRAS,</t>
  </si>
  <si>
    <t>APARELHO, DE EQUILIBRIO PROPRIOCEPTIVA RETANGULAR,</t>
  </si>
  <si>
    <t>BANCO DE WELLS MED.30,5X30,5X50,6,RESOLUCAO</t>
  </si>
  <si>
    <t>SANNY</t>
  </si>
  <si>
    <t>BARRA PARALELA SIMPLES PARA REABILITACAO,</t>
  </si>
  <si>
    <t>ARKTUS</t>
  </si>
  <si>
    <t>CAMA ELASTICA, DESMONTAVEL,</t>
  </si>
  <si>
    <t>MISTER TRAMOLIN</t>
  </si>
  <si>
    <t>CAMA ELASTICA, DIAMET.90CM,PROPRIOCEPTIVA,</t>
  </si>
  <si>
    <t>CAMA ELASTICA, TAMANHO PEQUENO,</t>
  </si>
  <si>
    <t>Mesa de Massagem Portátil de Madeira para Clínicas</t>
  </si>
  <si>
    <t>ROLO ABDOMINAL, TEXTURIZADO,</t>
  </si>
  <si>
    <t>ACTE</t>
  </si>
  <si>
    <t>SIMETROGRAFO, ESTRUTURA DE ALUMINIO</t>
  </si>
  <si>
    <t>STEP PARA FISIOTERAPIA PROFISSIONAL,</t>
  </si>
  <si>
    <t>TERRA FITNES</t>
  </si>
  <si>
    <t>DESERTO</t>
  </si>
  <si>
    <t>ADIPOMETRO, PLICOMETRO CIENTIFICO,</t>
  </si>
  <si>
    <t>Cardiomed</t>
  </si>
  <si>
    <t>APARELHO PARA MEDIR PRESSAO,</t>
  </si>
  <si>
    <t>ESFIGNOMANOMETRO, ANEROIDE</t>
  </si>
  <si>
    <t>ESFIGNOMANOMETRO, DE CUFF,</t>
  </si>
  <si>
    <t>ESFIGMOMANOMETRO ANEROIDE ADULTO</t>
  </si>
  <si>
    <t>ESTETOSCOPIO APARELHO P/AUSCULTACAO</t>
  </si>
  <si>
    <t>MEDIDOR DE GORDURA CORPORAL POR</t>
  </si>
  <si>
    <t>ANDADOR DE ALUMINIO DOBRAVEL ARTICULADO,</t>
  </si>
  <si>
    <t>AG</t>
  </si>
  <si>
    <t>CADEIRA DE RODAS, EM ACO, DOBRAVEL,</t>
  </si>
  <si>
    <t>BARREIRA DE ALTURA, EM PVC,</t>
  </si>
  <si>
    <t>Pista e Campo</t>
  </si>
  <si>
    <t>FITA DE MEDIDAS ATROPOMETRICAS</t>
  </si>
  <si>
    <t>CAUMAQ</t>
  </si>
  <si>
    <t>MEDIDOR DE ESTATURA,</t>
  </si>
  <si>
    <t>TABELA DE BASQUETE/ESTRUTURA,</t>
  </si>
  <si>
    <t>TRENO, PARA TREINAMENTO ESPORTIVO,</t>
  </si>
  <si>
    <t>APARELHO ELETRO ESTIMULADOR,</t>
  </si>
  <si>
    <t>APARELHO PARA FISIOTERAPIA,</t>
  </si>
  <si>
    <t>PERINEOMETRO, MEDIDOR DIGITAL,</t>
  </si>
  <si>
    <t>APARELHO CONTROLADOR DE TEMPERATURA,</t>
  </si>
  <si>
    <t>CARBOGFT</t>
  </si>
  <si>
    <t>APARELHO DE NEBULIZACAO,</t>
  </si>
  <si>
    <t>NS</t>
  </si>
  <si>
    <t>APARELHO DE MAGNETOTERAPIA ELETRONICO</t>
  </si>
  <si>
    <t>TECHUNE</t>
  </si>
  <si>
    <t>ASPIRA E SUGA SANGUE E SECRE«ŸO,</t>
  </si>
  <si>
    <t>APARELHO PARA FISIOTERAPIA, CORRENTE INTERFERENCIAL</t>
  </si>
  <si>
    <t>CARCI</t>
  </si>
  <si>
    <t>CANETA LASER, DE HELIO HE NE 632.8NM,</t>
  </si>
  <si>
    <t>KLD</t>
  </si>
  <si>
    <t>APARELHO MEDICO, DERMOTONUS,</t>
  </si>
  <si>
    <t>APARELHO MEDICO, CONJUNTO COM 4 BANQUETAS</t>
  </si>
  <si>
    <t>APARELHO ELETRO ESTIMULADOR, DE CORRENTE INTERFERENCIAL,</t>
  </si>
  <si>
    <t>EQUIPAMENTO ELETROMEDICO DE DIATERMIA</t>
  </si>
  <si>
    <t>TREINADOR INSPIRATORIO (THRESHOLD),</t>
  </si>
  <si>
    <t>RESPIRONICA</t>
  </si>
  <si>
    <t>CONCENTRADOR DE OXIGENIO, DE OXIGENIO,</t>
  </si>
  <si>
    <t>Philips</t>
  </si>
  <si>
    <t xml:space="preserve">ADBX </t>
  </si>
  <si>
    <t>COM ROPAGI</t>
  </si>
  <si>
    <t>JET MED</t>
  </si>
  <si>
    <t>ZERMIANI</t>
  </si>
  <si>
    <t>CENTRO PARTICIPANTE: CEAVI</t>
  </si>
  <si>
    <t xml:space="preserve"> AF/OS nº  2244/2015 Qtde. DT</t>
  </si>
  <si>
    <t xml:space="preserve"> AF/OS nº  480/2016 Qtde. DT</t>
  </si>
  <si>
    <t xml:space="preserve"> AF/OS nº  256/2016 Qtde. DT</t>
  </si>
  <si>
    <t xml:space="preserve"> AF nº  0051/2016 Qtde. DT</t>
  </si>
  <si>
    <t>Resumo Atualizado em Junho/2016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</si>
</sst>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wrapText="1"/>
      <protection locked="0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0" borderId="0" xfId="1" applyFont="1" applyFill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5" fillId="6" borderId="6" xfId="1" applyNumberFormat="1" applyFont="1" applyFill="1" applyBorder="1" applyAlignment="1" applyProtection="1">
      <alignment horizontal="right"/>
      <protection locked="0"/>
    </xf>
    <xf numFmtId="168" fontId="15" fillId="6" borderId="7" xfId="1" applyNumberFormat="1" applyFont="1" applyFill="1" applyBorder="1" applyAlignment="1" applyProtection="1">
      <alignment horizontal="right"/>
      <protection locked="0"/>
    </xf>
    <xf numFmtId="9" fontId="15" fillId="6" borderId="8" xfId="13" applyFont="1" applyFill="1" applyBorder="1" applyAlignment="1" applyProtection="1">
      <alignment horizontal="right"/>
      <protection locked="0"/>
    </xf>
    <xf numFmtId="2" fontId="15" fillId="6" borderId="7" xfId="1" applyNumberFormat="1" applyFont="1" applyFill="1" applyBorder="1" applyAlignment="1">
      <alignment horizontal="right"/>
    </xf>
    <xf numFmtId="0" fontId="15" fillId="6" borderId="12" xfId="1" applyFont="1" applyFill="1" applyBorder="1" applyAlignment="1" applyProtection="1">
      <alignment horizontal="left"/>
      <protection locked="0"/>
    </xf>
    <xf numFmtId="0" fontId="15" fillId="6" borderId="19" xfId="1" applyFont="1" applyFill="1" applyBorder="1" applyAlignment="1" applyProtection="1">
      <alignment horizontal="left"/>
      <protection locked="0"/>
    </xf>
    <xf numFmtId="0" fontId="15" fillId="6" borderId="14" xfId="1" applyFont="1" applyFill="1" applyBorder="1" applyAlignment="1" applyProtection="1">
      <alignment horizontal="left"/>
      <protection locked="0"/>
    </xf>
    <xf numFmtId="0" fontId="15" fillId="6" borderId="0" xfId="1" applyFont="1" applyFill="1" applyBorder="1" applyAlignment="1" applyProtection="1">
      <alignment horizontal="left"/>
      <protection locked="0"/>
    </xf>
    <xf numFmtId="0" fontId="15" fillId="6" borderId="16" xfId="1" applyFont="1" applyFill="1" applyBorder="1" applyAlignment="1" applyProtection="1">
      <alignment horizontal="left"/>
      <protection locked="0"/>
    </xf>
    <xf numFmtId="0" fontId="15" fillId="6" borderId="18" xfId="1" applyFont="1" applyFill="1" applyBorder="1" applyAlignment="1" applyProtection="1">
      <alignment horizontal="left"/>
      <protection locked="0"/>
    </xf>
    <xf numFmtId="44" fontId="4" fillId="5" borderId="1" xfId="9" applyFont="1" applyFill="1" applyBorder="1" applyAlignment="1">
      <alignment vertical="center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justify" vertical="center" wrapText="1"/>
    </xf>
    <xf numFmtId="0" fontId="4" fillId="0" borderId="0" xfId="1" applyFont="1" applyFill="1" applyBorder="1" applyAlignment="1">
      <alignment horizontal="center" vertical="center" wrapText="1"/>
    </xf>
    <xf numFmtId="44" fontId="4" fillId="0" borderId="0" xfId="5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0" xfId="1" applyFont="1" applyFill="1" applyBorder="1" applyAlignment="1" applyProtection="1">
      <alignment horizontal="center" vertical="center" wrapText="1"/>
      <protection locked="0"/>
    </xf>
    <xf numFmtId="0" fontId="5" fillId="7" borderId="0" xfId="0" applyFont="1" applyFill="1" applyBorder="1" applyAlignment="1">
      <alignment horizontal="center" vertical="center" wrapText="1"/>
    </xf>
    <xf numFmtId="165" fontId="5" fillId="7" borderId="0" xfId="3" applyFont="1" applyFill="1" applyBorder="1" applyAlignment="1" applyProtection="1">
      <alignment horizontal="center" vertical="center" wrapText="1"/>
    </xf>
    <xf numFmtId="0" fontId="5" fillId="7" borderId="0" xfId="1" applyFont="1" applyFill="1" applyBorder="1" applyAlignment="1" applyProtection="1">
      <alignment horizontal="center" vertical="center" wrapText="1"/>
    </xf>
    <xf numFmtId="166" fontId="5" fillId="7" borderId="0" xfId="1" applyNumberFormat="1" applyFont="1" applyFill="1" applyBorder="1" applyAlignment="1">
      <alignment horizontal="center" vertical="center" wrapText="1"/>
    </xf>
    <xf numFmtId="0" fontId="5" fillId="7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0" xfId="1" applyFont="1" applyFill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7" borderId="1" xfId="1" applyNumberFormat="1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0" fillId="7" borderId="1" xfId="0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</xf>
    <xf numFmtId="3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7" borderId="1" xfId="9" applyFont="1" applyFill="1" applyBorder="1" applyAlignment="1">
      <alignment vertical="center" wrapText="1"/>
    </xf>
    <xf numFmtId="44" fontId="4" fillId="7" borderId="1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44" fontId="5" fillId="2" borderId="1" xfId="5" applyFont="1" applyFill="1" applyBorder="1" applyAlignment="1" applyProtection="1">
      <alignment horizontal="center" vertical="center" wrapText="1"/>
    </xf>
    <xf numFmtId="44" fontId="5" fillId="7" borderId="1" xfId="5" applyFont="1" applyFill="1" applyBorder="1" applyAlignment="1" applyProtection="1">
      <alignment horizontal="center" vertical="center" wrapText="1"/>
    </xf>
    <xf numFmtId="44" fontId="4" fillId="0" borderId="0" xfId="5" applyFont="1" applyFill="1" applyAlignment="1">
      <alignment vertical="center" wrapText="1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44" fontId="5" fillId="9" borderId="1" xfId="5" applyFont="1" applyFill="1" applyBorder="1" applyAlignment="1" applyProtection="1">
      <alignment horizontal="center" vertical="center" wrapText="1"/>
    </xf>
    <xf numFmtId="0" fontId="5" fillId="9" borderId="1" xfId="1" applyFont="1" applyFill="1" applyBorder="1" applyAlignment="1" applyProtection="1">
      <alignment horizontal="center" vertical="center" wrapText="1"/>
    </xf>
    <xf numFmtId="3" fontId="5" fillId="9" borderId="1" xfId="1" applyNumberFormat="1" applyFont="1" applyFill="1" applyBorder="1" applyAlignment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9" borderId="1" xfId="9" applyFont="1" applyFill="1" applyBorder="1" applyAlignment="1">
      <alignment vertical="center" wrapText="1"/>
    </xf>
    <xf numFmtId="44" fontId="4" fillId="9" borderId="1" xfId="1" applyNumberFormat="1" applyFont="1" applyFill="1" applyBorder="1" applyAlignment="1">
      <alignment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18" fillId="7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7" fillId="7" borderId="0" xfId="0" applyFont="1" applyFill="1" applyBorder="1" applyAlignment="1">
      <alignment horizontal="center" vertical="center" wrapText="1"/>
    </xf>
    <xf numFmtId="0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1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1" applyFont="1" applyFill="1" applyBorder="1" applyAlignment="1">
      <alignment vertical="center" wrapText="1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7" borderId="6" xfId="1" applyFont="1" applyFill="1" applyBorder="1" applyAlignment="1" applyProtection="1">
      <alignment horizontal="center" vertical="center" wrapText="1"/>
      <protection locked="0"/>
    </xf>
    <xf numFmtId="0" fontId="5" fillId="7" borderId="7" xfId="1" applyFont="1" applyFill="1" applyBorder="1" applyAlignment="1" applyProtection="1">
      <alignment horizontal="center" vertical="center" wrapText="1"/>
      <protection locked="0"/>
    </xf>
    <xf numFmtId="0" fontId="5" fillId="7" borderId="8" xfId="1" applyFont="1" applyFill="1" applyBorder="1" applyAlignment="1" applyProtection="1">
      <alignment horizontal="center" vertical="center" wrapText="1"/>
      <protection locked="0"/>
    </xf>
    <xf numFmtId="0" fontId="5" fillId="7" borderId="6" xfId="1" applyFont="1" applyFill="1" applyBorder="1" applyAlignment="1" applyProtection="1">
      <alignment horizontal="fill" vertical="center" wrapText="1"/>
      <protection locked="0"/>
    </xf>
    <xf numFmtId="0" fontId="5" fillId="7" borderId="7" xfId="1" applyFont="1" applyFill="1" applyBorder="1" applyAlignment="1" applyProtection="1">
      <alignment horizontal="fill" vertical="center" wrapText="1"/>
      <protection locked="0"/>
    </xf>
    <xf numFmtId="0" fontId="5" fillId="7" borderId="8" xfId="1" applyFont="1" applyFill="1" applyBorder="1" applyAlignment="1" applyProtection="1">
      <alignment horizontal="fill" vertical="center" wrapText="1"/>
      <protection locked="0"/>
    </xf>
    <xf numFmtId="0" fontId="15" fillId="6" borderId="16" xfId="1" applyFont="1" applyFill="1" applyBorder="1" applyAlignment="1">
      <alignment vertical="center" wrapText="1"/>
    </xf>
    <xf numFmtId="0" fontId="15" fillId="6" borderId="18" xfId="1" applyFont="1" applyFill="1" applyBorder="1" applyAlignment="1">
      <alignment vertical="center" wrapText="1"/>
    </xf>
    <xf numFmtId="0" fontId="15" fillId="6" borderId="17" xfId="1" applyFont="1" applyFill="1" applyBorder="1" applyAlignment="1">
      <alignment vertical="center" wrapText="1"/>
    </xf>
    <xf numFmtId="0" fontId="15" fillId="6" borderId="9" xfId="1" applyFont="1" applyFill="1" applyBorder="1" applyAlignment="1" applyProtection="1">
      <alignment horizontal="left"/>
      <protection locked="0"/>
    </xf>
    <xf numFmtId="0" fontId="15" fillId="6" borderId="10" xfId="1" applyFont="1" applyFill="1" applyBorder="1" applyAlignment="1" applyProtection="1">
      <alignment horizontal="left"/>
      <protection locked="0"/>
    </xf>
    <xf numFmtId="0" fontId="15" fillId="6" borderId="11" xfId="1" applyFont="1" applyFill="1" applyBorder="1" applyAlignment="1" applyProtection="1">
      <alignment horizontal="left"/>
      <protection locked="0"/>
    </xf>
    <xf numFmtId="0" fontId="15" fillId="6" borderId="12" xfId="1" applyFont="1" applyFill="1" applyBorder="1" applyAlignment="1">
      <alignment vertical="center" wrapText="1"/>
    </xf>
    <xf numFmtId="0" fontId="15" fillId="6" borderId="19" xfId="1" applyFont="1" applyFill="1" applyBorder="1" applyAlignment="1">
      <alignment vertical="center" wrapText="1"/>
    </xf>
    <xf numFmtId="0" fontId="15" fillId="6" borderId="13" xfId="1" applyFont="1" applyFill="1" applyBorder="1" applyAlignment="1">
      <alignment vertical="center" wrapText="1"/>
    </xf>
    <xf numFmtId="0" fontId="15" fillId="6" borderId="14" xfId="1" applyFont="1" applyFill="1" applyBorder="1" applyAlignment="1">
      <alignment vertical="center" wrapText="1"/>
    </xf>
    <xf numFmtId="0" fontId="15" fillId="6" borderId="0" xfId="1" applyFont="1" applyFill="1" applyBorder="1" applyAlignment="1">
      <alignment vertical="center" wrapText="1"/>
    </xf>
    <xf numFmtId="0" fontId="15" fillId="6" borderId="15" xfId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9" borderId="6" xfId="1" applyFont="1" applyFill="1" applyBorder="1" applyAlignment="1" applyProtection="1">
      <alignment horizontal="center" vertical="center" wrapText="1"/>
      <protection locked="0"/>
    </xf>
    <xf numFmtId="0" fontId="5" fillId="9" borderId="7" xfId="1" applyFont="1" applyFill="1" applyBorder="1" applyAlignment="1" applyProtection="1">
      <alignment horizontal="center" vertical="center" wrapText="1"/>
      <protection locked="0"/>
    </xf>
    <xf numFmtId="0" fontId="5" fillId="9" borderId="8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31"/>
  <sheetViews>
    <sheetView zoomScale="80" zoomScaleNormal="80" workbookViewId="0">
      <selection activeCell="D28" sqref="D28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38</v>
      </c>
      <c r="M1" s="100" t="s">
        <v>38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  <c r="W1" s="100" t="s">
        <v>38</v>
      </c>
    </row>
    <row r="2" spans="1:23" ht="24" customHeight="1" x14ac:dyDescent="0.25">
      <c r="A2" s="101" t="s">
        <v>312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/>
      <c r="J4" s="60">
        <f t="shared" ref="J4:J67" si="0">I4-(L4+M4+N4+O4+P4+Q4+R4+S4+T4+U4+V4+W4)</f>
        <v>0</v>
      </c>
      <c r="K4" s="58" t="str">
        <f t="shared" ref="K4:K67" si="1">IF(J4&lt;0,"ATENÇÃO","OK")</f>
        <v>OK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/>
      <c r="J5" s="60">
        <f t="shared" si="0"/>
        <v>0</v>
      </c>
      <c r="K5" s="58" t="str">
        <f t="shared" si="1"/>
        <v>OK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/>
      <c r="J6" s="60">
        <f t="shared" si="0"/>
        <v>0</v>
      </c>
      <c r="K6" s="58" t="str">
        <f t="shared" si="1"/>
        <v>OK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/>
      <c r="J7" s="60">
        <f t="shared" si="0"/>
        <v>0</v>
      </c>
      <c r="K7" s="58" t="str">
        <f t="shared" si="1"/>
        <v>OK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/>
      <c r="J8" s="60">
        <f t="shared" si="0"/>
        <v>0</v>
      </c>
      <c r="K8" s="58" t="str">
        <f t="shared" si="1"/>
        <v>OK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/>
      <c r="J9" s="60">
        <f t="shared" si="0"/>
        <v>0</v>
      </c>
      <c r="K9" s="58" t="str">
        <f t="shared" si="1"/>
        <v>OK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s="55" customFormat="1" ht="22.5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/>
      <c r="J10" s="60">
        <f t="shared" si="0"/>
        <v>0</v>
      </c>
      <c r="K10" s="58" t="str">
        <f t="shared" si="1"/>
        <v>OK</v>
      </c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/>
      <c r="J11" s="60">
        <f t="shared" si="0"/>
        <v>0</v>
      </c>
      <c r="K11" s="58" t="str">
        <f t="shared" si="1"/>
        <v>OK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/>
      <c r="J12" s="60">
        <f t="shared" si="0"/>
        <v>0</v>
      </c>
      <c r="K12" s="58" t="str">
        <f t="shared" si="1"/>
        <v>OK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/>
      <c r="J13" s="60">
        <f t="shared" si="0"/>
        <v>0</v>
      </c>
      <c r="K13" s="58" t="str">
        <f t="shared" si="1"/>
        <v>OK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 s="55" customFormat="1" ht="22.5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>
        <v>5</v>
      </c>
      <c r="J14" s="60">
        <f t="shared" si="0"/>
        <v>5</v>
      </c>
      <c r="K14" s="58" t="str">
        <f t="shared" si="1"/>
        <v>OK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/>
      <c r="J15" s="60">
        <f t="shared" si="0"/>
        <v>0</v>
      </c>
      <c r="K15" s="58" t="str">
        <f t="shared" si="1"/>
        <v>OK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/>
      <c r="J16" s="60">
        <f t="shared" si="0"/>
        <v>0</v>
      </c>
      <c r="K16" s="58" t="str">
        <f t="shared" si="1"/>
        <v>OK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/>
      <c r="J17" s="60">
        <f t="shared" si="0"/>
        <v>0</v>
      </c>
      <c r="K17" s="58" t="str">
        <f t="shared" si="1"/>
        <v>OK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>
        <v>6</v>
      </c>
      <c r="J18" s="60">
        <f t="shared" si="0"/>
        <v>6</v>
      </c>
      <c r="K18" s="58" t="str">
        <f t="shared" si="1"/>
        <v>OK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s="55" customFormat="1" ht="22.5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/>
      <c r="J19" s="60">
        <f t="shared" si="0"/>
        <v>0</v>
      </c>
      <c r="K19" s="58" t="str">
        <f t="shared" si="1"/>
        <v>OK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s="55" customFormat="1" ht="22.5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/>
      <c r="J20" s="60">
        <f t="shared" si="0"/>
        <v>0</v>
      </c>
      <c r="K20" s="58" t="str">
        <f t="shared" si="1"/>
        <v>OK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/>
      <c r="J21" s="60">
        <f t="shared" si="0"/>
        <v>0</v>
      </c>
      <c r="K21" s="58" t="str">
        <f t="shared" si="1"/>
        <v>OK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s="55" customFormat="1" ht="22.5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/>
      <c r="J22" s="60">
        <f t="shared" si="0"/>
        <v>0</v>
      </c>
      <c r="K22" s="58" t="str">
        <f t="shared" si="1"/>
        <v>OK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s="55" customFormat="1" ht="22.5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/>
      <c r="J23" s="60">
        <f t="shared" si="0"/>
        <v>0</v>
      </c>
      <c r="K23" s="58" t="str">
        <f t="shared" si="1"/>
        <v>OK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/>
      <c r="J24" s="60">
        <f t="shared" si="0"/>
        <v>0</v>
      </c>
      <c r="K24" s="58" t="str">
        <f t="shared" si="1"/>
        <v>OK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s="55" customFormat="1" ht="22.5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/>
      <c r="J25" s="60">
        <f t="shared" si="0"/>
        <v>0</v>
      </c>
      <c r="K25" s="58" t="str">
        <f t="shared" si="1"/>
        <v>OK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55" customFormat="1" ht="22.5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/>
      <c r="J26" s="60">
        <f t="shared" si="0"/>
        <v>0</v>
      </c>
      <c r="K26" s="58" t="str">
        <f t="shared" si="1"/>
        <v>OK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s="55" customFormat="1" ht="22.5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>
        <v>4</v>
      </c>
      <c r="J27" s="60">
        <f t="shared" si="0"/>
        <v>4</v>
      </c>
      <c r="K27" s="58" t="str">
        <f t="shared" si="1"/>
        <v>OK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>
        <v>10</v>
      </c>
      <c r="J28" s="60">
        <f t="shared" si="0"/>
        <v>10</v>
      </c>
      <c r="K28" s="58" t="str">
        <f t="shared" si="1"/>
        <v>OK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/>
      <c r="J29" s="60">
        <f t="shared" si="0"/>
        <v>0</v>
      </c>
      <c r="K29" s="58" t="str">
        <f t="shared" si="1"/>
        <v>OK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/>
      <c r="J30" s="60">
        <f t="shared" si="0"/>
        <v>0</v>
      </c>
      <c r="K30" s="58" t="str">
        <f t="shared" si="1"/>
        <v>OK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/>
      <c r="J31" s="60">
        <f t="shared" si="0"/>
        <v>0</v>
      </c>
      <c r="K31" s="58" t="str">
        <f t="shared" si="1"/>
        <v>OK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/>
      <c r="J32" s="60">
        <f t="shared" si="0"/>
        <v>0</v>
      </c>
      <c r="K32" s="58" t="str">
        <f t="shared" si="1"/>
        <v>OK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/>
      <c r="J33" s="60">
        <f t="shared" si="0"/>
        <v>0</v>
      </c>
      <c r="K33" s="58" t="str">
        <f t="shared" si="1"/>
        <v>OK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/>
      <c r="J34" s="60">
        <f t="shared" si="0"/>
        <v>0</v>
      </c>
      <c r="K34" s="58" t="str">
        <f t="shared" si="1"/>
        <v>OK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/>
      <c r="J35" s="60">
        <f t="shared" si="0"/>
        <v>0</v>
      </c>
      <c r="K35" s="58" t="str">
        <f t="shared" si="1"/>
        <v>OK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/>
      <c r="J36" s="60">
        <f t="shared" si="0"/>
        <v>0</v>
      </c>
      <c r="K36" s="58" t="str">
        <f t="shared" si="1"/>
        <v>OK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/>
      <c r="J37" s="60">
        <f t="shared" si="0"/>
        <v>0</v>
      </c>
      <c r="K37" s="58" t="str">
        <f t="shared" si="1"/>
        <v>OK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/>
      <c r="J38" s="60">
        <f t="shared" si="0"/>
        <v>0</v>
      </c>
      <c r="K38" s="58" t="str">
        <f t="shared" si="1"/>
        <v>OK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/>
      <c r="J39" s="60">
        <f t="shared" si="0"/>
        <v>0</v>
      </c>
      <c r="K39" s="58" t="str">
        <f t="shared" si="1"/>
        <v>OK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/>
      <c r="J40" s="60">
        <f t="shared" si="0"/>
        <v>0</v>
      </c>
      <c r="K40" s="58" t="str">
        <f t="shared" si="1"/>
        <v>OK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/>
      <c r="J41" s="60">
        <f t="shared" si="0"/>
        <v>0</v>
      </c>
      <c r="K41" s="58" t="str">
        <f t="shared" si="1"/>
        <v>OK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/>
      <c r="J42" s="60">
        <f t="shared" si="0"/>
        <v>0</v>
      </c>
      <c r="K42" s="58" t="str">
        <f t="shared" si="1"/>
        <v>OK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/>
      <c r="J43" s="60">
        <f t="shared" si="0"/>
        <v>0</v>
      </c>
      <c r="K43" s="58" t="str">
        <f t="shared" si="1"/>
        <v>OK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/>
      <c r="J44" s="60">
        <f t="shared" si="0"/>
        <v>0</v>
      </c>
      <c r="K44" s="58" t="str">
        <f t="shared" si="1"/>
        <v>OK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/>
      <c r="J45" s="60">
        <f t="shared" si="0"/>
        <v>0</v>
      </c>
      <c r="K45" s="58" t="str">
        <f t="shared" si="1"/>
        <v>OK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/>
      <c r="J46" s="60">
        <f t="shared" si="0"/>
        <v>0</v>
      </c>
      <c r="K46" s="58" t="str">
        <f t="shared" si="1"/>
        <v>OK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/>
      <c r="J47" s="60">
        <f t="shared" si="0"/>
        <v>0</v>
      </c>
      <c r="K47" s="58" t="str">
        <f t="shared" si="1"/>
        <v>OK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0"/>
        <v>0</v>
      </c>
      <c r="K48" s="58" t="str">
        <f t="shared" si="1"/>
        <v>OK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0"/>
        <v>0</v>
      </c>
      <c r="K49" s="58" t="str">
        <f t="shared" si="1"/>
        <v>OK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0"/>
        <v>0</v>
      </c>
      <c r="K50" s="58" t="str">
        <f t="shared" si="1"/>
        <v>OK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0"/>
        <v>0</v>
      </c>
      <c r="K51" s="58" t="str">
        <f t="shared" si="1"/>
        <v>OK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0"/>
        <v>0</v>
      </c>
      <c r="K52" s="58" t="str">
        <f t="shared" si="1"/>
        <v>OK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0"/>
        <v>0</v>
      </c>
      <c r="K53" s="58" t="str">
        <f t="shared" si="1"/>
        <v>OK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0"/>
        <v>0</v>
      </c>
      <c r="K54" s="58" t="str">
        <f t="shared" si="1"/>
        <v>OK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0"/>
        <v>0</v>
      </c>
      <c r="K55" s="58" t="str">
        <f t="shared" si="1"/>
        <v>OK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0"/>
        <v>0</v>
      </c>
      <c r="K56" s="58" t="str">
        <f t="shared" si="1"/>
        <v>OK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0"/>
        <v>0</v>
      </c>
      <c r="K57" s="58" t="str">
        <f t="shared" si="1"/>
        <v>OK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0"/>
        <v>0</v>
      </c>
      <c r="K58" s="58" t="str">
        <f t="shared" si="1"/>
        <v>OK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0"/>
        <v>0</v>
      </c>
      <c r="K59" s="58" t="str">
        <f t="shared" si="1"/>
        <v>OK</v>
      </c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0"/>
        <v>0</v>
      </c>
      <c r="K60" s="58" t="str">
        <f t="shared" si="1"/>
        <v>OK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0"/>
        <v>0</v>
      </c>
      <c r="K61" s="58" t="str">
        <f t="shared" si="1"/>
        <v>OK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/>
      <c r="J62" s="60">
        <f t="shared" si="0"/>
        <v>0</v>
      </c>
      <c r="K62" s="58" t="str">
        <f t="shared" si="1"/>
        <v>OK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/>
      <c r="J63" s="60">
        <f t="shared" si="0"/>
        <v>0</v>
      </c>
      <c r="K63" s="58" t="str">
        <f t="shared" si="1"/>
        <v>OK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/>
      <c r="J64" s="60">
        <f t="shared" si="0"/>
        <v>0</v>
      </c>
      <c r="K64" s="58" t="str">
        <f t="shared" si="1"/>
        <v>OK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/>
      <c r="J65" s="60">
        <f t="shared" si="0"/>
        <v>0</v>
      </c>
      <c r="K65" s="58" t="str">
        <f t="shared" si="1"/>
        <v>OK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/>
      <c r="J66" s="60">
        <f t="shared" si="0"/>
        <v>0</v>
      </c>
      <c r="K66" s="58" t="str">
        <f t="shared" si="1"/>
        <v>OK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/>
      <c r="J67" s="60">
        <f t="shared" si="0"/>
        <v>0</v>
      </c>
      <c r="K67" s="58" t="str">
        <f t="shared" si="1"/>
        <v>OK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/>
      <c r="J68" s="60">
        <f t="shared" ref="J68:J131" si="2">I68-(L68+M68+N68+O68+P68+Q68+R68+S68+T68+U68+V68+W68)</f>
        <v>0</v>
      </c>
      <c r="K68" s="58" t="str">
        <f t="shared" ref="K68:K131" si="3">IF(J68&lt;0,"ATENÇÃO","OK")</f>
        <v>OK</v>
      </c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/>
      <c r="J69" s="60">
        <f t="shared" si="2"/>
        <v>0</v>
      </c>
      <c r="K69" s="58" t="str">
        <f t="shared" si="3"/>
        <v>OK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/>
      <c r="J70" s="60">
        <f t="shared" si="2"/>
        <v>0</v>
      </c>
      <c r="K70" s="58" t="str">
        <f t="shared" si="3"/>
        <v>OK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/>
      <c r="J71" s="60">
        <f t="shared" si="2"/>
        <v>0</v>
      </c>
      <c r="K71" s="58" t="str">
        <f t="shared" si="3"/>
        <v>OK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/>
      <c r="J72" s="60">
        <f t="shared" si="2"/>
        <v>0</v>
      </c>
      <c r="K72" s="58" t="str">
        <f t="shared" si="3"/>
        <v>OK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/>
      <c r="J73" s="60">
        <f t="shared" si="2"/>
        <v>0</v>
      </c>
      <c r="K73" s="58" t="str">
        <f t="shared" si="3"/>
        <v>OK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/>
      <c r="J74" s="60">
        <f t="shared" si="2"/>
        <v>0</v>
      </c>
      <c r="K74" s="58" t="str">
        <f t="shared" si="3"/>
        <v>OK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/>
      <c r="J75" s="60">
        <f t="shared" si="2"/>
        <v>0</v>
      </c>
      <c r="K75" s="58" t="str">
        <f t="shared" si="3"/>
        <v>OK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/>
      <c r="J76" s="60">
        <f t="shared" si="2"/>
        <v>0</v>
      </c>
      <c r="K76" s="58" t="str">
        <f t="shared" si="3"/>
        <v>OK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/>
      <c r="J77" s="60">
        <f t="shared" si="2"/>
        <v>0</v>
      </c>
      <c r="K77" s="58" t="str">
        <f t="shared" si="3"/>
        <v>OK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/>
      <c r="J78" s="60">
        <f t="shared" si="2"/>
        <v>0</v>
      </c>
      <c r="K78" s="58" t="str">
        <f t="shared" si="3"/>
        <v>OK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/>
      <c r="J79" s="60">
        <f t="shared" si="2"/>
        <v>0</v>
      </c>
      <c r="K79" s="58" t="str">
        <f t="shared" si="3"/>
        <v>OK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/>
      <c r="J80" s="60">
        <f t="shared" si="2"/>
        <v>0</v>
      </c>
      <c r="K80" s="58" t="str">
        <f t="shared" si="3"/>
        <v>OK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/>
      <c r="J81" s="60">
        <f t="shared" si="2"/>
        <v>0</v>
      </c>
      <c r="K81" s="58" t="str">
        <f t="shared" si="3"/>
        <v>OK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/>
      <c r="J82" s="60">
        <f t="shared" si="2"/>
        <v>0</v>
      </c>
      <c r="K82" s="58" t="str">
        <f t="shared" si="3"/>
        <v>OK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/>
      <c r="J83" s="60">
        <f t="shared" si="2"/>
        <v>0</v>
      </c>
      <c r="K83" s="58" t="str">
        <f t="shared" si="3"/>
        <v>OK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/>
      <c r="J84" s="60">
        <f t="shared" si="2"/>
        <v>0</v>
      </c>
      <c r="K84" s="58" t="str">
        <f t="shared" si="3"/>
        <v>OK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/>
      <c r="J85" s="60">
        <f t="shared" si="2"/>
        <v>0</v>
      </c>
      <c r="K85" s="58" t="str">
        <f t="shared" si="3"/>
        <v>OK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/>
      <c r="J86" s="60">
        <f t="shared" si="2"/>
        <v>0</v>
      </c>
      <c r="K86" s="58" t="str">
        <f t="shared" si="3"/>
        <v>OK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/>
      <c r="J87" s="60">
        <f t="shared" si="2"/>
        <v>0</v>
      </c>
      <c r="K87" s="58" t="str">
        <f t="shared" si="3"/>
        <v>OK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/>
      <c r="J88" s="60">
        <f t="shared" si="2"/>
        <v>0</v>
      </c>
      <c r="K88" s="58" t="str">
        <f t="shared" si="3"/>
        <v>OK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/>
      <c r="J89" s="60">
        <f t="shared" si="2"/>
        <v>0</v>
      </c>
      <c r="K89" s="58" t="str">
        <f t="shared" si="3"/>
        <v>OK</v>
      </c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/>
      <c r="J90" s="60">
        <f t="shared" si="2"/>
        <v>0</v>
      </c>
      <c r="K90" s="58" t="str">
        <f t="shared" si="3"/>
        <v>OK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/>
      <c r="J91" s="60">
        <f t="shared" si="2"/>
        <v>0</v>
      </c>
      <c r="K91" s="58" t="str">
        <f t="shared" si="3"/>
        <v>OK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/>
      <c r="J92" s="60">
        <f t="shared" si="2"/>
        <v>0</v>
      </c>
      <c r="K92" s="58" t="str">
        <f t="shared" si="3"/>
        <v>OK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/>
      <c r="J93" s="60">
        <f t="shared" si="2"/>
        <v>0</v>
      </c>
      <c r="K93" s="58" t="str">
        <f t="shared" si="3"/>
        <v>OK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/>
      <c r="J94" s="60">
        <f t="shared" si="2"/>
        <v>0</v>
      </c>
      <c r="K94" s="58" t="str">
        <f t="shared" si="3"/>
        <v>OK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/>
      <c r="J95" s="60">
        <f t="shared" si="2"/>
        <v>0</v>
      </c>
      <c r="K95" s="58" t="str">
        <f t="shared" si="3"/>
        <v>OK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/>
      <c r="J96" s="60">
        <f t="shared" si="2"/>
        <v>0</v>
      </c>
      <c r="K96" s="58" t="str">
        <f t="shared" si="3"/>
        <v>OK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/>
      <c r="J97" s="60">
        <f t="shared" si="2"/>
        <v>0</v>
      </c>
      <c r="K97" s="58" t="str">
        <f t="shared" si="3"/>
        <v>OK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/>
      <c r="J98" s="60">
        <f t="shared" si="2"/>
        <v>0</v>
      </c>
      <c r="K98" s="58" t="str">
        <f t="shared" si="3"/>
        <v>OK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/>
      <c r="J99" s="60">
        <f t="shared" si="2"/>
        <v>0</v>
      </c>
      <c r="K99" s="58" t="str">
        <f t="shared" si="3"/>
        <v>OK</v>
      </c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/>
      <c r="J100" s="60">
        <f t="shared" si="2"/>
        <v>0</v>
      </c>
      <c r="K100" s="58" t="str">
        <f t="shared" si="3"/>
        <v>OK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/>
      <c r="J101" s="60">
        <f t="shared" si="2"/>
        <v>0</v>
      </c>
      <c r="K101" s="58" t="str">
        <f t="shared" si="3"/>
        <v>OK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/>
      <c r="J102" s="60">
        <f t="shared" si="2"/>
        <v>0</v>
      </c>
      <c r="K102" s="58" t="str">
        <f t="shared" si="3"/>
        <v>OK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/>
      <c r="J103" s="60">
        <f t="shared" si="2"/>
        <v>0</v>
      </c>
      <c r="K103" s="58" t="str">
        <f t="shared" si="3"/>
        <v>OK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/>
      <c r="J104" s="60">
        <f t="shared" si="2"/>
        <v>0</v>
      </c>
      <c r="K104" s="58" t="str">
        <f t="shared" si="3"/>
        <v>OK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/>
      <c r="J105" s="60">
        <f t="shared" si="2"/>
        <v>0</v>
      </c>
      <c r="K105" s="58" t="str">
        <f t="shared" si="3"/>
        <v>OK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/>
      <c r="J106" s="60">
        <f t="shared" si="2"/>
        <v>0</v>
      </c>
      <c r="K106" s="58" t="str">
        <f t="shared" si="3"/>
        <v>OK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/>
      <c r="J107" s="60">
        <f t="shared" si="2"/>
        <v>0</v>
      </c>
      <c r="K107" s="58" t="str">
        <f t="shared" si="3"/>
        <v>OK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/>
      <c r="J108" s="60">
        <f t="shared" si="2"/>
        <v>0</v>
      </c>
      <c r="K108" s="58" t="str">
        <f t="shared" si="3"/>
        <v>OK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/>
      <c r="J109" s="60">
        <f t="shared" si="2"/>
        <v>0</v>
      </c>
      <c r="K109" s="58" t="str">
        <f t="shared" si="3"/>
        <v>OK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/>
      <c r="J110" s="60">
        <f t="shared" si="2"/>
        <v>0</v>
      </c>
      <c r="K110" s="58" t="str">
        <f t="shared" si="3"/>
        <v>OK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/>
      <c r="J111" s="60">
        <f t="shared" si="2"/>
        <v>0</v>
      </c>
      <c r="K111" s="58" t="str">
        <f t="shared" si="3"/>
        <v>OK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/>
      <c r="J112" s="60">
        <f t="shared" si="2"/>
        <v>0</v>
      </c>
      <c r="K112" s="58" t="str">
        <f t="shared" si="3"/>
        <v>OK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/>
      <c r="J113" s="60">
        <f t="shared" si="2"/>
        <v>0</v>
      </c>
      <c r="K113" s="58" t="str">
        <f t="shared" si="3"/>
        <v>OK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/>
      <c r="J114" s="60">
        <f t="shared" si="2"/>
        <v>0</v>
      </c>
      <c r="K114" s="58" t="str">
        <f t="shared" si="3"/>
        <v>OK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/>
      <c r="J115" s="60">
        <f t="shared" si="2"/>
        <v>0</v>
      </c>
      <c r="K115" s="58" t="str">
        <f t="shared" si="3"/>
        <v>OK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/>
      <c r="J116" s="60">
        <f t="shared" si="2"/>
        <v>0</v>
      </c>
      <c r="K116" s="58" t="str">
        <f t="shared" si="3"/>
        <v>OK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/>
      <c r="J117" s="60">
        <f t="shared" si="2"/>
        <v>0</v>
      </c>
      <c r="K117" s="58" t="str">
        <f t="shared" si="3"/>
        <v>OK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/>
      <c r="J118" s="60">
        <f t="shared" si="2"/>
        <v>0</v>
      </c>
      <c r="K118" s="58" t="str">
        <f t="shared" si="3"/>
        <v>OK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2"/>
        <v>0</v>
      </c>
      <c r="K119" s="58" t="str">
        <f t="shared" si="3"/>
        <v>OK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2"/>
        <v>0</v>
      </c>
      <c r="K120" s="58" t="str">
        <f t="shared" si="3"/>
        <v>OK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2"/>
        <v>0</v>
      </c>
      <c r="K121" s="58" t="str">
        <f t="shared" si="3"/>
        <v>OK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2"/>
        <v>0</v>
      </c>
      <c r="K122" s="58" t="str">
        <f t="shared" si="3"/>
        <v>OK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/>
      <c r="J123" s="60">
        <f t="shared" si="2"/>
        <v>0</v>
      </c>
      <c r="K123" s="58" t="str">
        <f t="shared" si="3"/>
        <v>OK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/>
      <c r="J124" s="60">
        <f t="shared" si="2"/>
        <v>0</v>
      </c>
      <c r="K124" s="58" t="str">
        <f t="shared" si="3"/>
        <v>OK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/>
      <c r="J125" s="60">
        <f t="shared" si="2"/>
        <v>0</v>
      </c>
      <c r="K125" s="58" t="str">
        <f t="shared" si="3"/>
        <v>OK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/>
      <c r="J126" s="60">
        <f t="shared" si="2"/>
        <v>0</v>
      </c>
      <c r="K126" s="58" t="str">
        <f t="shared" si="3"/>
        <v>OK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/>
      <c r="J127" s="60">
        <f t="shared" si="2"/>
        <v>0</v>
      </c>
      <c r="K127" s="58" t="str">
        <f t="shared" si="3"/>
        <v>OK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/>
      <c r="J128" s="60">
        <f t="shared" si="2"/>
        <v>0</v>
      </c>
      <c r="K128" s="58" t="str">
        <f t="shared" si="3"/>
        <v>OK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/>
      <c r="J129" s="60">
        <f t="shared" si="2"/>
        <v>0</v>
      </c>
      <c r="K129" s="58" t="str">
        <f t="shared" si="3"/>
        <v>OK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/>
      <c r="J130" s="60">
        <f t="shared" si="2"/>
        <v>0</v>
      </c>
      <c r="K130" s="58" t="str">
        <f t="shared" si="3"/>
        <v>OK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/>
      <c r="J131" s="60">
        <f t="shared" si="2"/>
        <v>0</v>
      </c>
      <c r="K131" s="58" t="str">
        <f t="shared" si="3"/>
        <v>OK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/>
      <c r="J132" s="60">
        <f t="shared" ref="J132:J195" si="4">I132-(L132+M132+N132+O132+P132+Q132+R132+S132+T132+U132+V132+W132)</f>
        <v>0</v>
      </c>
      <c r="K132" s="58" t="str">
        <f t="shared" ref="K132:K195" si="5">IF(J132&lt;0,"ATENÇÃO","OK")</f>
        <v>OK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/>
      <c r="J133" s="60">
        <f t="shared" si="4"/>
        <v>0</v>
      </c>
      <c r="K133" s="58" t="str">
        <f t="shared" si="5"/>
        <v>OK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/>
      <c r="J134" s="60">
        <f t="shared" si="4"/>
        <v>0</v>
      </c>
      <c r="K134" s="58" t="str">
        <f t="shared" si="5"/>
        <v>OK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/>
      <c r="J135" s="60">
        <f t="shared" si="4"/>
        <v>0</v>
      </c>
      <c r="K135" s="58" t="str">
        <f t="shared" si="5"/>
        <v>OK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/>
      <c r="J136" s="60">
        <f t="shared" si="4"/>
        <v>0</v>
      </c>
      <c r="K136" s="58" t="str">
        <f t="shared" si="5"/>
        <v>OK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/>
      <c r="J137" s="60">
        <f t="shared" si="4"/>
        <v>0</v>
      </c>
      <c r="K137" s="58" t="str">
        <f t="shared" si="5"/>
        <v>OK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/>
      <c r="J138" s="60">
        <f t="shared" si="4"/>
        <v>0</v>
      </c>
      <c r="K138" s="58" t="str">
        <f t="shared" si="5"/>
        <v>OK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/>
      <c r="J139" s="60">
        <f t="shared" si="4"/>
        <v>0</v>
      </c>
      <c r="K139" s="58" t="str">
        <f t="shared" si="5"/>
        <v>OK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/>
      <c r="J140" s="60">
        <f t="shared" si="4"/>
        <v>0</v>
      </c>
      <c r="K140" s="58" t="str">
        <f t="shared" si="5"/>
        <v>OK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/>
      <c r="J141" s="60">
        <f t="shared" si="4"/>
        <v>0</v>
      </c>
      <c r="K141" s="58" t="str">
        <f t="shared" si="5"/>
        <v>OK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/>
      <c r="J142" s="60">
        <f t="shared" si="4"/>
        <v>0</v>
      </c>
      <c r="K142" s="58" t="str">
        <f t="shared" si="5"/>
        <v>OK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/>
      <c r="J143" s="60">
        <f t="shared" si="4"/>
        <v>0</v>
      </c>
      <c r="K143" s="58" t="str">
        <f t="shared" si="5"/>
        <v>OK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/>
      <c r="J144" s="60">
        <f t="shared" si="4"/>
        <v>0</v>
      </c>
      <c r="K144" s="58" t="str">
        <f t="shared" si="5"/>
        <v>OK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/>
      <c r="J145" s="60">
        <f t="shared" si="4"/>
        <v>0</v>
      </c>
      <c r="K145" s="58" t="str">
        <f t="shared" si="5"/>
        <v>OK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/>
      <c r="J146" s="60">
        <f t="shared" si="4"/>
        <v>0</v>
      </c>
      <c r="K146" s="58" t="str">
        <f t="shared" si="5"/>
        <v>OK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/>
      <c r="J147" s="60">
        <f t="shared" si="4"/>
        <v>0</v>
      </c>
      <c r="K147" s="58" t="str">
        <f t="shared" si="5"/>
        <v>OK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/>
      <c r="J148" s="60">
        <f t="shared" si="4"/>
        <v>0</v>
      </c>
      <c r="K148" s="58" t="str">
        <f t="shared" si="5"/>
        <v>OK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4"/>
        <v>0</v>
      </c>
      <c r="K149" s="58" t="str">
        <f t="shared" si="5"/>
        <v>OK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4"/>
        <v>0</v>
      </c>
      <c r="K150" s="58" t="str">
        <f t="shared" si="5"/>
        <v>OK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4"/>
        <v>0</v>
      </c>
      <c r="K151" s="58" t="str">
        <f t="shared" si="5"/>
        <v>OK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4"/>
        <v>0</v>
      </c>
      <c r="K152" s="58" t="str">
        <f t="shared" si="5"/>
        <v>OK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 s="55" customFormat="1" ht="22.5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/>
      <c r="J153" s="60">
        <f t="shared" si="4"/>
        <v>0</v>
      </c>
      <c r="K153" s="58" t="str">
        <f t="shared" si="5"/>
        <v>OK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/>
      <c r="J154" s="60">
        <f t="shared" si="4"/>
        <v>0</v>
      </c>
      <c r="K154" s="58" t="str">
        <f t="shared" si="5"/>
        <v>OK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 s="55" customFormat="1" ht="22.5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/>
      <c r="J155" s="60">
        <f t="shared" si="4"/>
        <v>0</v>
      </c>
      <c r="K155" s="58" t="str">
        <f t="shared" si="5"/>
        <v>OK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/>
      <c r="J156" s="60">
        <f t="shared" si="4"/>
        <v>0</v>
      </c>
      <c r="K156" s="58" t="str">
        <f t="shared" si="5"/>
        <v>OK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/>
      <c r="J157" s="60">
        <f t="shared" si="4"/>
        <v>0</v>
      </c>
      <c r="K157" s="58" t="str">
        <f t="shared" si="5"/>
        <v>OK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/>
      <c r="J158" s="60">
        <f t="shared" si="4"/>
        <v>0</v>
      </c>
      <c r="K158" s="58" t="str">
        <f t="shared" si="5"/>
        <v>OK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/>
      <c r="J159" s="60">
        <f t="shared" si="4"/>
        <v>0</v>
      </c>
      <c r="K159" s="58" t="str">
        <f t="shared" si="5"/>
        <v>OK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/>
      <c r="J160" s="60">
        <f t="shared" si="4"/>
        <v>0</v>
      </c>
      <c r="K160" s="58" t="str">
        <f t="shared" si="5"/>
        <v>OK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/>
      <c r="J161" s="60">
        <f t="shared" si="4"/>
        <v>0</v>
      </c>
      <c r="K161" s="58" t="str">
        <f t="shared" si="5"/>
        <v>OK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/>
      <c r="J162" s="60">
        <f t="shared" si="4"/>
        <v>0</v>
      </c>
      <c r="K162" s="58" t="str">
        <f t="shared" si="5"/>
        <v>OK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/>
      <c r="J163" s="60">
        <f t="shared" si="4"/>
        <v>0</v>
      </c>
      <c r="K163" s="58" t="str">
        <f t="shared" si="5"/>
        <v>OK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/>
      <c r="J164" s="60">
        <f t="shared" si="4"/>
        <v>0</v>
      </c>
      <c r="K164" s="58" t="str">
        <f t="shared" si="5"/>
        <v>OK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/>
      <c r="J165" s="60">
        <f t="shared" si="4"/>
        <v>0</v>
      </c>
      <c r="K165" s="58" t="str">
        <f t="shared" si="5"/>
        <v>OK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/>
      <c r="J166" s="60">
        <f t="shared" si="4"/>
        <v>0</v>
      </c>
      <c r="K166" s="58" t="str">
        <f t="shared" si="5"/>
        <v>OK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/>
      <c r="J167" s="60">
        <f t="shared" si="4"/>
        <v>0</v>
      </c>
      <c r="K167" s="58" t="str">
        <f t="shared" si="5"/>
        <v>OK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/>
      <c r="J168" s="60">
        <f t="shared" si="4"/>
        <v>0</v>
      </c>
      <c r="K168" s="58" t="str">
        <f t="shared" si="5"/>
        <v>OK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/>
      <c r="J169" s="60">
        <f t="shared" si="4"/>
        <v>0</v>
      </c>
      <c r="K169" s="58" t="str">
        <f t="shared" si="5"/>
        <v>OK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/>
      <c r="J170" s="60">
        <f t="shared" si="4"/>
        <v>0</v>
      </c>
      <c r="K170" s="58" t="str">
        <f t="shared" si="5"/>
        <v>OK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/>
      <c r="J171" s="60">
        <f t="shared" si="4"/>
        <v>0</v>
      </c>
      <c r="K171" s="58" t="str">
        <f t="shared" si="5"/>
        <v>OK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 s="55" customFormat="1" ht="22.5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/>
      <c r="J172" s="60">
        <f t="shared" si="4"/>
        <v>0</v>
      </c>
      <c r="K172" s="58" t="str">
        <f t="shared" si="5"/>
        <v>OK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/>
      <c r="J173" s="60">
        <f t="shared" si="4"/>
        <v>0</v>
      </c>
      <c r="K173" s="58" t="str">
        <f t="shared" si="5"/>
        <v>OK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/>
      <c r="J174" s="60">
        <f t="shared" si="4"/>
        <v>0</v>
      </c>
      <c r="K174" s="58" t="str">
        <f t="shared" si="5"/>
        <v>OK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/>
      <c r="J175" s="60">
        <f t="shared" si="4"/>
        <v>0</v>
      </c>
      <c r="K175" s="58" t="str">
        <f t="shared" si="5"/>
        <v>OK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/>
      <c r="J176" s="60">
        <f t="shared" si="4"/>
        <v>0</v>
      </c>
      <c r="K176" s="58" t="str">
        <f t="shared" si="5"/>
        <v>OK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/>
      <c r="J177" s="60">
        <f t="shared" si="4"/>
        <v>0</v>
      </c>
      <c r="K177" s="58" t="str">
        <f t="shared" si="5"/>
        <v>OK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/>
      <c r="J178" s="60">
        <f t="shared" si="4"/>
        <v>0</v>
      </c>
      <c r="K178" s="58" t="str">
        <f t="shared" si="5"/>
        <v>OK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4"/>
        <v>0</v>
      </c>
      <c r="K179" s="58" t="str">
        <f t="shared" si="5"/>
        <v>OK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4"/>
        <v>0</v>
      </c>
      <c r="K180" s="58" t="str">
        <f t="shared" si="5"/>
        <v>OK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4"/>
        <v>0</v>
      </c>
      <c r="K181" s="58" t="str">
        <f t="shared" si="5"/>
        <v>OK</v>
      </c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4"/>
        <v>0</v>
      </c>
      <c r="K182" s="58" t="str">
        <f t="shared" si="5"/>
        <v>OK</v>
      </c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4"/>
        <v>0</v>
      </c>
      <c r="K183" s="58" t="str">
        <f t="shared" si="5"/>
        <v>OK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4"/>
        <v>0</v>
      </c>
      <c r="K184" s="58" t="str">
        <f t="shared" si="5"/>
        <v>OK</v>
      </c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4"/>
        <v>0</v>
      </c>
      <c r="K185" s="58" t="str">
        <f t="shared" si="5"/>
        <v>OK</v>
      </c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4"/>
        <v>0</v>
      </c>
      <c r="K186" s="58" t="str">
        <f t="shared" si="5"/>
        <v>OK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</row>
    <row r="187" spans="1:23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4"/>
        <v>0</v>
      </c>
      <c r="K187" s="58" t="str">
        <f t="shared" si="5"/>
        <v>OK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</row>
    <row r="188" spans="1:23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/>
      <c r="J188" s="60">
        <f t="shared" si="4"/>
        <v>0</v>
      </c>
      <c r="K188" s="58" t="str">
        <f t="shared" si="5"/>
        <v>OK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</row>
    <row r="189" spans="1:23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/>
      <c r="J189" s="60">
        <f t="shared" si="4"/>
        <v>0</v>
      </c>
      <c r="K189" s="58" t="str">
        <f t="shared" si="5"/>
        <v>OK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</row>
    <row r="190" spans="1:23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/>
      <c r="J190" s="60">
        <f t="shared" si="4"/>
        <v>0</v>
      </c>
      <c r="K190" s="58" t="str">
        <f t="shared" si="5"/>
        <v>OK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</row>
    <row r="191" spans="1:23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/>
      <c r="J191" s="60">
        <f t="shared" si="4"/>
        <v>0</v>
      </c>
      <c r="K191" s="58" t="str">
        <f t="shared" si="5"/>
        <v>OK</v>
      </c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</row>
    <row r="192" spans="1:23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/>
      <c r="J192" s="60">
        <f t="shared" si="4"/>
        <v>0</v>
      </c>
      <c r="K192" s="58" t="str">
        <f t="shared" si="5"/>
        <v>OK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</row>
    <row r="193" spans="1:23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/>
      <c r="J193" s="60">
        <f t="shared" si="4"/>
        <v>0</v>
      </c>
      <c r="K193" s="58" t="str">
        <f t="shared" si="5"/>
        <v>OK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</row>
    <row r="194" spans="1:23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/>
      <c r="J194" s="60">
        <f t="shared" si="4"/>
        <v>0</v>
      </c>
      <c r="K194" s="58" t="str">
        <f t="shared" si="5"/>
        <v>OK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</row>
    <row r="195" spans="1:23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4"/>
        <v>0</v>
      </c>
      <c r="K195" s="58" t="str">
        <f t="shared" si="5"/>
        <v>OK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</row>
    <row r="196" spans="1:23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ref="J196:J229" si="6">I196-(L196+M196+N196+O196+P196+Q196+R196+S196+T196+U196+V196+W196)</f>
        <v>0</v>
      </c>
      <c r="K196" s="58" t="str">
        <f t="shared" ref="K196:K229" si="7">IF(J196&lt;0,"ATENÇÃO","OK")</f>
        <v>OK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</row>
    <row r="197" spans="1:23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/>
      <c r="J197" s="60">
        <f t="shared" si="6"/>
        <v>0</v>
      </c>
      <c r="K197" s="58" t="str">
        <f t="shared" si="7"/>
        <v>OK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</row>
    <row r="198" spans="1:23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/>
      <c r="J198" s="60">
        <f t="shared" si="6"/>
        <v>0</v>
      </c>
      <c r="K198" s="58" t="str">
        <f t="shared" si="7"/>
        <v>OK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</row>
    <row r="199" spans="1:23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/>
      <c r="J199" s="60">
        <f t="shared" si="6"/>
        <v>0</v>
      </c>
      <c r="K199" s="58" t="str">
        <f t="shared" si="7"/>
        <v>OK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</row>
    <row r="200" spans="1:23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6"/>
        <v>0</v>
      </c>
      <c r="K200" s="58" t="str">
        <f t="shared" si="7"/>
        <v>OK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</row>
    <row r="201" spans="1:23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6"/>
        <v>0</v>
      </c>
      <c r="K201" s="58" t="str">
        <f t="shared" si="7"/>
        <v>OK</v>
      </c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</row>
    <row r="202" spans="1:23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/>
      <c r="J202" s="60">
        <f t="shared" si="6"/>
        <v>0</v>
      </c>
      <c r="K202" s="58" t="str">
        <f t="shared" si="7"/>
        <v>OK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</row>
    <row r="203" spans="1:23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/>
      <c r="J203" s="60">
        <f t="shared" si="6"/>
        <v>0</v>
      </c>
      <c r="K203" s="58" t="str">
        <f t="shared" si="7"/>
        <v>OK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</row>
    <row r="204" spans="1:23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/>
      <c r="J204" s="60">
        <f t="shared" si="6"/>
        <v>0</v>
      </c>
      <c r="K204" s="58" t="str">
        <f t="shared" si="7"/>
        <v>OK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</row>
    <row r="205" spans="1:23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/>
      <c r="J205" s="60">
        <f t="shared" si="6"/>
        <v>0</v>
      </c>
      <c r="K205" s="58" t="str">
        <f t="shared" si="7"/>
        <v>OK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</row>
    <row r="206" spans="1:23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/>
      <c r="J206" s="60">
        <f t="shared" si="6"/>
        <v>0</v>
      </c>
      <c r="K206" s="58" t="str">
        <f t="shared" si="7"/>
        <v>OK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</row>
    <row r="207" spans="1:23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6"/>
        <v>0</v>
      </c>
      <c r="K207" s="58" t="str">
        <f t="shared" si="7"/>
        <v>OK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</row>
    <row r="208" spans="1:23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6"/>
        <v>0</v>
      </c>
      <c r="K208" s="58" t="str">
        <f t="shared" si="7"/>
        <v>OK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</row>
    <row r="209" spans="1:23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/>
      <c r="J209" s="60">
        <f t="shared" si="6"/>
        <v>0</v>
      </c>
      <c r="K209" s="58" t="str">
        <f t="shared" si="7"/>
        <v>OK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</row>
    <row r="210" spans="1:23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/>
      <c r="J210" s="60">
        <f t="shared" si="6"/>
        <v>0</v>
      </c>
      <c r="K210" s="58" t="str">
        <f t="shared" si="7"/>
        <v>OK</v>
      </c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</row>
    <row r="211" spans="1:23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/>
      <c r="J211" s="60">
        <f t="shared" si="6"/>
        <v>0</v>
      </c>
      <c r="K211" s="58" t="str">
        <f t="shared" si="7"/>
        <v>OK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</row>
    <row r="212" spans="1:23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/>
      <c r="J212" s="60">
        <f t="shared" si="6"/>
        <v>0</v>
      </c>
      <c r="K212" s="58" t="str">
        <f t="shared" si="7"/>
        <v>OK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</row>
    <row r="213" spans="1:23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/>
      <c r="J213" s="60">
        <f t="shared" si="6"/>
        <v>0</v>
      </c>
      <c r="K213" s="58" t="str">
        <f t="shared" si="7"/>
        <v>OK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</row>
    <row r="214" spans="1:23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/>
      <c r="J214" s="60">
        <f t="shared" si="6"/>
        <v>0</v>
      </c>
      <c r="K214" s="58" t="str">
        <f t="shared" si="7"/>
        <v>OK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</row>
    <row r="215" spans="1:23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/>
      <c r="J215" s="60">
        <f t="shared" si="6"/>
        <v>0</v>
      </c>
      <c r="K215" s="58" t="str">
        <f t="shared" si="7"/>
        <v>OK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</row>
    <row r="216" spans="1:23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6"/>
        <v>0</v>
      </c>
      <c r="K216" s="58" t="str">
        <f t="shared" si="7"/>
        <v>OK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</row>
    <row r="217" spans="1:23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6"/>
        <v>0</v>
      </c>
      <c r="K217" s="58" t="str">
        <f t="shared" si="7"/>
        <v>OK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</row>
    <row r="218" spans="1:23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6"/>
        <v>0</v>
      </c>
      <c r="K218" s="58" t="str">
        <f t="shared" si="7"/>
        <v>OK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</row>
    <row r="219" spans="1:23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/>
      <c r="J219" s="60">
        <f t="shared" si="6"/>
        <v>0</v>
      </c>
      <c r="K219" s="58" t="str">
        <f t="shared" si="7"/>
        <v>OK</v>
      </c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</row>
    <row r="220" spans="1:23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/>
      <c r="J220" s="60">
        <f t="shared" si="6"/>
        <v>0</v>
      </c>
      <c r="K220" s="58" t="str">
        <f t="shared" si="7"/>
        <v>OK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</row>
    <row r="221" spans="1:23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/>
      <c r="J221" s="60">
        <f t="shared" si="6"/>
        <v>0</v>
      </c>
      <c r="K221" s="58" t="str">
        <f t="shared" si="7"/>
        <v>OK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</row>
    <row r="222" spans="1:23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/>
      <c r="J222" s="60">
        <f t="shared" si="6"/>
        <v>0</v>
      </c>
      <c r="K222" s="58" t="str">
        <f t="shared" si="7"/>
        <v>OK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</row>
    <row r="223" spans="1:23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6"/>
        <v>0</v>
      </c>
      <c r="K223" s="58" t="str">
        <f t="shared" si="7"/>
        <v>OK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</row>
    <row r="224" spans="1:23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/>
      <c r="J224" s="60">
        <f t="shared" si="6"/>
        <v>0</v>
      </c>
      <c r="K224" s="58" t="str">
        <f t="shared" si="7"/>
        <v>OK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</row>
    <row r="225" spans="1:23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6"/>
        <v>0</v>
      </c>
      <c r="K225" s="58" t="str">
        <f t="shared" si="7"/>
        <v>OK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/>
      <c r="J226" s="60">
        <f t="shared" si="6"/>
        <v>0</v>
      </c>
      <c r="K226" s="58" t="str">
        <f t="shared" si="7"/>
        <v>OK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</row>
    <row r="227" spans="1:23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/>
      <c r="J227" s="60">
        <f t="shared" si="6"/>
        <v>0</v>
      </c>
      <c r="K227" s="58" t="str">
        <f t="shared" si="7"/>
        <v>OK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</row>
    <row r="228" spans="1:23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/>
      <c r="J228" s="60">
        <f t="shared" si="6"/>
        <v>0</v>
      </c>
      <c r="K228" s="58" t="str">
        <f t="shared" si="7"/>
        <v>OK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</row>
    <row r="229" spans="1:23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/>
      <c r="J229" s="60">
        <f t="shared" si="6"/>
        <v>0</v>
      </c>
      <c r="K229" s="58" t="str">
        <f t="shared" si="7"/>
        <v>OK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</row>
    <row r="230" spans="1:23" s="55" customFormat="1" ht="15.75" x14ac:dyDescent="0.2">
      <c r="A230" s="42"/>
      <c r="B230" s="56"/>
      <c r="C230" s="56"/>
      <c r="D230" s="57"/>
      <c r="E230" s="50"/>
      <c r="F230" s="50"/>
      <c r="G230" s="50"/>
      <c r="H230" s="51"/>
      <c r="I230" s="52"/>
      <c r="J230" s="53"/>
      <c r="K230" s="49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</row>
    <row r="231" spans="1:23" x14ac:dyDescent="0.25">
      <c r="D231" s="2" t="s">
        <v>42</v>
      </c>
    </row>
  </sheetData>
  <sheetProtection formatCells="0" formatColumns="0" formatRows="0"/>
  <protectedRanges>
    <protectedRange sqref="L4:BM374" name="Intervalo1"/>
    <protectedRange sqref="A4:A229" name="Intervalo1_2"/>
  </protectedRanges>
  <mergeCells count="76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A29:A47"/>
    <mergeCell ref="B29:B47"/>
    <mergeCell ref="A48:A61"/>
    <mergeCell ref="B48:B61"/>
    <mergeCell ref="A62:A73"/>
    <mergeCell ref="B62:B73"/>
    <mergeCell ref="A2:K2"/>
    <mergeCell ref="A4:A28"/>
    <mergeCell ref="B4:B28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K4:K229">
    <cfRule type="cellIs" dxfId="20" priority="3" operator="lessThan">
      <formula>0</formula>
    </cfRule>
  </conditionalFormatting>
  <conditionalFormatting sqref="K4:K229">
    <cfRule type="containsText" dxfId="19" priority="1" operator="containsText" text="ATENÇÃO">
      <formula>NOT(ISERROR(SEARCH("ATENÇÃO",K4)))</formula>
    </cfRule>
    <cfRule type="cellIs" dxfId="18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31"/>
  <sheetViews>
    <sheetView zoomScale="80" zoomScaleNormal="80" workbookViewId="0">
      <selection activeCell="I173" sqref="I173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21" style="89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2" width="14.5703125" style="25" customWidth="1"/>
    <col min="13" max="23" width="12" style="25" customWidth="1"/>
    <col min="24" max="16384" width="9.7109375" style="20"/>
  </cols>
  <sheetData>
    <row r="1" spans="1:23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316</v>
      </c>
      <c r="M1" s="100" t="s">
        <v>38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  <c r="W1" s="100" t="s">
        <v>38</v>
      </c>
    </row>
    <row r="2" spans="1:23" ht="24" customHeight="1" x14ac:dyDescent="0.25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8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96">
        <v>42401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/>
      <c r="J4" s="60">
        <f t="shared" ref="J4:J190" si="0">I4-(L4+M4+N4+O4+P4+Q4+R4+S4+T4+U4+V4+W4)</f>
        <v>0</v>
      </c>
      <c r="K4" s="58" t="str">
        <f t="shared" ref="K4:K190" si="1">IF(J4&lt;0,"ATENÇÃO","OK")</f>
        <v>OK</v>
      </c>
      <c r="L4" s="99">
        <v>0</v>
      </c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/>
      <c r="J5" s="60">
        <f t="shared" si="0"/>
        <v>0</v>
      </c>
      <c r="K5" s="58" t="str">
        <f t="shared" si="1"/>
        <v>OK</v>
      </c>
      <c r="L5" s="99">
        <v>0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/>
      <c r="J6" s="60">
        <f t="shared" si="0"/>
        <v>0</v>
      </c>
      <c r="K6" s="58" t="str">
        <f t="shared" si="1"/>
        <v>OK</v>
      </c>
      <c r="L6" s="99">
        <v>0</v>
      </c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/>
      <c r="J7" s="60">
        <f t="shared" si="0"/>
        <v>0</v>
      </c>
      <c r="K7" s="58" t="str">
        <f t="shared" si="1"/>
        <v>OK</v>
      </c>
      <c r="L7" s="99">
        <v>0</v>
      </c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/>
      <c r="J8" s="60">
        <f t="shared" si="0"/>
        <v>0</v>
      </c>
      <c r="K8" s="58" t="str">
        <f t="shared" si="1"/>
        <v>OK</v>
      </c>
      <c r="L8" s="99">
        <v>0</v>
      </c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/>
      <c r="J9" s="60">
        <f t="shared" si="0"/>
        <v>0</v>
      </c>
      <c r="K9" s="58" t="str">
        <f t="shared" si="1"/>
        <v>OK</v>
      </c>
      <c r="L9" s="99">
        <v>0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s="55" customFormat="1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>
        <v>15</v>
      </c>
      <c r="J10" s="60">
        <f t="shared" si="0"/>
        <v>15</v>
      </c>
      <c r="K10" s="58" t="str">
        <f t="shared" si="1"/>
        <v>OK</v>
      </c>
      <c r="L10" s="99">
        <v>0</v>
      </c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/>
      <c r="J11" s="60">
        <f t="shared" si="0"/>
        <v>0</v>
      </c>
      <c r="K11" s="58" t="str">
        <f t="shared" si="1"/>
        <v>OK</v>
      </c>
      <c r="L11" s="99">
        <v>0</v>
      </c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>
        <v>5</v>
      </c>
      <c r="J12" s="60">
        <f t="shared" si="0"/>
        <v>5</v>
      </c>
      <c r="K12" s="58" t="str">
        <f t="shared" si="1"/>
        <v>OK</v>
      </c>
      <c r="L12" s="99">
        <v>0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/>
      <c r="J13" s="60">
        <f t="shared" si="0"/>
        <v>0</v>
      </c>
      <c r="K13" s="58" t="str">
        <f t="shared" si="1"/>
        <v>OK</v>
      </c>
      <c r="L13" s="99">
        <v>0</v>
      </c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 s="55" customFormat="1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>
        <v>15</v>
      </c>
      <c r="J14" s="60">
        <f t="shared" si="0"/>
        <v>15</v>
      </c>
      <c r="K14" s="58" t="str">
        <f t="shared" si="1"/>
        <v>OK</v>
      </c>
      <c r="L14" s="99">
        <v>0</v>
      </c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/>
      <c r="J15" s="60">
        <f t="shared" si="0"/>
        <v>0</v>
      </c>
      <c r="K15" s="58" t="str">
        <f t="shared" si="1"/>
        <v>OK</v>
      </c>
      <c r="L15" s="99">
        <v>0</v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>
        <v>15</v>
      </c>
      <c r="J16" s="60">
        <f t="shared" si="0"/>
        <v>15</v>
      </c>
      <c r="K16" s="58" t="str">
        <f t="shared" si="1"/>
        <v>OK</v>
      </c>
      <c r="L16" s="99">
        <v>0</v>
      </c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/>
      <c r="J17" s="60">
        <f t="shared" si="0"/>
        <v>0</v>
      </c>
      <c r="K17" s="58" t="str">
        <f t="shared" si="1"/>
        <v>OK</v>
      </c>
      <c r="L17" s="99">
        <v>0</v>
      </c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>
        <v>15</v>
      </c>
      <c r="J18" s="60">
        <f t="shared" si="0"/>
        <v>15</v>
      </c>
      <c r="K18" s="58" t="str">
        <f t="shared" si="1"/>
        <v>OK</v>
      </c>
      <c r="L18" s="99">
        <v>0</v>
      </c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s="55" customFormat="1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>
        <v>15</v>
      </c>
      <c r="J19" s="60">
        <f t="shared" si="0"/>
        <v>15</v>
      </c>
      <c r="K19" s="58" t="str">
        <f t="shared" si="1"/>
        <v>OK</v>
      </c>
      <c r="L19" s="99">
        <v>0</v>
      </c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s="55" customFormat="1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>
        <v>15</v>
      </c>
      <c r="J20" s="60">
        <f t="shared" si="0"/>
        <v>15</v>
      </c>
      <c r="K20" s="58" t="str">
        <f t="shared" si="1"/>
        <v>OK</v>
      </c>
      <c r="L20" s="99">
        <v>0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>
        <v>15</v>
      </c>
      <c r="J21" s="60">
        <f t="shared" si="0"/>
        <v>15</v>
      </c>
      <c r="K21" s="58" t="str">
        <f t="shared" si="1"/>
        <v>OK</v>
      </c>
      <c r="L21" s="99">
        <v>0</v>
      </c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s="55" customFormat="1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/>
      <c r="J22" s="60">
        <f t="shared" si="0"/>
        <v>0</v>
      </c>
      <c r="K22" s="58" t="str">
        <f t="shared" si="1"/>
        <v>OK</v>
      </c>
      <c r="L22" s="99">
        <v>0</v>
      </c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s="55" customFormat="1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/>
      <c r="J23" s="60">
        <f t="shared" si="0"/>
        <v>0</v>
      </c>
      <c r="K23" s="58" t="str">
        <f t="shared" si="1"/>
        <v>OK</v>
      </c>
      <c r="L23" s="99">
        <v>0</v>
      </c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>
        <v>15</v>
      </c>
      <c r="J24" s="60">
        <f t="shared" si="0"/>
        <v>15</v>
      </c>
      <c r="K24" s="58" t="str">
        <f t="shared" si="1"/>
        <v>OK</v>
      </c>
      <c r="L24" s="99">
        <v>0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s="55" customFormat="1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/>
      <c r="J25" s="60">
        <f t="shared" si="0"/>
        <v>0</v>
      </c>
      <c r="K25" s="58" t="str">
        <f t="shared" si="1"/>
        <v>OK</v>
      </c>
      <c r="L25" s="99">
        <v>0</v>
      </c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55" customFormat="1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>
        <v>15</v>
      </c>
      <c r="J26" s="60">
        <f t="shared" si="0"/>
        <v>15</v>
      </c>
      <c r="K26" s="58" t="str">
        <f t="shared" si="1"/>
        <v>OK</v>
      </c>
      <c r="L26" s="99">
        <v>0</v>
      </c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s="55" customFormat="1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>
        <f>15-4</f>
        <v>11</v>
      </c>
      <c r="J27" s="60">
        <f t="shared" si="0"/>
        <v>11</v>
      </c>
      <c r="K27" s="58" t="str">
        <f t="shared" si="1"/>
        <v>OK</v>
      </c>
      <c r="L27" s="99">
        <v>0</v>
      </c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>
        <v>15</v>
      </c>
      <c r="J28" s="60">
        <f t="shared" si="0"/>
        <v>15</v>
      </c>
      <c r="K28" s="58" t="str">
        <f t="shared" si="1"/>
        <v>OK</v>
      </c>
      <c r="L28" s="99">
        <v>0</v>
      </c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/>
      <c r="J29" s="60">
        <f t="shared" si="0"/>
        <v>0</v>
      </c>
      <c r="K29" s="58" t="str">
        <f t="shared" si="1"/>
        <v>OK</v>
      </c>
      <c r="L29" s="99">
        <v>0</v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/>
      <c r="J30" s="60">
        <f t="shared" si="0"/>
        <v>0</v>
      </c>
      <c r="K30" s="58" t="str">
        <f t="shared" si="1"/>
        <v>OK</v>
      </c>
      <c r="L30" s="99">
        <v>0</v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/>
      <c r="J31" s="60">
        <f t="shared" si="0"/>
        <v>0</v>
      </c>
      <c r="K31" s="58" t="str">
        <f t="shared" si="1"/>
        <v>OK</v>
      </c>
      <c r="L31" s="99">
        <v>0</v>
      </c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/>
      <c r="J32" s="60">
        <f t="shared" si="0"/>
        <v>0</v>
      </c>
      <c r="K32" s="58" t="str">
        <f t="shared" si="1"/>
        <v>OK</v>
      </c>
      <c r="L32" s="99">
        <v>0</v>
      </c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/>
      <c r="J33" s="60">
        <f t="shared" si="0"/>
        <v>0</v>
      </c>
      <c r="K33" s="58" t="str">
        <f t="shared" si="1"/>
        <v>OK</v>
      </c>
      <c r="L33" s="99">
        <v>0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/>
      <c r="J34" s="60">
        <f t="shared" si="0"/>
        <v>0</v>
      </c>
      <c r="K34" s="58" t="str">
        <f t="shared" si="1"/>
        <v>OK</v>
      </c>
      <c r="L34" s="99">
        <v>0</v>
      </c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/>
      <c r="J35" s="60">
        <f t="shared" si="0"/>
        <v>0</v>
      </c>
      <c r="K35" s="58" t="str">
        <f t="shared" si="1"/>
        <v>OK</v>
      </c>
      <c r="L35" s="99">
        <v>0</v>
      </c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/>
      <c r="J36" s="60">
        <f t="shared" si="0"/>
        <v>0</v>
      </c>
      <c r="K36" s="58" t="str">
        <f t="shared" si="1"/>
        <v>OK</v>
      </c>
      <c r="L36" s="99">
        <v>0</v>
      </c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>
        <v>5</v>
      </c>
      <c r="J37" s="60">
        <f t="shared" si="0"/>
        <v>5</v>
      </c>
      <c r="K37" s="58" t="str">
        <f t="shared" si="1"/>
        <v>OK</v>
      </c>
      <c r="L37" s="99">
        <v>0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/>
      <c r="J38" s="60">
        <f t="shared" si="0"/>
        <v>0</v>
      </c>
      <c r="K38" s="58" t="str">
        <f t="shared" si="1"/>
        <v>OK</v>
      </c>
      <c r="L38" s="99">
        <v>0</v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>
        <v>5</v>
      </c>
      <c r="J39" s="60">
        <f t="shared" si="0"/>
        <v>4</v>
      </c>
      <c r="K39" s="58" t="str">
        <f t="shared" si="1"/>
        <v>OK</v>
      </c>
      <c r="L39" s="99">
        <v>1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/>
      <c r="J40" s="60">
        <f t="shared" si="0"/>
        <v>0</v>
      </c>
      <c r="K40" s="58" t="str">
        <f t="shared" si="1"/>
        <v>OK</v>
      </c>
      <c r="L40" s="99">
        <v>0</v>
      </c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/>
      <c r="J41" s="60">
        <f t="shared" si="0"/>
        <v>0</v>
      </c>
      <c r="K41" s="58" t="str">
        <f t="shared" si="1"/>
        <v>OK</v>
      </c>
      <c r="L41" s="99">
        <v>0</v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/>
      <c r="J42" s="60">
        <f t="shared" si="0"/>
        <v>0</v>
      </c>
      <c r="K42" s="58" t="str">
        <f t="shared" si="1"/>
        <v>OK</v>
      </c>
      <c r="L42" s="99">
        <v>0</v>
      </c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>
        <v>4</v>
      </c>
      <c r="J43" s="60">
        <f t="shared" si="0"/>
        <v>2</v>
      </c>
      <c r="K43" s="58" t="str">
        <f t="shared" si="1"/>
        <v>OK</v>
      </c>
      <c r="L43" s="99">
        <v>2</v>
      </c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/>
      <c r="J44" s="60">
        <f t="shared" si="0"/>
        <v>0</v>
      </c>
      <c r="K44" s="58" t="str">
        <f t="shared" si="1"/>
        <v>OK</v>
      </c>
      <c r="L44" s="99">
        <v>0</v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/>
      <c r="J45" s="60">
        <f t="shared" si="0"/>
        <v>0</v>
      </c>
      <c r="K45" s="58" t="str">
        <f t="shared" si="1"/>
        <v>OK</v>
      </c>
      <c r="L45" s="99">
        <v>0</v>
      </c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/>
      <c r="J46" s="60">
        <f t="shared" si="0"/>
        <v>0</v>
      </c>
      <c r="K46" s="58" t="str">
        <f t="shared" si="1"/>
        <v>OK</v>
      </c>
      <c r="L46" s="99">
        <v>0</v>
      </c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/>
      <c r="J47" s="60">
        <f t="shared" si="0"/>
        <v>0</v>
      </c>
      <c r="K47" s="58" t="str">
        <f t="shared" si="1"/>
        <v>OK</v>
      </c>
      <c r="L47" s="99">
        <v>0</v>
      </c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0"/>
        <v>0</v>
      </c>
      <c r="K48" s="58" t="str">
        <f t="shared" si="1"/>
        <v>OK</v>
      </c>
      <c r="L48" s="99">
        <v>0</v>
      </c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0"/>
        <v>0</v>
      </c>
      <c r="K49" s="58" t="str">
        <f t="shared" si="1"/>
        <v>OK</v>
      </c>
      <c r="L49" s="99">
        <v>0</v>
      </c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0"/>
        <v>0</v>
      </c>
      <c r="K50" s="58" t="str">
        <f t="shared" si="1"/>
        <v>OK</v>
      </c>
      <c r="L50" s="99">
        <v>0</v>
      </c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0"/>
        <v>0</v>
      </c>
      <c r="K51" s="58" t="str">
        <f t="shared" si="1"/>
        <v>OK</v>
      </c>
      <c r="L51" s="99">
        <v>0</v>
      </c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0"/>
        <v>0</v>
      </c>
      <c r="K52" s="58" t="str">
        <f t="shared" si="1"/>
        <v>OK</v>
      </c>
      <c r="L52" s="99">
        <v>0</v>
      </c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0"/>
        <v>0</v>
      </c>
      <c r="K53" s="58" t="str">
        <f t="shared" si="1"/>
        <v>OK</v>
      </c>
      <c r="L53" s="99">
        <v>0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0"/>
        <v>0</v>
      </c>
      <c r="K54" s="58" t="str">
        <f t="shared" si="1"/>
        <v>OK</v>
      </c>
      <c r="L54" s="99">
        <v>0</v>
      </c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0"/>
        <v>0</v>
      </c>
      <c r="K55" s="58" t="str">
        <f t="shared" si="1"/>
        <v>OK</v>
      </c>
      <c r="L55" s="99">
        <v>0</v>
      </c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0"/>
        <v>0</v>
      </c>
      <c r="K56" s="58" t="str">
        <f t="shared" si="1"/>
        <v>OK</v>
      </c>
      <c r="L56" s="99">
        <v>0</v>
      </c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0"/>
        <v>0</v>
      </c>
      <c r="K57" s="58" t="str">
        <f t="shared" si="1"/>
        <v>OK</v>
      </c>
      <c r="L57" s="99">
        <v>0</v>
      </c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0"/>
        <v>0</v>
      </c>
      <c r="K58" s="58" t="str">
        <f t="shared" si="1"/>
        <v>OK</v>
      </c>
      <c r="L58" s="99">
        <v>0</v>
      </c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0"/>
        <v>0</v>
      </c>
      <c r="K59" s="58" t="str">
        <f t="shared" si="1"/>
        <v>OK</v>
      </c>
      <c r="L59" s="99">
        <v>0</v>
      </c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0"/>
        <v>0</v>
      </c>
      <c r="K60" s="58" t="str">
        <f t="shared" si="1"/>
        <v>OK</v>
      </c>
      <c r="L60" s="99">
        <v>0</v>
      </c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0"/>
        <v>0</v>
      </c>
      <c r="K61" s="58" t="str">
        <f t="shared" si="1"/>
        <v>OK</v>
      </c>
      <c r="L61" s="99">
        <v>0</v>
      </c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/>
      <c r="J62" s="60">
        <f t="shared" si="0"/>
        <v>0</v>
      </c>
      <c r="K62" s="58" t="str">
        <f t="shared" si="1"/>
        <v>OK</v>
      </c>
      <c r="L62" s="99">
        <v>0</v>
      </c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/>
      <c r="J63" s="60">
        <f t="shared" si="0"/>
        <v>0</v>
      </c>
      <c r="K63" s="58" t="str">
        <f t="shared" si="1"/>
        <v>OK</v>
      </c>
      <c r="L63" s="99">
        <v>0</v>
      </c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/>
      <c r="J64" s="60">
        <f t="shared" si="0"/>
        <v>0</v>
      </c>
      <c r="K64" s="58" t="str">
        <f t="shared" si="1"/>
        <v>OK</v>
      </c>
      <c r="L64" s="99">
        <v>0</v>
      </c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/>
      <c r="J65" s="60">
        <f t="shared" si="0"/>
        <v>0</v>
      </c>
      <c r="K65" s="58" t="str">
        <f t="shared" si="1"/>
        <v>OK</v>
      </c>
      <c r="L65" s="99">
        <v>0</v>
      </c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/>
      <c r="J66" s="60">
        <f t="shared" si="0"/>
        <v>0</v>
      </c>
      <c r="K66" s="58" t="str">
        <f t="shared" si="1"/>
        <v>OK</v>
      </c>
      <c r="L66" s="99">
        <v>0</v>
      </c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/>
      <c r="J67" s="60">
        <f t="shared" si="0"/>
        <v>0</v>
      </c>
      <c r="K67" s="58" t="str">
        <f t="shared" si="1"/>
        <v>OK</v>
      </c>
      <c r="L67" s="99">
        <v>0</v>
      </c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/>
      <c r="J68" s="60">
        <f t="shared" si="0"/>
        <v>0</v>
      </c>
      <c r="K68" s="58" t="str">
        <f t="shared" si="1"/>
        <v>OK</v>
      </c>
      <c r="L68" s="99">
        <v>0</v>
      </c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/>
      <c r="J69" s="60">
        <f t="shared" si="0"/>
        <v>0</v>
      </c>
      <c r="K69" s="58" t="str">
        <f t="shared" si="1"/>
        <v>OK</v>
      </c>
      <c r="L69" s="99">
        <v>0</v>
      </c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/>
      <c r="J70" s="60">
        <f t="shared" si="0"/>
        <v>0</v>
      </c>
      <c r="K70" s="58" t="str">
        <f t="shared" si="1"/>
        <v>OK</v>
      </c>
      <c r="L70" s="99">
        <v>0</v>
      </c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/>
      <c r="J71" s="60">
        <f t="shared" si="0"/>
        <v>0</v>
      </c>
      <c r="K71" s="58" t="str">
        <f t="shared" si="1"/>
        <v>OK</v>
      </c>
      <c r="L71" s="99">
        <v>0</v>
      </c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/>
      <c r="J72" s="60">
        <f t="shared" si="0"/>
        <v>0</v>
      </c>
      <c r="K72" s="58" t="str">
        <f t="shared" si="1"/>
        <v>OK</v>
      </c>
      <c r="L72" s="99">
        <v>0</v>
      </c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/>
      <c r="J73" s="60">
        <f t="shared" si="0"/>
        <v>0</v>
      </c>
      <c r="K73" s="58" t="str">
        <f t="shared" si="1"/>
        <v>OK</v>
      </c>
      <c r="L73" s="99">
        <v>0</v>
      </c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/>
      <c r="J74" s="60">
        <f t="shared" si="0"/>
        <v>0</v>
      </c>
      <c r="K74" s="58" t="str">
        <f t="shared" si="1"/>
        <v>OK</v>
      </c>
      <c r="L74" s="99">
        <v>0</v>
      </c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>
        <f>10-3</f>
        <v>7</v>
      </c>
      <c r="J75" s="60">
        <f t="shared" si="0"/>
        <v>7</v>
      </c>
      <c r="K75" s="58" t="str">
        <f t="shared" si="1"/>
        <v>OK</v>
      </c>
      <c r="L75" s="99">
        <v>0</v>
      </c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/>
      <c r="J76" s="60">
        <f t="shared" si="0"/>
        <v>0</v>
      </c>
      <c r="K76" s="58" t="str">
        <f t="shared" si="1"/>
        <v>OK</v>
      </c>
      <c r="L76" s="99">
        <v>0</v>
      </c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/>
      <c r="J77" s="60">
        <f t="shared" si="0"/>
        <v>0</v>
      </c>
      <c r="K77" s="58" t="str">
        <f t="shared" si="1"/>
        <v>OK</v>
      </c>
      <c r="L77" s="99">
        <v>0</v>
      </c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>
        <v>5</v>
      </c>
      <c r="J78" s="60">
        <f t="shared" si="0"/>
        <v>5</v>
      </c>
      <c r="K78" s="58" t="str">
        <f t="shared" si="1"/>
        <v>OK</v>
      </c>
      <c r="L78" s="99">
        <v>0</v>
      </c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>
        <v>5</v>
      </c>
      <c r="J79" s="60">
        <f t="shared" si="0"/>
        <v>5</v>
      </c>
      <c r="K79" s="58" t="str">
        <f t="shared" si="1"/>
        <v>OK</v>
      </c>
      <c r="L79" s="99">
        <v>0</v>
      </c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/>
      <c r="J80" s="60">
        <f t="shared" si="0"/>
        <v>0</v>
      </c>
      <c r="K80" s="58" t="str">
        <f t="shared" si="1"/>
        <v>OK</v>
      </c>
      <c r="L80" s="99">
        <v>0</v>
      </c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>
        <v>4</v>
      </c>
      <c r="J81" s="60">
        <f t="shared" si="0"/>
        <v>4</v>
      </c>
      <c r="K81" s="58" t="str">
        <f t="shared" si="1"/>
        <v>OK</v>
      </c>
      <c r="L81" s="99">
        <v>0</v>
      </c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/>
      <c r="J82" s="60">
        <f t="shared" si="0"/>
        <v>0</v>
      </c>
      <c r="K82" s="58" t="str">
        <f t="shared" si="1"/>
        <v>OK</v>
      </c>
      <c r="L82" s="99">
        <v>0</v>
      </c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/>
      <c r="J83" s="60">
        <f t="shared" si="0"/>
        <v>0</v>
      </c>
      <c r="K83" s="58" t="str">
        <f t="shared" si="1"/>
        <v>OK</v>
      </c>
      <c r="L83" s="99">
        <v>0</v>
      </c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/>
      <c r="J84" s="60">
        <f t="shared" si="0"/>
        <v>0</v>
      </c>
      <c r="K84" s="58" t="str">
        <f t="shared" si="1"/>
        <v>OK</v>
      </c>
      <c r="L84" s="99">
        <v>0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/>
      <c r="J85" s="60">
        <f t="shared" si="0"/>
        <v>0</v>
      </c>
      <c r="K85" s="58" t="str">
        <f t="shared" si="1"/>
        <v>OK</v>
      </c>
      <c r="L85" s="99">
        <v>0</v>
      </c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/>
      <c r="J86" s="60">
        <f t="shared" si="0"/>
        <v>0</v>
      </c>
      <c r="K86" s="58" t="str">
        <f t="shared" si="1"/>
        <v>OK</v>
      </c>
      <c r="L86" s="99">
        <v>0</v>
      </c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/>
      <c r="J87" s="60">
        <f t="shared" si="0"/>
        <v>0</v>
      </c>
      <c r="K87" s="58" t="str">
        <f t="shared" si="1"/>
        <v>OK</v>
      </c>
      <c r="L87" s="99">
        <v>0</v>
      </c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/>
      <c r="J88" s="60">
        <f t="shared" si="0"/>
        <v>0</v>
      </c>
      <c r="K88" s="58" t="str">
        <f t="shared" si="1"/>
        <v>OK</v>
      </c>
      <c r="L88" s="99">
        <v>0</v>
      </c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/>
      <c r="J89" s="60">
        <f t="shared" si="0"/>
        <v>0</v>
      </c>
      <c r="K89" s="58" t="str">
        <f t="shared" si="1"/>
        <v>OK</v>
      </c>
      <c r="L89" s="99">
        <v>0</v>
      </c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/>
      <c r="J90" s="60">
        <f t="shared" si="0"/>
        <v>0</v>
      </c>
      <c r="K90" s="58" t="str">
        <f t="shared" si="1"/>
        <v>OK</v>
      </c>
      <c r="L90" s="99">
        <v>0</v>
      </c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/>
      <c r="J91" s="60">
        <f t="shared" si="0"/>
        <v>0</v>
      </c>
      <c r="K91" s="58" t="str">
        <f t="shared" si="1"/>
        <v>OK</v>
      </c>
      <c r="L91" s="99">
        <v>0</v>
      </c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>
        <v>10</v>
      </c>
      <c r="J92" s="60">
        <f t="shared" si="0"/>
        <v>10</v>
      </c>
      <c r="K92" s="58" t="str">
        <f t="shared" si="1"/>
        <v>OK</v>
      </c>
      <c r="L92" s="99">
        <v>0</v>
      </c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/>
      <c r="J93" s="60">
        <f t="shared" si="0"/>
        <v>0</v>
      </c>
      <c r="K93" s="58" t="str">
        <f t="shared" si="1"/>
        <v>OK</v>
      </c>
      <c r="L93" s="99">
        <v>0</v>
      </c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/>
      <c r="J94" s="60">
        <f t="shared" si="0"/>
        <v>0</v>
      </c>
      <c r="K94" s="58" t="str">
        <f t="shared" si="1"/>
        <v>OK</v>
      </c>
      <c r="L94" s="99">
        <v>0</v>
      </c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>
        <v>4</v>
      </c>
      <c r="J95" s="60">
        <f t="shared" si="0"/>
        <v>4</v>
      </c>
      <c r="K95" s="58" t="str">
        <f t="shared" si="1"/>
        <v>OK</v>
      </c>
      <c r="L95" s="99">
        <v>0</v>
      </c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/>
      <c r="J96" s="60">
        <f t="shared" si="0"/>
        <v>0</v>
      </c>
      <c r="K96" s="58" t="str">
        <f t="shared" si="1"/>
        <v>OK</v>
      </c>
      <c r="L96" s="99">
        <v>0</v>
      </c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/>
      <c r="J97" s="60">
        <f t="shared" si="0"/>
        <v>0</v>
      </c>
      <c r="K97" s="58" t="str">
        <f t="shared" si="1"/>
        <v>OK</v>
      </c>
      <c r="L97" s="99">
        <v>0</v>
      </c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/>
      <c r="J98" s="60">
        <f t="shared" si="0"/>
        <v>0</v>
      </c>
      <c r="K98" s="58" t="str">
        <f t="shared" si="1"/>
        <v>OK</v>
      </c>
      <c r="L98" s="99">
        <v>0</v>
      </c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/>
      <c r="J99" s="60">
        <f t="shared" si="0"/>
        <v>0</v>
      </c>
      <c r="K99" s="58" t="str">
        <f t="shared" si="1"/>
        <v>OK</v>
      </c>
      <c r="L99" s="99">
        <v>0</v>
      </c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/>
      <c r="J100" s="60">
        <f t="shared" si="0"/>
        <v>0</v>
      </c>
      <c r="K100" s="58" t="str">
        <f t="shared" si="1"/>
        <v>OK</v>
      </c>
      <c r="L100" s="99">
        <v>0</v>
      </c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/>
      <c r="J101" s="60">
        <f t="shared" si="0"/>
        <v>0</v>
      </c>
      <c r="K101" s="58" t="str">
        <f t="shared" si="1"/>
        <v>OK</v>
      </c>
      <c r="L101" s="99">
        <v>0</v>
      </c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/>
      <c r="J102" s="60">
        <f t="shared" si="0"/>
        <v>0</v>
      </c>
      <c r="K102" s="58" t="str">
        <f t="shared" si="1"/>
        <v>OK</v>
      </c>
      <c r="L102" s="99">
        <v>0</v>
      </c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/>
      <c r="J103" s="60">
        <f t="shared" si="0"/>
        <v>0</v>
      </c>
      <c r="K103" s="58" t="str">
        <f t="shared" si="1"/>
        <v>OK</v>
      </c>
      <c r="L103" s="99">
        <v>0</v>
      </c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/>
      <c r="J104" s="60">
        <f t="shared" si="0"/>
        <v>0</v>
      </c>
      <c r="K104" s="58" t="str">
        <f t="shared" si="1"/>
        <v>OK</v>
      </c>
      <c r="L104" s="99">
        <v>0</v>
      </c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/>
      <c r="J105" s="60">
        <f t="shared" si="0"/>
        <v>0</v>
      </c>
      <c r="K105" s="58" t="str">
        <f t="shared" si="1"/>
        <v>OK</v>
      </c>
      <c r="L105" s="99">
        <v>0</v>
      </c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/>
      <c r="J106" s="60">
        <f t="shared" si="0"/>
        <v>0</v>
      </c>
      <c r="K106" s="58" t="str">
        <f t="shared" si="1"/>
        <v>OK</v>
      </c>
      <c r="L106" s="99">
        <v>0</v>
      </c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/>
      <c r="J107" s="60">
        <f t="shared" si="0"/>
        <v>0</v>
      </c>
      <c r="K107" s="58" t="str">
        <f t="shared" si="1"/>
        <v>OK</v>
      </c>
      <c r="L107" s="99">
        <v>0</v>
      </c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/>
      <c r="J108" s="60">
        <f t="shared" si="0"/>
        <v>0</v>
      </c>
      <c r="K108" s="58" t="str">
        <f t="shared" si="1"/>
        <v>OK</v>
      </c>
      <c r="L108" s="99">
        <v>0</v>
      </c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/>
      <c r="J109" s="60">
        <f t="shared" si="0"/>
        <v>0</v>
      </c>
      <c r="K109" s="58" t="str">
        <f t="shared" si="1"/>
        <v>OK</v>
      </c>
      <c r="L109" s="99">
        <v>0</v>
      </c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/>
      <c r="J110" s="60">
        <f t="shared" si="0"/>
        <v>0</v>
      </c>
      <c r="K110" s="58" t="str">
        <f t="shared" si="1"/>
        <v>OK</v>
      </c>
      <c r="L110" s="99">
        <v>0</v>
      </c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/>
      <c r="J111" s="60">
        <f t="shared" si="0"/>
        <v>0</v>
      </c>
      <c r="K111" s="58" t="str">
        <f t="shared" si="1"/>
        <v>OK</v>
      </c>
      <c r="L111" s="99">
        <v>0</v>
      </c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/>
      <c r="J112" s="60">
        <f t="shared" si="0"/>
        <v>0</v>
      </c>
      <c r="K112" s="58" t="str">
        <f t="shared" si="1"/>
        <v>OK</v>
      </c>
      <c r="L112" s="99">
        <v>0</v>
      </c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/>
      <c r="J113" s="60">
        <f t="shared" si="0"/>
        <v>0</v>
      </c>
      <c r="K113" s="58" t="str">
        <f t="shared" si="1"/>
        <v>OK</v>
      </c>
      <c r="L113" s="99">
        <v>0</v>
      </c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/>
      <c r="J114" s="60">
        <f t="shared" si="0"/>
        <v>0</v>
      </c>
      <c r="K114" s="58" t="str">
        <f t="shared" si="1"/>
        <v>OK</v>
      </c>
      <c r="L114" s="99">
        <v>0</v>
      </c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/>
      <c r="J115" s="60">
        <f t="shared" si="0"/>
        <v>0</v>
      </c>
      <c r="K115" s="58" t="str">
        <f t="shared" si="1"/>
        <v>OK</v>
      </c>
      <c r="L115" s="99">
        <v>0</v>
      </c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/>
      <c r="J116" s="60">
        <f t="shared" si="0"/>
        <v>0</v>
      </c>
      <c r="K116" s="58" t="str">
        <f t="shared" si="1"/>
        <v>OK</v>
      </c>
      <c r="L116" s="99">
        <v>0</v>
      </c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/>
      <c r="J117" s="60">
        <f t="shared" si="0"/>
        <v>0</v>
      </c>
      <c r="K117" s="58" t="str">
        <f t="shared" si="1"/>
        <v>OK</v>
      </c>
      <c r="L117" s="99">
        <v>0</v>
      </c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/>
      <c r="J118" s="60">
        <f t="shared" si="0"/>
        <v>0</v>
      </c>
      <c r="K118" s="58" t="str">
        <f t="shared" si="1"/>
        <v>OK</v>
      </c>
      <c r="L118" s="99">
        <v>0</v>
      </c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0"/>
        <v>0</v>
      </c>
      <c r="K119" s="58" t="str">
        <f t="shared" si="1"/>
        <v>OK</v>
      </c>
      <c r="L119" s="99">
        <v>0</v>
      </c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0"/>
        <v>0</v>
      </c>
      <c r="K120" s="58" t="str">
        <f t="shared" si="1"/>
        <v>OK</v>
      </c>
      <c r="L120" s="99">
        <v>0</v>
      </c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0"/>
        <v>0</v>
      </c>
      <c r="K121" s="58" t="str">
        <f t="shared" si="1"/>
        <v>OK</v>
      </c>
      <c r="L121" s="99">
        <v>0</v>
      </c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0"/>
        <v>0</v>
      </c>
      <c r="K122" s="58" t="str">
        <f t="shared" si="1"/>
        <v>OK</v>
      </c>
      <c r="L122" s="99">
        <v>0</v>
      </c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/>
      <c r="J123" s="60">
        <f t="shared" si="0"/>
        <v>0</v>
      </c>
      <c r="K123" s="58" t="str">
        <f t="shared" si="1"/>
        <v>OK</v>
      </c>
      <c r="L123" s="99">
        <v>0</v>
      </c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/>
      <c r="J124" s="60">
        <f t="shared" si="0"/>
        <v>0</v>
      </c>
      <c r="K124" s="58" t="str">
        <f t="shared" si="1"/>
        <v>OK</v>
      </c>
      <c r="L124" s="99">
        <v>0</v>
      </c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>
        <v>4</v>
      </c>
      <c r="J125" s="60">
        <f t="shared" si="0"/>
        <v>4</v>
      </c>
      <c r="K125" s="58" t="str">
        <f t="shared" si="1"/>
        <v>OK</v>
      </c>
      <c r="L125" s="99">
        <v>0</v>
      </c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>
        <v>4</v>
      </c>
      <c r="J126" s="60">
        <f t="shared" si="0"/>
        <v>4</v>
      </c>
      <c r="K126" s="58" t="str">
        <f t="shared" si="1"/>
        <v>OK</v>
      </c>
      <c r="L126" s="99">
        <v>0</v>
      </c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/>
      <c r="J127" s="60">
        <f t="shared" si="0"/>
        <v>0</v>
      </c>
      <c r="K127" s="58" t="str">
        <f t="shared" si="1"/>
        <v>OK</v>
      </c>
      <c r="L127" s="99">
        <v>0</v>
      </c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/>
      <c r="J128" s="60">
        <f t="shared" si="0"/>
        <v>0</v>
      </c>
      <c r="K128" s="58" t="str">
        <f t="shared" si="1"/>
        <v>OK</v>
      </c>
      <c r="L128" s="99">
        <v>0</v>
      </c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/>
      <c r="J129" s="60">
        <f t="shared" si="0"/>
        <v>0</v>
      </c>
      <c r="K129" s="58" t="str">
        <f t="shared" si="1"/>
        <v>OK</v>
      </c>
      <c r="L129" s="99">
        <v>0</v>
      </c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/>
      <c r="J130" s="60">
        <f t="shared" si="0"/>
        <v>0</v>
      </c>
      <c r="K130" s="58" t="str">
        <f t="shared" si="1"/>
        <v>OK</v>
      </c>
      <c r="L130" s="99">
        <v>0</v>
      </c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/>
      <c r="J131" s="60">
        <f t="shared" si="0"/>
        <v>0</v>
      </c>
      <c r="K131" s="58" t="str">
        <f t="shared" si="1"/>
        <v>OK</v>
      </c>
      <c r="L131" s="99">
        <v>0</v>
      </c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/>
      <c r="J132" s="60">
        <f t="shared" si="0"/>
        <v>0</v>
      </c>
      <c r="K132" s="58" t="str">
        <f t="shared" si="1"/>
        <v>OK</v>
      </c>
      <c r="L132" s="99">
        <v>0</v>
      </c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/>
      <c r="J133" s="60">
        <f t="shared" si="0"/>
        <v>0</v>
      </c>
      <c r="K133" s="58" t="str">
        <f t="shared" si="1"/>
        <v>OK</v>
      </c>
      <c r="L133" s="99">
        <v>0</v>
      </c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/>
      <c r="J134" s="60">
        <f t="shared" si="0"/>
        <v>0</v>
      </c>
      <c r="K134" s="58" t="str">
        <f t="shared" si="1"/>
        <v>OK</v>
      </c>
      <c r="L134" s="99">
        <v>0</v>
      </c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/>
      <c r="J135" s="60">
        <f t="shared" si="0"/>
        <v>0</v>
      </c>
      <c r="K135" s="58" t="str">
        <f t="shared" si="1"/>
        <v>OK</v>
      </c>
      <c r="L135" s="99">
        <v>0</v>
      </c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/>
      <c r="J136" s="60">
        <f t="shared" si="0"/>
        <v>0</v>
      </c>
      <c r="K136" s="58" t="str">
        <f t="shared" si="1"/>
        <v>OK</v>
      </c>
      <c r="L136" s="99">
        <v>0</v>
      </c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/>
      <c r="J137" s="60">
        <f t="shared" si="0"/>
        <v>0</v>
      </c>
      <c r="K137" s="58" t="str">
        <f t="shared" si="1"/>
        <v>OK</v>
      </c>
      <c r="L137" s="99">
        <v>0</v>
      </c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/>
      <c r="J138" s="60">
        <f t="shared" si="0"/>
        <v>0</v>
      </c>
      <c r="K138" s="58" t="str">
        <f t="shared" si="1"/>
        <v>OK</v>
      </c>
      <c r="L138" s="99">
        <v>0</v>
      </c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/>
      <c r="J139" s="60">
        <f t="shared" si="0"/>
        <v>0</v>
      </c>
      <c r="K139" s="58" t="str">
        <f t="shared" si="1"/>
        <v>OK</v>
      </c>
      <c r="L139" s="99">
        <v>0</v>
      </c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/>
      <c r="J140" s="60">
        <f t="shared" si="0"/>
        <v>0</v>
      </c>
      <c r="K140" s="58" t="str">
        <f t="shared" si="1"/>
        <v>OK</v>
      </c>
      <c r="L140" s="99">
        <v>0</v>
      </c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/>
      <c r="J141" s="60">
        <f t="shared" si="0"/>
        <v>0</v>
      </c>
      <c r="K141" s="58" t="str">
        <f t="shared" si="1"/>
        <v>OK</v>
      </c>
      <c r="L141" s="99">
        <v>0</v>
      </c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/>
      <c r="J142" s="60">
        <f t="shared" si="0"/>
        <v>0</v>
      </c>
      <c r="K142" s="58" t="str">
        <f t="shared" si="1"/>
        <v>OK</v>
      </c>
      <c r="L142" s="99">
        <v>0</v>
      </c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/>
      <c r="J143" s="60">
        <f t="shared" si="0"/>
        <v>0</v>
      </c>
      <c r="K143" s="58" t="str">
        <f t="shared" si="1"/>
        <v>OK</v>
      </c>
      <c r="L143" s="99">
        <v>0</v>
      </c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/>
      <c r="J144" s="60">
        <f t="shared" si="0"/>
        <v>0</v>
      </c>
      <c r="K144" s="58" t="str">
        <f t="shared" si="1"/>
        <v>OK</v>
      </c>
      <c r="L144" s="99">
        <v>0</v>
      </c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/>
      <c r="J145" s="60">
        <f t="shared" si="0"/>
        <v>0</v>
      </c>
      <c r="K145" s="58" t="str">
        <f t="shared" si="1"/>
        <v>OK</v>
      </c>
      <c r="L145" s="99">
        <v>0</v>
      </c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/>
      <c r="J146" s="60">
        <f t="shared" si="0"/>
        <v>0</v>
      </c>
      <c r="K146" s="58" t="str">
        <f t="shared" si="1"/>
        <v>OK</v>
      </c>
      <c r="L146" s="99">
        <v>0</v>
      </c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/>
      <c r="J147" s="60">
        <f t="shared" si="0"/>
        <v>0</v>
      </c>
      <c r="K147" s="58" t="str">
        <f t="shared" si="1"/>
        <v>OK</v>
      </c>
      <c r="L147" s="99">
        <v>0</v>
      </c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/>
      <c r="J148" s="60">
        <f t="shared" si="0"/>
        <v>0</v>
      </c>
      <c r="K148" s="58" t="str">
        <f t="shared" si="1"/>
        <v>OK</v>
      </c>
      <c r="L148" s="99">
        <v>0</v>
      </c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0"/>
        <v>0</v>
      </c>
      <c r="K149" s="58" t="str">
        <f t="shared" si="1"/>
        <v>OK</v>
      </c>
      <c r="L149" s="99">
        <v>0</v>
      </c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0"/>
        <v>0</v>
      </c>
      <c r="K150" s="58" t="str">
        <f t="shared" si="1"/>
        <v>OK</v>
      </c>
      <c r="L150" s="99">
        <v>0</v>
      </c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0"/>
        <v>0</v>
      </c>
      <c r="K151" s="58" t="str">
        <f t="shared" si="1"/>
        <v>OK</v>
      </c>
      <c r="L151" s="99">
        <v>0</v>
      </c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0"/>
        <v>0</v>
      </c>
      <c r="K152" s="58" t="str">
        <f t="shared" si="1"/>
        <v>OK</v>
      </c>
      <c r="L152" s="99">
        <v>0</v>
      </c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 s="55" customFormat="1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/>
      <c r="J153" s="60">
        <f t="shared" si="0"/>
        <v>0</v>
      </c>
      <c r="K153" s="58" t="str">
        <f t="shared" si="1"/>
        <v>OK</v>
      </c>
      <c r="L153" s="99">
        <v>0</v>
      </c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/>
      <c r="J154" s="60">
        <f t="shared" si="0"/>
        <v>0</v>
      </c>
      <c r="K154" s="58" t="str">
        <f t="shared" si="1"/>
        <v>OK</v>
      </c>
      <c r="L154" s="99">
        <v>0</v>
      </c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 s="55" customFormat="1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/>
      <c r="J155" s="60">
        <f t="shared" si="0"/>
        <v>0</v>
      </c>
      <c r="K155" s="58" t="str">
        <f t="shared" si="1"/>
        <v>OK</v>
      </c>
      <c r="L155" s="99">
        <v>0</v>
      </c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/>
      <c r="J156" s="60">
        <f t="shared" si="0"/>
        <v>0</v>
      </c>
      <c r="K156" s="58" t="str">
        <f t="shared" si="1"/>
        <v>OK</v>
      </c>
      <c r="L156" s="99">
        <v>0</v>
      </c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>
        <v>2</v>
      </c>
      <c r="J157" s="60">
        <f t="shared" si="0"/>
        <v>2</v>
      </c>
      <c r="K157" s="58" t="str">
        <f t="shared" si="1"/>
        <v>OK</v>
      </c>
      <c r="L157" s="99">
        <v>0</v>
      </c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/>
      <c r="J158" s="60">
        <f t="shared" si="0"/>
        <v>0</v>
      </c>
      <c r="K158" s="58" t="str">
        <f t="shared" si="1"/>
        <v>OK</v>
      </c>
      <c r="L158" s="99">
        <v>0</v>
      </c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/>
      <c r="J159" s="60">
        <f t="shared" si="0"/>
        <v>0</v>
      </c>
      <c r="K159" s="58" t="str">
        <f t="shared" si="1"/>
        <v>OK</v>
      </c>
      <c r="L159" s="99">
        <v>0</v>
      </c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/>
      <c r="J160" s="60">
        <f t="shared" si="0"/>
        <v>0</v>
      </c>
      <c r="K160" s="58" t="str">
        <f t="shared" si="1"/>
        <v>OK</v>
      </c>
      <c r="L160" s="99">
        <v>0</v>
      </c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/>
      <c r="J161" s="60">
        <f t="shared" si="0"/>
        <v>0</v>
      </c>
      <c r="K161" s="58" t="str">
        <f t="shared" si="1"/>
        <v>OK</v>
      </c>
      <c r="L161" s="99">
        <v>0</v>
      </c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/>
      <c r="J162" s="60">
        <f t="shared" si="0"/>
        <v>0</v>
      </c>
      <c r="K162" s="58" t="str">
        <f t="shared" si="1"/>
        <v>OK</v>
      </c>
      <c r="L162" s="99">
        <v>0</v>
      </c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/>
      <c r="J163" s="60">
        <f t="shared" si="0"/>
        <v>0</v>
      </c>
      <c r="K163" s="58" t="str">
        <f t="shared" si="1"/>
        <v>OK</v>
      </c>
      <c r="L163" s="99">
        <v>0</v>
      </c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/>
      <c r="J164" s="60">
        <f t="shared" si="0"/>
        <v>0</v>
      </c>
      <c r="K164" s="58" t="str">
        <f t="shared" si="1"/>
        <v>OK</v>
      </c>
      <c r="L164" s="99">
        <v>0</v>
      </c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/>
      <c r="J165" s="60">
        <f t="shared" si="0"/>
        <v>0</v>
      </c>
      <c r="K165" s="58" t="str">
        <f t="shared" si="1"/>
        <v>OK</v>
      </c>
      <c r="L165" s="99">
        <v>0</v>
      </c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/>
      <c r="J166" s="60">
        <f t="shared" si="0"/>
        <v>0</v>
      </c>
      <c r="K166" s="58" t="str">
        <f t="shared" si="1"/>
        <v>OK</v>
      </c>
      <c r="L166" s="99">
        <v>0</v>
      </c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/>
      <c r="J167" s="60">
        <f t="shared" si="0"/>
        <v>0</v>
      </c>
      <c r="K167" s="58" t="str">
        <f t="shared" si="1"/>
        <v>OK</v>
      </c>
      <c r="L167" s="99">
        <v>0</v>
      </c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/>
      <c r="J168" s="60">
        <f t="shared" si="0"/>
        <v>0</v>
      </c>
      <c r="K168" s="58" t="str">
        <f t="shared" si="1"/>
        <v>OK</v>
      </c>
      <c r="L168" s="99">
        <v>0</v>
      </c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/>
      <c r="J169" s="60">
        <f t="shared" si="0"/>
        <v>0</v>
      </c>
      <c r="K169" s="58" t="str">
        <f t="shared" si="1"/>
        <v>OK</v>
      </c>
      <c r="L169" s="99">
        <v>0</v>
      </c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>
        <v>2</v>
      </c>
      <c r="J170" s="60">
        <f t="shared" si="0"/>
        <v>2</v>
      </c>
      <c r="K170" s="58" t="str">
        <f t="shared" si="1"/>
        <v>OK</v>
      </c>
      <c r="L170" s="99">
        <v>0</v>
      </c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/>
      <c r="J171" s="60">
        <f t="shared" si="0"/>
        <v>0</v>
      </c>
      <c r="K171" s="58" t="str">
        <f t="shared" si="1"/>
        <v>OK</v>
      </c>
      <c r="L171" s="99">
        <v>0</v>
      </c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 s="55" customFormat="1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/>
      <c r="J172" s="60">
        <f t="shared" si="0"/>
        <v>0</v>
      </c>
      <c r="K172" s="58" t="str">
        <f t="shared" si="1"/>
        <v>OK</v>
      </c>
      <c r="L172" s="99">
        <v>0</v>
      </c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>
        <f>10-3</f>
        <v>7</v>
      </c>
      <c r="J173" s="60">
        <f t="shared" si="0"/>
        <v>7</v>
      </c>
      <c r="K173" s="58" t="str">
        <f t="shared" si="1"/>
        <v>OK</v>
      </c>
      <c r="L173" s="99">
        <v>0</v>
      </c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/>
      <c r="J174" s="60">
        <f t="shared" si="0"/>
        <v>0</v>
      </c>
      <c r="K174" s="58" t="str">
        <f t="shared" si="1"/>
        <v>OK</v>
      </c>
      <c r="L174" s="99">
        <v>0</v>
      </c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/>
      <c r="J175" s="60">
        <f t="shared" si="0"/>
        <v>0</v>
      </c>
      <c r="K175" s="58" t="str">
        <f t="shared" si="1"/>
        <v>OK</v>
      </c>
      <c r="L175" s="99">
        <v>0</v>
      </c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/>
      <c r="J176" s="60">
        <f t="shared" si="0"/>
        <v>0</v>
      </c>
      <c r="K176" s="58" t="str">
        <f t="shared" si="1"/>
        <v>OK</v>
      </c>
      <c r="L176" s="99">
        <v>0</v>
      </c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>
        <v>1</v>
      </c>
      <c r="J177" s="60">
        <f t="shared" si="0"/>
        <v>1</v>
      </c>
      <c r="K177" s="58" t="str">
        <f t="shared" si="1"/>
        <v>OK</v>
      </c>
      <c r="L177" s="99">
        <v>0</v>
      </c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/>
      <c r="J178" s="60">
        <f t="shared" si="0"/>
        <v>0</v>
      </c>
      <c r="K178" s="58" t="str">
        <f t="shared" si="1"/>
        <v>OK</v>
      </c>
      <c r="L178" s="99">
        <v>0</v>
      </c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0"/>
        <v>0</v>
      </c>
      <c r="K179" s="58" t="str">
        <f t="shared" si="1"/>
        <v>OK</v>
      </c>
      <c r="L179" s="99">
        <v>0</v>
      </c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0"/>
        <v>0</v>
      </c>
      <c r="K180" s="58" t="str">
        <f t="shared" si="1"/>
        <v>OK</v>
      </c>
      <c r="L180" s="99">
        <v>0</v>
      </c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0"/>
        <v>0</v>
      </c>
      <c r="K181" s="58" t="str">
        <f t="shared" si="1"/>
        <v>OK</v>
      </c>
      <c r="L181" s="99">
        <v>0</v>
      </c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0"/>
        <v>0</v>
      </c>
      <c r="K182" s="58" t="str">
        <f t="shared" si="1"/>
        <v>OK</v>
      </c>
      <c r="L182" s="99">
        <v>0</v>
      </c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0"/>
        <v>0</v>
      </c>
      <c r="K183" s="58" t="str">
        <f t="shared" si="1"/>
        <v>OK</v>
      </c>
      <c r="L183" s="99">
        <v>0</v>
      </c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0"/>
        <v>0</v>
      </c>
      <c r="K184" s="58" t="str">
        <f t="shared" si="1"/>
        <v>OK</v>
      </c>
      <c r="L184" s="99">
        <v>0</v>
      </c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0"/>
        <v>0</v>
      </c>
      <c r="K185" s="58" t="str">
        <f t="shared" si="1"/>
        <v>OK</v>
      </c>
      <c r="L185" s="99">
        <v>0</v>
      </c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0"/>
        <v>0</v>
      </c>
      <c r="K186" s="58" t="str">
        <f t="shared" si="1"/>
        <v>OK</v>
      </c>
      <c r="L186" s="99">
        <v>0</v>
      </c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</row>
    <row r="187" spans="1:23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0"/>
        <v>0</v>
      </c>
      <c r="K187" s="58" t="str">
        <f t="shared" si="1"/>
        <v>OK</v>
      </c>
      <c r="L187" s="99">
        <v>0</v>
      </c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</row>
    <row r="188" spans="1:23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>
        <v>4</v>
      </c>
      <c r="J188" s="60">
        <f t="shared" si="0"/>
        <v>4</v>
      </c>
      <c r="K188" s="58" t="str">
        <f t="shared" si="1"/>
        <v>OK</v>
      </c>
      <c r="L188" s="99">
        <v>0</v>
      </c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</row>
    <row r="189" spans="1:23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/>
      <c r="J189" s="60">
        <f t="shared" si="0"/>
        <v>0</v>
      </c>
      <c r="K189" s="58" t="str">
        <f t="shared" si="1"/>
        <v>OK</v>
      </c>
      <c r="L189" s="99">
        <v>0</v>
      </c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</row>
    <row r="190" spans="1:23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/>
      <c r="J190" s="60">
        <f t="shared" si="0"/>
        <v>0</v>
      </c>
      <c r="K190" s="58" t="str">
        <f t="shared" si="1"/>
        <v>OK</v>
      </c>
      <c r="L190" s="99">
        <v>0</v>
      </c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</row>
    <row r="191" spans="1:23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/>
      <c r="J191" s="60">
        <f t="shared" ref="J191:J227" si="2">I191-(L191+M191+N191+O191+P191+Q191+R191+S191+T191+U191+V191+W191)</f>
        <v>0</v>
      </c>
      <c r="K191" s="58" t="str">
        <f t="shared" ref="K191:K227" si="3">IF(J191&lt;0,"ATENÇÃO","OK")</f>
        <v>OK</v>
      </c>
      <c r="L191" s="99">
        <v>0</v>
      </c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</row>
    <row r="192" spans="1:23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/>
      <c r="J192" s="60">
        <f t="shared" si="2"/>
        <v>0</v>
      </c>
      <c r="K192" s="58" t="str">
        <f t="shared" si="3"/>
        <v>OK</v>
      </c>
      <c r="L192" s="99">
        <v>0</v>
      </c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</row>
    <row r="193" spans="1:23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/>
      <c r="J193" s="60">
        <f t="shared" si="2"/>
        <v>0</v>
      </c>
      <c r="K193" s="58" t="str">
        <f t="shared" si="3"/>
        <v>OK</v>
      </c>
      <c r="L193" s="99">
        <v>0</v>
      </c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</row>
    <row r="194" spans="1:23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/>
      <c r="J194" s="60">
        <f t="shared" si="2"/>
        <v>0</v>
      </c>
      <c r="K194" s="58" t="str">
        <f t="shared" si="3"/>
        <v>OK</v>
      </c>
      <c r="L194" s="99">
        <v>0</v>
      </c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</row>
    <row r="195" spans="1:23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2"/>
        <v>0</v>
      </c>
      <c r="K195" s="58" t="str">
        <f t="shared" si="3"/>
        <v>OK</v>
      </c>
      <c r="L195" s="99">
        <v>0</v>
      </c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</row>
    <row r="196" spans="1:23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si="2"/>
        <v>0</v>
      </c>
      <c r="K196" s="58" t="str">
        <f t="shared" si="3"/>
        <v>OK</v>
      </c>
      <c r="L196" s="99">
        <v>0</v>
      </c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</row>
    <row r="197" spans="1:23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/>
      <c r="J197" s="60">
        <f t="shared" si="2"/>
        <v>0</v>
      </c>
      <c r="K197" s="58" t="str">
        <f t="shared" si="3"/>
        <v>OK</v>
      </c>
      <c r="L197" s="99">
        <v>0</v>
      </c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</row>
    <row r="198" spans="1:23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/>
      <c r="J198" s="60">
        <f t="shared" si="2"/>
        <v>0</v>
      </c>
      <c r="K198" s="58" t="str">
        <f t="shared" si="3"/>
        <v>OK</v>
      </c>
      <c r="L198" s="99">
        <v>0</v>
      </c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</row>
    <row r="199" spans="1:23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/>
      <c r="J199" s="60">
        <f t="shared" si="2"/>
        <v>0</v>
      </c>
      <c r="K199" s="58" t="str">
        <f t="shared" si="3"/>
        <v>OK</v>
      </c>
      <c r="L199" s="99">
        <v>0</v>
      </c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</row>
    <row r="200" spans="1:23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2"/>
        <v>0</v>
      </c>
      <c r="K200" s="58" t="str">
        <f t="shared" si="3"/>
        <v>OK</v>
      </c>
      <c r="L200" s="99">
        <v>0</v>
      </c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</row>
    <row r="201" spans="1:23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2"/>
        <v>0</v>
      </c>
      <c r="K201" s="58" t="str">
        <f t="shared" si="3"/>
        <v>OK</v>
      </c>
      <c r="L201" s="99">
        <v>0</v>
      </c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</row>
    <row r="202" spans="1:23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>
        <v>5</v>
      </c>
      <c r="J202" s="60">
        <f t="shared" si="2"/>
        <v>5</v>
      </c>
      <c r="K202" s="58" t="str">
        <f t="shared" si="3"/>
        <v>OK</v>
      </c>
      <c r="L202" s="99">
        <v>0</v>
      </c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</row>
    <row r="203" spans="1:23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>
        <v>4</v>
      </c>
      <c r="J203" s="60">
        <f t="shared" si="2"/>
        <v>4</v>
      </c>
      <c r="K203" s="58" t="str">
        <f t="shared" si="3"/>
        <v>OK</v>
      </c>
      <c r="L203" s="99">
        <v>0</v>
      </c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</row>
    <row r="204" spans="1:23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/>
      <c r="J204" s="60">
        <f t="shared" si="2"/>
        <v>0</v>
      </c>
      <c r="K204" s="58" t="str">
        <f t="shared" si="3"/>
        <v>OK</v>
      </c>
      <c r="L204" s="99">
        <v>0</v>
      </c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</row>
    <row r="205" spans="1:23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/>
      <c r="J205" s="60">
        <f t="shared" si="2"/>
        <v>0</v>
      </c>
      <c r="K205" s="58" t="str">
        <f t="shared" si="3"/>
        <v>OK</v>
      </c>
      <c r="L205" s="99">
        <v>0</v>
      </c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</row>
    <row r="206" spans="1:23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>
        <v>2</v>
      </c>
      <c r="J206" s="60">
        <f t="shared" si="2"/>
        <v>2</v>
      </c>
      <c r="K206" s="58" t="str">
        <f t="shared" si="3"/>
        <v>OK</v>
      </c>
      <c r="L206" s="99">
        <v>0</v>
      </c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</row>
    <row r="207" spans="1:23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2"/>
        <v>0</v>
      </c>
      <c r="K207" s="58" t="str">
        <f t="shared" si="3"/>
        <v>OK</v>
      </c>
      <c r="L207" s="99">
        <v>0</v>
      </c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</row>
    <row r="208" spans="1:23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2"/>
        <v>0</v>
      </c>
      <c r="K208" s="58" t="str">
        <f t="shared" si="3"/>
        <v>OK</v>
      </c>
      <c r="L208" s="99">
        <v>0</v>
      </c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</row>
    <row r="209" spans="1:23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/>
      <c r="J209" s="60">
        <f t="shared" si="2"/>
        <v>0</v>
      </c>
      <c r="K209" s="58" t="str">
        <f t="shared" si="3"/>
        <v>OK</v>
      </c>
      <c r="L209" s="99">
        <v>0</v>
      </c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</row>
    <row r="210" spans="1:23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/>
      <c r="J210" s="60">
        <f t="shared" si="2"/>
        <v>0</v>
      </c>
      <c r="K210" s="58" t="str">
        <f t="shared" si="3"/>
        <v>OK</v>
      </c>
      <c r="L210" s="99">
        <v>0</v>
      </c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</row>
    <row r="211" spans="1:23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/>
      <c r="J211" s="60">
        <f t="shared" si="2"/>
        <v>0</v>
      </c>
      <c r="K211" s="58" t="str">
        <f t="shared" si="3"/>
        <v>OK</v>
      </c>
      <c r="L211" s="99">
        <v>0</v>
      </c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</row>
    <row r="212" spans="1:23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/>
      <c r="J212" s="60">
        <f t="shared" si="2"/>
        <v>0</v>
      </c>
      <c r="K212" s="58" t="str">
        <f t="shared" si="3"/>
        <v>OK</v>
      </c>
      <c r="L212" s="99">
        <v>0</v>
      </c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</row>
    <row r="213" spans="1:23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/>
      <c r="J213" s="60">
        <f t="shared" si="2"/>
        <v>0</v>
      </c>
      <c r="K213" s="58" t="str">
        <f t="shared" si="3"/>
        <v>OK</v>
      </c>
      <c r="L213" s="99">
        <v>0</v>
      </c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</row>
    <row r="214" spans="1:23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/>
      <c r="J214" s="60">
        <f t="shared" si="2"/>
        <v>0</v>
      </c>
      <c r="K214" s="58" t="str">
        <f t="shared" si="3"/>
        <v>OK</v>
      </c>
      <c r="L214" s="99">
        <v>0</v>
      </c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</row>
    <row r="215" spans="1:23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/>
      <c r="J215" s="60">
        <f t="shared" si="2"/>
        <v>0</v>
      </c>
      <c r="K215" s="58" t="str">
        <f t="shared" si="3"/>
        <v>OK</v>
      </c>
      <c r="L215" s="99">
        <v>0</v>
      </c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</row>
    <row r="216" spans="1:23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2"/>
        <v>0</v>
      </c>
      <c r="K216" s="58" t="str">
        <f t="shared" si="3"/>
        <v>OK</v>
      </c>
      <c r="L216" s="99">
        <v>0</v>
      </c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</row>
    <row r="217" spans="1:23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2"/>
        <v>0</v>
      </c>
      <c r="K217" s="58" t="str">
        <f t="shared" si="3"/>
        <v>OK</v>
      </c>
      <c r="L217" s="99">
        <v>0</v>
      </c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</row>
    <row r="218" spans="1:23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2"/>
        <v>0</v>
      </c>
      <c r="K218" s="58" t="str">
        <f t="shared" si="3"/>
        <v>OK</v>
      </c>
      <c r="L218" s="99">
        <v>0</v>
      </c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</row>
    <row r="219" spans="1:23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/>
      <c r="J219" s="60">
        <f t="shared" si="2"/>
        <v>0</v>
      </c>
      <c r="K219" s="58" t="str">
        <f t="shared" si="3"/>
        <v>OK</v>
      </c>
      <c r="L219" s="99">
        <v>0</v>
      </c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</row>
    <row r="220" spans="1:23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/>
      <c r="J220" s="60">
        <f t="shared" si="2"/>
        <v>0</v>
      </c>
      <c r="K220" s="58" t="str">
        <f t="shared" si="3"/>
        <v>OK</v>
      </c>
      <c r="L220" s="99">
        <v>0</v>
      </c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</row>
    <row r="221" spans="1:23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/>
      <c r="J221" s="60">
        <f t="shared" si="2"/>
        <v>0</v>
      </c>
      <c r="K221" s="58" t="str">
        <f t="shared" si="3"/>
        <v>OK</v>
      </c>
      <c r="L221" s="99">
        <v>0</v>
      </c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</row>
    <row r="222" spans="1:23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/>
      <c r="J222" s="60">
        <f t="shared" si="2"/>
        <v>0</v>
      </c>
      <c r="K222" s="58" t="str">
        <f t="shared" si="3"/>
        <v>OK</v>
      </c>
      <c r="L222" s="99">
        <v>0</v>
      </c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</row>
    <row r="223" spans="1:23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2"/>
        <v>0</v>
      </c>
      <c r="K223" s="58" t="str">
        <f t="shared" si="3"/>
        <v>OK</v>
      </c>
      <c r="L223" s="99">
        <v>0</v>
      </c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</row>
    <row r="224" spans="1:23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/>
      <c r="J224" s="60">
        <f t="shared" si="2"/>
        <v>0</v>
      </c>
      <c r="K224" s="58" t="str">
        <f t="shared" si="3"/>
        <v>OK</v>
      </c>
      <c r="L224" s="99">
        <v>0</v>
      </c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</row>
    <row r="225" spans="1:23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2"/>
        <v>0</v>
      </c>
      <c r="K225" s="58" t="str">
        <f t="shared" si="3"/>
        <v>OK</v>
      </c>
      <c r="L225" s="99">
        <v>0</v>
      </c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/>
      <c r="J226" s="60">
        <f t="shared" si="2"/>
        <v>0</v>
      </c>
      <c r="K226" s="58" t="str">
        <f t="shared" si="3"/>
        <v>OK</v>
      </c>
      <c r="L226" s="99">
        <v>0</v>
      </c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</row>
    <row r="227" spans="1:23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/>
      <c r="J227" s="60">
        <f t="shared" si="2"/>
        <v>0</v>
      </c>
      <c r="K227" s="58" t="str">
        <f t="shared" si="3"/>
        <v>OK</v>
      </c>
      <c r="L227" s="99">
        <v>0</v>
      </c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</row>
    <row r="228" spans="1:23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/>
      <c r="J228" s="60">
        <f t="shared" ref="J228:J229" si="4">I228-(L228+M228+N228+O228+P228+Q228+R228+S228+T228+U228+V228+W228)</f>
        <v>0</v>
      </c>
      <c r="K228" s="58" t="str">
        <f t="shared" ref="K228:K229" si="5">IF(J228&lt;0,"ATENÇÃO","OK")</f>
        <v>OK</v>
      </c>
      <c r="L228" s="99">
        <v>0</v>
      </c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</row>
    <row r="229" spans="1:23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/>
      <c r="J229" s="60">
        <f t="shared" si="4"/>
        <v>0</v>
      </c>
      <c r="K229" s="58" t="str">
        <f t="shared" si="5"/>
        <v>OK</v>
      </c>
      <c r="L229" s="99">
        <v>0</v>
      </c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</row>
    <row r="230" spans="1:23" s="55" customFormat="1" ht="15.75" x14ac:dyDescent="0.25">
      <c r="A230" s="42"/>
      <c r="B230" s="56"/>
      <c r="C230" s="56"/>
      <c r="D230" s="57"/>
      <c r="E230" s="50"/>
      <c r="F230" s="92"/>
      <c r="G230" s="50"/>
      <c r="H230" s="51"/>
      <c r="I230" s="52"/>
      <c r="J230" s="53"/>
      <c r="K230" s="49"/>
      <c r="L230" s="25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</row>
    <row r="231" spans="1:23" x14ac:dyDescent="0.25">
      <c r="D231" s="2" t="s">
        <v>42</v>
      </c>
    </row>
  </sheetData>
  <sheetProtection formatCells="0" formatColumns="0" formatRows="0"/>
  <protectedRanges>
    <protectedRange sqref="L4:BM374" name="Intervalo1"/>
    <protectedRange sqref="A4:A229" name="Intervalo1_2"/>
  </protectedRanges>
  <mergeCells count="76">
    <mergeCell ref="A200:A201"/>
    <mergeCell ref="B200:B201"/>
    <mergeCell ref="B202:B206"/>
    <mergeCell ref="A202:A206"/>
    <mergeCell ref="A217:A218"/>
    <mergeCell ref="B217:B218"/>
    <mergeCell ref="A207:A208"/>
    <mergeCell ref="B207:B208"/>
    <mergeCell ref="A209:A211"/>
    <mergeCell ref="B209:B211"/>
    <mergeCell ref="A212:A215"/>
    <mergeCell ref="B212:B215"/>
    <mergeCell ref="B188:B194"/>
    <mergeCell ref="A188:A194"/>
    <mergeCell ref="A195:A196"/>
    <mergeCell ref="B195:B196"/>
    <mergeCell ref="A197:A199"/>
    <mergeCell ref="B197:B199"/>
    <mergeCell ref="B169:B178"/>
    <mergeCell ref="A169:A178"/>
    <mergeCell ref="A180:A183"/>
    <mergeCell ref="B180:B183"/>
    <mergeCell ref="A184:A187"/>
    <mergeCell ref="B184:B187"/>
    <mergeCell ref="A153:A155"/>
    <mergeCell ref="B153:B155"/>
    <mergeCell ref="B156:B157"/>
    <mergeCell ref="A156:A157"/>
    <mergeCell ref="B158:B168"/>
    <mergeCell ref="A158:A168"/>
    <mergeCell ref="B123:B135"/>
    <mergeCell ref="A123:A135"/>
    <mergeCell ref="A136:A148"/>
    <mergeCell ref="B136:B148"/>
    <mergeCell ref="A149:A152"/>
    <mergeCell ref="B149:B152"/>
    <mergeCell ref="A105:A107"/>
    <mergeCell ref="B105:B107"/>
    <mergeCell ref="B108:B118"/>
    <mergeCell ref="A108:A118"/>
    <mergeCell ref="B119:B122"/>
    <mergeCell ref="A119:A122"/>
    <mergeCell ref="B96:B98"/>
    <mergeCell ref="A96:A98"/>
    <mergeCell ref="B99:B101"/>
    <mergeCell ref="A99:A101"/>
    <mergeCell ref="A102:A104"/>
    <mergeCell ref="B102:B104"/>
    <mergeCell ref="B62:B73"/>
    <mergeCell ref="A62:A73"/>
    <mergeCell ref="B74:B91"/>
    <mergeCell ref="A74:A91"/>
    <mergeCell ref="B92:B95"/>
    <mergeCell ref="A92:A95"/>
    <mergeCell ref="A4:A28"/>
    <mergeCell ref="B4:B28"/>
    <mergeCell ref="A29:A47"/>
    <mergeCell ref="B29:B47"/>
    <mergeCell ref="A48:A61"/>
    <mergeCell ref="B48:B61"/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  <mergeCell ref="P1:P2"/>
    <mergeCell ref="Q1:Q2"/>
    <mergeCell ref="R1:R2"/>
    <mergeCell ref="S1:S2"/>
  </mergeCells>
  <conditionalFormatting sqref="K4:K229">
    <cfRule type="cellIs" dxfId="17" priority="6" operator="lessThan">
      <formula>0</formula>
    </cfRule>
  </conditionalFormatting>
  <conditionalFormatting sqref="K4:K229">
    <cfRule type="containsText" dxfId="16" priority="4" operator="containsText" text="ATENÇÃO">
      <formula>NOT(ISERROR(SEARCH("ATENÇÃO",K4)))</formula>
    </cfRule>
    <cfRule type="cellIs" dxfId="15" priority="5" operator="equal">
      <formula>"""ATENÇÃO"""</formula>
    </cfRule>
  </conditionalFormatting>
  <conditionalFormatting sqref="L4:L22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1"/>
  <sheetViews>
    <sheetView zoomScale="80" zoomScaleNormal="80" workbookViewId="0">
      <selection activeCell="M229" sqref="M229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2" width="12" style="25" customWidth="1"/>
    <col min="23" max="16384" width="9.7109375" style="20"/>
  </cols>
  <sheetData>
    <row r="1" spans="1:22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313</v>
      </c>
      <c r="M1" s="100" t="s">
        <v>314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</row>
    <row r="2" spans="1:22" ht="24" customHeight="1" x14ac:dyDescent="0.25">
      <c r="A2" s="101" t="s">
        <v>50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19" t="s">
        <v>2</v>
      </c>
      <c r="M3" s="96">
        <v>42501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>
        <v>10</v>
      </c>
      <c r="J4" s="60">
        <f>I4-(L4+M4+N4+O4+P4+Q4+R4+S4+T4+U4+V4)</f>
        <v>10</v>
      </c>
      <c r="K4" s="58" t="str">
        <f t="shared" ref="K4:K67" si="0">IF(J4&lt;0,"ATENÇÃO","OK")</f>
        <v>OK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</row>
    <row r="5" spans="1:22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>
        <v>10</v>
      </c>
      <c r="J5" s="60">
        <f t="shared" ref="J5:J68" si="1">I5-(L5+M5+N5+O5+P5+Q5+R5+S5+T5+U5+V5)</f>
        <v>10</v>
      </c>
      <c r="K5" s="58" t="str">
        <f t="shared" si="0"/>
        <v>OK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2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>
        <v>10</v>
      </c>
      <c r="J6" s="60">
        <f t="shared" si="1"/>
        <v>10</v>
      </c>
      <c r="K6" s="58" t="str">
        <f t="shared" si="0"/>
        <v>OK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</row>
    <row r="7" spans="1:22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>
        <v>6</v>
      </c>
      <c r="J7" s="60">
        <f t="shared" si="1"/>
        <v>6</v>
      </c>
      <c r="K7" s="58" t="str">
        <f t="shared" si="0"/>
        <v>OK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22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>
        <v>3</v>
      </c>
      <c r="J8" s="60">
        <f t="shared" si="1"/>
        <v>3</v>
      </c>
      <c r="K8" s="58" t="str">
        <f t="shared" si="0"/>
        <v>OK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22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>
        <v>2</v>
      </c>
      <c r="J9" s="60">
        <f t="shared" si="1"/>
        <v>2</v>
      </c>
      <c r="K9" s="58" t="str">
        <f t="shared" si="0"/>
        <v>OK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</row>
    <row r="10" spans="1:22" s="55" customFormat="1" ht="22.5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>
        <v>12</v>
      </c>
      <c r="J10" s="60">
        <f t="shared" si="1"/>
        <v>12</v>
      </c>
      <c r="K10" s="58" t="str">
        <f t="shared" si="0"/>
        <v>OK</v>
      </c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22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>
        <v>3</v>
      </c>
      <c r="J11" s="60">
        <f t="shared" si="1"/>
        <v>3</v>
      </c>
      <c r="K11" s="58" t="str">
        <f t="shared" si="0"/>
        <v>OK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</row>
    <row r="12" spans="1:22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/>
      <c r="J12" s="60">
        <f t="shared" si="1"/>
        <v>0</v>
      </c>
      <c r="K12" s="58" t="str">
        <f t="shared" si="0"/>
        <v>OK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2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>
        <v>4</v>
      </c>
      <c r="J13" s="60">
        <f t="shared" si="1"/>
        <v>4</v>
      </c>
      <c r="K13" s="58" t="str">
        <f t="shared" si="0"/>
        <v>OK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2" s="55" customFormat="1" ht="22.5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>
        <f>64-5</f>
        <v>59</v>
      </c>
      <c r="J14" s="60">
        <f t="shared" si="1"/>
        <v>59</v>
      </c>
      <c r="K14" s="58" t="str">
        <f t="shared" si="0"/>
        <v>OK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22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>
        <v>52</v>
      </c>
      <c r="J15" s="60">
        <f t="shared" si="1"/>
        <v>52</v>
      </c>
      <c r="K15" s="58" t="str">
        <f t="shared" si="0"/>
        <v>OK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22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>
        <v>56</v>
      </c>
      <c r="J16" s="60">
        <f t="shared" si="1"/>
        <v>56</v>
      </c>
      <c r="K16" s="58" t="str">
        <f t="shared" si="0"/>
        <v>OK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>
        <v>56</v>
      </c>
      <c r="J17" s="60">
        <f t="shared" si="1"/>
        <v>56</v>
      </c>
      <c r="K17" s="58" t="str">
        <f t="shared" si="0"/>
        <v>OK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>
        <f>50-6</f>
        <v>44</v>
      </c>
      <c r="J18" s="60">
        <f t="shared" si="1"/>
        <v>44</v>
      </c>
      <c r="K18" s="58" t="str">
        <f t="shared" si="0"/>
        <v>OK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</row>
    <row r="19" spans="1:22" s="55" customFormat="1" ht="22.5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>
        <v>6</v>
      </c>
      <c r="J19" s="60">
        <f t="shared" si="1"/>
        <v>6</v>
      </c>
      <c r="K19" s="58" t="str">
        <f t="shared" si="0"/>
        <v>OK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 s="55" customFormat="1" ht="22.5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>
        <v>6</v>
      </c>
      <c r="J20" s="60">
        <f t="shared" si="1"/>
        <v>6</v>
      </c>
      <c r="K20" s="58" t="str">
        <f t="shared" si="0"/>
        <v>OK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</row>
    <row r="21" spans="1:22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>
        <v>56</v>
      </c>
      <c r="J21" s="60">
        <f t="shared" si="1"/>
        <v>56</v>
      </c>
      <c r="K21" s="58" t="str">
        <f t="shared" si="0"/>
        <v>OK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</row>
    <row r="22" spans="1:22" s="55" customFormat="1" ht="22.5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/>
      <c r="J22" s="60">
        <f t="shared" si="1"/>
        <v>0</v>
      </c>
      <c r="K22" s="58" t="str">
        <f t="shared" si="0"/>
        <v>OK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</row>
    <row r="23" spans="1:22" s="55" customFormat="1" ht="22.5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>
        <v>50</v>
      </c>
      <c r="J23" s="60">
        <f t="shared" si="1"/>
        <v>50</v>
      </c>
      <c r="K23" s="58" t="str">
        <f t="shared" si="0"/>
        <v>OK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1:22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>
        <v>50</v>
      </c>
      <c r="J24" s="60">
        <f t="shared" si="1"/>
        <v>50</v>
      </c>
      <c r="K24" s="58" t="str">
        <f t="shared" si="0"/>
        <v>OK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</row>
    <row r="25" spans="1:22" s="55" customFormat="1" ht="22.5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>
        <v>6</v>
      </c>
      <c r="J25" s="60">
        <f t="shared" si="1"/>
        <v>6</v>
      </c>
      <c r="K25" s="58" t="str">
        <f t="shared" si="0"/>
        <v>OK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1:22" s="55" customFormat="1" ht="22.5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/>
      <c r="J26" s="60">
        <f t="shared" si="1"/>
        <v>0</v>
      </c>
      <c r="K26" s="58" t="str">
        <f t="shared" si="0"/>
        <v>OK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1:22" s="55" customFormat="1" ht="22.5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/>
      <c r="J27" s="60">
        <f t="shared" si="1"/>
        <v>0</v>
      </c>
      <c r="K27" s="58" t="str">
        <f t="shared" si="0"/>
        <v>OK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1:22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>
        <f>56-10</f>
        <v>46</v>
      </c>
      <c r="J28" s="60">
        <f t="shared" si="1"/>
        <v>46</v>
      </c>
      <c r="K28" s="58" t="str">
        <f t="shared" si="0"/>
        <v>OK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</row>
    <row r="29" spans="1:22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>
        <v>9</v>
      </c>
      <c r="J29" s="60">
        <f t="shared" si="1"/>
        <v>9</v>
      </c>
      <c r="K29" s="58" t="str">
        <f t="shared" si="0"/>
        <v>OK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2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>
        <v>3</v>
      </c>
      <c r="J30" s="60">
        <f t="shared" si="1"/>
        <v>3</v>
      </c>
      <c r="K30" s="58" t="str">
        <f t="shared" si="0"/>
        <v>OK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  <row r="31" spans="1:22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>
        <v>5</v>
      </c>
      <c r="J31" s="60">
        <f t="shared" si="1"/>
        <v>5</v>
      </c>
      <c r="K31" s="58" t="str">
        <f t="shared" si="0"/>
        <v>OK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>
        <v>3</v>
      </c>
      <c r="J32" s="60">
        <f t="shared" si="1"/>
        <v>3</v>
      </c>
      <c r="K32" s="58" t="str">
        <f t="shared" si="0"/>
        <v>OK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>
        <v>4</v>
      </c>
      <c r="J33" s="60">
        <f t="shared" si="1"/>
        <v>4</v>
      </c>
      <c r="K33" s="58" t="str">
        <f t="shared" si="0"/>
        <v>OK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</row>
    <row r="34" spans="1:22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>
        <v>4</v>
      </c>
      <c r="J34" s="60">
        <f t="shared" si="1"/>
        <v>4</v>
      </c>
      <c r="K34" s="58" t="str">
        <f t="shared" si="0"/>
        <v>OK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</row>
    <row r="35" spans="1:22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>
        <v>7</v>
      </c>
      <c r="J35" s="60">
        <f t="shared" si="1"/>
        <v>7</v>
      </c>
      <c r="K35" s="58" t="str">
        <f t="shared" si="0"/>
        <v>OK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</row>
    <row r="36" spans="1:22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>
        <v>10</v>
      </c>
      <c r="J36" s="60">
        <f t="shared" si="1"/>
        <v>10</v>
      </c>
      <c r="K36" s="58" t="str">
        <f t="shared" si="0"/>
        <v>OK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</row>
    <row r="37" spans="1:22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>
        <v>3</v>
      </c>
      <c r="J37" s="60">
        <f t="shared" si="1"/>
        <v>3</v>
      </c>
      <c r="K37" s="58" t="str">
        <f t="shared" si="0"/>
        <v>OK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/>
      <c r="J38" s="60">
        <f t="shared" si="1"/>
        <v>0</v>
      </c>
      <c r="K38" s="58" t="str">
        <f t="shared" si="0"/>
        <v>OK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>
        <v>26</v>
      </c>
      <c r="J39" s="60">
        <f t="shared" si="1"/>
        <v>26</v>
      </c>
      <c r="K39" s="58" t="str">
        <f t="shared" si="0"/>
        <v>OK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2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>
        <v>3</v>
      </c>
      <c r="J40" s="60">
        <f t="shared" si="1"/>
        <v>3</v>
      </c>
      <c r="K40" s="58" t="str">
        <f t="shared" si="0"/>
        <v>OK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2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>
        <v>6</v>
      </c>
      <c r="J41" s="60">
        <f t="shared" si="1"/>
        <v>6</v>
      </c>
      <c r="K41" s="58" t="str">
        <f t="shared" si="0"/>
        <v>OK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</row>
    <row r="42" spans="1:22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>
        <v>12</v>
      </c>
      <c r="J42" s="60">
        <f t="shared" si="1"/>
        <v>12</v>
      </c>
      <c r="K42" s="58" t="str">
        <f t="shared" si="0"/>
        <v>OK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>
        <v>2</v>
      </c>
      <c r="J43" s="60">
        <f t="shared" si="1"/>
        <v>2</v>
      </c>
      <c r="K43" s="58" t="str">
        <f t="shared" si="0"/>
        <v>OK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</row>
    <row r="44" spans="1:22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>
        <v>15</v>
      </c>
      <c r="J44" s="60">
        <f t="shared" si="1"/>
        <v>15</v>
      </c>
      <c r="K44" s="58" t="str">
        <f t="shared" si="0"/>
        <v>OK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>
        <v>4</v>
      </c>
      <c r="J45" s="60">
        <f t="shared" si="1"/>
        <v>4</v>
      </c>
      <c r="K45" s="58" t="str">
        <f t="shared" si="0"/>
        <v>OK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>
        <v>10</v>
      </c>
      <c r="J46" s="60">
        <f t="shared" si="1"/>
        <v>10</v>
      </c>
      <c r="K46" s="58" t="str">
        <f t="shared" si="0"/>
        <v>OK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</row>
    <row r="47" spans="1:22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>
        <v>2</v>
      </c>
      <c r="J47" s="60">
        <f t="shared" si="1"/>
        <v>2</v>
      </c>
      <c r="K47" s="58" t="str">
        <f t="shared" si="0"/>
        <v>OK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</row>
    <row r="48" spans="1:22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1"/>
        <v>0</v>
      </c>
      <c r="K48" s="58" t="str">
        <f t="shared" si="0"/>
        <v>OK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</row>
    <row r="49" spans="1:22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1"/>
        <v>0</v>
      </c>
      <c r="K49" s="58" t="str">
        <f t="shared" si="0"/>
        <v>OK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1:22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1"/>
        <v>0</v>
      </c>
      <c r="K50" s="58" t="str">
        <f t="shared" si="0"/>
        <v>OK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</row>
    <row r="51" spans="1:22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1"/>
        <v>0</v>
      </c>
      <c r="K51" s="58" t="str">
        <f t="shared" si="0"/>
        <v>OK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</row>
    <row r="52" spans="1:22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1"/>
        <v>0</v>
      </c>
      <c r="K52" s="58" t="str">
        <f t="shared" si="0"/>
        <v>OK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</row>
    <row r="53" spans="1:22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1"/>
        <v>0</v>
      </c>
      <c r="K53" s="58" t="str">
        <f t="shared" si="0"/>
        <v>OK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</row>
    <row r="54" spans="1:22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1"/>
        <v>0</v>
      </c>
      <c r="K54" s="58" t="str">
        <f t="shared" si="0"/>
        <v>OK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22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1"/>
        <v>0</v>
      </c>
      <c r="K55" s="58" t="str">
        <f t="shared" si="0"/>
        <v>OK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</row>
    <row r="56" spans="1:22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1"/>
        <v>0</v>
      </c>
      <c r="K56" s="58" t="str">
        <f t="shared" si="0"/>
        <v>OK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</row>
    <row r="57" spans="1:22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1"/>
        <v>0</v>
      </c>
      <c r="K57" s="58" t="str">
        <f t="shared" si="0"/>
        <v>OK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</row>
    <row r="58" spans="1:22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1"/>
        <v>0</v>
      </c>
      <c r="K58" s="58" t="str">
        <f t="shared" si="0"/>
        <v>OK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</row>
    <row r="59" spans="1:22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1"/>
        <v>0</v>
      </c>
      <c r="K59" s="58" t="str">
        <f t="shared" si="0"/>
        <v>OK</v>
      </c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</row>
    <row r="60" spans="1:22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1"/>
        <v>0</v>
      </c>
      <c r="K60" s="58" t="str">
        <f t="shared" si="0"/>
        <v>OK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</row>
    <row r="61" spans="1:22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1"/>
        <v>0</v>
      </c>
      <c r="K61" s="58" t="str">
        <f t="shared" si="0"/>
        <v>OK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</row>
    <row r="62" spans="1:22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>
        <v>5</v>
      </c>
      <c r="J62" s="60">
        <f t="shared" si="1"/>
        <v>5</v>
      </c>
      <c r="K62" s="58" t="str">
        <f t="shared" si="0"/>
        <v>OK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</row>
    <row r="63" spans="1:22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>
        <v>2</v>
      </c>
      <c r="J63" s="60">
        <f t="shared" si="1"/>
        <v>2</v>
      </c>
      <c r="K63" s="58" t="str">
        <f t="shared" si="0"/>
        <v>OK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</row>
    <row r="64" spans="1:22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>
        <v>1</v>
      </c>
      <c r="J64" s="60">
        <f t="shared" si="1"/>
        <v>1</v>
      </c>
      <c r="K64" s="58" t="str">
        <f t="shared" si="0"/>
        <v>OK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</row>
    <row r="65" spans="1:22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>
        <v>2</v>
      </c>
      <c r="J65" s="60">
        <f t="shared" si="1"/>
        <v>2</v>
      </c>
      <c r="K65" s="58" t="str">
        <f t="shared" si="0"/>
        <v>OK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</row>
    <row r="66" spans="1:22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>
        <v>3</v>
      </c>
      <c r="J66" s="60">
        <f t="shared" si="1"/>
        <v>3</v>
      </c>
      <c r="K66" s="58" t="str">
        <f t="shared" si="0"/>
        <v>OK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</row>
    <row r="67" spans="1:22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>
        <v>7</v>
      </c>
      <c r="J67" s="60">
        <f t="shared" si="1"/>
        <v>7</v>
      </c>
      <c r="K67" s="58" t="str">
        <f t="shared" si="0"/>
        <v>OK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</row>
    <row r="68" spans="1:22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>
        <v>3</v>
      </c>
      <c r="J68" s="60">
        <f t="shared" si="1"/>
        <v>3</v>
      </c>
      <c r="K68" s="58" t="str">
        <f t="shared" ref="K68:K131" si="2">IF(J68&lt;0,"ATENÇÃO","OK")</f>
        <v>OK</v>
      </c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</row>
    <row r="69" spans="1:22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>
        <v>31</v>
      </c>
      <c r="J69" s="60">
        <f t="shared" ref="J69:J132" si="3">I69-(L69+M69+N69+O69+P69+Q69+R69+S69+T69+U69+V69)</f>
        <v>31</v>
      </c>
      <c r="K69" s="58" t="str">
        <f t="shared" si="2"/>
        <v>OK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</row>
    <row r="70" spans="1:22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>
        <v>11</v>
      </c>
      <c r="J70" s="60">
        <f t="shared" si="3"/>
        <v>11</v>
      </c>
      <c r="K70" s="58" t="str">
        <f t="shared" si="2"/>
        <v>OK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</row>
    <row r="71" spans="1:22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>
        <v>8</v>
      </c>
      <c r="J71" s="60">
        <f t="shared" si="3"/>
        <v>8</v>
      </c>
      <c r="K71" s="58" t="str">
        <f t="shared" si="2"/>
        <v>OK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</row>
    <row r="72" spans="1:22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>
        <v>4</v>
      </c>
      <c r="J72" s="60">
        <f t="shared" si="3"/>
        <v>4</v>
      </c>
      <c r="K72" s="58" t="str">
        <f t="shared" si="2"/>
        <v>OK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</row>
    <row r="73" spans="1:22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>
        <v>2</v>
      </c>
      <c r="J73" s="60">
        <f t="shared" si="3"/>
        <v>2</v>
      </c>
      <c r="K73" s="58" t="str">
        <f t="shared" si="2"/>
        <v>OK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</row>
    <row r="74" spans="1:22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>
        <v>2</v>
      </c>
      <c r="J74" s="60">
        <f t="shared" si="3"/>
        <v>2</v>
      </c>
      <c r="K74" s="58" t="str">
        <f t="shared" si="2"/>
        <v>OK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</row>
    <row r="75" spans="1:22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>
        <v>2</v>
      </c>
      <c r="J75" s="60">
        <f t="shared" si="3"/>
        <v>2</v>
      </c>
      <c r="K75" s="58" t="str">
        <f t="shared" si="2"/>
        <v>OK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</row>
    <row r="76" spans="1:22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>
        <v>1</v>
      </c>
      <c r="J76" s="60">
        <f t="shared" si="3"/>
        <v>1</v>
      </c>
      <c r="K76" s="58" t="str">
        <f t="shared" si="2"/>
        <v>OK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</row>
    <row r="77" spans="1:22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>
        <v>1</v>
      </c>
      <c r="J77" s="60">
        <f t="shared" si="3"/>
        <v>1</v>
      </c>
      <c r="K77" s="58" t="str">
        <f t="shared" si="2"/>
        <v>OK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</row>
    <row r="78" spans="1:22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>
        <v>4</v>
      </c>
      <c r="J78" s="60">
        <f t="shared" si="3"/>
        <v>4</v>
      </c>
      <c r="K78" s="58" t="str">
        <f t="shared" si="2"/>
        <v>OK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</row>
    <row r="79" spans="1:22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>
        <v>8</v>
      </c>
      <c r="J79" s="60">
        <f t="shared" si="3"/>
        <v>8</v>
      </c>
      <c r="K79" s="58" t="str">
        <f t="shared" si="2"/>
        <v>OK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</row>
    <row r="80" spans="1:22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>
        <v>2</v>
      </c>
      <c r="J80" s="60">
        <f t="shared" si="3"/>
        <v>2</v>
      </c>
      <c r="K80" s="58" t="str">
        <f t="shared" si="2"/>
        <v>OK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</row>
    <row r="81" spans="1:22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>
        <v>7</v>
      </c>
      <c r="J81" s="60">
        <f t="shared" si="3"/>
        <v>7</v>
      </c>
      <c r="K81" s="58" t="str">
        <f t="shared" si="2"/>
        <v>OK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</row>
    <row r="82" spans="1:22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>
        <v>3</v>
      </c>
      <c r="J82" s="60">
        <f t="shared" si="3"/>
        <v>3</v>
      </c>
      <c r="K82" s="58" t="str">
        <f t="shared" si="2"/>
        <v>OK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</row>
    <row r="83" spans="1:22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>
        <v>10</v>
      </c>
      <c r="J83" s="60">
        <f t="shared" si="3"/>
        <v>10</v>
      </c>
      <c r="K83" s="58" t="str">
        <f t="shared" si="2"/>
        <v>OK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</row>
    <row r="84" spans="1:22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>
        <v>7</v>
      </c>
      <c r="J84" s="60">
        <f t="shared" si="3"/>
        <v>7</v>
      </c>
      <c r="K84" s="58" t="str">
        <f t="shared" si="2"/>
        <v>OK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</row>
    <row r="85" spans="1:22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>
        <v>2</v>
      </c>
      <c r="J85" s="60">
        <f t="shared" si="3"/>
        <v>2</v>
      </c>
      <c r="K85" s="58" t="str">
        <f t="shared" si="2"/>
        <v>OK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</row>
    <row r="86" spans="1:22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>
        <v>3</v>
      </c>
      <c r="J86" s="60">
        <f t="shared" si="3"/>
        <v>3</v>
      </c>
      <c r="K86" s="58" t="str">
        <f t="shared" si="2"/>
        <v>OK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</row>
    <row r="87" spans="1:22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>
        <v>3</v>
      </c>
      <c r="J87" s="60">
        <f t="shared" si="3"/>
        <v>3</v>
      </c>
      <c r="K87" s="58" t="str">
        <f t="shared" si="2"/>
        <v>OK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</row>
    <row r="88" spans="1:22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>
        <v>2</v>
      </c>
      <c r="J88" s="60">
        <f t="shared" si="3"/>
        <v>2</v>
      </c>
      <c r="K88" s="58" t="str">
        <f t="shared" si="2"/>
        <v>OK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</row>
    <row r="89" spans="1:22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>
        <v>6</v>
      </c>
      <c r="J89" s="60">
        <f t="shared" si="3"/>
        <v>6</v>
      </c>
      <c r="K89" s="58" t="str">
        <f t="shared" si="2"/>
        <v>OK</v>
      </c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</row>
    <row r="90" spans="1:22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>
        <v>2</v>
      </c>
      <c r="J90" s="60">
        <f t="shared" si="3"/>
        <v>2</v>
      </c>
      <c r="K90" s="58" t="str">
        <f t="shared" si="2"/>
        <v>OK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</row>
    <row r="91" spans="1:22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>
        <v>8</v>
      </c>
      <c r="J91" s="60">
        <f t="shared" si="3"/>
        <v>8</v>
      </c>
      <c r="K91" s="58" t="str">
        <f t="shared" si="2"/>
        <v>OK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</row>
    <row r="92" spans="1:22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>
        <v>7</v>
      </c>
      <c r="J92" s="60">
        <f t="shared" si="3"/>
        <v>7</v>
      </c>
      <c r="K92" s="58" t="str">
        <f t="shared" si="2"/>
        <v>OK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</row>
    <row r="93" spans="1:22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>
        <v>5</v>
      </c>
      <c r="J93" s="60">
        <f t="shared" si="3"/>
        <v>5</v>
      </c>
      <c r="K93" s="58" t="str">
        <f t="shared" si="2"/>
        <v>OK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</row>
    <row r="94" spans="1:22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>
        <v>15</v>
      </c>
      <c r="J94" s="60">
        <f t="shared" si="3"/>
        <v>15</v>
      </c>
      <c r="K94" s="58" t="str">
        <f t="shared" si="2"/>
        <v>OK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</row>
    <row r="95" spans="1:22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>
        <v>5</v>
      </c>
      <c r="J95" s="60">
        <f t="shared" si="3"/>
        <v>5</v>
      </c>
      <c r="K95" s="58" t="str">
        <f t="shared" si="2"/>
        <v>OK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</row>
    <row r="96" spans="1:22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>
        <v>11</v>
      </c>
      <c r="J96" s="60">
        <f t="shared" si="3"/>
        <v>11</v>
      </c>
      <c r="K96" s="58" t="str">
        <f t="shared" si="2"/>
        <v>OK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</row>
    <row r="97" spans="1:22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>
        <v>13</v>
      </c>
      <c r="J97" s="60">
        <f t="shared" si="3"/>
        <v>13</v>
      </c>
      <c r="K97" s="58" t="str">
        <f t="shared" si="2"/>
        <v>OK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</row>
    <row r="98" spans="1:22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>
        <v>4</v>
      </c>
      <c r="J98" s="60">
        <f t="shared" si="3"/>
        <v>4</v>
      </c>
      <c r="K98" s="58" t="str">
        <f t="shared" si="2"/>
        <v>OK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</row>
    <row r="99" spans="1:22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/>
      <c r="J99" s="60">
        <f t="shared" si="3"/>
        <v>0</v>
      </c>
      <c r="K99" s="58" t="str">
        <f t="shared" si="2"/>
        <v>OK</v>
      </c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</row>
    <row r="100" spans="1:22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/>
      <c r="J100" s="60">
        <f t="shared" si="3"/>
        <v>0</v>
      </c>
      <c r="K100" s="58" t="str">
        <f t="shared" si="2"/>
        <v>OK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</row>
    <row r="101" spans="1:22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/>
      <c r="J101" s="60">
        <f t="shared" si="3"/>
        <v>0</v>
      </c>
      <c r="K101" s="58" t="str">
        <f t="shared" si="2"/>
        <v>OK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</row>
    <row r="102" spans="1:22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>
        <v>2</v>
      </c>
      <c r="J102" s="60">
        <f t="shared" si="3"/>
        <v>2</v>
      </c>
      <c r="K102" s="58" t="str">
        <f t="shared" si="2"/>
        <v>OK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</row>
    <row r="103" spans="1:22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>
        <v>3</v>
      </c>
      <c r="J103" s="60">
        <f t="shared" si="3"/>
        <v>3</v>
      </c>
      <c r="K103" s="58" t="str">
        <f t="shared" si="2"/>
        <v>OK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</row>
    <row r="104" spans="1:22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>
        <v>4</v>
      </c>
      <c r="J104" s="60">
        <f t="shared" si="3"/>
        <v>4</v>
      </c>
      <c r="K104" s="58" t="str">
        <f t="shared" si="2"/>
        <v>OK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</row>
    <row r="105" spans="1:22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>
        <v>1</v>
      </c>
      <c r="J105" s="60">
        <f t="shared" si="3"/>
        <v>1</v>
      </c>
      <c r="K105" s="58" t="str">
        <f t="shared" si="2"/>
        <v>OK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</row>
    <row r="106" spans="1:22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>
        <v>2</v>
      </c>
      <c r="J106" s="60">
        <f t="shared" si="3"/>
        <v>2</v>
      </c>
      <c r="K106" s="58" t="str">
        <f t="shared" si="2"/>
        <v>OK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</row>
    <row r="107" spans="1:22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>
        <v>2</v>
      </c>
      <c r="J107" s="60">
        <f t="shared" si="3"/>
        <v>2</v>
      </c>
      <c r="K107" s="58" t="str">
        <f t="shared" si="2"/>
        <v>OK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</row>
    <row r="108" spans="1:22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>
        <v>5</v>
      </c>
      <c r="J108" s="60">
        <f t="shared" si="3"/>
        <v>5</v>
      </c>
      <c r="K108" s="58" t="str">
        <f t="shared" si="2"/>
        <v>OK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</row>
    <row r="109" spans="1:22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>
        <v>5</v>
      </c>
      <c r="J109" s="60">
        <f t="shared" si="3"/>
        <v>5</v>
      </c>
      <c r="K109" s="58" t="str">
        <f t="shared" si="2"/>
        <v>OK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</row>
    <row r="110" spans="1:22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>
        <v>5</v>
      </c>
      <c r="J110" s="60">
        <f t="shared" si="3"/>
        <v>5</v>
      </c>
      <c r="K110" s="58" t="str">
        <f t="shared" si="2"/>
        <v>OK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</row>
    <row r="111" spans="1:22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>
        <v>5</v>
      </c>
      <c r="J111" s="60">
        <f t="shared" si="3"/>
        <v>5</v>
      </c>
      <c r="K111" s="58" t="str">
        <f t="shared" si="2"/>
        <v>OK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</row>
    <row r="112" spans="1:22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>
        <v>15</v>
      </c>
      <c r="J112" s="60">
        <f t="shared" si="3"/>
        <v>15</v>
      </c>
      <c r="K112" s="58" t="str">
        <f t="shared" si="2"/>
        <v>OK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</row>
    <row r="113" spans="1:22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>
        <v>3</v>
      </c>
      <c r="J113" s="60">
        <f t="shared" si="3"/>
        <v>3</v>
      </c>
      <c r="K113" s="58" t="str">
        <f t="shared" si="2"/>
        <v>OK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</row>
    <row r="114" spans="1:22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>
        <v>5</v>
      </c>
      <c r="J114" s="60">
        <f t="shared" si="3"/>
        <v>5</v>
      </c>
      <c r="K114" s="58" t="str">
        <f t="shared" si="2"/>
        <v>OK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</row>
    <row r="115" spans="1:22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>
        <v>5</v>
      </c>
      <c r="J115" s="60">
        <f t="shared" si="3"/>
        <v>5</v>
      </c>
      <c r="K115" s="58" t="str">
        <f t="shared" si="2"/>
        <v>OK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</row>
    <row r="116" spans="1:22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>
        <v>10</v>
      </c>
      <c r="J116" s="60">
        <f t="shared" si="3"/>
        <v>10</v>
      </c>
      <c r="K116" s="58" t="str">
        <f t="shared" si="2"/>
        <v>OK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</row>
    <row r="117" spans="1:22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>
        <v>3</v>
      </c>
      <c r="J117" s="60">
        <f t="shared" si="3"/>
        <v>3</v>
      </c>
      <c r="K117" s="58" t="str">
        <f t="shared" si="2"/>
        <v>OK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</row>
    <row r="118" spans="1:22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>
        <v>13</v>
      </c>
      <c r="J118" s="60">
        <f t="shared" si="3"/>
        <v>13</v>
      </c>
      <c r="K118" s="58" t="str">
        <f t="shared" si="2"/>
        <v>OK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</row>
    <row r="119" spans="1:22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3"/>
        <v>0</v>
      </c>
      <c r="K119" s="58" t="str">
        <f t="shared" si="2"/>
        <v>OK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</row>
    <row r="120" spans="1:22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3"/>
        <v>0</v>
      </c>
      <c r="K120" s="58" t="str">
        <f t="shared" si="2"/>
        <v>OK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</row>
    <row r="121" spans="1:22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3"/>
        <v>0</v>
      </c>
      <c r="K121" s="58" t="str">
        <f t="shared" si="2"/>
        <v>OK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</row>
    <row r="122" spans="1:22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3"/>
        <v>0</v>
      </c>
      <c r="K122" s="58" t="str">
        <f t="shared" si="2"/>
        <v>OK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</row>
    <row r="123" spans="1:22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>
        <v>25</v>
      </c>
      <c r="J123" s="60">
        <f t="shared" si="3"/>
        <v>25</v>
      </c>
      <c r="K123" s="58" t="str">
        <f t="shared" si="2"/>
        <v>OK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</row>
    <row r="124" spans="1:22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>
        <v>3</v>
      </c>
      <c r="J124" s="60">
        <f t="shared" si="3"/>
        <v>3</v>
      </c>
      <c r="K124" s="58" t="str">
        <f t="shared" si="2"/>
        <v>OK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</row>
    <row r="125" spans="1:22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/>
      <c r="J125" s="60">
        <f t="shared" si="3"/>
        <v>0</v>
      </c>
      <c r="K125" s="58" t="str">
        <f t="shared" si="2"/>
        <v>OK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</row>
    <row r="126" spans="1:22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/>
      <c r="J126" s="60">
        <f t="shared" si="3"/>
        <v>0</v>
      </c>
      <c r="K126" s="58" t="str">
        <f t="shared" si="2"/>
        <v>OK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</row>
    <row r="127" spans="1:22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>
        <v>9</v>
      </c>
      <c r="J127" s="60">
        <f t="shared" si="3"/>
        <v>9</v>
      </c>
      <c r="K127" s="58" t="str">
        <f t="shared" si="2"/>
        <v>OK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</row>
    <row r="128" spans="1:22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>
        <v>7</v>
      </c>
      <c r="J128" s="60">
        <f t="shared" si="3"/>
        <v>7</v>
      </c>
      <c r="K128" s="58" t="str">
        <f t="shared" si="2"/>
        <v>OK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</row>
    <row r="129" spans="1:22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>
        <v>3</v>
      </c>
      <c r="J129" s="60">
        <f t="shared" si="3"/>
        <v>3</v>
      </c>
      <c r="K129" s="58" t="str">
        <f t="shared" si="2"/>
        <v>OK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</row>
    <row r="130" spans="1:22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>
        <v>10</v>
      </c>
      <c r="J130" s="60">
        <f t="shared" si="3"/>
        <v>10</v>
      </c>
      <c r="K130" s="58" t="str">
        <f t="shared" si="2"/>
        <v>OK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</row>
    <row r="131" spans="1:22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>
        <v>40</v>
      </c>
      <c r="J131" s="60">
        <f t="shared" si="3"/>
        <v>40</v>
      </c>
      <c r="K131" s="58" t="str">
        <f t="shared" si="2"/>
        <v>OK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</row>
    <row r="132" spans="1:22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>
        <v>55</v>
      </c>
      <c r="J132" s="60">
        <f t="shared" si="3"/>
        <v>55</v>
      </c>
      <c r="K132" s="58" t="str">
        <f t="shared" ref="K132:K195" si="4">IF(J132&lt;0,"ATENÇÃO","OK")</f>
        <v>OK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</row>
    <row r="133" spans="1:22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>
        <v>2</v>
      </c>
      <c r="J133" s="60">
        <f t="shared" ref="J133:J196" si="5">I133-(L133+M133+N133+O133+P133+Q133+R133+S133+T133+U133+V133)</f>
        <v>2</v>
      </c>
      <c r="K133" s="58" t="str">
        <f t="shared" si="4"/>
        <v>OK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</row>
    <row r="134" spans="1:22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>
        <v>1</v>
      </c>
      <c r="J134" s="60">
        <f t="shared" si="5"/>
        <v>1</v>
      </c>
      <c r="K134" s="58" t="str">
        <f t="shared" si="4"/>
        <v>OK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</row>
    <row r="135" spans="1:22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>
        <v>4</v>
      </c>
      <c r="J135" s="60">
        <f t="shared" si="5"/>
        <v>4</v>
      </c>
      <c r="K135" s="58" t="str">
        <f t="shared" si="4"/>
        <v>OK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</row>
    <row r="136" spans="1:22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>
        <v>10</v>
      </c>
      <c r="J136" s="60">
        <f t="shared" si="5"/>
        <v>10</v>
      </c>
      <c r="K136" s="58" t="str">
        <f t="shared" si="4"/>
        <v>OK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</row>
    <row r="137" spans="1:22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>
        <v>5</v>
      </c>
      <c r="J137" s="60">
        <f t="shared" si="5"/>
        <v>5</v>
      </c>
      <c r="K137" s="58" t="str">
        <f t="shared" si="4"/>
        <v>OK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</row>
    <row r="138" spans="1:22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>
        <v>5</v>
      </c>
      <c r="J138" s="60">
        <f t="shared" si="5"/>
        <v>5</v>
      </c>
      <c r="K138" s="58" t="str">
        <f t="shared" si="4"/>
        <v>OK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</row>
    <row r="139" spans="1:22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>
        <v>5</v>
      </c>
      <c r="J139" s="60">
        <f t="shared" si="5"/>
        <v>5</v>
      </c>
      <c r="K139" s="58" t="str">
        <f t="shared" si="4"/>
        <v>OK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</row>
    <row r="140" spans="1:22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>
        <v>20</v>
      </c>
      <c r="J140" s="60">
        <f t="shared" si="5"/>
        <v>20</v>
      </c>
      <c r="K140" s="58" t="str">
        <f t="shared" si="4"/>
        <v>OK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</row>
    <row r="141" spans="1:22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>
        <v>3</v>
      </c>
      <c r="J141" s="60">
        <f t="shared" si="5"/>
        <v>3</v>
      </c>
      <c r="K141" s="58" t="str">
        <f t="shared" si="4"/>
        <v>OK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</row>
    <row r="142" spans="1:22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>
        <v>5</v>
      </c>
      <c r="J142" s="60">
        <f t="shared" si="5"/>
        <v>5</v>
      </c>
      <c r="K142" s="58" t="str">
        <f t="shared" si="4"/>
        <v>OK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</row>
    <row r="143" spans="1:22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>
        <v>5</v>
      </c>
      <c r="J143" s="60">
        <f t="shared" si="5"/>
        <v>5</v>
      </c>
      <c r="K143" s="58" t="str">
        <f t="shared" si="4"/>
        <v>OK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</row>
    <row r="144" spans="1:22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>
        <v>6</v>
      </c>
      <c r="J144" s="60">
        <f t="shared" si="5"/>
        <v>6</v>
      </c>
      <c r="K144" s="58" t="str">
        <f t="shared" si="4"/>
        <v>OK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</row>
    <row r="145" spans="1:22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>
        <v>6</v>
      </c>
      <c r="J145" s="60">
        <f t="shared" si="5"/>
        <v>6</v>
      </c>
      <c r="K145" s="58" t="str">
        <f t="shared" si="4"/>
        <v>OK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</row>
    <row r="146" spans="1:22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>
        <v>8</v>
      </c>
      <c r="J146" s="60">
        <f t="shared" si="5"/>
        <v>8</v>
      </c>
      <c r="K146" s="58" t="str">
        <f t="shared" si="4"/>
        <v>OK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</row>
    <row r="147" spans="1:22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>
        <v>5</v>
      </c>
      <c r="J147" s="60">
        <f t="shared" si="5"/>
        <v>5</v>
      </c>
      <c r="K147" s="58" t="str">
        <f t="shared" si="4"/>
        <v>OK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</row>
    <row r="148" spans="1:22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>
        <v>8</v>
      </c>
      <c r="J148" s="60">
        <f t="shared" si="5"/>
        <v>8</v>
      </c>
      <c r="K148" s="58" t="str">
        <f t="shared" si="4"/>
        <v>OK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</row>
    <row r="149" spans="1:22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5"/>
        <v>0</v>
      </c>
      <c r="K149" s="58" t="str">
        <f t="shared" si="4"/>
        <v>OK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</row>
    <row r="150" spans="1:22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5"/>
        <v>0</v>
      </c>
      <c r="K150" s="58" t="str">
        <f t="shared" si="4"/>
        <v>OK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</row>
    <row r="151" spans="1:22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5"/>
        <v>0</v>
      </c>
      <c r="K151" s="58" t="str">
        <f t="shared" si="4"/>
        <v>OK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</row>
    <row r="152" spans="1:22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5"/>
        <v>0</v>
      </c>
      <c r="K152" s="58" t="str">
        <f t="shared" si="4"/>
        <v>OK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</row>
    <row r="153" spans="1:22" s="55" customFormat="1" ht="22.5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>
        <v>12</v>
      </c>
      <c r="J153" s="60">
        <f t="shared" si="5"/>
        <v>12</v>
      </c>
      <c r="K153" s="58" t="str">
        <f t="shared" si="4"/>
        <v>OK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</row>
    <row r="154" spans="1:22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>
        <v>12</v>
      </c>
      <c r="J154" s="60">
        <f t="shared" si="5"/>
        <v>12</v>
      </c>
      <c r="K154" s="58" t="str">
        <f t="shared" si="4"/>
        <v>OK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</row>
    <row r="155" spans="1:22" s="55" customFormat="1" ht="22.5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>
        <v>5</v>
      </c>
      <c r="J155" s="60">
        <f t="shared" si="5"/>
        <v>5</v>
      </c>
      <c r="K155" s="58" t="str">
        <f t="shared" si="4"/>
        <v>OK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</row>
    <row r="156" spans="1:22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>
        <v>2</v>
      </c>
      <c r="J156" s="60">
        <f t="shared" si="5"/>
        <v>2</v>
      </c>
      <c r="K156" s="58" t="str">
        <f t="shared" si="4"/>
        <v>OK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</row>
    <row r="157" spans="1:22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>
        <v>1</v>
      </c>
      <c r="J157" s="60">
        <f t="shared" si="5"/>
        <v>1</v>
      </c>
      <c r="K157" s="58" t="str">
        <f t="shared" si="4"/>
        <v>OK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</row>
    <row r="158" spans="1:22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>
        <v>1</v>
      </c>
      <c r="J158" s="60">
        <f t="shared" si="5"/>
        <v>1</v>
      </c>
      <c r="K158" s="58" t="str">
        <f t="shared" si="4"/>
        <v>OK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</row>
    <row r="159" spans="1:22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>
        <v>1</v>
      </c>
      <c r="J159" s="60">
        <f t="shared" si="5"/>
        <v>1</v>
      </c>
      <c r="K159" s="58" t="str">
        <f t="shared" si="4"/>
        <v>OK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</row>
    <row r="160" spans="1:22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>
        <v>1</v>
      </c>
      <c r="J160" s="60">
        <f t="shared" si="5"/>
        <v>1</v>
      </c>
      <c r="K160" s="58" t="str">
        <f t="shared" si="4"/>
        <v>OK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</row>
    <row r="161" spans="1:22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>
        <v>1</v>
      </c>
      <c r="J161" s="60">
        <f t="shared" si="5"/>
        <v>1</v>
      </c>
      <c r="K161" s="58" t="str">
        <f t="shared" si="4"/>
        <v>OK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</row>
    <row r="162" spans="1:22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>
        <v>5</v>
      </c>
      <c r="J162" s="60">
        <f t="shared" si="5"/>
        <v>5</v>
      </c>
      <c r="K162" s="58" t="str">
        <f t="shared" si="4"/>
        <v>OK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</row>
    <row r="163" spans="1:22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>
        <v>5</v>
      </c>
      <c r="J163" s="60">
        <f t="shared" si="5"/>
        <v>5</v>
      </c>
      <c r="K163" s="58" t="str">
        <f t="shared" si="4"/>
        <v>OK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</row>
    <row r="164" spans="1:22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>
        <v>5</v>
      </c>
      <c r="J164" s="60">
        <f t="shared" si="5"/>
        <v>5</v>
      </c>
      <c r="K164" s="58" t="str">
        <f t="shared" si="4"/>
        <v>OK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</row>
    <row r="165" spans="1:22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>
        <v>9</v>
      </c>
      <c r="J165" s="60">
        <f t="shared" si="5"/>
        <v>9</v>
      </c>
      <c r="K165" s="58" t="str">
        <f t="shared" si="4"/>
        <v>OK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</row>
    <row r="166" spans="1:22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>
        <v>8</v>
      </c>
      <c r="J166" s="60">
        <f t="shared" si="5"/>
        <v>8</v>
      </c>
      <c r="K166" s="58" t="str">
        <f t="shared" si="4"/>
        <v>OK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</row>
    <row r="167" spans="1:22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>
        <v>1</v>
      </c>
      <c r="J167" s="60">
        <f t="shared" si="5"/>
        <v>1</v>
      </c>
      <c r="K167" s="58" t="str">
        <f t="shared" si="4"/>
        <v>OK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</row>
    <row r="168" spans="1:22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>
        <v>1</v>
      </c>
      <c r="J168" s="60">
        <f t="shared" si="5"/>
        <v>1</v>
      </c>
      <c r="K168" s="58" t="str">
        <f t="shared" si="4"/>
        <v>OK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</row>
    <row r="169" spans="1:22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>
        <v>2</v>
      </c>
      <c r="J169" s="60">
        <f t="shared" si="5"/>
        <v>2</v>
      </c>
      <c r="K169" s="58" t="str">
        <f t="shared" si="4"/>
        <v>OK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</row>
    <row r="170" spans="1:22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/>
      <c r="J170" s="60">
        <f t="shared" si="5"/>
        <v>0</v>
      </c>
      <c r="K170" s="58" t="str">
        <f t="shared" si="4"/>
        <v>OK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</row>
    <row r="171" spans="1:22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>
        <v>1</v>
      </c>
      <c r="J171" s="60">
        <f t="shared" si="5"/>
        <v>1</v>
      </c>
      <c r="K171" s="58" t="str">
        <f t="shared" si="4"/>
        <v>OK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</row>
    <row r="172" spans="1:22" s="55" customFormat="1" ht="22.5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>
        <v>1</v>
      </c>
      <c r="J172" s="60">
        <f t="shared" si="5"/>
        <v>1</v>
      </c>
      <c r="K172" s="58" t="str">
        <f t="shared" si="4"/>
        <v>OK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</row>
    <row r="173" spans="1:22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>
        <v>2</v>
      </c>
      <c r="J173" s="60">
        <f t="shared" si="5"/>
        <v>1</v>
      </c>
      <c r="K173" s="58" t="str">
        <f t="shared" si="4"/>
        <v>OK</v>
      </c>
      <c r="L173" s="94">
        <v>1</v>
      </c>
      <c r="M173" s="59"/>
      <c r="N173" s="59"/>
      <c r="O173" s="59"/>
      <c r="P173" s="59"/>
      <c r="Q173" s="59"/>
      <c r="R173" s="59"/>
      <c r="S173" s="59"/>
      <c r="T173" s="59"/>
      <c r="U173" s="59"/>
      <c r="V173" s="59"/>
    </row>
    <row r="174" spans="1:22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/>
      <c r="J174" s="60">
        <f t="shared" si="5"/>
        <v>0</v>
      </c>
      <c r="K174" s="58" t="str">
        <f t="shared" si="4"/>
        <v>OK</v>
      </c>
      <c r="L174" s="95"/>
      <c r="M174" s="59"/>
      <c r="N174" s="59"/>
      <c r="O174" s="59"/>
      <c r="P174" s="59"/>
      <c r="Q174" s="59"/>
      <c r="R174" s="59"/>
      <c r="S174" s="59"/>
      <c r="T174" s="59"/>
      <c r="U174" s="59"/>
      <c r="V174" s="59"/>
    </row>
    <row r="175" spans="1:22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>
        <v>1</v>
      </c>
      <c r="J175" s="60">
        <f t="shared" si="5"/>
        <v>0</v>
      </c>
      <c r="K175" s="58" t="str">
        <f t="shared" si="4"/>
        <v>OK</v>
      </c>
      <c r="L175" s="94">
        <v>1</v>
      </c>
      <c r="M175" s="59"/>
      <c r="N175" s="59"/>
      <c r="O175" s="59"/>
      <c r="P175" s="59"/>
      <c r="Q175" s="59"/>
      <c r="R175" s="59"/>
      <c r="S175" s="59"/>
      <c r="T175" s="59"/>
      <c r="U175" s="59"/>
      <c r="V175" s="59"/>
    </row>
    <row r="176" spans="1:22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>
        <v>2</v>
      </c>
      <c r="J176" s="60">
        <f t="shared" si="5"/>
        <v>2</v>
      </c>
      <c r="K176" s="58" t="str">
        <f t="shared" si="4"/>
        <v>OK</v>
      </c>
      <c r="L176" s="95"/>
      <c r="M176" s="59"/>
      <c r="N176" s="59"/>
      <c r="O176" s="59"/>
      <c r="P176" s="59"/>
      <c r="Q176" s="59"/>
      <c r="R176" s="59"/>
      <c r="S176" s="59"/>
      <c r="T176" s="59"/>
      <c r="U176" s="59"/>
      <c r="V176" s="59"/>
    </row>
    <row r="177" spans="1:22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>
        <v>4</v>
      </c>
      <c r="J177" s="60">
        <f t="shared" si="5"/>
        <v>0</v>
      </c>
      <c r="K177" s="58" t="str">
        <f t="shared" si="4"/>
        <v>OK</v>
      </c>
      <c r="L177" s="94">
        <v>4</v>
      </c>
      <c r="M177" s="59"/>
      <c r="N177" s="59"/>
      <c r="O177" s="59"/>
      <c r="P177" s="59"/>
      <c r="Q177" s="59"/>
      <c r="R177" s="59"/>
      <c r="S177" s="59"/>
      <c r="T177" s="59"/>
      <c r="U177" s="59"/>
      <c r="V177" s="59"/>
    </row>
    <row r="178" spans="1:22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>
        <v>5</v>
      </c>
      <c r="J178" s="60">
        <f t="shared" si="5"/>
        <v>0</v>
      </c>
      <c r="K178" s="58" t="str">
        <f t="shared" si="4"/>
        <v>OK</v>
      </c>
      <c r="L178" s="94">
        <v>5</v>
      </c>
      <c r="M178" s="59"/>
      <c r="N178" s="59"/>
      <c r="O178" s="59"/>
      <c r="P178" s="59"/>
      <c r="Q178" s="59"/>
      <c r="R178" s="59"/>
      <c r="S178" s="59"/>
      <c r="T178" s="59"/>
      <c r="U178" s="59"/>
      <c r="V178" s="59"/>
    </row>
    <row r="179" spans="1:22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5"/>
        <v>0</v>
      </c>
      <c r="K179" s="58" t="str">
        <f t="shared" si="4"/>
        <v>OK</v>
      </c>
      <c r="L179" s="95"/>
      <c r="M179" s="59"/>
      <c r="N179" s="59"/>
      <c r="O179" s="59"/>
      <c r="P179" s="59"/>
      <c r="Q179" s="59"/>
      <c r="R179" s="59"/>
      <c r="S179" s="59"/>
      <c r="T179" s="59"/>
      <c r="U179" s="59"/>
      <c r="V179" s="59"/>
    </row>
    <row r="180" spans="1:22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5"/>
        <v>0</v>
      </c>
      <c r="K180" s="58" t="str">
        <f t="shared" si="4"/>
        <v>OK</v>
      </c>
      <c r="L180" s="95"/>
      <c r="M180" s="59"/>
      <c r="N180" s="59"/>
      <c r="O180" s="59"/>
      <c r="P180" s="59"/>
      <c r="Q180" s="59"/>
      <c r="R180" s="59"/>
      <c r="S180" s="59"/>
      <c r="T180" s="59"/>
      <c r="U180" s="59"/>
      <c r="V180" s="59"/>
    </row>
    <row r="181" spans="1:22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5"/>
        <v>0</v>
      </c>
      <c r="K181" s="58" t="str">
        <f t="shared" si="4"/>
        <v>OK</v>
      </c>
      <c r="L181" s="95"/>
      <c r="M181" s="59"/>
      <c r="N181" s="59"/>
      <c r="O181" s="59"/>
      <c r="P181" s="59"/>
      <c r="Q181" s="59"/>
      <c r="R181" s="59"/>
      <c r="S181" s="59"/>
      <c r="T181" s="59"/>
      <c r="U181" s="59"/>
      <c r="V181" s="59"/>
    </row>
    <row r="182" spans="1:22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5"/>
        <v>0</v>
      </c>
      <c r="K182" s="58" t="str">
        <f t="shared" si="4"/>
        <v>OK</v>
      </c>
      <c r="L182" s="95"/>
      <c r="M182" s="59"/>
      <c r="N182" s="59"/>
      <c r="O182" s="59"/>
      <c r="P182" s="59"/>
      <c r="Q182" s="59"/>
      <c r="R182" s="59"/>
      <c r="S182" s="59"/>
      <c r="T182" s="59"/>
      <c r="U182" s="59"/>
      <c r="V182" s="59"/>
    </row>
    <row r="183" spans="1:22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5"/>
        <v>0</v>
      </c>
      <c r="K183" s="58" t="str">
        <f t="shared" si="4"/>
        <v>OK</v>
      </c>
      <c r="L183" s="95"/>
      <c r="M183" s="59"/>
      <c r="N183" s="59"/>
      <c r="O183" s="59"/>
      <c r="P183" s="59"/>
      <c r="Q183" s="59"/>
      <c r="R183" s="59"/>
      <c r="S183" s="59"/>
      <c r="T183" s="59"/>
      <c r="U183" s="59"/>
      <c r="V183" s="59"/>
    </row>
    <row r="184" spans="1:22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5"/>
        <v>0</v>
      </c>
      <c r="K184" s="58" t="str">
        <f t="shared" si="4"/>
        <v>OK</v>
      </c>
      <c r="L184" s="95"/>
      <c r="M184" s="59"/>
      <c r="N184" s="59"/>
      <c r="O184" s="59"/>
      <c r="P184" s="59"/>
      <c r="Q184" s="59"/>
      <c r="R184" s="59"/>
      <c r="S184" s="59"/>
      <c r="T184" s="59"/>
      <c r="U184" s="59"/>
      <c r="V184" s="59"/>
    </row>
    <row r="185" spans="1:22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5"/>
        <v>0</v>
      </c>
      <c r="K185" s="58" t="str">
        <f t="shared" si="4"/>
        <v>OK</v>
      </c>
      <c r="L185" s="95"/>
      <c r="M185" s="59"/>
      <c r="N185" s="59"/>
      <c r="O185" s="59"/>
      <c r="P185" s="59"/>
      <c r="Q185" s="59"/>
      <c r="R185" s="59"/>
      <c r="S185" s="59"/>
      <c r="T185" s="59"/>
      <c r="U185" s="59"/>
      <c r="V185" s="59"/>
    </row>
    <row r="186" spans="1:22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5"/>
        <v>0</v>
      </c>
      <c r="K186" s="58" t="str">
        <f t="shared" si="4"/>
        <v>OK</v>
      </c>
      <c r="L186" s="95"/>
      <c r="M186" s="59"/>
      <c r="N186" s="59"/>
      <c r="O186" s="59"/>
      <c r="P186" s="59"/>
      <c r="Q186" s="59"/>
      <c r="R186" s="59"/>
      <c r="S186" s="59"/>
      <c r="T186" s="59"/>
      <c r="U186" s="59"/>
      <c r="V186" s="59"/>
    </row>
    <row r="187" spans="1:22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5"/>
        <v>0</v>
      </c>
      <c r="K187" s="58" t="str">
        <f t="shared" si="4"/>
        <v>OK</v>
      </c>
      <c r="L187" s="95"/>
      <c r="M187" s="59"/>
      <c r="N187" s="59"/>
      <c r="O187" s="59"/>
      <c r="P187" s="59"/>
      <c r="Q187" s="59"/>
      <c r="R187" s="59"/>
      <c r="S187" s="59"/>
      <c r="T187" s="59"/>
      <c r="U187" s="59"/>
      <c r="V187" s="59"/>
    </row>
    <row r="188" spans="1:22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>
        <v>5</v>
      </c>
      <c r="J188" s="60">
        <f t="shared" si="5"/>
        <v>5</v>
      </c>
      <c r="K188" s="58" t="str">
        <f t="shared" si="4"/>
        <v>OK</v>
      </c>
      <c r="L188" s="95"/>
      <c r="M188" s="59"/>
      <c r="N188" s="59"/>
      <c r="O188" s="59"/>
      <c r="P188" s="59"/>
      <c r="Q188" s="59"/>
      <c r="R188" s="59"/>
      <c r="S188" s="59"/>
      <c r="T188" s="59"/>
      <c r="U188" s="59"/>
      <c r="V188" s="59"/>
    </row>
    <row r="189" spans="1:22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>
        <v>4</v>
      </c>
      <c r="J189" s="60">
        <f t="shared" si="5"/>
        <v>4</v>
      </c>
      <c r="K189" s="58" t="str">
        <f t="shared" si="4"/>
        <v>OK</v>
      </c>
      <c r="L189" s="95"/>
      <c r="M189" s="59"/>
      <c r="N189" s="59"/>
      <c r="O189" s="59"/>
      <c r="P189" s="59"/>
      <c r="Q189" s="59"/>
      <c r="R189" s="59"/>
      <c r="S189" s="59"/>
      <c r="T189" s="59"/>
      <c r="U189" s="59"/>
      <c r="V189" s="59"/>
    </row>
    <row r="190" spans="1:22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>
        <v>4</v>
      </c>
      <c r="J190" s="60">
        <f t="shared" si="5"/>
        <v>4</v>
      </c>
      <c r="K190" s="58" t="str">
        <f t="shared" si="4"/>
        <v>OK</v>
      </c>
      <c r="L190" s="95"/>
      <c r="M190" s="59"/>
      <c r="N190" s="59"/>
      <c r="O190" s="59"/>
      <c r="P190" s="59"/>
      <c r="Q190" s="59"/>
      <c r="R190" s="59"/>
      <c r="S190" s="59"/>
      <c r="T190" s="59"/>
      <c r="U190" s="59"/>
      <c r="V190" s="59"/>
    </row>
    <row r="191" spans="1:22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>
        <v>2</v>
      </c>
      <c r="J191" s="60">
        <f t="shared" si="5"/>
        <v>2</v>
      </c>
      <c r="K191" s="58" t="str">
        <f t="shared" si="4"/>
        <v>OK</v>
      </c>
      <c r="L191" s="95"/>
      <c r="M191" s="59"/>
      <c r="N191" s="59"/>
      <c r="O191" s="59"/>
      <c r="P191" s="59"/>
      <c r="Q191" s="59"/>
      <c r="R191" s="59"/>
      <c r="S191" s="59"/>
      <c r="T191" s="59"/>
      <c r="U191" s="59"/>
      <c r="V191" s="59"/>
    </row>
    <row r="192" spans="1:22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>
        <v>5</v>
      </c>
      <c r="J192" s="60">
        <f t="shared" si="5"/>
        <v>5</v>
      </c>
      <c r="K192" s="58" t="str">
        <f t="shared" si="4"/>
        <v>OK</v>
      </c>
      <c r="L192" s="95"/>
      <c r="M192" s="59"/>
      <c r="N192" s="59"/>
      <c r="O192" s="59"/>
      <c r="P192" s="59"/>
      <c r="Q192" s="59"/>
      <c r="R192" s="59"/>
      <c r="S192" s="59"/>
      <c r="T192" s="59"/>
      <c r="U192" s="59"/>
      <c r="V192" s="59"/>
    </row>
    <row r="193" spans="1:22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>
        <v>2</v>
      </c>
      <c r="J193" s="60">
        <f t="shared" si="5"/>
        <v>2</v>
      </c>
      <c r="K193" s="58" t="str">
        <f t="shared" si="4"/>
        <v>OK</v>
      </c>
      <c r="L193" s="95"/>
      <c r="M193" s="59"/>
      <c r="N193" s="59"/>
      <c r="O193" s="59"/>
      <c r="P193" s="59"/>
      <c r="Q193" s="59"/>
      <c r="R193" s="59"/>
      <c r="S193" s="59"/>
      <c r="T193" s="59"/>
      <c r="U193" s="59"/>
      <c r="V193" s="59"/>
    </row>
    <row r="194" spans="1:22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>
        <v>2</v>
      </c>
      <c r="J194" s="60">
        <f t="shared" si="5"/>
        <v>2</v>
      </c>
      <c r="K194" s="58" t="str">
        <f t="shared" si="4"/>
        <v>OK</v>
      </c>
      <c r="L194" s="95"/>
      <c r="M194" s="59"/>
      <c r="N194" s="59"/>
      <c r="O194" s="59"/>
      <c r="P194" s="59"/>
      <c r="Q194" s="59"/>
      <c r="R194" s="59"/>
      <c r="S194" s="59"/>
      <c r="T194" s="59"/>
      <c r="U194" s="59"/>
      <c r="V194" s="59"/>
    </row>
    <row r="195" spans="1:22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5"/>
        <v>0</v>
      </c>
      <c r="K195" s="58" t="str">
        <f t="shared" si="4"/>
        <v>OK</v>
      </c>
      <c r="L195" s="95"/>
      <c r="M195" s="59"/>
      <c r="N195" s="59"/>
      <c r="O195" s="59"/>
      <c r="P195" s="59"/>
      <c r="Q195" s="59"/>
      <c r="R195" s="59"/>
      <c r="S195" s="59"/>
      <c r="T195" s="59"/>
      <c r="U195" s="59"/>
      <c r="V195" s="59"/>
    </row>
    <row r="196" spans="1:22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si="5"/>
        <v>0</v>
      </c>
      <c r="K196" s="58" t="str">
        <f t="shared" ref="K196:K229" si="6">IF(J196&lt;0,"ATENÇÃO","OK")</f>
        <v>OK</v>
      </c>
      <c r="L196" s="95"/>
      <c r="M196" s="59"/>
      <c r="N196" s="59"/>
      <c r="O196" s="59"/>
      <c r="P196" s="59"/>
      <c r="Q196" s="59"/>
      <c r="R196" s="59"/>
      <c r="S196" s="59"/>
      <c r="T196" s="59"/>
      <c r="U196" s="59"/>
      <c r="V196" s="59"/>
    </row>
    <row r="197" spans="1:22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>
        <v>2</v>
      </c>
      <c r="J197" s="60">
        <f t="shared" ref="J197:J229" si="7">I197-(L197+M197+N197+O197+P197+Q197+R197+S197+T197+U197+V197)</f>
        <v>0</v>
      </c>
      <c r="K197" s="58" t="str">
        <f t="shared" si="6"/>
        <v>OK</v>
      </c>
      <c r="L197" s="94">
        <v>2</v>
      </c>
      <c r="M197" s="59"/>
      <c r="N197" s="59"/>
      <c r="O197" s="59"/>
      <c r="P197" s="59"/>
      <c r="Q197" s="59"/>
      <c r="R197" s="59"/>
      <c r="S197" s="59"/>
      <c r="T197" s="59"/>
      <c r="U197" s="59"/>
      <c r="V197" s="59"/>
    </row>
    <row r="198" spans="1:22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>
        <v>2</v>
      </c>
      <c r="J198" s="60">
        <f t="shared" si="7"/>
        <v>0</v>
      </c>
      <c r="K198" s="58" t="str">
        <f t="shared" si="6"/>
        <v>OK</v>
      </c>
      <c r="L198" s="94">
        <v>2</v>
      </c>
      <c r="M198" s="59"/>
      <c r="N198" s="59"/>
      <c r="O198" s="59"/>
      <c r="P198" s="59"/>
      <c r="Q198" s="59"/>
      <c r="R198" s="59"/>
      <c r="S198" s="59"/>
      <c r="T198" s="59"/>
      <c r="U198" s="59"/>
      <c r="V198" s="59"/>
    </row>
    <row r="199" spans="1:22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>
        <v>4</v>
      </c>
      <c r="J199" s="60">
        <f t="shared" si="7"/>
        <v>0</v>
      </c>
      <c r="K199" s="58" t="str">
        <f t="shared" si="6"/>
        <v>OK</v>
      </c>
      <c r="L199" s="94">
        <v>4</v>
      </c>
      <c r="M199" s="59"/>
      <c r="N199" s="59"/>
      <c r="O199" s="59"/>
      <c r="P199" s="59"/>
      <c r="Q199" s="59"/>
      <c r="R199" s="59"/>
      <c r="S199" s="59"/>
      <c r="T199" s="59"/>
      <c r="U199" s="59"/>
      <c r="V199" s="59"/>
    </row>
    <row r="200" spans="1:22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7"/>
        <v>0</v>
      </c>
      <c r="K200" s="58" t="str">
        <f t="shared" si="6"/>
        <v>OK</v>
      </c>
      <c r="L200" s="95"/>
      <c r="M200" s="59"/>
      <c r="N200" s="59"/>
      <c r="O200" s="59"/>
      <c r="P200" s="59"/>
      <c r="Q200" s="59"/>
      <c r="R200" s="59"/>
      <c r="S200" s="59"/>
      <c r="T200" s="59"/>
      <c r="U200" s="59"/>
      <c r="V200" s="59"/>
    </row>
    <row r="201" spans="1:22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7"/>
        <v>0</v>
      </c>
      <c r="K201" s="58" t="str">
        <f t="shared" si="6"/>
        <v>OK</v>
      </c>
      <c r="L201" s="95"/>
      <c r="M201" s="59"/>
      <c r="N201" s="59"/>
      <c r="O201" s="59"/>
      <c r="P201" s="59"/>
      <c r="Q201" s="59"/>
      <c r="R201" s="59"/>
      <c r="S201" s="59"/>
      <c r="T201" s="59"/>
      <c r="U201" s="59"/>
      <c r="V201" s="59"/>
    </row>
    <row r="202" spans="1:22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/>
      <c r="J202" s="60">
        <f t="shared" si="7"/>
        <v>0</v>
      </c>
      <c r="K202" s="58" t="str">
        <f t="shared" si="6"/>
        <v>OK</v>
      </c>
      <c r="L202" s="95"/>
      <c r="M202" s="59"/>
      <c r="N202" s="59"/>
      <c r="O202" s="59"/>
      <c r="P202" s="59"/>
      <c r="Q202" s="59"/>
      <c r="R202" s="59"/>
      <c r="S202" s="59"/>
      <c r="T202" s="59"/>
      <c r="U202" s="59"/>
      <c r="V202" s="59"/>
    </row>
    <row r="203" spans="1:22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/>
      <c r="J203" s="60">
        <f t="shared" si="7"/>
        <v>0</v>
      </c>
      <c r="K203" s="58" t="str">
        <f t="shared" si="6"/>
        <v>OK</v>
      </c>
      <c r="L203" s="95"/>
      <c r="M203" s="59"/>
      <c r="N203" s="59"/>
      <c r="O203" s="59"/>
      <c r="P203" s="59"/>
      <c r="Q203" s="59"/>
      <c r="R203" s="59"/>
      <c r="S203" s="59"/>
      <c r="T203" s="59"/>
      <c r="U203" s="59"/>
      <c r="V203" s="59"/>
    </row>
    <row r="204" spans="1:22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>
        <v>1</v>
      </c>
      <c r="J204" s="60">
        <f t="shared" si="7"/>
        <v>1</v>
      </c>
      <c r="K204" s="58" t="str">
        <f t="shared" si="6"/>
        <v>OK</v>
      </c>
      <c r="L204" s="95"/>
      <c r="M204" s="59"/>
      <c r="N204" s="59"/>
      <c r="O204" s="59"/>
      <c r="P204" s="59"/>
      <c r="Q204" s="59"/>
      <c r="R204" s="59"/>
      <c r="S204" s="59"/>
      <c r="T204" s="59"/>
      <c r="U204" s="59"/>
      <c r="V204" s="59"/>
    </row>
    <row r="205" spans="1:22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>
        <v>1</v>
      </c>
      <c r="J205" s="60">
        <f t="shared" si="7"/>
        <v>1</v>
      </c>
      <c r="K205" s="58" t="str">
        <f t="shared" si="6"/>
        <v>OK</v>
      </c>
      <c r="L205" s="95"/>
      <c r="M205" s="59"/>
      <c r="N205" s="59"/>
      <c r="O205" s="59"/>
      <c r="P205" s="59"/>
      <c r="Q205" s="59"/>
      <c r="R205" s="59"/>
      <c r="S205" s="59"/>
      <c r="T205" s="59"/>
      <c r="U205" s="59"/>
      <c r="V205" s="59"/>
    </row>
    <row r="206" spans="1:22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/>
      <c r="J206" s="60">
        <f t="shared" si="7"/>
        <v>0</v>
      </c>
      <c r="K206" s="58" t="str">
        <f t="shared" si="6"/>
        <v>OK</v>
      </c>
      <c r="L206" s="95"/>
      <c r="M206" s="59"/>
      <c r="N206" s="59"/>
      <c r="O206" s="59"/>
      <c r="P206" s="59"/>
      <c r="Q206" s="59"/>
      <c r="R206" s="59"/>
      <c r="S206" s="59"/>
      <c r="T206" s="59"/>
      <c r="U206" s="59"/>
      <c r="V206" s="59"/>
    </row>
    <row r="207" spans="1:22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7"/>
        <v>0</v>
      </c>
      <c r="K207" s="58" t="str">
        <f t="shared" si="6"/>
        <v>OK</v>
      </c>
      <c r="L207" s="95"/>
      <c r="M207" s="59"/>
      <c r="N207" s="59"/>
      <c r="O207" s="59"/>
      <c r="P207" s="59"/>
      <c r="Q207" s="59"/>
      <c r="R207" s="59"/>
      <c r="S207" s="59"/>
      <c r="T207" s="59"/>
      <c r="U207" s="59"/>
      <c r="V207" s="59"/>
    </row>
    <row r="208" spans="1:22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7"/>
        <v>0</v>
      </c>
      <c r="K208" s="58" t="str">
        <f t="shared" si="6"/>
        <v>OK</v>
      </c>
      <c r="L208" s="95"/>
      <c r="M208" s="59"/>
      <c r="N208" s="59"/>
      <c r="O208" s="59"/>
      <c r="P208" s="59"/>
      <c r="Q208" s="59"/>
      <c r="R208" s="59"/>
      <c r="S208" s="59"/>
      <c r="T208" s="59"/>
      <c r="U208" s="59"/>
      <c r="V208" s="59"/>
    </row>
    <row r="209" spans="1:22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>
        <v>4</v>
      </c>
      <c r="J209" s="60">
        <f t="shared" si="7"/>
        <v>0</v>
      </c>
      <c r="K209" s="58" t="str">
        <f t="shared" si="6"/>
        <v>OK</v>
      </c>
      <c r="L209" s="94">
        <v>4</v>
      </c>
      <c r="M209" s="59"/>
      <c r="N209" s="59"/>
      <c r="O209" s="59"/>
      <c r="P209" s="59"/>
      <c r="Q209" s="59"/>
      <c r="R209" s="59"/>
      <c r="S209" s="59"/>
      <c r="T209" s="59"/>
      <c r="U209" s="59"/>
      <c r="V209" s="59"/>
    </row>
    <row r="210" spans="1:22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>
        <v>3</v>
      </c>
      <c r="J210" s="60">
        <f t="shared" si="7"/>
        <v>0</v>
      </c>
      <c r="K210" s="58" t="str">
        <f t="shared" si="6"/>
        <v>OK</v>
      </c>
      <c r="L210" s="94">
        <v>3</v>
      </c>
      <c r="M210" s="59"/>
      <c r="N210" s="59"/>
      <c r="O210" s="59"/>
      <c r="P210" s="59"/>
      <c r="Q210" s="59"/>
      <c r="R210" s="59"/>
      <c r="S210" s="59"/>
      <c r="T210" s="59"/>
      <c r="U210" s="59"/>
      <c r="V210" s="59"/>
    </row>
    <row r="211" spans="1:22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>
        <v>4</v>
      </c>
      <c r="J211" s="60">
        <f t="shared" si="7"/>
        <v>0</v>
      </c>
      <c r="K211" s="58" t="str">
        <f t="shared" si="6"/>
        <v>OK</v>
      </c>
      <c r="L211" s="94">
        <v>4</v>
      </c>
      <c r="M211" s="59"/>
      <c r="N211" s="59"/>
      <c r="O211" s="59"/>
      <c r="P211" s="59"/>
      <c r="Q211" s="59"/>
      <c r="R211" s="59"/>
      <c r="S211" s="59"/>
      <c r="T211" s="59"/>
      <c r="U211" s="59"/>
      <c r="V211" s="59"/>
    </row>
    <row r="212" spans="1:22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>
        <v>2</v>
      </c>
      <c r="J212" s="60">
        <f t="shared" si="7"/>
        <v>0</v>
      </c>
      <c r="K212" s="58" t="str">
        <f t="shared" si="6"/>
        <v>OK</v>
      </c>
      <c r="L212" s="94">
        <v>2</v>
      </c>
      <c r="M212" s="59"/>
      <c r="N212" s="59"/>
      <c r="O212" s="59"/>
      <c r="P212" s="59"/>
      <c r="Q212" s="59"/>
      <c r="R212" s="59"/>
      <c r="S212" s="59"/>
      <c r="T212" s="59"/>
      <c r="U212" s="59"/>
      <c r="V212" s="59"/>
    </row>
    <row r="213" spans="1:22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>
        <v>2</v>
      </c>
      <c r="J213" s="60">
        <f t="shared" si="7"/>
        <v>0</v>
      </c>
      <c r="K213" s="58" t="str">
        <f t="shared" si="6"/>
        <v>OK</v>
      </c>
      <c r="L213" s="94">
        <v>2</v>
      </c>
      <c r="M213" s="59"/>
      <c r="N213" s="59"/>
      <c r="O213" s="59"/>
      <c r="P213" s="59"/>
      <c r="Q213" s="59"/>
      <c r="R213" s="59"/>
      <c r="S213" s="59"/>
      <c r="T213" s="59"/>
      <c r="U213" s="59"/>
      <c r="V213" s="59"/>
    </row>
    <row r="214" spans="1:22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>
        <v>12</v>
      </c>
      <c r="J214" s="60">
        <f t="shared" si="7"/>
        <v>8</v>
      </c>
      <c r="K214" s="58" t="str">
        <f t="shared" si="6"/>
        <v>OK</v>
      </c>
      <c r="L214" s="94">
        <v>4</v>
      </c>
      <c r="M214" s="59"/>
      <c r="N214" s="59"/>
      <c r="O214" s="59"/>
      <c r="P214" s="59"/>
      <c r="Q214" s="59"/>
      <c r="R214" s="59"/>
      <c r="S214" s="59"/>
      <c r="T214" s="59"/>
      <c r="U214" s="59"/>
      <c r="V214" s="59"/>
    </row>
    <row r="215" spans="1:22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>
        <v>1</v>
      </c>
      <c r="J215" s="60">
        <f t="shared" si="7"/>
        <v>1</v>
      </c>
      <c r="K215" s="58" t="str">
        <f t="shared" si="6"/>
        <v>OK</v>
      </c>
      <c r="L215" s="95"/>
      <c r="M215" s="59"/>
      <c r="N215" s="59"/>
      <c r="O215" s="59"/>
      <c r="P215" s="59"/>
      <c r="Q215" s="59"/>
      <c r="R215" s="59"/>
      <c r="S215" s="59"/>
      <c r="T215" s="59"/>
      <c r="U215" s="59"/>
      <c r="V215" s="59"/>
    </row>
    <row r="216" spans="1:22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7"/>
        <v>0</v>
      </c>
      <c r="K216" s="58" t="str">
        <f t="shared" si="6"/>
        <v>OK</v>
      </c>
      <c r="L216" s="95"/>
      <c r="M216" s="59"/>
      <c r="N216" s="59"/>
      <c r="O216" s="59"/>
      <c r="P216" s="59"/>
      <c r="Q216" s="59"/>
      <c r="R216" s="59"/>
      <c r="S216" s="59"/>
      <c r="T216" s="59"/>
      <c r="U216" s="59"/>
      <c r="V216" s="59"/>
    </row>
    <row r="217" spans="1:22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7"/>
        <v>0</v>
      </c>
      <c r="K217" s="58" t="str">
        <f t="shared" si="6"/>
        <v>OK</v>
      </c>
      <c r="L217" s="95"/>
      <c r="M217" s="59"/>
      <c r="N217" s="59"/>
      <c r="O217" s="59"/>
      <c r="P217" s="59"/>
      <c r="Q217" s="59"/>
      <c r="R217" s="59"/>
      <c r="S217" s="59"/>
      <c r="T217" s="59"/>
      <c r="U217" s="59"/>
      <c r="V217" s="59"/>
    </row>
    <row r="218" spans="1:22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7"/>
        <v>0</v>
      </c>
      <c r="K218" s="58" t="str">
        <f t="shared" si="6"/>
        <v>OK</v>
      </c>
      <c r="L218" s="95"/>
      <c r="M218" s="59"/>
      <c r="N218" s="59"/>
      <c r="O218" s="59"/>
      <c r="P218" s="59"/>
      <c r="Q218" s="59"/>
      <c r="R218" s="59"/>
      <c r="S218" s="59"/>
      <c r="T218" s="59"/>
      <c r="U218" s="59"/>
      <c r="V218" s="59"/>
    </row>
    <row r="219" spans="1:22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>
        <v>3</v>
      </c>
      <c r="J219" s="60">
        <f t="shared" si="7"/>
        <v>3</v>
      </c>
      <c r="K219" s="58" t="str">
        <f t="shared" si="6"/>
        <v>OK</v>
      </c>
      <c r="L219" s="95"/>
      <c r="M219" s="59"/>
      <c r="N219" s="59"/>
      <c r="O219" s="59"/>
      <c r="P219" s="59"/>
      <c r="Q219" s="59"/>
      <c r="R219" s="59"/>
      <c r="S219" s="59"/>
      <c r="T219" s="59"/>
      <c r="U219" s="59"/>
      <c r="V219" s="59"/>
    </row>
    <row r="220" spans="1:22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>
        <v>4</v>
      </c>
      <c r="J220" s="60">
        <f t="shared" si="7"/>
        <v>4</v>
      </c>
      <c r="K220" s="58" t="str">
        <f t="shared" si="6"/>
        <v>OK</v>
      </c>
      <c r="L220" s="95"/>
      <c r="M220" s="59"/>
      <c r="N220" s="59"/>
      <c r="O220" s="59"/>
      <c r="P220" s="59"/>
      <c r="Q220" s="59"/>
      <c r="R220" s="59"/>
      <c r="S220" s="59"/>
      <c r="T220" s="59"/>
      <c r="U220" s="59"/>
      <c r="V220" s="59"/>
    </row>
    <row r="221" spans="1:22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>
        <v>1</v>
      </c>
      <c r="J221" s="60">
        <f t="shared" si="7"/>
        <v>0</v>
      </c>
      <c r="K221" s="58" t="str">
        <f t="shared" si="6"/>
        <v>OK</v>
      </c>
      <c r="L221" s="94">
        <v>1</v>
      </c>
      <c r="M221" s="59"/>
      <c r="N221" s="59"/>
      <c r="O221" s="59"/>
      <c r="P221" s="59"/>
      <c r="Q221" s="59"/>
      <c r="R221" s="59"/>
      <c r="S221" s="59"/>
      <c r="T221" s="59"/>
      <c r="U221" s="59"/>
      <c r="V221" s="59"/>
    </row>
    <row r="222" spans="1:22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>
        <v>2</v>
      </c>
      <c r="J222" s="60">
        <f t="shared" si="7"/>
        <v>0</v>
      </c>
      <c r="K222" s="58" t="str">
        <f t="shared" si="6"/>
        <v>OK</v>
      </c>
      <c r="L222" s="94">
        <v>2</v>
      </c>
      <c r="M222" s="59"/>
      <c r="N222" s="59"/>
      <c r="O222" s="59"/>
      <c r="P222" s="59"/>
      <c r="Q222" s="59"/>
      <c r="R222" s="59"/>
      <c r="S222" s="59"/>
      <c r="T222" s="59"/>
      <c r="U222" s="59"/>
      <c r="V222" s="59"/>
    </row>
    <row r="223" spans="1:22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7"/>
        <v>0</v>
      </c>
      <c r="K223" s="58" t="str">
        <f t="shared" si="6"/>
        <v>OK</v>
      </c>
      <c r="L223" s="95"/>
      <c r="M223" s="59"/>
      <c r="N223" s="59"/>
      <c r="O223" s="59"/>
      <c r="P223" s="59"/>
      <c r="Q223" s="59"/>
      <c r="R223" s="59"/>
      <c r="S223" s="59"/>
      <c r="T223" s="59"/>
      <c r="U223" s="59"/>
      <c r="V223" s="59"/>
    </row>
    <row r="224" spans="1:22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>
        <v>6</v>
      </c>
      <c r="J224" s="60">
        <f t="shared" si="7"/>
        <v>1</v>
      </c>
      <c r="K224" s="58" t="str">
        <f t="shared" si="6"/>
        <v>OK</v>
      </c>
      <c r="L224" s="94">
        <v>5</v>
      </c>
      <c r="M224" s="59"/>
      <c r="N224" s="59"/>
      <c r="O224" s="59"/>
      <c r="P224" s="59"/>
      <c r="Q224" s="59"/>
      <c r="R224" s="59"/>
      <c r="S224" s="59"/>
      <c r="T224" s="59"/>
      <c r="U224" s="59"/>
      <c r="V224" s="59"/>
    </row>
    <row r="225" spans="1:22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7"/>
        <v>0</v>
      </c>
      <c r="K225" s="58" t="str">
        <f t="shared" si="6"/>
        <v>OK</v>
      </c>
      <c r="L225" s="95"/>
      <c r="M225" s="59"/>
      <c r="N225" s="59"/>
      <c r="O225" s="59"/>
      <c r="P225" s="59"/>
      <c r="Q225" s="59"/>
      <c r="R225" s="59"/>
      <c r="S225" s="59"/>
      <c r="T225" s="59"/>
      <c r="U225" s="59"/>
      <c r="V225" s="59"/>
    </row>
    <row r="226" spans="1:22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>
        <v>6</v>
      </c>
      <c r="J226" s="60">
        <f t="shared" si="7"/>
        <v>0</v>
      </c>
      <c r="K226" s="58" t="str">
        <f t="shared" si="6"/>
        <v>OK</v>
      </c>
      <c r="L226" s="94">
        <v>6</v>
      </c>
      <c r="M226" s="59"/>
      <c r="N226" s="59"/>
      <c r="O226" s="59"/>
      <c r="P226" s="59"/>
      <c r="Q226" s="59"/>
      <c r="R226" s="59"/>
      <c r="S226" s="59"/>
      <c r="T226" s="59"/>
      <c r="U226" s="59"/>
      <c r="V226" s="59"/>
    </row>
    <row r="227" spans="1:22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>
        <v>4</v>
      </c>
      <c r="J227" s="60">
        <f t="shared" si="7"/>
        <v>2</v>
      </c>
      <c r="K227" s="58" t="str">
        <f t="shared" si="6"/>
        <v>OK</v>
      </c>
      <c r="L227" s="94">
        <v>2</v>
      </c>
      <c r="M227" s="59"/>
      <c r="N227" s="59"/>
      <c r="O227" s="59"/>
      <c r="P227" s="59"/>
      <c r="Q227" s="59"/>
      <c r="R227" s="59"/>
      <c r="S227" s="59"/>
      <c r="T227" s="59"/>
      <c r="U227" s="59"/>
      <c r="V227" s="59"/>
    </row>
    <row r="228" spans="1:22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>
        <v>14</v>
      </c>
      <c r="J228" s="60">
        <f t="shared" si="7"/>
        <v>14</v>
      </c>
      <c r="K228" s="58" t="str">
        <f t="shared" si="6"/>
        <v>OK</v>
      </c>
      <c r="L228" s="95"/>
      <c r="M228" s="59"/>
      <c r="N228" s="59"/>
      <c r="O228" s="59"/>
      <c r="P228" s="59"/>
      <c r="Q228" s="59"/>
      <c r="R228" s="59"/>
      <c r="S228" s="59"/>
      <c r="T228" s="59"/>
      <c r="U228" s="59"/>
      <c r="V228" s="59"/>
    </row>
    <row r="229" spans="1:22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>
        <v>5</v>
      </c>
      <c r="J229" s="60">
        <f t="shared" si="7"/>
        <v>3</v>
      </c>
      <c r="K229" s="58" t="str">
        <f t="shared" si="6"/>
        <v>OK</v>
      </c>
      <c r="L229" s="95"/>
      <c r="M229" s="94">
        <v>2</v>
      </c>
      <c r="N229" s="59"/>
      <c r="O229" s="59"/>
      <c r="P229" s="59"/>
      <c r="Q229" s="59"/>
      <c r="R229" s="59"/>
      <c r="S229" s="59"/>
      <c r="T229" s="59"/>
      <c r="U229" s="59"/>
      <c r="V229" s="59"/>
    </row>
    <row r="230" spans="1:22" s="55" customFormat="1" ht="15.75" x14ac:dyDescent="0.2">
      <c r="A230" s="42"/>
      <c r="B230" s="56"/>
      <c r="C230" s="56"/>
      <c r="D230" s="57"/>
      <c r="E230" s="50"/>
      <c r="F230" s="50"/>
      <c r="G230" s="50"/>
      <c r="H230" s="51"/>
      <c r="I230" s="52"/>
      <c r="J230" s="53"/>
      <c r="K230" s="49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</row>
    <row r="231" spans="1:22" x14ac:dyDescent="0.25">
      <c r="D231" s="2" t="s">
        <v>42</v>
      </c>
    </row>
  </sheetData>
  <sheetProtection formatCells="0" formatColumns="0" formatRows="0"/>
  <protectedRanges>
    <protectedRange sqref="N4:BL374" name="Intervalo1"/>
    <protectedRange sqref="A4:A229" name="Intervalo1_2"/>
    <protectedRange sqref="L4:L374" name="Intervalo1_1"/>
    <protectedRange sqref="M4:M374" name="Intervalo1_3"/>
  </protectedRanges>
  <mergeCells count="75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A29:A47"/>
    <mergeCell ref="B29:B47"/>
    <mergeCell ref="A48:A61"/>
    <mergeCell ref="B48:B61"/>
    <mergeCell ref="A62:A73"/>
    <mergeCell ref="B62:B73"/>
    <mergeCell ref="A2:K2"/>
    <mergeCell ref="A4:A28"/>
    <mergeCell ref="B4:B28"/>
    <mergeCell ref="N1:N2"/>
    <mergeCell ref="O1:O2"/>
    <mergeCell ref="A1:C1"/>
    <mergeCell ref="D1:H1"/>
    <mergeCell ref="I1:K1"/>
    <mergeCell ref="L1:L2"/>
    <mergeCell ref="M1:M2"/>
    <mergeCell ref="T1:T2"/>
    <mergeCell ref="U1:U2"/>
    <mergeCell ref="V1:V2"/>
    <mergeCell ref="P1:P2"/>
    <mergeCell ref="Q1:Q2"/>
    <mergeCell ref="R1:R2"/>
    <mergeCell ref="S1:S2"/>
  </mergeCells>
  <conditionalFormatting sqref="K4:K229">
    <cfRule type="cellIs" dxfId="11" priority="3" operator="lessThan">
      <formula>0</formula>
    </cfRule>
  </conditionalFormatting>
  <conditionalFormatting sqref="K4:K229">
    <cfRule type="containsText" dxfId="10" priority="1" operator="containsText" text="ATENÇÃO">
      <formula>NOT(ISERROR(SEARCH("ATENÇÃO",K4)))</formula>
    </cfRule>
    <cfRule type="cellIs" dxfId="9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1"/>
  <sheetViews>
    <sheetView zoomScale="80" zoomScaleNormal="80" workbookViewId="0">
      <selection activeCell="A3" sqref="A1:A1048576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38</v>
      </c>
      <c r="M1" s="100" t="s">
        <v>38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  <c r="W1" s="100" t="s">
        <v>38</v>
      </c>
    </row>
    <row r="2" spans="1:23" ht="24" customHeight="1" x14ac:dyDescent="0.25">
      <c r="A2" s="101" t="s">
        <v>51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/>
      <c r="J4" s="60">
        <f t="shared" ref="J4:J67" si="0">I4-(L4+M4+N4+O4+P4+Q4+R4+S4+T4+U4+V4+W4)</f>
        <v>0</v>
      </c>
      <c r="K4" s="58" t="str">
        <f t="shared" ref="K4:K67" si="1">IF(J4&lt;0,"ATENÇÃO","OK")</f>
        <v>OK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/>
      <c r="J5" s="60">
        <f t="shared" si="0"/>
        <v>0</v>
      </c>
      <c r="K5" s="58" t="str">
        <f t="shared" si="1"/>
        <v>OK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/>
      <c r="J6" s="60">
        <f t="shared" si="0"/>
        <v>0</v>
      </c>
      <c r="K6" s="58" t="str">
        <f t="shared" si="1"/>
        <v>OK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/>
      <c r="J7" s="60">
        <f t="shared" si="0"/>
        <v>0</v>
      </c>
      <c r="K7" s="58" t="str">
        <f t="shared" si="1"/>
        <v>OK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/>
      <c r="J8" s="60">
        <f t="shared" si="0"/>
        <v>0</v>
      </c>
      <c r="K8" s="58" t="str">
        <f t="shared" si="1"/>
        <v>OK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/>
      <c r="J9" s="60">
        <f t="shared" si="0"/>
        <v>0</v>
      </c>
      <c r="K9" s="58" t="str">
        <f t="shared" si="1"/>
        <v>OK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s="55" customFormat="1" ht="22.5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/>
      <c r="J10" s="60">
        <f t="shared" si="0"/>
        <v>0</v>
      </c>
      <c r="K10" s="58" t="str">
        <f t="shared" si="1"/>
        <v>OK</v>
      </c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/>
      <c r="J11" s="60">
        <f t="shared" si="0"/>
        <v>0</v>
      </c>
      <c r="K11" s="58" t="str">
        <f t="shared" si="1"/>
        <v>OK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/>
      <c r="J12" s="60">
        <f t="shared" si="0"/>
        <v>0</v>
      </c>
      <c r="K12" s="58" t="str">
        <f t="shared" si="1"/>
        <v>OK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/>
      <c r="J13" s="60">
        <f t="shared" si="0"/>
        <v>0</v>
      </c>
      <c r="K13" s="58" t="str">
        <f t="shared" si="1"/>
        <v>OK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 s="55" customFormat="1" ht="22.5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>
        <v>10</v>
      </c>
      <c r="J14" s="60">
        <f t="shared" si="0"/>
        <v>10</v>
      </c>
      <c r="K14" s="58" t="str">
        <f t="shared" si="1"/>
        <v>OK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>
        <v>7</v>
      </c>
      <c r="J15" s="60">
        <f t="shared" si="0"/>
        <v>7</v>
      </c>
      <c r="K15" s="58" t="str">
        <f t="shared" si="1"/>
        <v>OK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/>
      <c r="J16" s="60">
        <f t="shared" si="0"/>
        <v>0</v>
      </c>
      <c r="K16" s="58" t="str">
        <f t="shared" si="1"/>
        <v>OK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/>
      <c r="J17" s="60">
        <f t="shared" si="0"/>
        <v>0</v>
      </c>
      <c r="K17" s="58" t="str">
        <f t="shared" si="1"/>
        <v>OK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>
        <v>10</v>
      </c>
      <c r="J18" s="60">
        <f t="shared" si="0"/>
        <v>10</v>
      </c>
      <c r="K18" s="58" t="str">
        <f t="shared" si="1"/>
        <v>OK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s="55" customFormat="1" ht="22.5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/>
      <c r="J19" s="60">
        <f t="shared" si="0"/>
        <v>0</v>
      </c>
      <c r="K19" s="58" t="str">
        <f t="shared" si="1"/>
        <v>OK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s="55" customFormat="1" ht="22.5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/>
      <c r="J20" s="60">
        <f t="shared" si="0"/>
        <v>0</v>
      </c>
      <c r="K20" s="58" t="str">
        <f t="shared" si="1"/>
        <v>OK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/>
      <c r="J21" s="60">
        <f t="shared" si="0"/>
        <v>0</v>
      </c>
      <c r="K21" s="58" t="str">
        <f t="shared" si="1"/>
        <v>OK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s="55" customFormat="1" ht="22.5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>
        <v>10</v>
      </c>
      <c r="J22" s="60">
        <f t="shared" si="0"/>
        <v>10</v>
      </c>
      <c r="K22" s="58" t="str">
        <f t="shared" si="1"/>
        <v>OK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s="55" customFormat="1" ht="22.5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/>
      <c r="J23" s="60">
        <f t="shared" si="0"/>
        <v>0</v>
      </c>
      <c r="K23" s="58" t="str">
        <f t="shared" si="1"/>
        <v>OK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/>
      <c r="J24" s="60">
        <f t="shared" si="0"/>
        <v>0</v>
      </c>
      <c r="K24" s="58" t="str">
        <f t="shared" si="1"/>
        <v>OK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s="55" customFormat="1" ht="22.5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/>
      <c r="J25" s="60">
        <f t="shared" si="0"/>
        <v>0</v>
      </c>
      <c r="K25" s="58" t="str">
        <f t="shared" si="1"/>
        <v>OK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55" customFormat="1" ht="22.5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/>
      <c r="J26" s="60">
        <f t="shared" si="0"/>
        <v>0</v>
      </c>
      <c r="K26" s="58" t="str">
        <f t="shared" si="1"/>
        <v>OK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s="55" customFormat="1" ht="22.5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/>
      <c r="J27" s="60">
        <f t="shared" si="0"/>
        <v>0</v>
      </c>
      <c r="K27" s="58" t="str">
        <f t="shared" si="1"/>
        <v>OK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>
        <v>10</v>
      </c>
      <c r="J28" s="60">
        <f t="shared" si="0"/>
        <v>10</v>
      </c>
      <c r="K28" s="58" t="str">
        <f t="shared" si="1"/>
        <v>OK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/>
      <c r="J29" s="60">
        <f t="shared" si="0"/>
        <v>0</v>
      </c>
      <c r="K29" s="58" t="str">
        <f t="shared" si="1"/>
        <v>OK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/>
      <c r="J30" s="60">
        <f t="shared" si="0"/>
        <v>0</v>
      </c>
      <c r="K30" s="58" t="str">
        <f t="shared" si="1"/>
        <v>OK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/>
      <c r="J31" s="60">
        <f t="shared" si="0"/>
        <v>0</v>
      </c>
      <c r="K31" s="58" t="str">
        <f t="shared" si="1"/>
        <v>OK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/>
      <c r="J32" s="60">
        <f t="shared" si="0"/>
        <v>0</v>
      </c>
      <c r="K32" s="58" t="str">
        <f t="shared" si="1"/>
        <v>OK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/>
      <c r="J33" s="60">
        <f t="shared" si="0"/>
        <v>0</v>
      </c>
      <c r="K33" s="58" t="str">
        <f t="shared" si="1"/>
        <v>OK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/>
      <c r="J34" s="60">
        <f t="shared" si="0"/>
        <v>0</v>
      </c>
      <c r="K34" s="58" t="str">
        <f t="shared" si="1"/>
        <v>OK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/>
      <c r="J35" s="60">
        <f t="shared" si="0"/>
        <v>0</v>
      </c>
      <c r="K35" s="58" t="str">
        <f t="shared" si="1"/>
        <v>OK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/>
      <c r="J36" s="60">
        <f t="shared" si="0"/>
        <v>0</v>
      </c>
      <c r="K36" s="58" t="str">
        <f t="shared" si="1"/>
        <v>OK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/>
      <c r="J37" s="60">
        <f t="shared" si="0"/>
        <v>0</v>
      </c>
      <c r="K37" s="58" t="str">
        <f t="shared" si="1"/>
        <v>OK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/>
      <c r="J38" s="60">
        <f t="shared" si="0"/>
        <v>0</v>
      </c>
      <c r="K38" s="58" t="str">
        <f t="shared" si="1"/>
        <v>OK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/>
      <c r="J39" s="60">
        <f t="shared" si="0"/>
        <v>0</v>
      </c>
      <c r="K39" s="58" t="str">
        <f t="shared" si="1"/>
        <v>OK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/>
      <c r="J40" s="60">
        <f t="shared" si="0"/>
        <v>0</v>
      </c>
      <c r="K40" s="58" t="str">
        <f t="shared" si="1"/>
        <v>OK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/>
      <c r="J41" s="60">
        <f t="shared" si="0"/>
        <v>0</v>
      </c>
      <c r="K41" s="58" t="str">
        <f t="shared" si="1"/>
        <v>OK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/>
      <c r="J42" s="60">
        <f t="shared" si="0"/>
        <v>0</v>
      </c>
      <c r="K42" s="58" t="str">
        <f t="shared" si="1"/>
        <v>OK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/>
      <c r="J43" s="60">
        <f t="shared" si="0"/>
        <v>0</v>
      </c>
      <c r="K43" s="58" t="str">
        <f t="shared" si="1"/>
        <v>OK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/>
      <c r="J44" s="60">
        <f t="shared" si="0"/>
        <v>0</v>
      </c>
      <c r="K44" s="58" t="str">
        <f t="shared" si="1"/>
        <v>OK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/>
      <c r="J45" s="60">
        <f t="shared" si="0"/>
        <v>0</v>
      </c>
      <c r="K45" s="58" t="str">
        <f t="shared" si="1"/>
        <v>OK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/>
      <c r="J46" s="60">
        <f t="shared" si="0"/>
        <v>0</v>
      </c>
      <c r="K46" s="58" t="str">
        <f t="shared" si="1"/>
        <v>OK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/>
      <c r="J47" s="60">
        <f t="shared" si="0"/>
        <v>0</v>
      </c>
      <c r="K47" s="58" t="str">
        <f t="shared" si="1"/>
        <v>OK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0"/>
        <v>0</v>
      </c>
      <c r="K48" s="58" t="str">
        <f t="shared" si="1"/>
        <v>OK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0"/>
        <v>0</v>
      </c>
      <c r="K49" s="58" t="str">
        <f t="shared" si="1"/>
        <v>OK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0"/>
        <v>0</v>
      </c>
      <c r="K50" s="58" t="str">
        <f t="shared" si="1"/>
        <v>OK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0"/>
        <v>0</v>
      </c>
      <c r="K51" s="58" t="str">
        <f t="shared" si="1"/>
        <v>OK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0"/>
        <v>0</v>
      </c>
      <c r="K52" s="58" t="str">
        <f t="shared" si="1"/>
        <v>OK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0"/>
        <v>0</v>
      </c>
      <c r="K53" s="58" t="str">
        <f t="shared" si="1"/>
        <v>OK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0"/>
        <v>0</v>
      </c>
      <c r="K54" s="58" t="str">
        <f t="shared" si="1"/>
        <v>OK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0"/>
        <v>0</v>
      </c>
      <c r="K55" s="58" t="str">
        <f t="shared" si="1"/>
        <v>OK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0"/>
        <v>0</v>
      </c>
      <c r="K56" s="58" t="str">
        <f t="shared" si="1"/>
        <v>OK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0"/>
        <v>0</v>
      </c>
      <c r="K57" s="58" t="str">
        <f t="shared" si="1"/>
        <v>OK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0"/>
        <v>0</v>
      </c>
      <c r="K58" s="58" t="str">
        <f t="shared" si="1"/>
        <v>OK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0"/>
        <v>0</v>
      </c>
      <c r="K59" s="58" t="str">
        <f t="shared" si="1"/>
        <v>OK</v>
      </c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0"/>
        <v>0</v>
      </c>
      <c r="K60" s="58" t="str">
        <f t="shared" si="1"/>
        <v>OK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0"/>
        <v>0</v>
      </c>
      <c r="K61" s="58" t="str">
        <f t="shared" si="1"/>
        <v>OK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/>
      <c r="J62" s="60">
        <f t="shared" si="0"/>
        <v>0</v>
      </c>
      <c r="K62" s="58" t="str">
        <f t="shared" si="1"/>
        <v>OK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/>
      <c r="J63" s="60">
        <f t="shared" si="0"/>
        <v>0</v>
      </c>
      <c r="K63" s="58" t="str">
        <f t="shared" si="1"/>
        <v>OK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/>
      <c r="J64" s="60">
        <f t="shared" si="0"/>
        <v>0</v>
      </c>
      <c r="K64" s="58" t="str">
        <f t="shared" si="1"/>
        <v>OK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/>
      <c r="J65" s="60">
        <f t="shared" si="0"/>
        <v>0</v>
      </c>
      <c r="K65" s="58" t="str">
        <f t="shared" si="1"/>
        <v>OK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/>
      <c r="J66" s="60">
        <f t="shared" si="0"/>
        <v>0</v>
      </c>
      <c r="K66" s="58" t="str">
        <f t="shared" si="1"/>
        <v>OK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/>
      <c r="J67" s="60">
        <f t="shared" si="0"/>
        <v>0</v>
      </c>
      <c r="K67" s="58" t="str">
        <f t="shared" si="1"/>
        <v>OK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/>
      <c r="J68" s="60">
        <f t="shared" ref="J68:J131" si="2">I68-(L68+M68+N68+O68+P68+Q68+R68+S68+T68+U68+V68+W68)</f>
        <v>0</v>
      </c>
      <c r="K68" s="58" t="str">
        <f t="shared" ref="K68:K131" si="3">IF(J68&lt;0,"ATENÇÃO","OK")</f>
        <v>OK</v>
      </c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/>
      <c r="J69" s="60">
        <f t="shared" si="2"/>
        <v>0</v>
      </c>
      <c r="K69" s="58" t="str">
        <f t="shared" si="3"/>
        <v>OK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/>
      <c r="J70" s="60">
        <f t="shared" si="2"/>
        <v>0</v>
      </c>
      <c r="K70" s="58" t="str">
        <f t="shared" si="3"/>
        <v>OK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/>
      <c r="J71" s="60">
        <f t="shared" si="2"/>
        <v>0</v>
      </c>
      <c r="K71" s="58" t="str">
        <f t="shared" si="3"/>
        <v>OK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/>
      <c r="J72" s="60">
        <f t="shared" si="2"/>
        <v>0</v>
      </c>
      <c r="K72" s="58" t="str">
        <f t="shared" si="3"/>
        <v>OK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/>
      <c r="J73" s="60">
        <f t="shared" si="2"/>
        <v>0</v>
      </c>
      <c r="K73" s="58" t="str">
        <f t="shared" si="3"/>
        <v>OK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/>
      <c r="J74" s="60">
        <f t="shared" si="2"/>
        <v>0</v>
      </c>
      <c r="K74" s="58" t="str">
        <f t="shared" si="3"/>
        <v>OK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/>
      <c r="J75" s="60">
        <f t="shared" si="2"/>
        <v>0</v>
      </c>
      <c r="K75" s="58" t="str">
        <f t="shared" si="3"/>
        <v>OK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/>
      <c r="J76" s="60">
        <f t="shared" si="2"/>
        <v>0</v>
      </c>
      <c r="K76" s="58" t="str">
        <f t="shared" si="3"/>
        <v>OK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/>
      <c r="J77" s="60">
        <f t="shared" si="2"/>
        <v>0</v>
      </c>
      <c r="K77" s="58" t="str">
        <f t="shared" si="3"/>
        <v>OK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/>
      <c r="J78" s="60">
        <f t="shared" si="2"/>
        <v>0</v>
      </c>
      <c r="K78" s="58" t="str">
        <f t="shared" si="3"/>
        <v>OK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/>
      <c r="J79" s="60">
        <f t="shared" si="2"/>
        <v>0</v>
      </c>
      <c r="K79" s="58" t="str">
        <f t="shared" si="3"/>
        <v>OK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>
        <v>2</v>
      </c>
      <c r="J80" s="60">
        <f t="shared" si="2"/>
        <v>2</v>
      </c>
      <c r="K80" s="58" t="str">
        <f t="shared" si="3"/>
        <v>OK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/>
      <c r="J81" s="60">
        <f t="shared" si="2"/>
        <v>0</v>
      </c>
      <c r="K81" s="58" t="str">
        <f t="shared" si="3"/>
        <v>OK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/>
      <c r="J82" s="60">
        <f t="shared" si="2"/>
        <v>0</v>
      </c>
      <c r="K82" s="58" t="str">
        <f t="shared" si="3"/>
        <v>OK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/>
      <c r="J83" s="60">
        <f t="shared" si="2"/>
        <v>0</v>
      </c>
      <c r="K83" s="58" t="str">
        <f t="shared" si="3"/>
        <v>OK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/>
      <c r="J84" s="60">
        <f t="shared" si="2"/>
        <v>0</v>
      </c>
      <c r="K84" s="58" t="str">
        <f t="shared" si="3"/>
        <v>OK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/>
      <c r="J85" s="60">
        <f t="shared" si="2"/>
        <v>0</v>
      </c>
      <c r="K85" s="58" t="str">
        <f t="shared" si="3"/>
        <v>OK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/>
      <c r="J86" s="60">
        <f t="shared" si="2"/>
        <v>0</v>
      </c>
      <c r="K86" s="58" t="str">
        <f t="shared" si="3"/>
        <v>OK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>
        <v>2</v>
      </c>
      <c r="J87" s="60">
        <f t="shared" si="2"/>
        <v>2</v>
      </c>
      <c r="K87" s="58" t="str">
        <f t="shared" si="3"/>
        <v>OK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/>
      <c r="J88" s="60">
        <f t="shared" si="2"/>
        <v>0</v>
      </c>
      <c r="K88" s="58" t="str">
        <f t="shared" si="3"/>
        <v>OK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/>
      <c r="J89" s="60">
        <f t="shared" si="2"/>
        <v>0</v>
      </c>
      <c r="K89" s="58" t="str">
        <f t="shared" si="3"/>
        <v>OK</v>
      </c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/>
      <c r="J90" s="60">
        <f t="shared" si="2"/>
        <v>0</v>
      </c>
      <c r="K90" s="58" t="str">
        <f t="shared" si="3"/>
        <v>OK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/>
      <c r="J91" s="60">
        <f t="shared" si="2"/>
        <v>0</v>
      </c>
      <c r="K91" s="58" t="str">
        <f t="shared" si="3"/>
        <v>OK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/>
      <c r="J92" s="60">
        <f t="shared" si="2"/>
        <v>0</v>
      </c>
      <c r="K92" s="58" t="str">
        <f t="shared" si="3"/>
        <v>OK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/>
      <c r="J93" s="60">
        <f t="shared" si="2"/>
        <v>0</v>
      </c>
      <c r="K93" s="58" t="str">
        <f t="shared" si="3"/>
        <v>OK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/>
      <c r="J94" s="60">
        <f t="shared" si="2"/>
        <v>0</v>
      </c>
      <c r="K94" s="58" t="str">
        <f t="shared" si="3"/>
        <v>OK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/>
      <c r="J95" s="60">
        <f t="shared" si="2"/>
        <v>0</v>
      </c>
      <c r="K95" s="58" t="str">
        <f t="shared" si="3"/>
        <v>OK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/>
      <c r="J96" s="60">
        <f t="shared" si="2"/>
        <v>0</v>
      </c>
      <c r="K96" s="58" t="str">
        <f t="shared" si="3"/>
        <v>OK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/>
      <c r="J97" s="60">
        <f t="shared" si="2"/>
        <v>0</v>
      </c>
      <c r="K97" s="58" t="str">
        <f t="shared" si="3"/>
        <v>OK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/>
      <c r="J98" s="60">
        <f t="shared" si="2"/>
        <v>0</v>
      </c>
      <c r="K98" s="58" t="str">
        <f t="shared" si="3"/>
        <v>OK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/>
      <c r="J99" s="60">
        <f t="shared" si="2"/>
        <v>0</v>
      </c>
      <c r="K99" s="58" t="str">
        <f t="shared" si="3"/>
        <v>OK</v>
      </c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/>
      <c r="J100" s="60">
        <f t="shared" si="2"/>
        <v>0</v>
      </c>
      <c r="K100" s="58" t="str">
        <f t="shared" si="3"/>
        <v>OK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/>
      <c r="J101" s="60">
        <f t="shared" si="2"/>
        <v>0</v>
      </c>
      <c r="K101" s="58" t="str">
        <f t="shared" si="3"/>
        <v>OK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/>
      <c r="J102" s="60">
        <f t="shared" si="2"/>
        <v>0</v>
      </c>
      <c r="K102" s="58" t="str">
        <f t="shared" si="3"/>
        <v>OK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/>
      <c r="J103" s="60">
        <f t="shared" si="2"/>
        <v>0</v>
      </c>
      <c r="K103" s="58" t="str">
        <f t="shared" si="3"/>
        <v>OK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/>
      <c r="J104" s="60">
        <f t="shared" si="2"/>
        <v>0</v>
      </c>
      <c r="K104" s="58" t="str">
        <f t="shared" si="3"/>
        <v>OK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/>
      <c r="J105" s="60">
        <f t="shared" si="2"/>
        <v>0</v>
      </c>
      <c r="K105" s="58" t="str">
        <f t="shared" si="3"/>
        <v>OK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/>
      <c r="J106" s="60">
        <f t="shared" si="2"/>
        <v>0</v>
      </c>
      <c r="K106" s="58" t="str">
        <f t="shared" si="3"/>
        <v>OK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/>
      <c r="J107" s="60">
        <f t="shared" si="2"/>
        <v>0</v>
      </c>
      <c r="K107" s="58" t="str">
        <f t="shared" si="3"/>
        <v>OK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/>
      <c r="J108" s="60">
        <f t="shared" si="2"/>
        <v>0</v>
      </c>
      <c r="K108" s="58" t="str">
        <f t="shared" si="3"/>
        <v>OK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/>
      <c r="J109" s="60">
        <f t="shared" si="2"/>
        <v>0</v>
      </c>
      <c r="K109" s="58" t="str">
        <f t="shared" si="3"/>
        <v>OK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/>
      <c r="J110" s="60">
        <f t="shared" si="2"/>
        <v>0</v>
      </c>
      <c r="K110" s="58" t="str">
        <f t="shared" si="3"/>
        <v>OK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/>
      <c r="J111" s="60">
        <f t="shared" si="2"/>
        <v>0</v>
      </c>
      <c r="K111" s="58" t="str">
        <f t="shared" si="3"/>
        <v>OK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/>
      <c r="J112" s="60">
        <f t="shared" si="2"/>
        <v>0</v>
      </c>
      <c r="K112" s="58" t="str">
        <f t="shared" si="3"/>
        <v>OK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/>
      <c r="J113" s="60">
        <f t="shared" si="2"/>
        <v>0</v>
      </c>
      <c r="K113" s="58" t="str">
        <f t="shared" si="3"/>
        <v>OK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/>
      <c r="J114" s="60">
        <f t="shared" si="2"/>
        <v>0</v>
      </c>
      <c r="K114" s="58" t="str">
        <f t="shared" si="3"/>
        <v>OK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/>
      <c r="J115" s="60">
        <f t="shared" si="2"/>
        <v>0</v>
      </c>
      <c r="K115" s="58" t="str">
        <f t="shared" si="3"/>
        <v>OK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/>
      <c r="J116" s="60">
        <f t="shared" si="2"/>
        <v>0</v>
      </c>
      <c r="K116" s="58" t="str">
        <f t="shared" si="3"/>
        <v>OK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/>
      <c r="J117" s="60">
        <f t="shared" si="2"/>
        <v>0</v>
      </c>
      <c r="K117" s="58" t="str">
        <f t="shared" si="3"/>
        <v>OK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/>
      <c r="J118" s="60">
        <f t="shared" si="2"/>
        <v>0</v>
      </c>
      <c r="K118" s="58" t="str">
        <f t="shared" si="3"/>
        <v>OK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2"/>
        <v>0</v>
      </c>
      <c r="K119" s="58" t="str">
        <f t="shared" si="3"/>
        <v>OK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2"/>
        <v>0</v>
      </c>
      <c r="K120" s="58" t="str">
        <f t="shared" si="3"/>
        <v>OK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2"/>
        <v>0</v>
      </c>
      <c r="K121" s="58" t="str">
        <f t="shared" si="3"/>
        <v>OK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2"/>
        <v>0</v>
      </c>
      <c r="K122" s="58" t="str">
        <f t="shared" si="3"/>
        <v>OK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/>
      <c r="J123" s="60">
        <f t="shared" si="2"/>
        <v>0</v>
      </c>
      <c r="K123" s="58" t="str">
        <f t="shared" si="3"/>
        <v>OK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/>
      <c r="J124" s="60">
        <f t="shared" si="2"/>
        <v>0</v>
      </c>
      <c r="K124" s="58" t="str">
        <f t="shared" si="3"/>
        <v>OK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/>
      <c r="J125" s="60">
        <f t="shared" si="2"/>
        <v>0</v>
      </c>
      <c r="K125" s="58" t="str">
        <f t="shared" si="3"/>
        <v>OK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/>
      <c r="J126" s="60">
        <f t="shared" si="2"/>
        <v>0</v>
      </c>
      <c r="K126" s="58" t="str">
        <f t="shared" si="3"/>
        <v>OK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/>
      <c r="J127" s="60">
        <f t="shared" si="2"/>
        <v>0</v>
      </c>
      <c r="K127" s="58" t="str">
        <f t="shared" si="3"/>
        <v>OK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/>
      <c r="J128" s="60">
        <f t="shared" si="2"/>
        <v>0</v>
      </c>
      <c r="K128" s="58" t="str">
        <f t="shared" si="3"/>
        <v>OK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/>
      <c r="J129" s="60">
        <f t="shared" si="2"/>
        <v>0</v>
      </c>
      <c r="K129" s="58" t="str">
        <f t="shared" si="3"/>
        <v>OK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/>
      <c r="J130" s="60">
        <f t="shared" si="2"/>
        <v>0</v>
      </c>
      <c r="K130" s="58" t="str">
        <f t="shared" si="3"/>
        <v>OK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/>
      <c r="J131" s="60">
        <f t="shared" si="2"/>
        <v>0</v>
      </c>
      <c r="K131" s="58" t="str">
        <f t="shared" si="3"/>
        <v>OK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/>
      <c r="J132" s="60">
        <f t="shared" ref="J132:J195" si="4">I132-(L132+M132+N132+O132+P132+Q132+R132+S132+T132+U132+V132+W132)</f>
        <v>0</v>
      </c>
      <c r="K132" s="58" t="str">
        <f t="shared" ref="K132:K195" si="5">IF(J132&lt;0,"ATENÇÃO","OK")</f>
        <v>OK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/>
      <c r="J133" s="60">
        <f t="shared" si="4"/>
        <v>0</v>
      </c>
      <c r="K133" s="58" t="str">
        <f t="shared" si="5"/>
        <v>OK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/>
      <c r="J134" s="60">
        <f t="shared" si="4"/>
        <v>0</v>
      </c>
      <c r="K134" s="58" t="str">
        <f t="shared" si="5"/>
        <v>OK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/>
      <c r="J135" s="60">
        <f t="shared" si="4"/>
        <v>0</v>
      </c>
      <c r="K135" s="58" t="str">
        <f t="shared" si="5"/>
        <v>OK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/>
      <c r="J136" s="60">
        <f t="shared" si="4"/>
        <v>0</v>
      </c>
      <c r="K136" s="58" t="str">
        <f t="shared" si="5"/>
        <v>OK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/>
      <c r="J137" s="60">
        <f t="shared" si="4"/>
        <v>0</v>
      </c>
      <c r="K137" s="58" t="str">
        <f t="shared" si="5"/>
        <v>OK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/>
      <c r="J138" s="60">
        <f t="shared" si="4"/>
        <v>0</v>
      </c>
      <c r="K138" s="58" t="str">
        <f t="shared" si="5"/>
        <v>OK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/>
      <c r="J139" s="60">
        <f t="shared" si="4"/>
        <v>0</v>
      </c>
      <c r="K139" s="58" t="str">
        <f t="shared" si="5"/>
        <v>OK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/>
      <c r="J140" s="60">
        <f t="shared" si="4"/>
        <v>0</v>
      </c>
      <c r="K140" s="58" t="str">
        <f t="shared" si="5"/>
        <v>OK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/>
      <c r="J141" s="60">
        <f t="shared" si="4"/>
        <v>0</v>
      </c>
      <c r="K141" s="58" t="str">
        <f t="shared" si="5"/>
        <v>OK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/>
      <c r="J142" s="60">
        <f t="shared" si="4"/>
        <v>0</v>
      </c>
      <c r="K142" s="58" t="str">
        <f t="shared" si="5"/>
        <v>OK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/>
      <c r="J143" s="60">
        <f t="shared" si="4"/>
        <v>0</v>
      </c>
      <c r="K143" s="58" t="str">
        <f t="shared" si="5"/>
        <v>OK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/>
      <c r="J144" s="60">
        <f t="shared" si="4"/>
        <v>0</v>
      </c>
      <c r="K144" s="58" t="str">
        <f t="shared" si="5"/>
        <v>OK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/>
      <c r="J145" s="60">
        <f t="shared" si="4"/>
        <v>0</v>
      </c>
      <c r="K145" s="58" t="str">
        <f t="shared" si="5"/>
        <v>OK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/>
      <c r="J146" s="60">
        <f t="shared" si="4"/>
        <v>0</v>
      </c>
      <c r="K146" s="58" t="str">
        <f t="shared" si="5"/>
        <v>OK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/>
      <c r="J147" s="60">
        <f t="shared" si="4"/>
        <v>0</v>
      </c>
      <c r="K147" s="58" t="str">
        <f t="shared" si="5"/>
        <v>OK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/>
      <c r="J148" s="60">
        <f t="shared" si="4"/>
        <v>0</v>
      </c>
      <c r="K148" s="58" t="str">
        <f t="shared" si="5"/>
        <v>OK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4"/>
        <v>0</v>
      </c>
      <c r="K149" s="58" t="str">
        <f t="shared" si="5"/>
        <v>OK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4"/>
        <v>0</v>
      </c>
      <c r="K150" s="58" t="str">
        <f t="shared" si="5"/>
        <v>OK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4"/>
        <v>0</v>
      </c>
      <c r="K151" s="58" t="str">
        <f t="shared" si="5"/>
        <v>OK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4"/>
        <v>0</v>
      </c>
      <c r="K152" s="58" t="str">
        <f t="shared" si="5"/>
        <v>OK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 s="55" customFormat="1" ht="22.5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/>
      <c r="J153" s="60">
        <f t="shared" si="4"/>
        <v>0</v>
      </c>
      <c r="K153" s="58" t="str">
        <f t="shared" si="5"/>
        <v>OK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/>
      <c r="J154" s="60">
        <f t="shared" si="4"/>
        <v>0</v>
      </c>
      <c r="K154" s="58" t="str">
        <f t="shared" si="5"/>
        <v>OK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 s="55" customFormat="1" ht="22.5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/>
      <c r="J155" s="60">
        <f t="shared" si="4"/>
        <v>0</v>
      </c>
      <c r="K155" s="58" t="str">
        <f t="shared" si="5"/>
        <v>OK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/>
      <c r="J156" s="60">
        <f t="shared" si="4"/>
        <v>0</v>
      </c>
      <c r="K156" s="58" t="str">
        <f t="shared" si="5"/>
        <v>OK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/>
      <c r="J157" s="60">
        <f t="shared" si="4"/>
        <v>0</v>
      </c>
      <c r="K157" s="58" t="str">
        <f t="shared" si="5"/>
        <v>OK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/>
      <c r="J158" s="60">
        <f t="shared" si="4"/>
        <v>0</v>
      </c>
      <c r="K158" s="58" t="str">
        <f t="shared" si="5"/>
        <v>OK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/>
      <c r="J159" s="60">
        <f t="shared" si="4"/>
        <v>0</v>
      </c>
      <c r="K159" s="58" t="str">
        <f t="shared" si="5"/>
        <v>OK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/>
      <c r="J160" s="60">
        <f t="shared" si="4"/>
        <v>0</v>
      </c>
      <c r="K160" s="58" t="str">
        <f t="shared" si="5"/>
        <v>OK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/>
      <c r="J161" s="60">
        <f t="shared" si="4"/>
        <v>0</v>
      </c>
      <c r="K161" s="58" t="str">
        <f t="shared" si="5"/>
        <v>OK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/>
      <c r="J162" s="60">
        <f t="shared" si="4"/>
        <v>0</v>
      </c>
      <c r="K162" s="58" t="str">
        <f t="shared" si="5"/>
        <v>OK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/>
      <c r="J163" s="60">
        <f t="shared" si="4"/>
        <v>0</v>
      </c>
      <c r="K163" s="58" t="str">
        <f t="shared" si="5"/>
        <v>OK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/>
      <c r="J164" s="60">
        <f t="shared" si="4"/>
        <v>0</v>
      </c>
      <c r="K164" s="58" t="str">
        <f t="shared" si="5"/>
        <v>OK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/>
      <c r="J165" s="60">
        <f t="shared" si="4"/>
        <v>0</v>
      </c>
      <c r="K165" s="58" t="str">
        <f t="shared" si="5"/>
        <v>OK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/>
      <c r="J166" s="60">
        <f t="shared" si="4"/>
        <v>0</v>
      </c>
      <c r="K166" s="58" t="str">
        <f t="shared" si="5"/>
        <v>OK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/>
      <c r="J167" s="60">
        <f t="shared" si="4"/>
        <v>0</v>
      </c>
      <c r="K167" s="58" t="str">
        <f t="shared" si="5"/>
        <v>OK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/>
      <c r="J168" s="60">
        <f t="shared" si="4"/>
        <v>0</v>
      </c>
      <c r="K168" s="58" t="str">
        <f t="shared" si="5"/>
        <v>OK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/>
      <c r="J169" s="60">
        <f t="shared" si="4"/>
        <v>0</v>
      </c>
      <c r="K169" s="58" t="str">
        <f t="shared" si="5"/>
        <v>OK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/>
      <c r="J170" s="60">
        <f t="shared" si="4"/>
        <v>0</v>
      </c>
      <c r="K170" s="58" t="str">
        <f t="shared" si="5"/>
        <v>OK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/>
      <c r="J171" s="60">
        <f t="shared" si="4"/>
        <v>0</v>
      </c>
      <c r="K171" s="58" t="str">
        <f t="shared" si="5"/>
        <v>OK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 s="55" customFormat="1" ht="22.5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/>
      <c r="J172" s="60">
        <f t="shared" si="4"/>
        <v>0</v>
      </c>
      <c r="K172" s="58" t="str">
        <f t="shared" si="5"/>
        <v>OK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/>
      <c r="J173" s="60">
        <f t="shared" si="4"/>
        <v>0</v>
      </c>
      <c r="K173" s="58" t="str">
        <f t="shared" si="5"/>
        <v>OK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/>
      <c r="J174" s="60">
        <f t="shared" si="4"/>
        <v>0</v>
      </c>
      <c r="K174" s="58" t="str">
        <f t="shared" si="5"/>
        <v>OK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/>
      <c r="J175" s="60">
        <f t="shared" si="4"/>
        <v>0</v>
      </c>
      <c r="K175" s="58" t="str">
        <f t="shared" si="5"/>
        <v>OK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/>
      <c r="J176" s="60">
        <f t="shared" si="4"/>
        <v>0</v>
      </c>
      <c r="K176" s="58" t="str">
        <f t="shared" si="5"/>
        <v>OK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/>
      <c r="J177" s="60">
        <f t="shared" si="4"/>
        <v>0</v>
      </c>
      <c r="K177" s="58" t="str">
        <f t="shared" si="5"/>
        <v>OK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/>
      <c r="J178" s="60">
        <f t="shared" si="4"/>
        <v>0</v>
      </c>
      <c r="K178" s="58" t="str">
        <f t="shared" si="5"/>
        <v>OK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4"/>
        <v>0</v>
      </c>
      <c r="K179" s="58" t="str">
        <f t="shared" si="5"/>
        <v>OK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4"/>
        <v>0</v>
      </c>
      <c r="K180" s="58" t="str">
        <f t="shared" si="5"/>
        <v>OK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4"/>
        <v>0</v>
      </c>
      <c r="K181" s="58" t="str">
        <f t="shared" si="5"/>
        <v>OK</v>
      </c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4"/>
        <v>0</v>
      </c>
      <c r="K182" s="58" t="str">
        <f t="shared" si="5"/>
        <v>OK</v>
      </c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4"/>
        <v>0</v>
      </c>
      <c r="K183" s="58" t="str">
        <f t="shared" si="5"/>
        <v>OK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4"/>
        <v>0</v>
      </c>
      <c r="K184" s="58" t="str">
        <f t="shared" si="5"/>
        <v>OK</v>
      </c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4"/>
        <v>0</v>
      </c>
      <c r="K185" s="58" t="str">
        <f t="shared" si="5"/>
        <v>OK</v>
      </c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4"/>
        <v>0</v>
      </c>
      <c r="K186" s="58" t="str">
        <f t="shared" si="5"/>
        <v>OK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</row>
    <row r="187" spans="1:23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4"/>
        <v>0</v>
      </c>
      <c r="K187" s="58" t="str">
        <f t="shared" si="5"/>
        <v>OK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</row>
    <row r="188" spans="1:23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/>
      <c r="J188" s="60">
        <f t="shared" si="4"/>
        <v>0</v>
      </c>
      <c r="K188" s="58" t="str">
        <f t="shared" si="5"/>
        <v>OK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</row>
    <row r="189" spans="1:23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/>
      <c r="J189" s="60">
        <f t="shared" si="4"/>
        <v>0</v>
      </c>
      <c r="K189" s="58" t="str">
        <f t="shared" si="5"/>
        <v>OK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</row>
    <row r="190" spans="1:23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/>
      <c r="J190" s="60">
        <f t="shared" si="4"/>
        <v>0</v>
      </c>
      <c r="K190" s="58" t="str">
        <f t="shared" si="5"/>
        <v>OK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</row>
    <row r="191" spans="1:23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/>
      <c r="J191" s="60">
        <f t="shared" si="4"/>
        <v>0</v>
      </c>
      <c r="K191" s="58" t="str">
        <f t="shared" si="5"/>
        <v>OK</v>
      </c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</row>
    <row r="192" spans="1:23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/>
      <c r="J192" s="60">
        <f t="shared" si="4"/>
        <v>0</v>
      </c>
      <c r="K192" s="58" t="str">
        <f t="shared" si="5"/>
        <v>OK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</row>
    <row r="193" spans="1:23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/>
      <c r="J193" s="60">
        <f t="shared" si="4"/>
        <v>0</v>
      </c>
      <c r="K193" s="58" t="str">
        <f t="shared" si="5"/>
        <v>OK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</row>
    <row r="194" spans="1:23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/>
      <c r="J194" s="60">
        <f t="shared" si="4"/>
        <v>0</v>
      </c>
      <c r="K194" s="58" t="str">
        <f t="shared" si="5"/>
        <v>OK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</row>
    <row r="195" spans="1:23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4"/>
        <v>0</v>
      </c>
      <c r="K195" s="58" t="str">
        <f t="shared" si="5"/>
        <v>OK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</row>
    <row r="196" spans="1:23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ref="J196:J229" si="6">I196-(L196+M196+N196+O196+P196+Q196+R196+S196+T196+U196+V196+W196)</f>
        <v>0</v>
      </c>
      <c r="K196" s="58" t="str">
        <f t="shared" ref="K196:K229" si="7">IF(J196&lt;0,"ATENÇÃO","OK")</f>
        <v>OK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</row>
    <row r="197" spans="1:23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/>
      <c r="J197" s="60">
        <f t="shared" si="6"/>
        <v>0</v>
      </c>
      <c r="K197" s="58" t="str">
        <f t="shared" si="7"/>
        <v>OK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</row>
    <row r="198" spans="1:23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/>
      <c r="J198" s="60">
        <f t="shared" si="6"/>
        <v>0</v>
      </c>
      <c r="K198" s="58" t="str">
        <f t="shared" si="7"/>
        <v>OK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</row>
    <row r="199" spans="1:23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/>
      <c r="J199" s="60">
        <f t="shared" si="6"/>
        <v>0</v>
      </c>
      <c r="K199" s="58" t="str">
        <f t="shared" si="7"/>
        <v>OK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</row>
    <row r="200" spans="1:23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6"/>
        <v>0</v>
      </c>
      <c r="K200" s="58" t="str">
        <f t="shared" si="7"/>
        <v>OK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</row>
    <row r="201" spans="1:23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6"/>
        <v>0</v>
      </c>
      <c r="K201" s="58" t="str">
        <f t="shared" si="7"/>
        <v>OK</v>
      </c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</row>
    <row r="202" spans="1:23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/>
      <c r="J202" s="60">
        <f t="shared" si="6"/>
        <v>0</v>
      </c>
      <c r="K202" s="58" t="str">
        <f t="shared" si="7"/>
        <v>OK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</row>
    <row r="203" spans="1:23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/>
      <c r="J203" s="60">
        <f t="shared" si="6"/>
        <v>0</v>
      </c>
      <c r="K203" s="58" t="str">
        <f t="shared" si="7"/>
        <v>OK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</row>
    <row r="204" spans="1:23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/>
      <c r="J204" s="60">
        <f t="shared" si="6"/>
        <v>0</v>
      </c>
      <c r="K204" s="58" t="str">
        <f t="shared" si="7"/>
        <v>OK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</row>
    <row r="205" spans="1:23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/>
      <c r="J205" s="60">
        <f t="shared" si="6"/>
        <v>0</v>
      </c>
      <c r="K205" s="58" t="str">
        <f t="shared" si="7"/>
        <v>OK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</row>
    <row r="206" spans="1:23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/>
      <c r="J206" s="60">
        <f t="shared" si="6"/>
        <v>0</v>
      </c>
      <c r="K206" s="58" t="str">
        <f t="shared" si="7"/>
        <v>OK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</row>
    <row r="207" spans="1:23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6"/>
        <v>0</v>
      </c>
      <c r="K207" s="58" t="str">
        <f t="shared" si="7"/>
        <v>OK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</row>
    <row r="208" spans="1:23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6"/>
        <v>0</v>
      </c>
      <c r="K208" s="58" t="str">
        <f t="shared" si="7"/>
        <v>OK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</row>
    <row r="209" spans="1:23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/>
      <c r="J209" s="60">
        <f t="shared" si="6"/>
        <v>0</v>
      </c>
      <c r="K209" s="58" t="str">
        <f t="shared" si="7"/>
        <v>OK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</row>
    <row r="210" spans="1:23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/>
      <c r="J210" s="60">
        <f t="shared" si="6"/>
        <v>0</v>
      </c>
      <c r="K210" s="58" t="str">
        <f t="shared" si="7"/>
        <v>OK</v>
      </c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</row>
    <row r="211" spans="1:23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/>
      <c r="J211" s="60">
        <f t="shared" si="6"/>
        <v>0</v>
      </c>
      <c r="K211" s="58" t="str">
        <f t="shared" si="7"/>
        <v>OK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</row>
    <row r="212" spans="1:23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/>
      <c r="J212" s="60">
        <f t="shared" si="6"/>
        <v>0</v>
      </c>
      <c r="K212" s="58" t="str">
        <f t="shared" si="7"/>
        <v>OK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</row>
    <row r="213" spans="1:23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/>
      <c r="J213" s="60">
        <f t="shared" si="6"/>
        <v>0</v>
      </c>
      <c r="K213" s="58" t="str">
        <f t="shared" si="7"/>
        <v>OK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</row>
    <row r="214" spans="1:23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/>
      <c r="J214" s="60">
        <f t="shared" si="6"/>
        <v>0</v>
      </c>
      <c r="K214" s="58" t="str">
        <f t="shared" si="7"/>
        <v>OK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</row>
    <row r="215" spans="1:23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/>
      <c r="J215" s="60">
        <f t="shared" si="6"/>
        <v>0</v>
      </c>
      <c r="K215" s="58" t="str">
        <f t="shared" si="7"/>
        <v>OK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</row>
    <row r="216" spans="1:23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6"/>
        <v>0</v>
      </c>
      <c r="K216" s="58" t="str">
        <f t="shared" si="7"/>
        <v>OK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</row>
    <row r="217" spans="1:23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6"/>
        <v>0</v>
      </c>
      <c r="K217" s="58" t="str">
        <f t="shared" si="7"/>
        <v>OK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</row>
    <row r="218" spans="1:23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6"/>
        <v>0</v>
      </c>
      <c r="K218" s="58" t="str">
        <f t="shared" si="7"/>
        <v>OK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</row>
    <row r="219" spans="1:23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/>
      <c r="J219" s="60">
        <f t="shared" si="6"/>
        <v>0</v>
      </c>
      <c r="K219" s="58" t="str">
        <f t="shared" si="7"/>
        <v>OK</v>
      </c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</row>
    <row r="220" spans="1:23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/>
      <c r="J220" s="60">
        <f t="shared" si="6"/>
        <v>0</v>
      </c>
      <c r="K220" s="58" t="str">
        <f t="shared" si="7"/>
        <v>OK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</row>
    <row r="221" spans="1:23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/>
      <c r="J221" s="60">
        <f t="shared" si="6"/>
        <v>0</v>
      </c>
      <c r="K221" s="58" t="str">
        <f t="shared" si="7"/>
        <v>OK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</row>
    <row r="222" spans="1:23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/>
      <c r="J222" s="60">
        <f t="shared" si="6"/>
        <v>0</v>
      </c>
      <c r="K222" s="58" t="str">
        <f t="shared" si="7"/>
        <v>OK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</row>
    <row r="223" spans="1:23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6"/>
        <v>0</v>
      </c>
      <c r="K223" s="58" t="str">
        <f t="shared" si="7"/>
        <v>OK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</row>
    <row r="224" spans="1:23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/>
      <c r="J224" s="60">
        <f t="shared" si="6"/>
        <v>0</v>
      </c>
      <c r="K224" s="58" t="str">
        <f t="shared" si="7"/>
        <v>OK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</row>
    <row r="225" spans="1:23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6"/>
        <v>0</v>
      </c>
      <c r="K225" s="58" t="str">
        <f t="shared" si="7"/>
        <v>OK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/>
      <c r="J226" s="60">
        <f t="shared" si="6"/>
        <v>0</v>
      </c>
      <c r="K226" s="58" t="str">
        <f t="shared" si="7"/>
        <v>OK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</row>
    <row r="227" spans="1:23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/>
      <c r="J227" s="60">
        <f t="shared" si="6"/>
        <v>0</v>
      </c>
      <c r="K227" s="58" t="str">
        <f t="shared" si="7"/>
        <v>OK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</row>
    <row r="228" spans="1:23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/>
      <c r="J228" s="60">
        <f t="shared" si="6"/>
        <v>0</v>
      </c>
      <c r="K228" s="58" t="str">
        <f t="shared" si="7"/>
        <v>OK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</row>
    <row r="229" spans="1:23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/>
      <c r="J229" s="60">
        <f t="shared" si="6"/>
        <v>0</v>
      </c>
      <c r="K229" s="58" t="str">
        <f t="shared" si="7"/>
        <v>OK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</row>
    <row r="230" spans="1:23" s="55" customFormat="1" ht="15.75" x14ac:dyDescent="0.2">
      <c r="A230" s="42"/>
      <c r="B230" s="56"/>
      <c r="C230" s="56"/>
      <c r="D230" s="57"/>
      <c r="E230" s="50"/>
      <c r="F230" s="50"/>
      <c r="G230" s="50"/>
      <c r="H230" s="51"/>
      <c r="I230" s="52"/>
      <c r="J230" s="53"/>
      <c r="K230" s="49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</row>
    <row r="231" spans="1:23" x14ac:dyDescent="0.25">
      <c r="D231" s="2" t="s">
        <v>42</v>
      </c>
    </row>
  </sheetData>
  <sheetProtection formatCells="0" formatColumns="0" formatRows="0"/>
  <protectedRanges>
    <protectedRange sqref="L4:BM374" name="Intervalo1"/>
    <protectedRange sqref="A4:A229" name="Intervalo1_2"/>
  </protectedRanges>
  <mergeCells count="76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A29:A47"/>
    <mergeCell ref="B29:B47"/>
    <mergeCell ref="A48:A61"/>
    <mergeCell ref="B48:B61"/>
    <mergeCell ref="A62:A73"/>
    <mergeCell ref="B62:B73"/>
    <mergeCell ref="A2:K2"/>
    <mergeCell ref="A4:A28"/>
    <mergeCell ref="B4:B28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K4:K229">
    <cfRule type="cellIs" dxfId="8" priority="3" operator="lessThan">
      <formula>0</formula>
    </cfRule>
  </conditionalFormatting>
  <conditionalFormatting sqref="K4:K229">
    <cfRule type="containsText" dxfId="7" priority="1" operator="containsText" text="ATENÇÃO">
      <formula>NOT(ISERROR(SEARCH("ATENÇÃO",K4)))</formula>
    </cfRule>
    <cfRule type="cellIs" dxfId="6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1"/>
  <sheetViews>
    <sheetView zoomScale="80" zoomScaleNormal="80" workbookViewId="0">
      <selection activeCell="A3" sqref="A1:A1048576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38</v>
      </c>
      <c r="M1" s="100" t="s">
        <v>38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  <c r="W1" s="100" t="s">
        <v>38</v>
      </c>
    </row>
    <row r="2" spans="1:23" ht="24" customHeight="1" x14ac:dyDescent="0.25">
      <c r="A2" s="101" t="s">
        <v>52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/>
      <c r="J4" s="60">
        <f t="shared" ref="J4:J67" si="0">I4-(L4+M4+N4+O4+P4+Q4+R4+S4+T4+U4+V4+W4)</f>
        <v>0</v>
      </c>
      <c r="K4" s="58" t="str">
        <f t="shared" ref="K4:K67" si="1">IF(J4&lt;0,"ATENÇÃO","OK")</f>
        <v>OK</v>
      </c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/>
      <c r="J5" s="60">
        <f t="shared" si="0"/>
        <v>0</v>
      </c>
      <c r="K5" s="58" t="str">
        <f t="shared" si="1"/>
        <v>OK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/>
      <c r="J6" s="60">
        <f t="shared" si="0"/>
        <v>0</v>
      </c>
      <c r="K6" s="58" t="str">
        <f t="shared" si="1"/>
        <v>OK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/>
      <c r="J7" s="60">
        <f t="shared" si="0"/>
        <v>0</v>
      </c>
      <c r="K7" s="58" t="str">
        <f t="shared" si="1"/>
        <v>OK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/>
      <c r="J8" s="60">
        <f t="shared" si="0"/>
        <v>0</v>
      </c>
      <c r="K8" s="58" t="str">
        <f t="shared" si="1"/>
        <v>OK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/>
      <c r="J9" s="60">
        <f t="shared" si="0"/>
        <v>0</v>
      </c>
      <c r="K9" s="58" t="str">
        <f t="shared" si="1"/>
        <v>OK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s="55" customFormat="1" ht="22.5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/>
      <c r="J10" s="60">
        <f t="shared" si="0"/>
        <v>0</v>
      </c>
      <c r="K10" s="58" t="str">
        <f t="shared" si="1"/>
        <v>OK</v>
      </c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>
        <v>10</v>
      </c>
      <c r="J11" s="60">
        <f t="shared" si="0"/>
        <v>10</v>
      </c>
      <c r="K11" s="58" t="str">
        <f t="shared" si="1"/>
        <v>OK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/>
      <c r="J12" s="60">
        <f t="shared" si="0"/>
        <v>0</v>
      </c>
      <c r="K12" s="58" t="str">
        <f t="shared" si="1"/>
        <v>OK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/>
      <c r="J13" s="60">
        <f t="shared" si="0"/>
        <v>0</v>
      </c>
      <c r="K13" s="58" t="str">
        <f t="shared" si="1"/>
        <v>OK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 s="55" customFormat="1" ht="22.5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/>
      <c r="J14" s="60">
        <f t="shared" si="0"/>
        <v>0</v>
      </c>
      <c r="K14" s="58" t="str">
        <f t="shared" si="1"/>
        <v>OK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/>
      <c r="J15" s="60">
        <f t="shared" si="0"/>
        <v>0</v>
      </c>
      <c r="K15" s="58" t="str">
        <f t="shared" si="1"/>
        <v>OK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/>
      <c r="J16" s="60">
        <f t="shared" si="0"/>
        <v>0</v>
      </c>
      <c r="K16" s="58" t="str">
        <f t="shared" si="1"/>
        <v>OK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/>
      <c r="J17" s="60">
        <f t="shared" si="0"/>
        <v>0</v>
      </c>
      <c r="K17" s="58" t="str">
        <f t="shared" si="1"/>
        <v>OK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/>
      <c r="J18" s="60">
        <f t="shared" si="0"/>
        <v>0</v>
      </c>
      <c r="K18" s="58" t="str">
        <f t="shared" si="1"/>
        <v>OK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s="55" customFormat="1" ht="22.5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/>
      <c r="J19" s="60">
        <f t="shared" si="0"/>
        <v>0</v>
      </c>
      <c r="K19" s="58" t="str">
        <f t="shared" si="1"/>
        <v>OK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s="55" customFormat="1" ht="22.5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/>
      <c r="J20" s="60">
        <f t="shared" si="0"/>
        <v>0</v>
      </c>
      <c r="K20" s="58" t="str">
        <f t="shared" si="1"/>
        <v>OK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/>
      <c r="J21" s="60">
        <f t="shared" si="0"/>
        <v>0</v>
      </c>
      <c r="K21" s="58" t="str">
        <f t="shared" si="1"/>
        <v>OK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s="55" customFormat="1" ht="22.5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/>
      <c r="J22" s="60">
        <f t="shared" si="0"/>
        <v>0</v>
      </c>
      <c r="K22" s="58" t="str">
        <f t="shared" si="1"/>
        <v>OK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s="55" customFormat="1" ht="22.5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/>
      <c r="J23" s="60">
        <f t="shared" si="0"/>
        <v>0</v>
      </c>
      <c r="K23" s="58" t="str">
        <f t="shared" si="1"/>
        <v>OK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/>
      <c r="J24" s="60">
        <f t="shared" si="0"/>
        <v>0</v>
      </c>
      <c r="K24" s="58" t="str">
        <f t="shared" si="1"/>
        <v>OK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s="55" customFormat="1" ht="22.5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/>
      <c r="J25" s="60">
        <f t="shared" si="0"/>
        <v>0</v>
      </c>
      <c r="K25" s="58" t="str">
        <f t="shared" si="1"/>
        <v>OK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55" customFormat="1" ht="22.5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/>
      <c r="J26" s="60">
        <f t="shared" si="0"/>
        <v>0</v>
      </c>
      <c r="K26" s="58" t="str">
        <f t="shared" si="1"/>
        <v>OK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s="55" customFormat="1" ht="22.5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/>
      <c r="J27" s="60">
        <f t="shared" si="0"/>
        <v>0</v>
      </c>
      <c r="K27" s="58" t="str">
        <f t="shared" si="1"/>
        <v>OK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/>
      <c r="J28" s="60">
        <f t="shared" si="0"/>
        <v>0</v>
      </c>
      <c r="K28" s="58" t="str">
        <f t="shared" si="1"/>
        <v>OK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/>
      <c r="J29" s="60">
        <f t="shared" si="0"/>
        <v>0</v>
      </c>
      <c r="K29" s="58" t="str">
        <f t="shared" si="1"/>
        <v>OK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/>
      <c r="J30" s="60">
        <f t="shared" si="0"/>
        <v>0</v>
      </c>
      <c r="K30" s="58" t="str">
        <f t="shared" si="1"/>
        <v>OK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>
        <v>5</v>
      </c>
      <c r="J31" s="60">
        <f t="shared" si="0"/>
        <v>5</v>
      </c>
      <c r="K31" s="58" t="str">
        <f t="shared" si="1"/>
        <v>OK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/>
      <c r="J32" s="60">
        <f t="shared" si="0"/>
        <v>0</v>
      </c>
      <c r="K32" s="58" t="str">
        <f t="shared" si="1"/>
        <v>OK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/>
      <c r="J33" s="60">
        <f t="shared" si="0"/>
        <v>0</v>
      </c>
      <c r="K33" s="58" t="str">
        <f t="shared" si="1"/>
        <v>OK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/>
      <c r="J34" s="60">
        <f t="shared" si="0"/>
        <v>0</v>
      </c>
      <c r="K34" s="58" t="str">
        <f t="shared" si="1"/>
        <v>OK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/>
      <c r="J35" s="60">
        <f t="shared" si="0"/>
        <v>0</v>
      </c>
      <c r="K35" s="58" t="str">
        <f t="shared" si="1"/>
        <v>OK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/>
      <c r="J36" s="60">
        <f t="shared" si="0"/>
        <v>0</v>
      </c>
      <c r="K36" s="58" t="str">
        <f t="shared" si="1"/>
        <v>OK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/>
      <c r="J37" s="60">
        <f t="shared" si="0"/>
        <v>0</v>
      </c>
      <c r="K37" s="58" t="str">
        <f t="shared" si="1"/>
        <v>OK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>
        <v>5</v>
      </c>
      <c r="J38" s="60">
        <f t="shared" si="0"/>
        <v>5</v>
      </c>
      <c r="K38" s="58" t="str">
        <f t="shared" si="1"/>
        <v>OK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/>
      <c r="J39" s="60">
        <f t="shared" si="0"/>
        <v>0</v>
      </c>
      <c r="K39" s="58" t="str">
        <f t="shared" si="1"/>
        <v>OK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/>
      <c r="J40" s="60">
        <f t="shared" si="0"/>
        <v>0</v>
      </c>
      <c r="K40" s="58" t="str">
        <f t="shared" si="1"/>
        <v>OK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/>
      <c r="J41" s="60">
        <f t="shared" si="0"/>
        <v>0</v>
      </c>
      <c r="K41" s="58" t="str">
        <f t="shared" si="1"/>
        <v>OK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/>
      <c r="J42" s="60">
        <f t="shared" si="0"/>
        <v>0</v>
      </c>
      <c r="K42" s="58" t="str">
        <f t="shared" si="1"/>
        <v>OK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/>
      <c r="J43" s="60">
        <f t="shared" si="0"/>
        <v>0</v>
      </c>
      <c r="K43" s="58" t="str">
        <f t="shared" si="1"/>
        <v>OK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/>
      <c r="J44" s="60">
        <f t="shared" si="0"/>
        <v>0</v>
      </c>
      <c r="K44" s="58" t="str">
        <f t="shared" si="1"/>
        <v>OK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/>
      <c r="J45" s="60">
        <f t="shared" si="0"/>
        <v>0</v>
      </c>
      <c r="K45" s="58" t="str">
        <f t="shared" si="1"/>
        <v>OK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/>
      <c r="J46" s="60">
        <f t="shared" si="0"/>
        <v>0</v>
      </c>
      <c r="K46" s="58" t="str">
        <f t="shared" si="1"/>
        <v>OK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/>
      <c r="J47" s="60">
        <f t="shared" si="0"/>
        <v>0</v>
      </c>
      <c r="K47" s="58" t="str">
        <f t="shared" si="1"/>
        <v>OK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0"/>
        <v>0</v>
      </c>
      <c r="K48" s="58" t="str">
        <f t="shared" si="1"/>
        <v>OK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0"/>
        <v>0</v>
      </c>
      <c r="K49" s="58" t="str">
        <f t="shared" si="1"/>
        <v>OK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0"/>
        <v>0</v>
      </c>
      <c r="K50" s="58" t="str">
        <f t="shared" si="1"/>
        <v>OK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0"/>
        <v>0</v>
      </c>
      <c r="K51" s="58" t="str">
        <f t="shared" si="1"/>
        <v>OK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0"/>
        <v>0</v>
      </c>
      <c r="K52" s="58" t="str">
        <f t="shared" si="1"/>
        <v>OK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0"/>
        <v>0</v>
      </c>
      <c r="K53" s="58" t="str">
        <f t="shared" si="1"/>
        <v>OK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0"/>
        <v>0</v>
      </c>
      <c r="K54" s="58" t="str">
        <f t="shared" si="1"/>
        <v>OK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0"/>
        <v>0</v>
      </c>
      <c r="K55" s="58" t="str">
        <f t="shared" si="1"/>
        <v>OK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0"/>
        <v>0</v>
      </c>
      <c r="K56" s="58" t="str">
        <f t="shared" si="1"/>
        <v>OK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0"/>
        <v>0</v>
      </c>
      <c r="K57" s="58" t="str">
        <f t="shared" si="1"/>
        <v>OK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0"/>
        <v>0</v>
      </c>
      <c r="K58" s="58" t="str">
        <f t="shared" si="1"/>
        <v>OK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0"/>
        <v>0</v>
      </c>
      <c r="K59" s="58" t="str">
        <f t="shared" si="1"/>
        <v>OK</v>
      </c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0"/>
        <v>0</v>
      </c>
      <c r="K60" s="58" t="str">
        <f t="shared" si="1"/>
        <v>OK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0"/>
        <v>0</v>
      </c>
      <c r="K61" s="58" t="str">
        <f t="shared" si="1"/>
        <v>OK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/>
      <c r="J62" s="60">
        <f t="shared" si="0"/>
        <v>0</v>
      </c>
      <c r="K62" s="58" t="str">
        <f t="shared" si="1"/>
        <v>OK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/>
      <c r="J63" s="60">
        <f t="shared" si="0"/>
        <v>0</v>
      </c>
      <c r="K63" s="58" t="str">
        <f t="shared" si="1"/>
        <v>OK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/>
      <c r="J64" s="60">
        <f t="shared" si="0"/>
        <v>0</v>
      </c>
      <c r="K64" s="58" t="str">
        <f t="shared" si="1"/>
        <v>OK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/>
      <c r="J65" s="60">
        <f t="shared" si="0"/>
        <v>0</v>
      </c>
      <c r="K65" s="58" t="str">
        <f t="shared" si="1"/>
        <v>OK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/>
      <c r="J66" s="60">
        <f t="shared" si="0"/>
        <v>0</v>
      </c>
      <c r="K66" s="58" t="str">
        <f t="shared" si="1"/>
        <v>OK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/>
      <c r="J67" s="60">
        <f t="shared" si="0"/>
        <v>0</v>
      </c>
      <c r="K67" s="58" t="str">
        <f t="shared" si="1"/>
        <v>OK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/>
      <c r="J68" s="60">
        <f t="shared" ref="J68:J131" si="2">I68-(L68+M68+N68+O68+P68+Q68+R68+S68+T68+U68+V68+W68)</f>
        <v>0</v>
      </c>
      <c r="K68" s="58" t="str">
        <f t="shared" ref="K68:K131" si="3">IF(J68&lt;0,"ATENÇÃO","OK")</f>
        <v>OK</v>
      </c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>
        <v>10</v>
      </c>
      <c r="J69" s="60">
        <f t="shared" si="2"/>
        <v>10</v>
      </c>
      <c r="K69" s="58" t="str">
        <f t="shared" si="3"/>
        <v>OK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>
        <v>10</v>
      </c>
      <c r="J70" s="60">
        <f t="shared" si="2"/>
        <v>10</v>
      </c>
      <c r="K70" s="58" t="str">
        <f t="shared" si="3"/>
        <v>OK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/>
      <c r="J71" s="60">
        <f t="shared" si="2"/>
        <v>0</v>
      </c>
      <c r="K71" s="58" t="str">
        <f t="shared" si="3"/>
        <v>OK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>
        <v>10</v>
      </c>
      <c r="J72" s="60">
        <f t="shared" si="2"/>
        <v>10</v>
      </c>
      <c r="K72" s="58" t="str">
        <f t="shared" si="3"/>
        <v>OK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>
        <v>10</v>
      </c>
      <c r="J73" s="60">
        <f t="shared" si="2"/>
        <v>10</v>
      </c>
      <c r="K73" s="58" t="str">
        <f t="shared" si="3"/>
        <v>OK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/>
      <c r="J74" s="60">
        <f t="shared" si="2"/>
        <v>0</v>
      </c>
      <c r="K74" s="58" t="str">
        <f t="shared" si="3"/>
        <v>OK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/>
      <c r="J75" s="60">
        <f t="shared" si="2"/>
        <v>0</v>
      </c>
      <c r="K75" s="58" t="str">
        <f t="shared" si="3"/>
        <v>OK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/>
      <c r="J76" s="60">
        <f t="shared" si="2"/>
        <v>0</v>
      </c>
      <c r="K76" s="58" t="str">
        <f t="shared" si="3"/>
        <v>OK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/>
      <c r="J77" s="60">
        <f t="shared" si="2"/>
        <v>0</v>
      </c>
      <c r="K77" s="58" t="str">
        <f t="shared" si="3"/>
        <v>OK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/>
      <c r="J78" s="60">
        <f t="shared" si="2"/>
        <v>0</v>
      </c>
      <c r="K78" s="58" t="str">
        <f t="shared" si="3"/>
        <v>OK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/>
      <c r="J79" s="60">
        <f t="shared" si="2"/>
        <v>0</v>
      </c>
      <c r="K79" s="58" t="str">
        <f t="shared" si="3"/>
        <v>OK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/>
      <c r="J80" s="60">
        <f t="shared" si="2"/>
        <v>0</v>
      </c>
      <c r="K80" s="58" t="str">
        <f t="shared" si="3"/>
        <v>OK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/>
      <c r="J81" s="60">
        <f t="shared" si="2"/>
        <v>0</v>
      </c>
      <c r="K81" s="58" t="str">
        <f t="shared" si="3"/>
        <v>OK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/>
      <c r="J82" s="60">
        <f t="shared" si="2"/>
        <v>0</v>
      </c>
      <c r="K82" s="58" t="str">
        <f t="shared" si="3"/>
        <v>OK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/>
      <c r="J83" s="60">
        <f t="shared" si="2"/>
        <v>0</v>
      </c>
      <c r="K83" s="58" t="str">
        <f t="shared" si="3"/>
        <v>OK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/>
      <c r="J84" s="60">
        <f t="shared" si="2"/>
        <v>0</v>
      </c>
      <c r="K84" s="58" t="str">
        <f t="shared" si="3"/>
        <v>OK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/>
      <c r="J85" s="60">
        <f t="shared" si="2"/>
        <v>0</v>
      </c>
      <c r="K85" s="58" t="str">
        <f t="shared" si="3"/>
        <v>OK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/>
      <c r="J86" s="60">
        <f t="shared" si="2"/>
        <v>0</v>
      </c>
      <c r="K86" s="58" t="str">
        <f t="shared" si="3"/>
        <v>OK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/>
      <c r="J87" s="60">
        <f t="shared" si="2"/>
        <v>0</v>
      </c>
      <c r="K87" s="58" t="str">
        <f t="shared" si="3"/>
        <v>OK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/>
      <c r="J88" s="60">
        <f t="shared" si="2"/>
        <v>0</v>
      </c>
      <c r="K88" s="58" t="str">
        <f t="shared" si="3"/>
        <v>OK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/>
      <c r="J89" s="60">
        <f t="shared" si="2"/>
        <v>0</v>
      </c>
      <c r="K89" s="58" t="str">
        <f t="shared" si="3"/>
        <v>OK</v>
      </c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/>
      <c r="J90" s="60">
        <f t="shared" si="2"/>
        <v>0</v>
      </c>
      <c r="K90" s="58" t="str">
        <f t="shared" si="3"/>
        <v>OK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/>
      <c r="J91" s="60">
        <f t="shared" si="2"/>
        <v>0</v>
      </c>
      <c r="K91" s="58" t="str">
        <f t="shared" si="3"/>
        <v>OK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/>
      <c r="J92" s="60">
        <f t="shared" si="2"/>
        <v>0</v>
      </c>
      <c r="K92" s="58" t="str">
        <f t="shared" si="3"/>
        <v>OK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/>
      <c r="J93" s="60">
        <f t="shared" si="2"/>
        <v>0</v>
      </c>
      <c r="K93" s="58" t="str">
        <f t="shared" si="3"/>
        <v>OK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/>
      <c r="J94" s="60">
        <f t="shared" si="2"/>
        <v>0</v>
      </c>
      <c r="K94" s="58" t="str">
        <f t="shared" si="3"/>
        <v>OK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/>
      <c r="J95" s="60">
        <f t="shared" si="2"/>
        <v>0</v>
      </c>
      <c r="K95" s="58" t="str">
        <f t="shared" si="3"/>
        <v>OK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/>
      <c r="J96" s="60">
        <f t="shared" si="2"/>
        <v>0</v>
      </c>
      <c r="K96" s="58" t="str">
        <f t="shared" si="3"/>
        <v>OK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>
        <v>30</v>
      </c>
      <c r="J97" s="60">
        <f t="shared" si="2"/>
        <v>30</v>
      </c>
      <c r="K97" s="58" t="str">
        <f t="shared" si="3"/>
        <v>OK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/>
      <c r="J98" s="60">
        <f t="shared" si="2"/>
        <v>0</v>
      </c>
      <c r="K98" s="58" t="str">
        <f t="shared" si="3"/>
        <v>OK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>
        <v>28</v>
      </c>
      <c r="J99" s="60">
        <f t="shared" si="2"/>
        <v>28</v>
      </c>
      <c r="K99" s="58" t="str">
        <f t="shared" si="3"/>
        <v>OK</v>
      </c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>
        <v>25</v>
      </c>
      <c r="J100" s="60">
        <f t="shared" si="2"/>
        <v>25</v>
      </c>
      <c r="K100" s="58" t="str">
        <f t="shared" si="3"/>
        <v>OK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>
        <v>26</v>
      </c>
      <c r="J101" s="60">
        <f t="shared" si="2"/>
        <v>26</v>
      </c>
      <c r="K101" s="58" t="str">
        <f t="shared" si="3"/>
        <v>OK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/>
      <c r="J102" s="60">
        <f t="shared" si="2"/>
        <v>0</v>
      </c>
      <c r="K102" s="58" t="str">
        <f t="shared" si="3"/>
        <v>OK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/>
      <c r="J103" s="60">
        <f t="shared" si="2"/>
        <v>0</v>
      </c>
      <c r="K103" s="58" t="str">
        <f t="shared" si="3"/>
        <v>OK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/>
      <c r="J104" s="60">
        <f t="shared" si="2"/>
        <v>0</v>
      </c>
      <c r="K104" s="58" t="str">
        <f t="shared" si="3"/>
        <v>OK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/>
      <c r="J105" s="60">
        <f t="shared" si="2"/>
        <v>0</v>
      </c>
      <c r="K105" s="58" t="str">
        <f t="shared" si="3"/>
        <v>OK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/>
      <c r="J106" s="60">
        <f t="shared" si="2"/>
        <v>0</v>
      </c>
      <c r="K106" s="58" t="str">
        <f t="shared" si="3"/>
        <v>OK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/>
      <c r="J107" s="60">
        <f t="shared" si="2"/>
        <v>0</v>
      </c>
      <c r="K107" s="58" t="str">
        <f t="shared" si="3"/>
        <v>OK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/>
      <c r="J108" s="60">
        <f t="shared" si="2"/>
        <v>0</v>
      </c>
      <c r="K108" s="58" t="str">
        <f t="shared" si="3"/>
        <v>OK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/>
      <c r="J109" s="60">
        <f t="shared" si="2"/>
        <v>0</v>
      </c>
      <c r="K109" s="58" t="str">
        <f t="shared" si="3"/>
        <v>OK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/>
      <c r="J110" s="60">
        <f t="shared" si="2"/>
        <v>0</v>
      </c>
      <c r="K110" s="58" t="str">
        <f t="shared" si="3"/>
        <v>OK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/>
      <c r="J111" s="60">
        <f t="shared" si="2"/>
        <v>0</v>
      </c>
      <c r="K111" s="58" t="str">
        <f t="shared" si="3"/>
        <v>OK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/>
      <c r="J112" s="60">
        <f t="shared" si="2"/>
        <v>0</v>
      </c>
      <c r="K112" s="58" t="str">
        <f t="shared" si="3"/>
        <v>OK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/>
      <c r="J113" s="60">
        <f t="shared" si="2"/>
        <v>0</v>
      </c>
      <c r="K113" s="58" t="str">
        <f t="shared" si="3"/>
        <v>OK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/>
      <c r="J114" s="60">
        <f t="shared" si="2"/>
        <v>0</v>
      </c>
      <c r="K114" s="58" t="str">
        <f t="shared" si="3"/>
        <v>OK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/>
      <c r="J115" s="60">
        <f t="shared" si="2"/>
        <v>0</v>
      </c>
      <c r="K115" s="58" t="str">
        <f t="shared" si="3"/>
        <v>OK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/>
      <c r="J116" s="60">
        <f t="shared" si="2"/>
        <v>0</v>
      </c>
      <c r="K116" s="58" t="str">
        <f t="shared" si="3"/>
        <v>OK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/>
      <c r="J117" s="60">
        <f t="shared" si="2"/>
        <v>0</v>
      </c>
      <c r="K117" s="58" t="str">
        <f t="shared" si="3"/>
        <v>OK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/>
      <c r="J118" s="60">
        <f t="shared" si="2"/>
        <v>0</v>
      </c>
      <c r="K118" s="58" t="str">
        <f t="shared" si="3"/>
        <v>OK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2"/>
        <v>0</v>
      </c>
      <c r="K119" s="58" t="str">
        <f t="shared" si="3"/>
        <v>OK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2"/>
        <v>0</v>
      </c>
      <c r="K120" s="58" t="str">
        <f t="shared" si="3"/>
        <v>OK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2"/>
        <v>0</v>
      </c>
      <c r="K121" s="58" t="str">
        <f t="shared" si="3"/>
        <v>OK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2"/>
        <v>0</v>
      </c>
      <c r="K122" s="58" t="str">
        <f t="shared" si="3"/>
        <v>OK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/>
      <c r="J123" s="60">
        <f t="shared" si="2"/>
        <v>0</v>
      </c>
      <c r="K123" s="58" t="str">
        <f t="shared" si="3"/>
        <v>OK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/>
      <c r="J124" s="60">
        <f t="shared" si="2"/>
        <v>0</v>
      </c>
      <c r="K124" s="58" t="str">
        <f t="shared" si="3"/>
        <v>OK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/>
      <c r="J125" s="60">
        <f t="shared" si="2"/>
        <v>0</v>
      </c>
      <c r="K125" s="58" t="str">
        <f t="shared" si="3"/>
        <v>OK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/>
      <c r="J126" s="60">
        <f t="shared" si="2"/>
        <v>0</v>
      </c>
      <c r="K126" s="58" t="str">
        <f t="shared" si="3"/>
        <v>OK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/>
      <c r="J127" s="60">
        <f t="shared" si="2"/>
        <v>0</v>
      </c>
      <c r="K127" s="58" t="str">
        <f t="shared" si="3"/>
        <v>OK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/>
      <c r="J128" s="60">
        <f t="shared" si="2"/>
        <v>0</v>
      </c>
      <c r="K128" s="58" t="str">
        <f t="shared" si="3"/>
        <v>OK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/>
      <c r="J129" s="60">
        <f t="shared" si="2"/>
        <v>0</v>
      </c>
      <c r="K129" s="58" t="str">
        <f t="shared" si="3"/>
        <v>OK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/>
      <c r="J130" s="60">
        <f t="shared" si="2"/>
        <v>0</v>
      </c>
      <c r="K130" s="58" t="str">
        <f t="shared" si="3"/>
        <v>OK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/>
      <c r="J131" s="60">
        <f t="shared" si="2"/>
        <v>0</v>
      </c>
      <c r="K131" s="58" t="str">
        <f t="shared" si="3"/>
        <v>OK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/>
      <c r="J132" s="60">
        <f t="shared" ref="J132:J195" si="4">I132-(L132+M132+N132+O132+P132+Q132+R132+S132+T132+U132+V132+W132)</f>
        <v>0</v>
      </c>
      <c r="K132" s="58" t="str">
        <f t="shared" ref="K132:K195" si="5">IF(J132&lt;0,"ATENÇÃO","OK")</f>
        <v>OK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/>
      <c r="J133" s="60">
        <f t="shared" si="4"/>
        <v>0</v>
      </c>
      <c r="K133" s="58" t="str">
        <f t="shared" si="5"/>
        <v>OK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/>
      <c r="J134" s="60">
        <f t="shared" si="4"/>
        <v>0</v>
      </c>
      <c r="K134" s="58" t="str">
        <f t="shared" si="5"/>
        <v>OK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/>
      <c r="J135" s="60">
        <f t="shared" si="4"/>
        <v>0</v>
      </c>
      <c r="K135" s="58" t="str">
        <f t="shared" si="5"/>
        <v>OK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/>
      <c r="J136" s="60">
        <f t="shared" si="4"/>
        <v>0</v>
      </c>
      <c r="K136" s="58" t="str">
        <f t="shared" si="5"/>
        <v>OK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/>
      <c r="J137" s="60">
        <f t="shared" si="4"/>
        <v>0</v>
      </c>
      <c r="K137" s="58" t="str">
        <f t="shared" si="5"/>
        <v>OK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/>
      <c r="J138" s="60">
        <f t="shared" si="4"/>
        <v>0</v>
      </c>
      <c r="K138" s="58" t="str">
        <f t="shared" si="5"/>
        <v>OK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/>
      <c r="J139" s="60">
        <f t="shared" si="4"/>
        <v>0</v>
      </c>
      <c r="K139" s="58" t="str">
        <f t="shared" si="5"/>
        <v>OK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/>
      <c r="J140" s="60">
        <f t="shared" si="4"/>
        <v>0</v>
      </c>
      <c r="K140" s="58" t="str">
        <f t="shared" si="5"/>
        <v>OK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/>
      <c r="J141" s="60">
        <f t="shared" si="4"/>
        <v>0</v>
      </c>
      <c r="K141" s="58" t="str">
        <f t="shared" si="5"/>
        <v>OK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/>
      <c r="J142" s="60">
        <f t="shared" si="4"/>
        <v>0</v>
      </c>
      <c r="K142" s="58" t="str">
        <f t="shared" si="5"/>
        <v>OK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/>
      <c r="J143" s="60">
        <f t="shared" si="4"/>
        <v>0</v>
      </c>
      <c r="K143" s="58" t="str">
        <f t="shared" si="5"/>
        <v>OK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/>
      <c r="J144" s="60">
        <f t="shared" si="4"/>
        <v>0</v>
      </c>
      <c r="K144" s="58" t="str">
        <f t="shared" si="5"/>
        <v>OK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/>
      <c r="J145" s="60">
        <f t="shared" si="4"/>
        <v>0</v>
      </c>
      <c r="K145" s="58" t="str">
        <f t="shared" si="5"/>
        <v>OK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/>
      <c r="J146" s="60">
        <f t="shared" si="4"/>
        <v>0</v>
      </c>
      <c r="K146" s="58" t="str">
        <f t="shared" si="5"/>
        <v>OK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/>
      <c r="J147" s="60">
        <f t="shared" si="4"/>
        <v>0</v>
      </c>
      <c r="K147" s="58" t="str">
        <f t="shared" si="5"/>
        <v>OK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/>
      <c r="J148" s="60">
        <f t="shared" si="4"/>
        <v>0</v>
      </c>
      <c r="K148" s="58" t="str">
        <f t="shared" si="5"/>
        <v>OK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4"/>
        <v>0</v>
      </c>
      <c r="K149" s="58" t="str">
        <f t="shared" si="5"/>
        <v>OK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4"/>
        <v>0</v>
      </c>
      <c r="K150" s="58" t="str">
        <f t="shared" si="5"/>
        <v>OK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4"/>
        <v>0</v>
      </c>
      <c r="K151" s="58" t="str">
        <f t="shared" si="5"/>
        <v>OK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4"/>
        <v>0</v>
      </c>
      <c r="K152" s="58" t="str">
        <f t="shared" si="5"/>
        <v>OK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 s="55" customFormat="1" ht="22.5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/>
      <c r="J153" s="60">
        <f t="shared" si="4"/>
        <v>0</v>
      </c>
      <c r="K153" s="58" t="str">
        <f t="shared" si="5"/>
        <v>OK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/>
      <c r="J154" s="60">
        <f t="shared" si="4"/>
        <v>0</v>
      </c>
      <c r="K154" s="58" t="str">
        <f t="shared" si="5"/>
        <v>OK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 s="55" customFormat="1" ht="22.5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/>
      <c r="J155" s="60">
        <f t="shared" si="4"/>
        <v>0</v>
      </c>
      <c r="K155" s="58" t="str">
        <f t="shared" si="5"/>
        <v>OK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/>
      <c r="J156" s="60">
        <f t="shared" si="4"/>
        <v>0</v>
      </c>
      <c r="K156" s="58" t="str">
        <f t="shared" si="5"/>
        <v>OK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/>
      <c r="J157" s="60">
        <f t="shared" si="4"/>
        <v>0</v>
      </c>
      <c r="K157" s="58" t="str">
        <f t="shared" si="5"/>
        <v>OK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/>
      <c r="J158" s="60">
        <f t="shared" si="4"/>
        <v>0</v>
      </c>
      <c r="K158" s="58" t="str">
        <f t="shared" si="5"/>
        <v>OK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/>
      <c r="J159" s="60">
        <f t="shared" si="4"/>
        <v>0</v>
      </c>
      <c r="K159" s="58" t="str">
        <f t="shared" si="5"/>
        <v>OK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/>
      <c r="J160" s="60">
        <f t="shared" si="4"/>
        <v>0</v>
      </c>
      <c r="K160" s="58" t="str">
        <f t="shared" si="5"/>
        <v>OK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/>
      <c r="J161" s="60">
        <f t="shared" si="4"/>
        <v>0</v>
      </c>
      <c r="K161" s="58" t="str">
        <f t="shared" si="5"/>
        <v>OK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/>
      <c r="J162" s="60">
        <f t="shared" si="4"/>
        <v>0</v>
      </c>
      <c r="K162" s="58" t="str">
        <f t="shared" si="5"/>
        <v>OK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/>
      <c r="J163" s="60">
        <f t="shared" si="4"/>
        <v>0</v>
      </c>
      <c r="K163" s="58" t="str">
        <f t="shared" si="5"/>
        <v>OK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/>
      <c r="J164" s="60">
        <f t="shared" si="4"/>
        <v>0</v>
      </c>
      <c r="K164" s="58" t="str">
        <f t="shared" si="5"/>
        <v>OK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/>
      <c r="J165" s="60">
        <f t="shared" si="4"/>
        <v>0</v>
      </c>
      <c r="K165" s="58" t="str">
        <f t="shared" si="5"/>
        <v>OK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/>
      <c r="J166" s="60">
        <f t="shared" si="4"/>
        <v>0</v>
      </c>
      <c r="K166" s="58" t="str">
        <f t="shared" si="5"/>
        <v>OK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/>
      <c r="J167" s="60">
        <f t="shared" si="4"/>
        <v>0</v>
      </c>
      <c r="K167" s="58" t="str">
        <f t="shared" si="5"/>
        <v>OK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/>
      <c r="J168" s="60">
        <f t="shared" si="4"/>
        <v>0</v>
      </c>
      <c r="K168" s="58" t="str">
        <f t="shared" si="5"/>
        <v>OK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/>
      <c r="J169" s="60">
        <f t="shared" si="4"/>
        <v>0</v>
      </c>
      <c r="K169" s="58" t="str">
        <f t="shared" si="5"/>
        <v>OK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/>
      <c r="J170" s="60">
        <f t="shared" si="4"/>
        <v>0</v>
      </c>
      <c r="K170" s="58" t="str">
        <f t="shared" si="5"/>
        <v>OK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/>
      <c r="J171" s="60">
        <f t="shared" si="4"/>
        <v>0</v>
      </c>
      <c r="K171" s="58" t="str">
        <f t="shared" si="5"/>
        <v>OK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 s="55" customFormat="1" ht="22.5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/>
      <c r="J172" s="60">
        <f t="shared" si="4"/>
        <v>0</v>
      </c>
      <c r="K172" s="58" t="str">
        <f t="shared" si="5"/>
        <v>OK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/>
      <c r="J173" s="60">
        <f t="shared" si="4"/>
        <v>0</v>
      </c>
      <c r="K173" s="58" t="str">
        <f t="shared" si="5"/>
        <v>OK</v>
      </c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/>
      <c r="J174" s="60">
        <f t="shared" si="4"/>
        <v>0</v>
      </c>
      <c r="K174" s="58" t="str">
        <f t="shared" si="5"/>
        <v>OK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/>
      <c r="J175" s="60">
        <f t="shared" si="4"/>
        <v>0</v>
      </c>
      <c r="K175" s="58" t="str">
        <f t="shared" si="5"/>
        <v>OK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/>
      <c r="J176" s="60">
        <f t="shared" si="4"/>
        <v>0</v>
      </c>
      <c r="K176" s="58" t="str">
        <f t="shared" si="5"/>
        <v>OK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/>
      <c r="J177" s="60">
        <f t="shared" si="4"/>
        <v>0</v>
      </c>
      <c r="K177" s="58" t="str">
        <f t="shared" si="5"/>
        <v>OK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/>
      <c r="J178" s="60">
        <f t="shared" si="4"/>
        <v>0</v>
      </c>
      <c r="K178" s="58" t="str">
        <f t="shared" si="5"/>
        <v>OK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4"/>
        <v>0</v>
      </c>
      <c r="K179" s="58" t="str">
        <f t="shared" si="5"/>
        <v>OK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4"/>
        <v>0</v>
      </c>
      <c r="K180" s="58" t="str">
        <f t="shared" si="5"/>
        <v>OK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4"/>
        <v>0</v>
      </c>
      <c r="K181" s="58" t="str">
        <f t="shared" si="5"/>
        <v>OK</v>
      </c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4"/>
        <v>0</v>
      </c>
      <c r="K182" s="58" t="str">
        <f t="shared" si="5"/>
        <v>OK</v>
      </c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4"/>
        <v>0</v>
      </c>
      <c r="K183" s="58" t="str">
        <f t="shared" si="5"/>
        <v>OK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4"/>
        <v>0</v>
      </c>
      <c r="K184" s="58" t="str">
        <f t="shared" si="5"/>
        <v>OK</v>
      </c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4"/>
        <v>0</v>
      </c>
      <c r="K185" s="58" t="str">
        <f t="shared" si="5"/>
        <v>OK</v>
      </c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4"/>
        <v>0</v>
      </c>
      <c r="K186" s="58" t="str">
        <f t="shared" si="5"/>
        <v>OK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</row>
    <row r="187" spans="1:23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4"/>
        <v>0</v>
      </c>
      <c r="K187" s="58" t="str">
        <f t="shared" si="5"/>
        <v>OK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</row>
    <row r="188" spans="1:23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/>
      <c r="J188" s="60">
        <f t="shared" si="4"/>
        <v>0</v>
      </c>
      <c r="K188" s="58" t="str">
        <f t="shared" si="5"/>
        <v>OK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</row>
    <row r="189" spans="1:23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/>
      <c r="J189" s="60">
        <f t="shared" si="4"/>
        <v>0</v>
      </c>
      <c r="K189" s="58" t="str">
        <f t="shared" si="5"/>
        <v>OK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</row>
    <row r="190" spans="1:23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/>
      <c r="J190" s="60">
        <f t="shared" si="4"/>
        <v>0</v>
      </c>
      <c r="K190" s="58" t="str">
        <f t="shared" si="5"/>
        <v>OK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</row>
    <row r="191" spans="1:23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/>
      <c r="J191" s="60">
        <f t="shared" si="4"/>
        <v>0</v>
      </c>
      <c r="K191" s="58" t="str">
        <f t="shared" si="5"/>
        <v>OK</v>
      </c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</row>
    <row r="192" spans="1:23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/>
      <c r="J192" s="60">
        <f t="shared" si="4"/>
        <v>0</v>
      </c>
      <c r="K192" s="58" t="str">
        <f t="shared" si="5"/>
        <v>OK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</row>
    <row r="193" spans="1:23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/>
      <c r="J193" s="60">
        <f t="shared" si="4"/>
        <v>0</v>
      </c>
      <c r="K193" s="58" t="str">
        <f t="shared" si="5"/>
        <v>OK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</row>
    <row r="194" spans="1:23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/>
      <c r="J194" s="60">
        <f t="shared" si="4"/>
        <v>0</v>
      </c>
      <c r="K194" s="58" t="str">
        <f t="shared" si="5"/>
        <v>OK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</row>
    <row r="195" spans="1:23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4"/>
        <v>0</v>
      </c>
      <c r="K195" s="58" t="str">
        <f t="shared" si="5"/>
        <v>OK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</row>
    <row r="196" spans="1:23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ref="J196:J229" si="6">I196-(L196+M196+N196+O196+P196+Q196+R196+S196+T196+U196+V196+W196)</f>
        <v>0</v>
      </c>
      <c r="K196" s="58" t="str">
        <f t="shared" ref="K196:K229" si="7">IF(J196&lt;0,"ATENÇÃO","OK")</f>
        <v>OK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</row>
    <row r="197" spans="1:23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/>
      <c r="J197" s="60">
        <f t="shared" si="6"/>
        <v>0</v>
      </c>
      <c r="K197" s="58" t="str">
        <f t="shared" si="7"/>
        <v>OK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</row>
    <row r="198" spans="1:23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/>
      <c r="J198" s="60">
        <f t="shared" si="6"/>
        <v>0</v>
      </c>
      <c r="K198" s="58" t="str">
        <f t="shared" si="7"/>
        <v>OK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</row>
    <row r="199" spans="1:23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/>
      <c r="J199" s="60">
        <f t="shared" si="6"/>
        <v>0</v>
      </c>
      <c r="K199" s="58" t="str">
        <f t="shared" si="7"/>
        <v>OK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</row>
    <row r="200" spans="1:23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6"/>
        <v>0</v>
      </c>
      <c r="K200" s="58" t="str">
        <f t="shared" si="7"/>
        <v>OK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</row>
    <row r="201" spans="1:23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6"/>
        <v>0</v>
      </c>
      <c r="K201" s="58" t="str">
        <f t="shared" si="7"/>
        <v>OK</v>
      </c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</row>
    <row r="202" spans="1:23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/>
      <c r="J202" s="60">
        <f t="shared" si="6"/>
        <v>0</v>
      </c>
      <c r="K202" s="58" t="str">
        <f t="shared" si="7"/>
        <v>OK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</row>
    <row r="203" spans="1:23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/>
      <c r="J203" s="60">
        <f t="shared" si="6"/>
        <v>0</v>
      </c>
      <c r="K203" s="58" t="str">
        <f t="shared" si="7"/>
        <v>OK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</row>
    <row r="204" spans="1:23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/>
      <c r="J204" s="60">
        <f t="shared" si="6"/>
        <v>0</v>
      </c>
      <c r="K204" s="58" t="str">
        <f t="shared" si="7"/>
        <v>OK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</row>
    <row r="205" spans="1:23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/>
      <c r="J205" s="60">
        <f t="shared" si="6"/>
        <v>0</v>
      </c>
      <c r="K205" s="58" t="str">
        <f t="shared" si="7"/>
        <v>OK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</row>
    <row r="206" spans="1:23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/>
      <c r="J206" s="60">
        <f t="shared" si="6"/>
        <v>0</v>
      </c>
      <c r="K206" s="58" t="str">
        <f t="shared" si="7"/>
        <v>OK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</row>
    <row r="207" spans="1:23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6"/>
        <v>0</v>
      </c>
      <c r="K207" s="58" t="str">
        <f t="shared" si="7"/>
        <v>OK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</row>
    <row r="208" spans="1:23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6"/>
        <v>0</v>
      </c>
      <c r="K208" s="58" t="str">
        <f t="shared" si="7"/>
        <v>OK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</row>
    <row r="209" spans="1:23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/>
      <c r="J209" s="60">
        <f t="shared" si="6"/>
        <v>0</v>
      </c>
      <c r="K209" s="58" t="str">
        <f t="shared" si="7"/>
        <v>OK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</row>
    <row r="210" spans="1:23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/>
      <c r="J210" s="60">
        <f t="shared" si="6"/>
        <v>0</v>
      </c>
      <c r="K210" s="58" t="str">
        <f t="shared" si="7"/>
        <v>OK</v>
      </c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</row>
    <row r="211" spans="1:23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/>
      <c r="J211" s="60">
        <f t="shared" si="6"/>
        <v>0</v>
      </c>
      <c r="K211" s="58" t="str">
        <f t="shared" si="7"/>
        <v>OK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</row>
    <row r="212" spans="1:23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/>
      <c r="J212" s="60">
        <f t="shared" si="6"/>
        <v>0</v>
      </c>
      <c r="K212" s="58" t="str">
        <f t="shared" si="7"/>
        <v>OK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</row>
    <row r="213" spans="1:23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/>
      <c r="J213" s="60">
        <f t="shared" si="6"/>
        <v>0</v>
      </c>
      <c r="K213" s="58" t="str">
        <f t="shared" si="7"/>
        <v>OK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</row>
    <row r="214" spans="1:23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/>
      <c r="J214" s="60">
        <f t="shared" si="6"/>
        <v>0</v>
      </c>
      <c r="K214" s="58" t="str">
        <f t="shared" si="7"/>
        <v>OK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</row>
    <row r="215" spans="1:23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/>
      <c r="J215" s="60">
        <f t="shared" si="6"/>
        <v>0</v>
      </c>
      <c r="K215" s="58" t="str">
        <f t="shared" si="7"/>
        <v>OK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</row>
    <row r="216" spans="1:23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6"/>
        <v>0</v>
      </c>
      <c r="K216" s="58" t="str">
        <f t="shared" si="7"/>
        <v>OK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</row>
    <row r="217" spans="1:23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6"/>
        <v>0</v>
      </c>
      <c r="K217" s="58" t="str">
        <f t="shared" si="7"/>
        <v>OK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</row>
    <row r="218" spans="1:23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6"/>
        <v>0</v>
      </c>
      <c r="K218" s="58" t="str">
        <f t="shared" si="7"/>
        <v>OK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</row>
    <row r="219" spans="1:23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/>
      <c r="J219" s="60">
        <f t="shared" si="6"/>
        <v>0</v>
      </c>
      <c r="K219" s="58" t="str">
        <f t="shared" si="7"/>
        <v>OK</v>
      </c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</row>
    <row r="220" spans="1:23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/>
      <c r="J220" s="60">
        <f t="shared" si="6"/>
        <v>0</v>
      </c>
      <c r="K220" s="58" t="str">
        <f t="shared" si="7"/>
        <v>OK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</row>
    <row r="221" spans="1:23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/>
      <c r="J221" s="60">
        <f t="shared" si="6"/>
        <v>0</v>
      </c>
      <c r="K221" s="58" t="str">
        <f t="shared" si="7"/>
        <v>OK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</row>
    <row r="222" spans="1:23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/>
      <c r="J222" s="60">
        <f t="shared" si="6"/>
        <v>0</v>
      </c>
      <c r="K222" s="58" t="str">
        <f t="shared" si="7"/>
        <v>OK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</row>
    <row r="223" spans="1:23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6"/>
        <v>0</v>
      </c>
      <c r="K223" s="58" t="str">
        <f t="shared" si="7"/>
        <v>OK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</row>
    <row r="224" spans="1:23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/>
      <c r="J224" s="60">
        <f t="shared" si="6"/>
        <v>0</v>
      </c>
      <c r="K224" s="58" t="str">
        <f t="shared" si="7"/>
        <v>OK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</row>
    <row r="225" spans="1:23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6"/>
        <v>0</v>
      </c>
      <c r="K225" s="58" t="str">
        <f t="shared" si="7"/>
        <v>OK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/>
      <c r="J226" s="60">
        <f t="shared" si="6"/>
        <v>0</v>
      </c>
      <c r="K226" s="58" t="str">
        <f t="shared" si="7"/>
        <v>OK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</row>
    <row r="227" spans="1:23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/>
      <c r="J227" s="60">
        <f t="shared" si="6"/>
        <v>0</v>
      </c>
      <c r="K227" s="58" t="str">
        <f t="shared" si="7"/>
        <v>OK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</row>
    <row r="228" spans="1:23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/>
      <c r="J228" s="60">
        <f t="shared" si="6"/>
        <v>0</v>
      </c>
      <c r="K228" s="58" t="str">
        <f t="shared" si="7"/>
        <v>OK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</row>
    <row r="229" spans="1:23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/>
      <c r="J229" s="60">
        <f t="shared" si="6"/>
        <v>0</v>
      </c>
      <c r="K229" s="58" t="str">
        <f t="shared" si="7"/>
        <v>OK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</row>
    <row r="230" spans="1:23" s="55" customFormat="1" ht="15.75" x14ac:dyDescent="0.2">
      <c r="A230" s="42"/>
      <c r="B230" s="56"/>
      <c r="C230" s="56"/>
      <c r="D230" s="57"/>
      <c r="E230" s="50"/>
      <c r="F230" s="50"/>
      <c r="G230" s="50"/>
      <c r="H230" s="51"/>
      <c r="I230" s="52"/>
      <c r="J230" s="53"/>
      <c r="K230" s="49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</row>
    <row r="231" spans="1:23" x14ac:dyDescent="0.25">
      <c r="D231" s="2" t="s">
        <v>42</v>
      </c>
    </row>
  </sheetData>
  <sheetProtection formatCells="0" formatColumns="0" formatRows="0"/>
  <protectedRanges>
    <protectedRange sqref="L4:BM374" name="Intervalo1"/>
    <protectedRange sqref="A4:A229" name="Intervalo1_2"/>
  </protectedRanges>
  <mergeCells count="76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A29:A47"/>
    <mergeCell ref="B29:B47"/>
    <mergeCell ref="A48:A61"/>
    <mergeCell ref="B48:B61"/>
    <mergeCell ref="A62:A73"/>
    <mergeCell ref="B62:B73"/>
    <mergeCell ref="A2:K2"/>
    <mergeCell ref="A4:A28"/>
    <mergeCell ref="B4:B28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K4:K229">
    <cfRule type="cellIs" dxfId="5" priority="3" operator="lessThan">
      <formula>0</formula>
    </cfRule>
  </conditionalFormatting>
  <conditionalFormatting sqref="K4:K229">
    <cfRule type="containsText" dxfId="4" priority="1" operator="containsText" text="ATENÇÃO">
      <formula>NOT(ISERROR(SEARCH("ATENÇÃO",K4)))</formula>
    </cfRule>
    <cfRule type="cellIs" dxfId="3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31"/>
  <sheetViews>
    <sheetView zoomScale="80" zoomScaleNormal="80" workbookViewId="0">
      <selection activeCell="E17" sqref="E17"/>
    </sheetView>
  </sheetViews>
  <sheetFormatPr defaultColWidth="9.7109375" defaultRowHeight="15" x14ac:dyDescent="0.25"/>
  <cols>
    <col min="1" max="1" width="16.8554687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21.140625" style="89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1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01" t="s">
        <v>46</v>
      </c>
      <c r="J1" s="101"/>
      <c r="K1" s="101"/>
      <c r="L1" s="100" t="s">
        <v>315</v>
      </c>
      <c r="M1" s="100" t="s">
        <v>38</v>
      </c>
      <c r="N1" s="100" t="s">
        <v>38</v>
      </c>
      <c r="O1" s="100" t="s">
        <v>38</v>
      </c>
      <c r="P1" s="100" t="s">
        <v>38</v>
      </c>
      <c r="Q1" s="100" t="s">
        <v>38</v>
      </c>
      <c r="R1" s="100" t="s">
        <v>38</v>
      </c>
      <c r="S1" s="100" t="s">
        <v>38</v>
      </c>
      <c r="T1" s="100" t="s">
        <v>38</v>
      </c>
      <c r="U1" s="100" t="s">
        <v>38</v>
      </c>
      <c r="V1" s="100" t="s">
        <v>38</v>
      </c>
      <c r="W1" s="100" t="s">
        <v>38</v>
      </c>
    </row>
    <row r="2" spans="1:23" ht="24" customHeight="1" x14ac:dyDescent="0.25">
      <c r="A2" s="101" t="s">
        <v>53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87" t="s">
        <v>41</v>
      </c>
      <c r="G3" s="17" t="s">
        <v>40</v>
      </c>
      <c r="H3" s="18" t="s">
        <v>5</v>
      </c>
      <c r="I3" s="28" t="s">
        <v>30</v>
      </c>
      <c r="J3" s="29" t="s">
        <v>0</v>
      </c>
      <c r="K3" s="27" t="s">
        <v>7</v>
      </c>
      <c r="L3" s="96">
        <v>42445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55" customFormat="1" x14ac:dyDescent="0.2">
      <c r="A4" s="102" t="s">
        <v>308</v>
      </c>
      <c r="B4" s="102">
        <v>1</v>
      </c>
      <c r="C4" s="58">
        <v>1</v>
      </c>
      <c r="D4" s="76" t="s">
        <v>54</v>
      </c>
      <c r="E4" s="77" t="s">
        <v>37</v>
      </c>
      <c r="F4" s="84" t="s">
        <v>55</v>
      </c>
      <c r="G4" s="77"/>
      <c r="H4" s="78">
        <v>3</v>
      </c>
      <c r="I4" s="79"/>
      <c r="J4" s="60">
        <f t="shared" ref="J4:J67" si="0">I4-(L4+M4+N4+O4+P4+Q4+R4+S4+T4+U4+V4+W4)</f>
        <v>0</v>
      </c>
      <c r="K4" s="58" t="str">
        <f t="shared" ref="K4:K67" si="1">IF(J4&lt;0,"ATENÇÃO","OK")</f>
        <v>OK</v>
      </c>
      <c r="L4" s="97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 s="55" customFormat="1" x14ac:dyDescent="0.2">
      <c r="A5" s="103"/>
      <c r="B5" s="103"/>
      <c r="C5" s="58">
        <v>2</v>
      </c>
      <c r="D5" s="76" t="s">
        <v>56</v>
      </c>
      <c r="E5" s="77"/>
      <c r="F5" s="84" t="s">
        <v>57</v>
      </c>
      <c r="G5" s="77"/>
      <c r="H5" s="78">
        <v>10</v>
      </c>
      <c r="I5" s="79"/>
      <c r="J5" s="60">
        <f t="shared" si="0"/>
        <v>0</v>
      </c>
      <c r="K5" s="58" t="str">
        <f t="shared" si="1"/>
        <v>OK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 s="55" customFormat="1" x14ac:dyDescent="0.2">
      <c r="A6" s="103"/>
      <c r="B6" s="103"/>
      <c r="C6" s="58">
        <v>3</v>
      </c>
      <c r="D6" s="76" t="s">
        <v>58</v>
      </c>
      <c r="E6" s="77"/>
      <c r="F6" s="84" t="s">
        <v>59</v>
      </c>
      <c r="G6" s="77"/>
      <c r="H6" s="78">
        <v>12</v>
      </c>
      <c r="I6" s="79"/>
      <c r="J6" s="60">
        <f t="shared" si="0"/>
        <v>0</v>
      </c>
      <c r="K6" s="58" t="str">
        <f t="shared" si="1"/>
        <v>OK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 s="55" customFormat="1" x14ac:dyDescent="0.2">
      <c r="A7" s="103"/>
      <c r="B7" s="103"/>
      <c r="C7" s="58">
        <v>4</v>
      </c>
      <c r="D7" s="76" t="s">
        <v>60</v>
      </c>
      <c r="E7" s="77"/>
      <c r="F7" s="84" t="s">
        <v>61</v>
      </c>
      <c r="G7" s="77"/>
      <c r="H7" s="78">
        <v>18</v>
      </c>
      <c r="I7" s="79"/>
      <c r="J7" s="60">
        <f t="shared" si="0"/>
        <v>0</v>
      </c>
      <c r="K7" s="58" t="str">
        <f t="shared" si="1"/>
        <v>OK</v>
      </c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 s="55" customFormat="1" x14ac:dyDescent="0.2">
      <c r="A8" s="103"/>
      <c r="B8" s="103"/>
      <c r="C8" s="58">
        <v>5</v>
      </c>
      <c r="D8" s="76" t="s">
        <v>62</v>
      </c>
      <c r="E8" s="77"/>
      <c r="F8" s="84" t="s">
        <v>63</v>
      </c>
      <c r="G8" s="77"/>
      <c r="H8" s="78">
        <v>60</v>
      </c>
      <c r="I8" s="79"/>
      <c r="J8" s="60">
        <f t="shared" si="0"/>
        <v>0</v>
      </c>
      <c r="K8" s="58" t="str">
        <f t="shared" si="1"/>
        <v>OK</v>
      </c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 s="55" customFormat="1" x14ac:dyDescent="0.2">
      <c r="A9" s="103"/>
      <c r="B9" s="103"/>
      <c r="C9" s="58">
        <v>6</v>
      </c>
      <c r="D9" s="76" t="s">
        <v>64</v>
      </c>
      <c r="E9" s="77"/>
      <c r="F9" s="84" t="s">
        <v>65</v>
      </c>
      <c r="G9" s="77"/>
      <c r="H9" s="78">
        <v>150</v>
      </c>
      <c r="I9" s="79"/>
      <c r="J9" s="60">
        <f t="shared" si="0"/>
        <v>0</v>
      </c>
      <c r="K9" s="58" t="str">
        <f t="shared" si="1"/>
        <v>OK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 s="55" customFormat="1" x14ac:dyDescent="0.2">
      <c r="A10" s="103"/>
      <c r="B10" s="103"/>
      <c r="C10" s="58">
        <v>7</v>
      </c>
      <c r="D10" s="76" t="s">
        <v>66</v>
      </c>
      <c r="E10" s="77"/>
      <c r="F10" s="84" t="s">
        <v>67</v>
      </c>
      <c r="G10" s="77"/>
      <c r="H10" s="78">
        <v>27</v>
      </c>
      <c r="I10" s="79"/>
      <c r="J10" s="60">
        <f t="shared" si="0"/>
        <v>0</v>
      </c>
      <c r="K10" s="58" t="str">
        <f t="shared" si="1"/>
        <v>OK</v>
      </c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 s="55" customFormat="1" x14ac:dyDescent="0.2">
      <c r="A11" s="103"/>
      <c r="B11" s="103"/>
      <c r="C11" s="58">
        <v>8</v>
      </c>
      <c r="D11" s="76" t="s">
        <v>68</v>
      </c>
      <c r="E11" s="77"/>
      <c r="F11" s="84" t="s">
        <v>69</v>
      </c>
      <c r="G11" s="77"/>
      <c r="H11" s="78">
        <v>14</v>
      </c>
      <c r="I11" s="79">
        <v>1</v>
      </c>
      <c r="J11" s="60">
        <f t="shared" si="0"/>
        <v>1</v>
      </c>
      <c r="K11" s="58" t="str">
        <f t="shared" si="1"/>
        <v>OK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s="55" customFormat="1" x14ac:dyDescent="0.2">
      <c r="A12" s="103"/>
      <c r="B12" s="103"/>
      <c r="C12" s="58">
        <v>9</v>
      </c>
      <c r="D12" s="76" t="s">
        <v>70</v>
      </c>
      <c r="E12" s="77"/>
      <c r="F12" s="84" t="s">
        <v>71</v>
      </c>
      <c r="G12" s="77"/>
      <c r="H12" s="78">
        <v>180</v>
      </c>
      <c r="I12" s="79">
        <v>1</v>
      </c>
      <c r="J12" s="60">
        <f t="shared" si="0"/>
        <v>1</v>
      </c>
      <c r="K12" s="58" t="str">
        <f t="shared" si="1"/>
        <v>OK</v>
      </c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 s="55" customFormat="1" x14ac:dyDescent="0.2">
      <c r="A13" s="103"/>
      <c r="B13" s="103"/>
      <c r="C13" s="58">
        <v>10</v>
      </c>
      <c r="D13" s="76" t="s">
        <v>70</v>
      </c>
      <c r="E13" s="77"/>
      <c r="F13" s="84" t="s">
        <v>72</v>
      </c>
      <c r="G13" s="77"/>
      <c r="H13" s="78">
        <v>100</v>
      </c>
      <c r="I13" s="79"/>
      <c r="J13" s="60">
        <f t="shared" si="0"/>
        <v>0</v>
      </c>
      <c r="K13" s="58" t="str">
        <f t="shared" si="1"/>
        <v>OK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 s="55" customFormat="1" x14ac:dyDescent="0.2">
      <c r="A14" s="103"/>
      <c r="B14" s="103"/>
      <c r="C14" s="58">
        <v>11</v>
      </c>
      <c r="D14" s="76" t="s">
        <v>73</v>
      </c>
      <c r="E14" s="77"/>
      <c r="F14" s="84" t="s">
        <v>74</v>
      </c>
      <c r="G14" s="77"/>
      <c r="H14" s="78">
        <v>130</v>
      </c>
      <c r="I14" s="79">
        <v>2</v>
      </c>
      <c r="J14" s="60">
        <f t="shared" si="0"/>
        <v>2</v>
      </c>
      <c r="K14" s="58" t="str">
        <f t="shared" si="1"/>
        <v>OK</v>
      </c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 s="55" customFormat="1" x14ac:dyDescent="0.2">
      <c r="A15" s="103"/>
      <c r="B15" s="103"/>
      <c r="C15" s="58">
        <v>12</v>
      </c>
      <c r="D15" s="76" t="s">
        <v>75</v>
      </c>
      <c r="E15" s="77"/>
      <c r="F15" s="84" t="s">
        <v>76</v>
      </c>
      <c r="G15" s="77"/>
      <c r="H15" s="78">
        <v>150</v>
      </c>
      <c r="I15" s="79">
        <v>1</v>
      </c>
      <c r="J15" s="60">
        <f t="shared" si="0"/>
        <v>1</v>
      </c>
      <c r="K15" s="58" t="str">
        <f t="shared" si="1"/>
        <v>OK</v>
      </c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 s="55" customFormat="1" x14ac:dyDescent="0.2">
      <c r="A16" s="103"/>
      <c r="B16" s="103"/>
      <c r="C16" s="58">
        <v>13</v>
      </c>
      <c r="D16" s="76" t="s">
        <v>77</v>
      </c>
      <c r="E16" s="77"/>
      <c r="F16" s="84" t="s">
        <v>78</v>
      </c>
      <c r="G16" s="77"/>
      <c r="H16" s="78">
        <v>160</v>
      </c>
      <c r="I16" s="79"/>
      <c r="J16" s="60">
        <f t="shared" si="0"/>
        <v>0</v>
      </c>
      <c r="K16" s="58" t="str">
        <f t="shared" si="1"/>
        <v>OK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 s="55" customFormat="1" x14ac:dyDescent="0.2">
      <c r="A17" s="103"/>
      <c r="B17" s="103"/>
      <c r="C17" s="58">
        <v>14</v>
      </c>
      <c r="D17" s="76" t="s">
        <v>79</v>
      </c>
      <c r="E17" s="77"/>
      <c r="F17" s="84" t="s">
        <v>80</v>
      </c>
      <c r="G17" s="77"/>
      <c r="H17" s="78">
        <v>133.75</v>
      </c>
      <c r="I17" s="79"/>
      <c r="J17" s="60">
        <f t="shared" si="0"/>
        <v>0</v>
      </c>
      <c r="K17" s="58" t="str">
        <f t="shared" si="1"/>
        <v>OK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s="55" customFormat="1" x14ac:dyDescent="0.2">
      <c r="A18" s="103"/>
      <c r="B18" s="103"/>
      <c r="C18" s="58">
        <v>15</v>
      </c>
      <c r="D18" s="76" t="s">
        <v>81</v>
      </c>
      <c r="E18" s="77"/>
      <c r="F18" s="84" t="s">
        <v>82</v>
      </c>
      <c r="G18" s="77"/>
      <c r="H18" s="78">
        <v>70</v>
      </c>
      <c r="I18" s="79">
        <v>2</v>
      </c>
      <c r="J18" s="60">
        <f t="shared" si="0"/>
        <v>2</v>
      </c>
      <c r="K18" s="58" t="str">
        <f t="shared" si="1"/>
        <v>OK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s="55" customFormat="1" x14ac:dyDescent="0.2">
      <c r="A19" s="103"/>
      <c r="B19" s="103"/>
      <c r="C19" s="58">
        <v>16</v>
      </c>
      <c r="D19" s="76" t="s">
        <v>83</v>
      </c>
      <c r="E19" s="77"/>
      <c r="F19" s="84" t="s">
        <v>84</v>
      </c>
      <c r="G19" s="77"/>
      <c r="H19" s="78">
        <v>100</v>
      </c>
      <c r="I19" s="79"/>
      <c r="J19" s="60">
        <f t="shared" si="0"/>
        <v>0</v>
      </c>
      <c r="K19" s="58" t="str">
        <f t="shared" si="1"/>
        <v>OK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s="55" customFormat="1" x14ac:dyDescent="0.2">
      <c r="A20" s="103"/>
      <c r="B20" s="103"/>
      <c r="C20" s="58">
        <v>17</v>
      </c>
      <c r="D20" s="76" t="s">
        <v>85</v>
      </c>
      <c r="E20" s="77"/>
      <c r="F20" s="84" t="s">
        <v>86</v>
      </c>
      <c r="G20" s="77"/>
      <c r="H20" s="78">
        <v>150</v>
      </c>
      <c r="I20" s="79"/>
      <c r="J20" s="60">
        <f t="shared" si="0"/>
        <v>0</v>
      </c>
      <c r="K20" s="58" t="str">
        <f t="shared" si="1"/>
        <v>OK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s="55" customFormat="1" x14ac:dyDescent="0.2">
      <c r="A21" s="103"/>
      <c r="B21" s="103"/>
      <c r="C21" s="58">
        <v>18</v>
      </c>
      <c r="D21" s="76" t="s">
        <v>87</v>
      </c>
      <c r="E21" s="77"/>
      <c r="F21" s="84" t="s">
        <v>88</v>
      </c>
      <c r="G21" s="77"/>
      <c r="H21" s="78">
        <v>120</v>
      </c>
      <c r="I21" s="79">
        <v>2</v>
      </c>
      <c r="J21" s="60">
        <f t="shared" si="0"/>
        <v>2</v>
      </c>
      <c r="K21" s="58" t="str">
        <f t="shared" si="1"/>
        <v>OK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s="55" customFormat="1" x14ac:dyDescent="0.2">
      <c r="A22" s="103"/>
      <c r="B22" s="103"/>
      <c r="C22" s="58">
        <v>19</v>
      </c>
      <c r="D22" s="76" t="s">
        <v>89</v>
      </c>
      <c r="E22" s="77"/>
      <c r="F22" s="84" t="s">
        <v>90</v>
      </c>
      <c r="G22" s="77"/>
      <c r="H22" s="78">
        <v>58</v>
      </c>
      <c r="I22" s="79"/>
      <c r="J22" s="60">
        <f t="shared" si="0"/>
        <v>0</v>
      </c>
      <c r="K22" s="58" t="str">
        <f t="shared" si="1"/>
        <v>OK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s="55" customFormat="1" x14ac:dyDescent="0.2">
      <c r="A23" s="103"/>
      <c r="B23" s="103"/>
      <c r="C23" s="58">
        <v>20</v>
      </c>
      <c r="D23" s="76" t="s">
        <v>91</v>
      </c>
      <c r="E23" s="77"/>
      <c r="F23" s="84" t="s">
        <v>90</v>
      </c>
      <c r="G23" s="77"/>
      <c r="H23" s="78">
        <v>64.98</v>
      </c>
      <c r="I23" s="79"/>
      <c r="J23" s="60">
        <f t="shared" si="0"/>
        <v>0</v>
      </c>
      <c r="K23" s="58" t="str">
        <f t="shared" si="1"/>
        <v>OK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s="55" customFormat="1" x14ac:dyDescent="0.2">
      <c r="A24" s="103"/>
      <c r="B24" s="103"/>
      <c r="C24" s="58">
        <v>21</v>
      </c>
      <c r="D24" s="76" t="s">
        <v>92</v>
      </c>
      <c r="E24" s="77"/>
      <c r="F24" s="84" t="s">
        <v>93</v>
      </c>
      <c r="G24" s="77"/>
      <c r="H24" s="78">
        <v>120</v>
      </c>
      <c r="I24" s="79">
        <v>2</v>
      </c>
      <c r="J24" s="60">
        <f t="shared" si="0"/>
        <v>2</v>
      </c>
      <c r="K24" s="58" t="str">
        <f t="shared" si="1"/>
        <v>OK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s="55" customFormat="1" x14ac:dyDescent="0.2">
      <c r="A25" s="103"/>
      <c r="B25" s="103"/>
      <c r="C25" s="58">
        <v>22</v>
      </c>
      <c r="D25" s="76" t="s">
        <v>94</v>
      </c>
      <c r="E25" s="77"/>
      <c r="F25" s="84" t="s">
        <v>95</v>
      </c>
      <c r="G25" s="77"/>
      <c r="H25" s="78">
        <v>96</v>
      </c>
      <c r="I25" s="79"/>
      <c r="J25" s="60">
        <f t="shared" si="0"/>
        <v>0</v>
      </c>
      <c r="K25" s="58" t="str">
        <f t="shared" si="1"/>
        <v>OK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55" customFormat="1" x14ac:dyDescent="0.2">
      <c r="A26" s="103"/>
      <c r="B26" s="103"/>
      <c r="C26" s="58">
        <v>23</v>
      </c>
      <c r="D26" s="76" t="s">
        <v>96</v>
      </c>
      <c r="E26" s="77"/>
      <c r="F26" s="84" t="s">
        <v>97</v>
      </c>
      <c r="G26" s="77"/>
      <c r="H26" s="78">
        <v>3</v>
      </c>
      <c r="I26" s="79">
        <v>6</v>
      </c>
      <c r="J26" s="60">
        <f t="shared" si="0"/>
        <v>6</v>
      </c>
      <c r="K26" s="58" t="str">
        <f t="shared" si="1"/>
        <v>OK</v>
      </c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s="55" customFormat="1" x14ac:dyDescent="0.2">
      <c r="A27" s="103"/>
      <c r="B27" s="103"/>
      <c r="C27" s="58">
        <v>24</v>
      </c>
      <c r="D27" s="76" t="s">
        <v>98</v>
      </c>
      <c r="E27" s="77"/>
      <c r="F27" s="84" t="s">
        <v>99</v>
      </c>
      <c r="G27" s="77"/>
      <c r="H27" s="78">
        <v>110</v>
      </c>
      <c r="I27" s="79"/>
      <c r="J27" s="60">
        <f t="shared" si="0"/>
        <v>0</v>
      </c>
      <c r="K27" s="58" t="str">
        <f t="shared" si="1"/>
        <v>OK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s="55" customFormat="1" x14ac:dyDescent="0.2">
      <c r="A28" s="104"/>
      <c r="B28" s="104"/>
      <c r="C28" s="58">
        <v>25</v>
      </c>
      <c r="D28" s="76" t="s">
        <v>100</v>
      </c>
      <c r="E28" s="77"/>
      <c r="F28" s="84" t="s">
        <v>101</v>
      </c>
      <c r="G28" s="77"/>
      <c r="H28" s="78">
        <v>148</v>
      </c>
      <c r="I28" s="79">
        <v>2</v>
      </c>
      <c r="J28" s="60">
        <f t="shared" si="0"/>
        <v>2</v>
      </c>
      <c r="K28" s="58" t="str">
        <f t="shared" si="1"/>
        <v>OK</v>
      </c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 s="55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3"/>
      <c r="H29" s="73">
        <v>55</v>
      </c>
      <c r="I29" s="64"/>
      <c r="J29" s="60">
        <f t="shared" si="0"/>
        <v>0</v>
      </c>
      <c r="K29" s="58" t="str">
        <f t="shared" si="1"/>
        <v>OK</v>
      </c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 s="55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3"/>
      <c r="H30" s="73">
        <v>55</v>
      </c>
      <c r="I30" s="64">
        <v>3</v>
      </c>
      <c r="J30" s="60">
        <f t="shared" si="0"/>
        <v>0</v>
      </c>
      <c r="K30" s="58" t="str">
        <f t="shared" si="1"/>
        <v>OK</v>
      </c>
      <c r="L30" s="93">
        <v>3</v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s="55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3"/>
      <c r="H31" s="73">
        <v>50</v>
      </c>
      <c r="I31" s="64"/>
      <c r="J31" s="60">
        <f t="shared" si="0"/>
        <v>0</v>
      </c>
      <c r="K31" s="58" t="str">
        <f t="shared" si="1"/>
        <v>OK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 s="55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3"/>
      <c r="H32" s="73">
        <v>50</v>
      </c>
      <c r="I32" s="64"/>
      <c r="J32" s="60">
        <f t="shared" si="0"/>
        <v>0</v>
      </c>
      <c r="K32" s="58" t="str">
        <f t="shared" si="1"/>
        <v>OK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 s="55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3"/>
      <c r="H33" s="73">
        <v>75</v>
      </c>
      <c r="I33" s="64"/>
      <c r="J33" s="60">
        <f t="shared" si="0"/>
        <v>0</v>
      </c>
      <c r="K33" s="58" t="str">
        <f t="shared" si="1"/>
        <v>OK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s="55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3"/>
      <c r="H34" s="73">
        <v>60</v>
      </c>
      <c r="I34" s="64"/>
      <c r="J34" s="60">
        <f t="shared" si="0"/>
        <v>0</v>
      </c>
      <c r="K34" s="58" t="str">
        <f t="shared" si="1"/>
        <v>OK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s="55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3"/>
      <c r="H35" s="73">
        <v>39</v>
      </c>
      <c r="I35" s="64">
        <v>3</v>
      </c>
      <c r="J35" s="60">
        <f t="shared" si="0"/>
        <v>0</v>
      </c>
      <c r="K35" s="58" t="str">
        <f t="shared" si="1"/>
        <v>OK</v>
      </c>
      <c r="L35" s="93">
        <v>3</v>
      </c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s="55" customForma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3"/>
      <c r="H36" s="73">
        <v>25</v>
      </c>
      <c r="I36" s="64"/>
      <c r="J36" s="60">
        <f t="shared" si="0"/>
        <v>0</v>
      </c>
      <c r="K36" s="58" t="str">
        <f t="shared" si="1"/>
        <v>OK</v>
      </c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s="55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3"/>
      <c r="H37" s="73">
        <v>250</v>
      </c>
      <c r="I37" s="64"/>
      <c r="J37" s="60">
        <f t="shared" si="0"/>
        <v>0</v>
      </c>
      <c r="K37" s="58" t="str">
        <f t="shared" si="1"/>
        <v>OK</v>
      </c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s="55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3"/>
      <c r="H38" s="73">
        <v>290</v>
      </c>
      <c r="I38" s="64">
        <v>1</v>
      </c>
      <c r="J38" s="60">
        <f t="shared" si="0"/>
        <v>1</v>
      </c>
      <c r="K38" s="58" t="str">
        <f t="shared" si="1"/>
        <v>OK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s="55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3"/>
      <c r="H39" s="73">
        <v>21.5</v>
      </c>
      <c r="I39" s="64">
        <v>1</v>
      </c>
      <c r="J39" s="60">
        <f t="shared" si="0"/>
        <v>1</v>
      </c>
      <c r="K39" s="58" t="str">
        <f t="shared" si="1"/>
        <v>OK</v>
      </c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 s="55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3"/>
      <c r="H40" s="73">
        <v>50</v>
      </c>
      <c r="I40" s="64"/>
      <c r="J40" s="60">
        <f t="shared" si="0"/>
        <v>0</v>
      </c>
      <c r="K40" s="58" t="str">
        <f t="shared" si="1"/>
        <v>OK</v>
      </c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 s="55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3"/>
      <c r="H41" s="73">
        <v>55</v>
      </c>
      <c r="I41" s="64"/>
      <c r="J41" s="60">
        <f t="shared" si="0"/>
        <v>0</v>
      </c>
      <c r="K41" s="58" t="str">
        <f t="shared" si="1"/>
        <v>OK</v>
      </c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 s="55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3"/>
      <c r="H42" s="73">
        <v>50</v>
      </c>
      <c r="I42" s="64"/>
      <c r="J42" s="60">
        <f t="shared" si="0"/>
        <v>0</v>
      </c>
      <c r="K42" s="58" t="str">
        <f t="shared" si="1"/>
        <v>OK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s="55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3"/>
      <c r="H43" s="73">
        <v>22</v>
      </c>
      <c r="I43" s="64"/>
      <c r="J43" s="60">
        <f t="shared" si="0"/>
        <v>0</v>
      </c>
      <c r="K43" s="58" t="str">
        <f t="shared" si="1"/>
        <v>OK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5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3"/>
      <c r="H44" s="73">
        <v>5</v>
      </c>
      <c r="I44" s="64"/>
      <c r="J44" s="60">
        <f t="shared" si="0"/>
        <v>0</v>
      </c>
      <c r="K44" s="58" t="str">
        <f t="shared" si="1"/>
        <v>OK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s="55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3"/>
      <c r="H45" s="73">
        <v>120</v>
      </c>
      <c r="I45" s="64">
        <v>1</v>
      </c>
      <c r="J45" s="60">
        <f t="shared" si="0"/>
        <v>1</v>
      </c>
      <c r="K45" s="58" t="str">
        <f t="shared" si="1"/>
        <v>OK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s="55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3"/>
      <c r="H46" s="73">
        <v>79</v>
      </c>
      <c r="I46" s="64"/>
      <c r="J46" s="60">
        <f t="shared" si="0"/>
        <v>0</v>
      </c>
      <c r="K46" s="58" t="str">
        <f t="shared" si="1"/>
        <v>OK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s="55" customForma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3"/>
      <c r="H47" s="73">
        <v>70</v>
      </c>
      <c r="I47" s="64"/>
      <c r="J47" s="60">
        <f t="shared" si="0"/>
        <v>0</v>
      </c>
      <c r="K47" s="58" t="str">
        <f t="shared" si="1"/>
        <v>OK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s="55" customFormat="1" x14ac:dyDescent="0.2">
      <c r="A48" s="102"/>
      <c r="B48" s="102">
        <v>3</v>
      </c>
      <c r="C48" s="62">
        <v>1</v>
      </c>
      <c r="D48" s="76" t="s">
        <v>119</v>
      </c>
      <c r="E48" s="77"/>
      <c r="F48" s="84"/>
      <c r="G48" s="77"/>
      <c r="H48" s="78"/>
      <c r="I48" s="79"/>
      <c r="J48" s="60">
        <f t="shared" si="0"/>
        <v>0</v>
      </c>
      <c r="K48" s="58" t="str">
        <f t="shared" si="1"/>
        <v>OK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 s="55" customFormat="1" x14ac:dyDescent="0.2">
      <c r="A49" s="103"/>
      <c r="B49" s="103"/>
      <c r="C49" s="62">
        <v>2</v>
      </c>
      <c r="D49" s="76" t="s">
        <v>119</v>
      </c>
      <c r="E49" s="77"/>
      <c r="F49" s="84"/>
      <c r="G49" s="77"/>
      <c r="H49" s="78"/>
      <c r="I49" s="79"/>
      <c r="J49" s="60">
        <f t="shared" si="0"/>
        <v>0</v>
      </c>
      <c r="K49" s="58" t="str">
        <f t="shared" si="1"/>
        <v>OK</v>
      </c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 s="55" customFormat="1" x14ac:dyDescent="0.2">
      <c r="A50" s="103"/>
      <c r="B50" s="103"/>
      <c r="C50" s="62">
        <v>3</v>
      </c>
      <c r="D50" s="76" t="s">
        <v>119</v>
      </c>
      <c r="E50" s="77"/>
      <c r="F50" s="84"/>
      <c r="G50" s="77"/>
      <c r="H50" s="78"/>
      <c r="I50" s="79"/>
      <c r="J50" s="60">
        <f t="shared" si="0"/>
        <v>0</v>
      </c>
      <c r="K50" s="58" t="str">
        <f t="shared" si="1"/>
        <v>OK</v>
      </c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 s="55" customFormat="1" x14ac:dyDescent="0.2">
      <c r="A51" s="103"/>
      <c r="B51" s="103"/>
      <c r="C51" s="62">
        <v>4</v>
      </c>
      <c r="D51" s="76" t="s">
        <v>119</v>
      </c>
      <c r="E51" s="77"/>
      <c r="F51" s="84"/>
      <c r="G51" s="77"/>
      <c r="H51" s="78"/>
      <c r="I51" s="79"/>
      <c r="J51" s="60">
        <f t="shared" si="0"/>
        <v>0</v>
      </c>
      <c r="K51" s="58" t="str">
        <f t="shared" si="1"/>
        <v>OK</v>
      </c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 s="55" customFormat="1" x14ac:dyDescent="0.2">
      <c r="A52" s="103"/>
      <c r="B52" s="103"/>
      <c r="C52" s="62">
        <v>5</v>
      </c>
      <c r="D52" s="76" t="s">
        <v>119</v>
      </c>
      <c r="E52" s="77"/>
      <c r="F52" s="84"/>
      <c r="G52" s="77"/>
      <c r="H52" s="78"/>
      <c r="I52" s="79"/>
      <c r="J52" s="60">
        <f t="shared" si="0"/>
        <v>0</v>
      </c>
      <c r="K52" s="58" t="str">
        <f t="shared" si="1"/>
        <v>OK</v>
      </c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 s="55" customFormat="1" x14ac:dyDescent="0.2">
      <c r="A53" s="103"/>
      <c r="B53" s="103"/>
      <c r="C53" s="62">
        <v>6</v>
      </c>
      <c r="D53" s="76" t="s">
        <v>119</v>
      </c>
      <c r="E53" s="77"/>
      <c r="F53" s="84"/>
      <c r="G53" s="77"/>
      <c r="H53" s="78"/>
      <c r="I53" s="79"/>
      <c r="J53" s="60">
        <f t="shared" si="0"/>
        <v>0</v>
      </c>
      <c r="K53" s="58" t="str">
        <f t="shared" si="1"/>
        <v>OK</v>
      </c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 s="55" customFormat="1" x14ac:dyDescent="0.2">
      <c r="A54" s="103"/>
      <c r="B54" s="103"/>
      <c r="C54" s="62">
        <v>7</v>
      </c>
      <c r="D54" s="76" t="s">
        <v>119</v>
      </c>
      <c r="E54" s="77"/>
      <c r="F54" s="84"/>
      <c r="G54" s="77"/>
      <c r="H54" s="78"/>
      <c r="I54" s="79"/>
      <c r="J54" s="60">
        <f t="shared" si="0"/>
        <v>0</v>
      </c>
      <c r="K54" s="58" t="str">
        <f t="shared" si="1"/>
        <v>OK</v>
      </c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 s="55" customFormat="1" x14ac:dyDescent="0.2">
      <c r="A55" s="103"/>
      <c r="B55" s="103"/>
      <c r="C55" s="62">
        <v>8</v>
      </c>
      <c r="D55" s="76" t="s">
        <v>119</v>
      </c>
      <c r="E55" s="77"/>
      <c r="F55" s="84"/>
      <c r="G55" s="77"/>
      <c r="H55" s="78"/>
      <c r="I55" s="79"/>
      <c r="J55" s="60">
        <f t="shared" si="0"/>
        <v>0</v>
      </c>
      <c r="K55" s="58" t="str">
        <f t="shared" si="1"/>
        <v>OK</v>
      </c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 s="55" customFormat="1" x14ac:dyDescent="0.2">
      <c r="A56" s="103"/>
      <c r="B56" s="103"/>
      <c r="C56" s="62">
        <v>9</v>
      </c>
      <c r="D56" s="76" t="s">
        <v>119</v>
      </c>
      <c r="E56" s="77"/>
      <c r="F56" s="84"/>
      <c r="G56" s="77"/>
      <c r="H56" s="78"/>
      <c r="I56" s="79"/>
      <c r="J56" s="60">
        <f t="shared" si="0"/>
        <v>0</v>
      </c>
      <c r="K56" s="58" t="str">
        <f t="shared" si="1"/>
        <v>OK</v>
      </c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 s="55" customFormat="1" x14ac:dyDescent="0.2">
      <c r="A57" s="103"/>
      <c r="B57" s="103"/>
      <c r="C57" s="62">
        <v>10</v>
      </c>
      <c r="D57" s="76" t="s">
        <v>119</v>
      </c>
      <c r="E57" s="77"/>
      <c r="F57" s="84"/>
      <c r="G57" s="77"/>
      <c r="H57" s="78"/>
      <c r="I57" s="79"/>
      <c r="J57" s="60">
        <f t="shared" si="0"/>
        <v>0</v>
      </c>
      <c r="K57" s="58" t="str">
        <f t="shared" si="1"/>
        <v>OK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 s="55" customFormat="1" x14ac:dyDescent="0.2">
      <c r="A58" s="103"/>
      <c r="B58" s="103"/>
      <c r="C58" s="62">
        <v>11</v>
      </c>
      <c r="D58" s="76" t="s">
        <v>119</v>
      </c>
      <c r="E58" s="77"/>
      <c r="F58" s="84"/>
      <c r="G58" s="77"/>
      <c r="H58" s="78"/>
      <c r="I58" s="79"/>
      <c r="J58" s="60">
        <f t="shared" si="0"/>
        <v>0</v>
      </c>
      <c r="K58" s="58" t="str">
        <f t="shared" si="1"/>
        <v>OK</v>
      </c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 s="55" customFormat="1" x14ac:dyDescent="0.2">
      <c r="A59" s="103"/>
      <c r="B59" s="103"/>
      <c r="C59" s="62">
        <v>12</v>
      </c>
      <c r="D59" s="76" t="s">
        <v>119</v>
      </c>
      <c r="E59" s="77"/>
      <c r="F59" s="84"/>
      <c r="G59" s="77"/>
      <c r="H59" s="78"/>
      <c r="I59" s="79"/>
      <c r="J59" s="60">
        <f t="shared" si="0"/>
        <v>0</v>
      </c>
      <c r="K59" s="58" t="str">
        <f t="shared" si="1"/>
        <v>OK</v>
      </c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 s="55" customFormat="1" x14ac:dyDescent="0.2">
      <c r="A60" s="103"/>
      <c r="B60" s="103"/>
      <c r="C60" s="62">
        <v>13</v>
      </c>
      <c r="D60" s="76" t="s">
        <v>119</v>
      </c>
      <c r="E60" s="77"/>
      <c r="F60" s="84"/>
      <c r="G60" s="77"/>
      <c r="H60" s="78"/>
      <c r="I60" s="79"/>
      <c r="J60" s="60">
        <f t="shared" si="0"/>
        <v>0</v>
      </c>
      <c r="K60" s="58" t="str">
        <f t="shared" si="1"/>
        <v>OK</v>
      </c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 s="55" customFormat="1" x14ac:dyDescent="0.2">
      <c r="A61" s="104"/>
      <c r="B61" s="104"/>
      <c r="C61" s="62">
        <v>14</v>
      </c>
      <c r="D61" s="76" t="s">
        <v>119</v>
      </c>
      <c r="E61" s="77"/>
      <c r="F61" s="84"/>
      <c r="G61" s="77"/>
      <c r="H61" s="78"/>
      <c r="I61" s="79"/>
      <c r="J61" s="60">
        <f t="shared" si="0"/>
        <v>0</v>
      </c>
      <c r="K61" s="58" t="str">
        <f t="shared" si="1"/>
        <v>OK</v>
      </c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 s="55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3"/>
      <c r="H62" s="73">
        <v>60</v>
      </c>
      <c r="I62" s="64"/>
      <c r="J62" s="60">
        <f t="shared" si="0"/>
        <v>0</v>
      </c>
      <c r="K62" s="58" t="str">
        <f t="shared" si="1"/>
        <v>OK</v>
      </c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 s="55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3"/>
      <c r="H63" s="73">
        <v>150</v>
      </c>
      <c r="I63" s="64"/>
      <c r="J63" s="60">
        <f t="shared" si="0"/>
        <v>0</v>
      </c>
      <c r="K63" s="58" t="str">
        <f t="shared" si="1"/>
        <v>OK</v>
      </c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 s="55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3"/>
      <c r="H64" s="73">
        <v>280</v>
      </c>
      <c r="I64" s="64"/>
      <c r="J64" s="60">
        <f t="shared" si="0"/>
        <v>0</v>
      </c>
      <c r="K64" s="58" t="str">
        <f t="shared" si="1"/>
        <v>OK</v>
      </c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 s="55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3"/>
      <c r="H65" s="73">
        <v>230</v>
      </c>
      <c r="I65" s="64"/>
      <c r="J65" s="60">
        <f t="shared" si="0"/>
        <v>0</v>
      </c>
      <c r="K65" s="58" t="str">
        <f t="shared" si="1"/>
        <v>OK</v>
      </c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 s="55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3"/>
      <c r="H66" s="73">
        <v>50</v>
      </c>
      <c r="I66" s="64"/>
      <c r="J66" s="60">
        <f t="shared" si="0"/>
        <v>0</v>
      </c>
      <c r="K66" s="58" t="str">
        <f t="shared" si="1"/>
        <v>OK</v>
      </c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 s="55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3"/>
      <c r="H67" s="73">
        <v>230</v>
      </c>
      <c r="I67" s="64"/>
      <c r="J67" s="60">
        <f t="shared" si="0"/>
        <v>0</v>
      </c>
      <c r="K67" s="58" t="str">
        <f t="shared" si="1"/>
        <v>OK</v>
      </c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 s="55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3"/>
      <c r="H68" s="73">
        <v>70</v>
      </c>
      <c r="I68" s="64"/>
      <c r="J68" s="60">
        <f t="shared" ref="J68:J131" si="2">I68-(L68+M68+N68+O68+P68+Q68+R68+S68+T68+U68+V68+W68)</f>
        <v>0</v>
      </c>
      <c r="K68" s="58" t="str">
        <f t="shared" ref="K68:K131" si="3">IF(J68&lt;0,"ATENÇÃO","OK")</f>
        <v>OK</v>
      </c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 s="55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3"/>
      <c r="H69" s="73">
        <v>20</v>
      </c>
      <c r="I69" s="64"/>
      <c r="J69" s="60">
        <f t="shared" si="2"/>
        <v>0</v>
      </c>
      <c r="K69" s="58" t="str">
        <f t="shared" si="3"/>
        <v>OK</v>
      </c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 s="55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3"/>
      <c r="H70" s="73">
        <v>30</v>
      </c>
      <c r="I70" s="64"/>
      <c r="J70" s="60">
        <f t="shared" si="2"/>
        <v>0</v>
      </c>
      <c r="K70" s="58" t="str">
        <f t="shared" si="3"/>
        <v>OK</v>
      </c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s="55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3"/>
      <c r="H71" s="73">
        <v>35</v>
      </c>
      <c r="I71" s="64"/>
      <c r="J71" s="60">
        <f t="shared" si="2"/>
        <v>0</v>
      </c>
      <c r="K71" s="58" t="str">
        <f t="shared" si="3"/>
        <v>OK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 s="55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3"/>
      <c r="H72" s="73">
        <v>40</v>
      </c>
      <c r="I72" s="64"/>
      <c r="J72" s="60">
        <f t="shared" si="2"/>
        <v>0</v>
      </c>
      <c r="K72" s="58" t="str">
        <f t="shared" si="3"/>
        <v>OK</v>
      </c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 s="55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3"/>
      <c r="H73" s="73">
        <v>50</v>
      </c>
      <c r="I73" s="64"/>
      <c r="J73" s="60">
        <f t="shared" si="2"/>
        <v>0</v>
      </c>
      <c r="K73" s="58" t="str">
        <f t="shared" si="3"/>
        <v>OK</v>
      </c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 s="55" customFormat="1" x14ac:dyDescent="0.2">
      <c r="A74" s="105" t="s">
        <v>308</v>
      </c>
      <c r="B74" s="102">
        <v>5</v>
      </c>
      <c r="C74" s="62">
        <v>1</v>
      </c>
      <c r="D74" s="76" t="s">
        <v>139</v>
      </c>
      <c r="E74" s="77"/>
      <c r="F74" s="84" t="s">
        <v>140</v>
      </c>
      <c r="G74" s="77"/>
      <c r="H74" s="78">
        <v>220</v>
      </c>
      <c r="I74" s="79"/>
      <c r="J74" s="60">
        <f t="shared" si="2"/>
        <v>0</v>
      </c>
      <c r="K74" s="58" t="str">
        <f t="shared" si="3"/>
        <v>OK</v>
      </c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 s="55" customFormat="1" x14ac:dyDescent="0.2">
      <c r="A75" s="106"/>
      <c r="B75" s="103"/>
      <c r="C75" s="62">
        <v>2</v>
      </c>
      <c r="D75" s="76" t="s">
        <v>141</v>
      </c>
      <c r="E75" s="77"/>
      <c r="F75" s="84" t="s">
        <v>142</v>
      </c>
      <c r="G75" s="77"/>
      <c r="H75" s="78">
        <v>50</v>
      </c>
      <c r="I75" s="79">
        <v>2</v>
      </c>
      <c r="J75" s="60">
        <f t="shared" si="2"/>
        <v>2</v>
      </c>
      <c r="K75" s="58" t="str">
        <f t="shared" si="3"/>
        <v>OK</v>
      </c>
      <c r="L75" s="98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 s="55" customFormat="1" x14ac:dyDescent="0.2">
      <c r="A76" s="106"/>
      <c r="B76" s="103"/>
      <c r="C76" s="62">
        <v>3</v>
      </c>
      <c r="D76" s="76" t="s">
        <v>143</v>
      </c>
      <c r="E76" s="77"/>
      <c r="F76" s="84" t="s">
        <v>144</v>
      </c>
      <c r="G76" s="77"/>
      <c r="H76" s="78">
        <v>90</v>
      </c>
      <c r="I76" s="79"/>
      <c r="J76" s="60">
        <f t="shared" si="2"/>
        <v>0</v>
      </c>
      <c r="K76" s="58" t="str">
        <f t="shared" si="3"/>
        <v>OK</v>
      </c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 s="55" customFormat="1" x14ac:dyDescent="0.2">
      <c r="A77" s="106"/>
      <c r="B77" s="103"/>
      <c r="C77" s="62">
        <v>4</v>
      </c>
      <c r="D77" s="76" t="s">
        <v>145</v>
      </c>
      <c r="E77" s="77"/>
      <c r="F77" s="84" t="s">
        <v>69</v>
      </c>
      <c r="G77" s="77"/>
      <c r="H77" s="78">
        <v>20</v>
      </c>
      <c r="I77" s="79"/>
      <c r="J77" s="60">
        <f t="shared" si="2"/>
        <v>0</v>
      </c>
      <c r="K77" s="58" t="str">
        <f t="shared" si="3"/>
        <v>OK</v>
      </c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 s="55" customFormat="1" x14ac:dyDescent="0.2">
      <c r="A78" s="106"/>
      <c r="B78" s="103"/>
      <c r="C78" s="62">
        <v>5</v>
      </c>
      <c r="D78" s="91" t="s">
        <v>146</v>
      </c>
      <c r="E78" s="77"/>
      <c r="F78" s="84" t="s">
        <v>147</v>
      </c>
      <c r="G78" s="77"/>
      <c r="H78" s="78">
        <v>25</v>
      </c>
      <c r="I78" s="79"/>
      <c r="J78" s="60">
        <f t="shared" si="2"/>
        <v>0</v>
      </c>
      <c r="K78" s="58" t="str">
        <f t="shared" si="3"/>
        <v>OK</v>
      </c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 s="55" customFormat="1" x14ac:dyDescent="0.2">
      <c r="A79" s="106"/>
      <c r="B79" s="103"/>
      <c r="C79" s="62">
        <v>6</v>
      </c>
      <c r="D79" s="91" t="s">
        <v>146</v>
      </c>
      <c r="E79" s="77"/>
      <c r="F79" s="84" t="s">
        <v>147</v>
      </c>
      <c r="G79" s="77"/>
      <c r="H79" s="78">
        <v>10</v>
      </c>
      <c r="I79" s="79"/>
      <c r="J79" s="60">
        <f t="shared" si="2"/>
        <v>0</v>
      </c>
      <c r="K79" s="58" t="str">
        <f t="shared" si="3"/>
        <v>OK</v>
      </c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 s="55" customFormat="1" x14ac:dyDescent="0.2">
      <c r="A80" s="106"/>
      <c r="B80" s="103"/>
      <c r="C80" s="62">
        <v>7</v>
      </c>
      <c r="D80" s="76" t="s">
        <v>148</v>
      </c>
      <c r="E80" s="77"/>
      <c r="F80" s="84" t="s">
        <v>149</v>
      </c>
      <c r="G80" s="77"/>
      <c r="H80" s="78">
        <v>25</v>
      </c>
      <c r="I80" s="79"/>
      <c r="J80" s="60">
        <f t="shared" si="2"/>
        <v>0</v>
      </c>
      <c r="K80" s="58" t="str">
        <f t="shared" si="3"/>
        <v>OK</v>
      </c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 s="55" customFormat="1" x14ac:dyDescent="0.2">
      <c r="A81" s="106"/>
      <c r="B81" s="103"/>
      <c r="C81" s="62">
        <v>8</v>
      </c>
      <c r="D81" s="76" t="s">
        <v>150</v>
      </c>
      <c r="E81" s="77"/>
      <c r="F81" s="84" t="s">
        <v>127</v>
      </c>
      <c r="G81" s="77"/>
      <c r="H81" s="78">
        <v>190</v>
      </c>
      <c r="I81" s="79">
        <v>2</v>
      </c>
      <c r="J81" s="60">
        <f t="shared" si="2"/>
        <v>2</v>
      </c>
      <c r="K81" s="58" t="str">
        <f t="shared" si="3"/>
        <v>OK</v>
      </c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 s="55" customFormat="1" x14ac:dyDescent="0.2">
      <c r="A82" s="106"/>
      <c r="B82" s="103"/>
      <c r="C82" s="62">
        <v>9</v>
      </c>
      <c r="D82" s="76" t="s">
        <v>151</v>
      </c>
      <c r="E82" s="77"/>
      <c r="F82" s="84" t="s">
        <v>149</v>
      </c>
      <c r="G82" s="77"/>
      <c r="H82" s="78">
        <v>35</v>
      </c>
      <c r="I82" s="79"/>
      <c r="J82" s="60">
        <f t="shared" si="2"/>
        <v>0</v>
      </c>
      <c r="K82" s="58" t="str">
        <f t="shared" si="3"/>
        <v>OK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 s="55" customFormat="1" x14ac:dyDescent="0.2">
      <c r="A83" s="106"/>
      <c r="B83" s="103"/>
      <c r="C83" s="62">
        <v>10</v>
      </c>
      <c r="D83" s="76" t="s">
        <v>152</v>
      </c>
      <c r="E83" s="77"/>
      <c r="F83" s="84" t="s">
        <v>153</v>
      </c>
      <c r="G83" s="77"/>
      <c r="H83" s="78">
        <v>50</v>
      </c>
      <c r="I83" s="79">
        <v>5</v>
      </c>
      <c r="J83" s="60">
        <f t="shared" si="2"/>
        <v>5</v>
      </c>
      <c r="K83" s="58" t="str">
        <f t="shared" si="3"/>
        <v>OK</v>
      </c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 s="55" customFormat="1" x14ac:dyDescent="0.2">
      <c r="A84" s="106"/>
      <c r="B84" s="103"/>
      <c r="C84" s="62">
        <v>11</v>
      </c>
      <c r="D84" s="76" t="s">
        <v>154</v>
      </c>
      <c r="E84" s="77"/>
      <c r="F84" s="84" t="s">
        <v>130</v>
      </c>
      <c r="G84" s="77"/>
      <c r="H84" s="78">
        <v>30</v>
      </c>
      <c r="I84" s="79">
        <v>3</v>
      </c>
      <c r="J84" s="60">
        <f t="shared" si="2"/>
        <v>3</v>
      </c>
      <c r="K84" s="58" t="str">
        <f t="shared" si="3"/>
        <v>OK</v>
      </c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 s="55" customFormat="1" x14ac:dyDescent="0.2">
      <c r="A85" s="106"/>
      <c r="B85" s="103"/>
      <c r="C85" s="62">
        <v>12</v>
      </c>
      <c r="D85" s="76" t="s">
        <v>155</v>
      </c>
      <c r="E85" s="77"/>
      <c r="F85" s="84" t="s">
        <v>156</v>
      </c>
      <c r="G85" s="77"/>
      <c r="H85" s="78">
        <v>150</v>
      </c>
      <c r="I85" s="79"/>
      <c r="J85" s="60">
        <f t="shared" si="2"/>
        <v>0</v>
      </c>
      <c r="K85" s="58" t="str">
        <f t="shared" si="3"/>
        <v>OK</v>
      </c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 s="55" customFormat="1" x14ac:dyDescent="0.2">
      <c r="A86" s="106"/>
      <c r="B86" s="103"/>
      <c r="C86" s="62">
        <v>13</v>
      </c>
      <c r="D86" s="76" t="s">
        <v>157</v>
      </c>
      <c r="E86" s="77"/>
      <c r="F86" s="84" t="s">
        <v>127</v>
      </c>
      <c r="G86" s="77"/>
      <c r="H86" s="78">
        <v>100</v>
      </c>
      <c r="I86" s="79"/>
      <c r="J86" s="60">
        <f t="shared" si="2"/>
        <v>0</v>
      </c>
      <c r="K86" s="58" t="str">
        <f t="shared" si="3"/>
        <v>OK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 s="55" customFormat="1" x14ac:dyDescent="0.2">
      <c r="A87" s="106"/>
      <c r="B87" s="103"/>
      <c r="C87" s="62">
        <v>14</v>
      </c>
      <c r="D87" s="76" t="s">
        <v>158</v>
      </c>
      <c r="E87" s="77"/>
      <c r="F87" s="84" t="s">
        <v>130</v>
      </c>
      <c r="G87" s="77"/>
      <c r="H87" s="78">
        <v>50</v>
      </c>
      <c r="I87" s="79"/>
      <c r="J87" s="60">
        <f t="shared" si="2"/>
        <v>0</v>
      </c>
      <c r="K87" s="58" t="str">
        <f t="shared" si="3"/>
        <v>OK</v>
      </c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 s="55" customFormat="1" x14ac:dyDescent="0.2">
      <c r="A88" s="106"/>
      <c r="B88" s="103"/>
      <c r="C88" s="62">
        <v>15</v>
      </c>
      <c r="D88" s="76" t="s">
        <v>159</v>
      </c>
      <c r="E88" s="77"/>
      <c r="F88" s="84" t="s">
        <v>160</v>
      </c>
      <c r="G88" s="77"/>
      <c r="H88" s="78">
        <v>40</v>
      </c>
      <c r="I88" s="79"/>
      <c r="J88" s="60">
        <f t="shared" si="2"/>
        <v>0</v>
      </c>
      <c r="K88" s="58" t="str">
        <f t="shared" si="3"/>
        <v>OK</v>
      </c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 s="55" customFormat="1" x14ac:dyDescent="0.2">
      <c r="A89" s="106"/>
      <c r="B89" s="103"/>
      <c r="C89" s="62">
        <v>16</v>
      </c>
      <c r="D89" s="76" t="s">
        <v>161</v>
      </c>
      <c r="E89" s="77"/>
      <c r="F89" s="84" t="s">
        <v>162</v>
      </c>
      <c r="G89" s="77"/>
      <c r="H89" s="78">
        <v>300</v>
      </c>
      <c r="I89" s="79"/>
      <c r="J89" s="60">
        <f t="shared" si="2"/>
        <v>0</v>
      </c>
      <c r="K89" s="58" t="str">
        <f t="shared" si="3"/>
        <v>OK</v>
      </c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 s="55" customFormat="1" x14ac:dyDescent="0.2">
      <c r="A90" s="106"/>
      <c r="B90" s="103"/>
      <c r="C90" s="62">
        <v>17</v>
      </c>
      <c r="D90" s="76" t="s">
        <v>163</v>
      </c>
      <c r="E90" s="77"/>
      <c r="F90" s="84" t="s">
        <v>160</v>
      </c>
      <c r="G90" s="77"/>
      <c r="H90" s="78">
        <v>40</v>
      </c>
      <c r="I90" s="79"/>
      <c r="J90" s="60">
        <f t="shared" si="2"/>
        <v>0</v>
      </c>
      <c r="K90" s="58" t="str">
        <f t="shared" si="3"/>
        <v>OK</v>
      </c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 s="55" customFormat="1" x14ac:dyDescent="0.2">
      <c r="A91" s="107"/>
      <c r="B91" s="104"/>
      <c r="C91" s="62">
        <v>18</v>
      </c>
      <c r="D91" s="91" t="s">
        <v>164</v>
      </c>
      <c r="E91" s="77"/>
      <c r="F91" s="84" t="s">
        <v>162</v>
      </c>
      <c r="G91" s="77"/>
      <c r="H91" s="78">
        <v>20</v>
      </c>
      <c r="I91" s="79"/>
      <c r="J91" s="60">
        <f t="shared" si="2"/>
        <v>0</v>
      </c>
      <c r="K91" s="58" t="str">
        <f t="shared" si="3"/>
        <v>OK</v>
      </c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 s="55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3"/>
      <c r="H92" s="73">
        <v>20</v>
      </c>
      <c r="I92" s="64"/>
      <c r="J92" s="60">
        <f t="shared" si="2"/>
        <v>0</v>
      </c>
      <c r="K92" s="58" t="str">
        <f t="shared" si="3"/>
        <v>OK</v>
      </c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 s="55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3"/>
      <c r="H93" s="73">
        <v>30</v>
      </c>
      <c r="I93" s="64"/>
      <c r="J93" s="60">
        <f t="shared" si="2"/>
        <v>0</v>
      </c>
      <c r="K93" s="58" t="str">
        <f t="shared" si="3"/>
        <v>OK</v>
      </c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 s="55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3"/>
      <c r="H94" s="73">
        <v>15</v>
      </c>
      <c r="I94" s="64"/>
      <c r="J94" s="60">
        <f t="shared" si="2"/>
        <v>0</v>
      </c>
      <c r="K94" s="58" t="str">
        <f t="shared" si="3"/>
        <v>OK</v>
      </c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 s="55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3"/>
      <c r="H95" s="73">
        <v>128.5</v>
      </c>
      <c r="I95" s="64">
        <v>1</v>
      </c>
      <c r="J95" s="60">
        <f t="shared" si="2"/>
        <v>1</v>
      </c>
      <c r="K95" s="58" t="str">
        <f t="shared" si="3"/>
        <v>OK</v>
      </c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 s="55" customFormat="1" x14ac:dyDescent="0.2">
      <c r="A96" s="102" t="s">
        <v>308</v>
      </c>
      <c r="B96" s="102">
        <v>7</v>
      </c>
      <c r="C96" s="62">
        <v>1</v>
      </c>
      <c r="D96" s="76" t="s">
        <v>169</v>
      </c>
      <c r="E96" s="77"/>
      <c r="F96" s="84" t="s">
        <v>123</v>
      </c>
      <c r="G96" s="77"/>
      <c r="H96" s="78">
        <v>50</v>
      </c>
      <c r="I96" s="79"/>
      <c r="J96" s="60">
        <f t="shared" si="2"/>
        <v>0</v>
      </c>
      <c r="K96" s="58" t="str">
        <f t="shared" si="3"/>
        <v>OK</v>
      </c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 s="55" customFormat="1" x14ac:dyDescent="0.2">
      <c r="A97" s="103"/>
      <c r="B97" s="103"/>
      <c r="C97" s="62">
        <v>2</v>
      </c>
      <c r="D97" s="76" t="s">
        <v>169</v>
      </c>
      <c r="E97" s="77"/>
      <c r="F97" s="84" t="s">
        <v>123</v>
      </c>
      <c r="G97" s="77"/>
      <c r="H97" s="78">
        <v>43</v>
      </c>
      <c r="I97" s="79">
        <v>20</v>
      </c>
      <c r="J97" s="60">
        <f t="shared" si="2"/>
        <v>20</v>
      </c>
      <c r="K97" s="58" t="str">
        <f t="shared" si="3"/>
        <v>OK</v>
      </c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 s="55" customFormat="1" x14ac:dyDescent="0.2">
      <c r="A98" s="104"/>
      <c r="B98" s="104"/>
      <c r="C98" s="62">
        <v>3</v>
      </c>
      <c r="D98" s="76" t="s">
        <v>170</v>
      </c>
      <c r="E98" s="77"/>
      <c r="F98" s="84" t="s">
        <v>171</v>
      </c>
      <c r="G98" s="77"/>
      <c r="H98" s="78">
        <v>60.25</v>
      </c>
      <c r="I98" s="79"/>
      <c r="J98" s="60">
        <f t="shared" si="2"/>
        <v>0</v>
      </c>
      <c r="K98" s="58" t="str">
        <f t="shared" si="3"/>
        <v>OK</v>
      </c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 s="55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3"/>
      <c r="H99" s="73">
        <v>50</v>
      </c>
      <c r="I99" s="64"/>
      <c r="J99" s="60">
        <f t="shared" si="2"/>
        <v>0</v>
      </c>
      <c r="K99" s="58" t="str">
        <f t="shared" si="3"/>
        <v>OK</v>
      </c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 s="55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3"/>
      <c r="H100" s="73">
        <v>10.08</v>
      </c>
      <c r="I100" s="64"/>
      <c r="J100" s="60">
        <f t="shared" si="2"/>
        <v>0</v>
      </c>
      <c r="K100" s="58" t="str">
        <f t="shared" si="3"/>
        <v>OK</v>
      </c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 s="55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3"/>
      <c r="H101" s="73">
        <v>98</v>
      </c>
      <c r="I101" s="64"/>
      <c r="J101" s="60">
        <f t="shared" si="2"/>
        <v>0</v>
      </c>
      <c r="K101" s="58" t="str">
        <f t="shared" si="3"/>
        <v>OK</v>
      </c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 s="55" customFormat="1" x14ac:dyDescent="0.2">
      <c r="A102" s="102" t="s">
        <v>308</v>
      </c>
      <c r="B102" s="102">
        <v>9</v>
      </c>
      <c r="C102" s="62">
        <v>1</v>
      </c>
      <c r="D102" s="76" t="s">
        <v>175</v>
      </c>
      <c r="E102" s="77"/>
      <c r="F102" s="84" t="s">
        <v>176</v>
      </c>
      <c r="G102" s="77"/>
      <c r="H102" s="78">
        <v>220.2</v>
      </c>
      <c r="I102" s="79">
        <v>3</v>
      </c>
      <c r="J102" s="60">
        <f t="shared" si="2"/>
        <v>3</v>
      </c>
      <c r="K102" s="58" t="str">
        <f t="shared" si="3"/>
        <v>OK</v>
      </c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 s="55" customFormat="1" x14ac:dyDescent="0.2">
      <c r="A103" s="103"/>
      <c r="B103" s="103"/>
      <c r="C103" s="62">
        <v>2</v>
      </c>
      <c r="D103" s="76" t="s">
        <v>177</v>
      </c>
      <c r="E103" s="77"/>
      <c r="F103" s="84" t="s">
        <v>176</v>
      </c>
      <c r="G103" s="77"/>
      <c r="H103" s="78">
        <v>223</v>
      </c>
      <c r="I103" s="79">
        <v>3</v>
      </c>
      <c r="J103" s="60">
        <f t="shared" si="2"/>
        <v>3</v>
      </c>
      <c r="K103" s="58" t="str">
        <f t="shared" si="3"/>
        <v>OK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 s="55" customFormat="1" x14ac:dyDescent="0.2">
      <c r="A104" s="104"/>
      <c r="B104" s="104"/>
      <c r="C104" s="62">
        <v>3</v>
      </c>
      <c r="D104" s="76" t="s">
        <v>178</v>
      </c>
      <c r="E104" s="77"/>
      <c r="F104" s="84" t="s">
        <v>176</v>
      </c>
      <c r="G104" s="77"/>
      <c r="H104" s="78">
        <v>223</v>
      </c>
      <c r="I104" s="79">
        <v>3</v>
      </c>
      <c r="J104" s="60">
        <f t="shared" si="2"/>
        <v>3</v>
      </c>
      <c r="K104" s="58" t="str">
        <f t="shared" si="3"/>
        <v>OK</v>
      </c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 s="55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3"/>
      <c r="H105" s="73">
        <v>189</v>
      </c>
      <c r="I105" s="64"/>
      <c r="J105" s="60">
        <f t="shared" si="2"/>
        <v>0</v>
      </c>
      <c r="K105" s="58" t="str">
        <f t="shared" si="3"/>
        <v>OK</v>
      </c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 s="55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3"/>
      <c r="H106" s="73">
        <v>177.8</v>
      </c>
      <c r="I106" s="64"/>
      <c r="J106" s="60">
        <f t="shared" si="2"/>
        <v>0</v>
      </c>
      <c r="K106" s="58" t="str">
        <f t="shared" si="3"/>
        <v>OK</v>
      </c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 s="55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3"/>
      <c r="H107" s="73">
        <v>202.7</v>
      </c>
      <c r="I107" s="64"/>
      <c r="J107" s="60">
        <f t="shared" si="2"/>
        <v>0</v>
      </c>
      <c r="K107" s="58" t="str">
        <f t="shared" si="3"/>
        <v>OK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 s="55" customFormat="1" x14ac:dyDescent="0.2">
      <c r="A108" s="102" t="s">
        <v>310</v>
      </c>
      <c r="B108" s="102">
        <v>11</v>
      </c>
      <c r="C108" s="62">
        <v>1</v>
      </c>
      <c r="D108" s="76" t="s">
        <v>184</v>
      </c>
      <c r="E108" s="77"/>
      <c r="F108" s="84" t="s">
        <v>185</v>
      </c>
      <c r="G108" s="77"/>
      <c r="H108" s="78">
        <v>189.43</v>
      </c>
      <c r="I108" s="79"/>
      <c r="J108" s="60">
        <f t="shared" si="2"/>
        <v>0</v>
      </c>
      <c r="K108" s="58" t="str">
        <f t="shared" si="3"/>
        <v>OK</v>
      </c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 s="55" customFormat="1" x14ac:dyDescent="0.2">
      <c r="A109" s="103"/>
      <c r="B109" s="103"/>
      <c r="C109" s="62">
        <v>2</v>
      </c>
      <c r="D109" s="76" t="s">
        <v>186</v>
      </c>
      <c r="E109" s="77"/>
      <c r="F109" s="84" t="s">
        <v>187</v>
      </c>
      <c r="G109" s="77"/>
      <c r="H109" s="78">
        <v>190.57</v>
      </c>
      <c r="I109" s="79"/>
      <c r="J109" s="60">
        <f t="shared" si="2"/>
        <v>0</v>
      </c>
      <c r="K109" s="58" t="str">
        <f t="shared" si="3"/>
        <v>OK</v>
      </c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 s="55" customFormat="1" x14ac:dyDescent="0.2">
      <c r="A110" s="103"/>
      <c r="B110" s="103"/>
      <c r="C110" s="62">
        <v>3</v>
      </c>
      <c r="D110" s="76" t="s">
        <v>188</v>
      </c>
      <c r="E110" s="77"/>
      <c r="F110" s="84" t="s">
        <v>187</v>
      </c>
      <c r="G110" s="77"/>
      <c r="H110" s="78">
        <v>184.77</v>
      </c>
      <c r="I110" s="79"/>
      <c r="J110" s="60">
        <f t="shared" si="2"/>
        <v>0</v>
      </c>
      <c r="K110" s="58" t="str">
        <f t="shared" si="3"/>
        <v>OK</v>
      </c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 s="55" customFormat="1" x14ac:dyDescent="0.2">
      <c r="A111" s="103"/>
      <c r="B111" s="103"/>
      <c r="C111" s="62">
        <v>4</v>
      </c>
      <c r="D111" s="76" t="s">
        <v>188</v>
      </c>
      <c r="E111" s="77"/>
      <c r="F111" s="84" t="s">
        <v>187</v>
      </c>
      <c r="G111" s="77"/>
      <c r="H111" s="78">
        <v>153.79</v>
      </c>
      <c r="I111" s="79"/>
      <c r="J111" s="60">
        <f t="shared" si="2"/>
        <v>0</v>
      </c>
      <c r="K111" s="58" t="str">
        <f t="shared" si="3"/>
        <v>OK</v>
      </c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 s="55" customFormat="1" x14ac:dyDescent="0.2">
      <c r="A112" s="103"/>
      <c r="B112" s="103"/>
      <c r="C112" s="62">
        <v>5</v>
      </c>
      <c r="D112" s="76" t="s">
        <v>189</v>
      </c>
      <c r="E112" s="77"/>
      <c r="F112" s="84" t="s">
        <v>190</v>
      </c>
      <c r="G112" s="77"/>
      <c r="H112" s="78">
        <v>205.27</v>
      </c>
      <c r="I112" s="79"/>
      <c r="J112" s="60">
        <f t="shared" si="2"/>
        <v>0</v>
      </c>
      <c r="K112" s="58" t="str">
        <f t="shared" si="3"/>
        <v>OK</v>
      </c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 s="55" customFormat="1" x14ac:dyDescent="0.2">
      <c r="A113" s="103"/>
      <c r="B113" s="103"/>
      <c r="C113" s="62">
        <v>6</v>
      </c>
      <c r="D113" s="76" t="s">
        <v>191</v>
      </c>
      <c r="E113" s="77"/>
      <c r="F113" s="84" t="s">
        <v>187</v>
      </c>
      <c r="G113" s="77"/>
      <c r="H113" s="78">
        <v>172.93</v>
      </c>
      <c r="I113" s="79"/>
      <c r="J113" s="60">
        <f t="shared" si="2"/>
        <v>0</v>
      </c>
      <c r="K113" s="58" t="str">
        <f t="shared" si="3"/>
        <v>OK</v>
      </c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 s="55" customFormat="1" x14ac:dyDescent="0.2">
      <c r="A114" s="103"/>
      <c r="B114" s="103"/>
      <c r="C114" s="62">
        <v>7</v>
      </c>
      <c r="D114" s="76" t="s">
        <v>192</v>
      </c>
      <c r="E114" s="77"/>
      <c r="F114" s="84" t="s">
        <v>190</v>
      </c>
      <c r="G114" s="77"/>
      <c r="H114" s="78">
        <v>138.35</v>
      </c>
      <c r="I114" s="79"/>
      <c r="J114" s="60">
        <f t="shared" si="2"/>
        <v>0</v>
      </c>
      <c r="K114" s="58" t="str">
        <f t="shared" si="3"/>
        <v>OK</v>
      </c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 s="55" customFormat="1" x14ac:dyDescent="0.2">
      <c r="A115" s="103"/>
      <c r="B115" s="103"/>
      <c r="C115" s="62">
        <v>8</v>
      </c>
      <c r="D115" s="76" t="s">
        <v>193</v>
      </c>
      <c r="E115" s="77"/>
      <c r="F115" s="84" t="s">
        <v>187</v>
      </c>
      <c r="G115" s="77"/>
      <c r="H115" s="78">
        <v>50.38</v>
      </c>
      <c r="I115" s="79"/>
      <c r="J115" s="60">
        <f t="shared" si="2"/>
        <v>0</v>
      </c>
      <c r="K115" s="58" t="str">
        <f t="shared" si="3"/>
        <v>OK</v>
      </c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 s="55" customFormat="1" x14ac:dyDescent="0.2">
      <c r="A116" s="103"/>
      <c r="B116" s="103"/>
      <c r="C116" s="62">
        <v>9</v>
      </c>
      <c r="D116" s="76" t="s">
        <v>194</v>
      </c>
      <c r="E116" s="77"/>
      <c r="F116" s="84" t="s">
        <v>187</v>
      </c>
      <c r="G116" s="77"/>
      <c r="H116" s="78">
        <v>50.38</v>
      </c>
      <c r="I116" s="79"/>
      <c r="J116" s="60">
        <f t="shared" si="2"/>
        <v>0</v>
      </c>
      <c r="K116" s="58" t="str">
        <f t="shared" si="3"/>
        <v>OK</v>
      </c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 s="55" customFormat="1" x14ac:dyDescent="0.2">
      <c r="A117" s="103"/>
      <c r="B117" s="103"/>
      <c r="C117" s="62">
        <v>10</v>
      </c>
      <c r="D117" s="76" t="s">
        <v>195</v>
      </c>
      <c r="E117" s="77"/>
      <c r="F117" s="84" t="s">
        <v>187</v>
      </c>
      <c r="G117" s="77"/>
      <c r="H117" s="78">
        <v>169.91</v>
      </c>
      <c r="I117" s="79"/>
      <c r="J117" s="60">
        <f t="shared" si="2"/>
        <v>0</v>
      </c>
      <c r="K117" s="58" t="str">
        <f t="shared" si="3"/>
        <v>OK</v>
      </c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 s="55" customFormat="1" x14ac:dyDescent="0.2">
      <c r="A118" s="104"/>
      <c r="B118" s="104"/>
      <c r="C118" s="62">
        <v>11</v>
      </c>
      <c r="D118" s="76" t="s">
        <v>196</v>
      </c>
      <c r="E118" s="77"/>
      <c r="F118" s="84" t="s">
        <v>185</v>
      </c>
      <c r="G118" s="77"/>
      <c r="H118" s="78">
        <v>157.86000000000001</v>
      </c>
      <c r="I118" s="79"/>
      <c r="J118" s="60">
        <f t="shared" si="2"/>
        <v>0</v>
      </c>
      <c r="K118" s="58" t="str">
        <f t="shared" si="3"/>
        <v>OK</v>
      </c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 s="55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3"/>
      <c r="H119" s="73"/>
      <c r="I119" s="64"/>
      <c r="J119" s="60">
        <f t="shared" si="2"/>
        <v>0</v>
      </c>
      <c r="K119" s="58" t="str">
        <f t="shared" si="3"/>
        <v>OK</v>
      </c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s="55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3"/>
      <c r="H120" s="73"/>
      <c r="I120" s="64"/>
      <c r="J120" s="60">
        <f t="shared" si="2"/>
        <v>0</v>
      </c>
      <c r="K120" s="58" t="str">
        <f t="shared" si="3"/>
        <v>OK</v>
      </c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 s="55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3"/>
      <c r="H121" s="73"/>
      <c r="I121" s="64"/>
      <c r="J121" s="60">
        <f t="shared" si="2"/>
        <v>0</v>
      </c>
      <c r="K121" s="58" t="str">
        <f t="shared" si="3"/>
        <v>OK</v>
      </c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 s="55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3"/>
      <c r="H122" s="73"/>
      <c r="I122" s="64"/>
      <c r="J122" s="60">
        <f t="shared" si="2"/>
        <v>0</v>
      </c>
      <c r="K122" s="58" t="str">
        <f t="shared" si="3"/>
        <v>OK</v>
      </c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 s="55" customFormat="1" x14ac:dyDescent="0.2">
      <c r="A123" s="102" t="s">
        <v>310</v>
      </c>
      <c r="B123" s="102">
        <v>13</v>
      </c>
      <c r="C123" s="62">
        <v>1</v>
      </c>
      <c r="D123" s="76" t="s">
        <v>198</v>
      </c>
      <c r="E123" s="77"/>
      <c r="F123" s="84" t="s">
        <v>199</v>
      </c>
      <c r="G123" s="77"/>
      <c r="H123" s="78">
        <v>21.04</v>
      </c>
      <c r="I123" s="79"/>
      <c r="J123" s="60">
        <f t="shared" si="2"/>
        <v>0</v>
      </c>
      <c r="K123" s="58" t="str">
        <f t="shared" si="3"/>
        <v>OK</v>
      </c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 s="55" customFormat="1" x14ac:dyDescent="0.2">
      <c r="A124" s="103"/>
      <c r="B124" s="103"/>
      <c r="C124" s="62">
        <v>2</v>
      </c>
      <c r="D124" s="76" t="s">
        <v>200</v>
      </c>
      <c r="E124" s="77"/>
      <c r="F124" s="84" t="s">
        <v>114</v>
      </c>
      <c r="G124" s="77"/>
      <c r="H124" s="78">
        <v>27.8</v>
      </c>
      <c r="I124" s="79"/>
      <c r="J124" s="60">
        <f t="shared" si="2"/>
        <v>0</v>
      </c>
      <c r="K124" s="58" t="str">
        <f t="shared" si="3"/>
        <v>OK</v>
      </c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 s="55" customFormat="1" x14ac:dyDescent="0.2">
      <c r="A125" s="103"/>
      <c r="B125" s="103"/>
      <c r="C125" s="62">
        <v>3</v>
      </c>
      <c r="D125" s="76" t="s">
        <v>201</v>
      </c>
      <c r="E125" s="77"/>
      <c r="F125" s="84" t="s">
        <v>202</v>
      </c>
      <c r="G125" s="77"/>
      <c r="H125" s="78">
        <v>83.48</v>
      </c>
      <c r="I125" s="79">
        <v>2</v>
      </c>
      <c r="J125" s="60">
        <f t="shared" si="2"/>
        <v>2</v>
      </c>
      <c r="K125" s="58" t="str">
        <f t="shared" si="3"/>
        <v>OK</v>
      </c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 s="55" customFormat="1" x14ac:dyDescent="0.2">
      <c r="A126" s="103"/>
      <c r="B126" s="103"/>
      <c r="C126" s="62">
        <v>4</v>
      </c>
      <c r="D126" s="76" t="s">
        <v>203</v>
      </c>
      <c r="E126" s="77"/>
      <c r="F126" s="84" t="s">
        <v>114</v>
      </c>
      <c r="G126" s="77"/>
      <c r="H126" s="78">
        <v>124.82</v>
      </c>
      <c r="I126" s="79"/>
      <c r="J126" s="60">
        <f t="shared" si="2"/>
        <v>0</v>
      </c>
      <c r="K126" s="58" t="str">
        <f t="shared" si="3"/>
        <v>OK</v>
      </c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 s="55" customFormat="1" x14ac:dyDescent="0.2">
      <c r="A127" s="103"/>
      <c r="B127" s="103"/>
      <c r="C127" s="62">
        <v>5</v>
      </c>
      <c r="D127" s="76" t="s">
        <v>203</v>
      </c>
      <c r="E127" s="77"/>
      <c r="F127" s="84" t="s">
        <v>114</v>
      </c>
      <c r="G127" s="77"/>
      <c r="H127" s="78">
        <v>77.25</v>
      </c>
      <c r="I127" s="79"/>
      <c r="J127" s="60">
        <f t="shared" si="2"/>
        <v>0</v>
      </c>
      <c r="K127" s="58" t="str">
        <f t="shared" si="3"/>
        <v>OK</v>
      </c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 s="55" customFormat="1" x14ac:dyDescent="0.2">
      <c r="A128" s="103"/>
      <c r="B128" s="103"/>
      <c r="C128" s="62">
        <v>6</v>
      </c>
      <c r="D128" s="76" t="s">
        <v>203</v>
      </c>
      <c r="E128" s="77"/>
      <c r="F128" s="84" t="s">
        <v>114</v>
      </c>
      <c r="G128" s="77"/>
      <c r="H128" s="78">
        <v>69.66</v>
      </c>
      <c r="I128" s="79"/>
      <c r="J128" s="60">
        <f t="shared" si="2"/>
        <v>0</v>
      </c>
      <c r="K128" s="58" t="str">
        <f t="shared" si="3"/>
        <v>OK</v>
      </c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 s="55" customFormat="1" x14ac:dyDescent="0.2">
      <c r="A129" s="103"/>
      <c r="B129" s="103"/>
      <c r="C129" s="62">
        <v>7</v>
      </c>
      <c r="D129" s="76" t="s">
        <v>204</v>
      </c>
      <c r="E129" s="77"/>
      <c r="F129" s="84" t="s">
        <v>205</v>
      </c>
      <c r="G129" s="77"/>
      <c r="H129" s="78">
        <v>114.98</v>
      </c>
      <c r="I129" s="79"/>
      <c r="J129" s="60">
        <f t="shared" si="2"/>
        <v>0</v>
      </c>
      <c r="K129" s="58" t="str">
        <f t="shared" si="3"/>
        <v>OK</v>
      </c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 s="55" customFormat="1" x14ac:dyDescent="0.2">
      <c r="A130" s="103"/>
      <c r="B130" s="103"/>
      <c r="C130" s="62">
        <v>8</v>
      </c>
      <c r="D130" s="76" t="s">
        <v>206</v>
      </c>
      <c r="E130" s="77"/>
      <c r="F130" s="84" t="s">
        <v>207</v>
      </c>
      <c r="G130" s="77"/>
      <c r="H130" s="78">
        <v>148.52000000000001</v>
      </c>
      <c r="I130" s="79"/>
      <c r="J130" s="60">
        <f t="shared" si="2"/>
        <v>0</v>
      </c>
      <c r="K130" s="58" t="str">
        <f t="shared" si="3"/>
        <v>OK</v>
      </c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 s="55" customFormat="1" x14ac:dyDescent="0.2">
      <c r="A131" s="103"/>
      <c r="B131" s="103"/>
      <c r="C131" s="62">
        <v>9</v>
      </c>
      <c r="D131" s="76" t="s">
        <v>208</v>
      </c>
      <c r="E131" s="77"/>
      <c r="F131" s="84" t="s">
        <v>209</v>
      </c>
      <c r="G131" s="77"/>
      <c r="H131" s="78">
        <v>5.6</v>
      </c>
      <c r="I131" s="79">
        <v>2</v>
      </c>
      <c r="J131" s="60">
        <f t="shared" si="2"/>
        <v>2</v>
      </c>
      <c r="K131" s="58" t="str">
        <f t="shared" si="3"/>
        <v>OK</v>
      </c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 s="55" customFormat="1" x14ac:dyDescent="0.2">
      <c r="A132" s="103"/>
      <c r="B132" s="103"/>
      <c r="C132" s="62">
        <v>10</v>
      </c>
      <c r="D132" s="76" t="s">
        <v>210</v>
      </c>
      <c r="E132" s="77"/>
      <c r="F132" s="84" t="s">
        <v>211</v>
      </c>
      <c r="G132" s="77"/>
      <c r="H132" s="78">
        <v>5.08</v>
      </c>
      <c r="I132" s="79"/>
      <c r="J132" s="60">
        <f t="shared" ref="J132:J195" si="4">I132-(L132+M132+N132+O132+P132+Q132+R132+S132+T132+U132+V132+W132)</f>
        <v>0</v>
      </c>
      <c r="K132" s="58" t="str">
        <f t="shared" ref="K132:K195" si="5">IF(J132&lt;0,"ATENÇÃO","OK")</f>
        <v>OK</v>
      </c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 s="55" customFormat="1" x14ac:dyDescent="0.2">
      <c r="A133" s="103"/>
      <c r="B133" s="103"/>
      <c r="C133" s="62">
        <v>11</v>
      </c>
      <c r="D133" s="76" t="s">
        <v>212</v>
      </c>
      <c r="E133" s="77"/>
      <c r="F133" s="84" t="s">
        <v>199</v>
      </c>
      <c r="G133" s="77"/>
      <c r="H133" s="78">
        <v>169.9</v>
      </c>
      <c r="I133" s="79"/>
      <c r="J133" s="60">
        <f t="shared" si="4"/>
        <v>0</v>
      </c>
      <c r="K133" s="58" t="str">
        <f t="shared" si="5"/>
        <v>OK</v>
      </c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 s="55" customFormat="1" x14ac:dyDescent="0.2">
      <c r="A134" s="103"/>
      <c r="B134" s="103"/>
      <c r="C134" s="62">
        <v>12</v>
      </c>
      <c r="D134" s="76" t="s">
        <v>213</v>
      </c>
      <c r="E134" s="77"/>
      <c r="F134" s="84" t="s">
        <v>214</v>
      </c>
      <c r="G134" s="77"/>
      <c r="H134" s="78">
        <v>19.39</v>
      </c>
      <c r="I134" s="79"/>
      <c r="J134" s="60">
        <f t="shared" si="4"/>
        <v>0</v>
      </c>
      <c r="K134" s="58" t="str">
        <f t="shared" si="5"/>
        <v>OK</v>
      </c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 s="55" customFormat="1" x14ac:dyDescent="0.2">
      <c r="A135" s="104"/>
      <c r="B135" s="104"/>
      <c r="C135" s="62">
        <v>13</v>
      </c>
      <c r="D135" s="76" t="s">
        <v>215</v>
      </c>
      <c r="E135" s="77"/>
      <c r="F135" s="84" t="s">
        <v>216</v>
      </c>
      <c r="G135" s="77"/>
      <c r="H135" s="78">
        <v>25.91</v>
      </c>
      <c r="I135" s="79"/>
      <c r="J135" s="60">
        <f t="shared" si="4"/>
        <v>0</v>
      </c>
      <c r="K135" s="58" t="str">
        <f t="shared" si="5"/>
        <v>OK</v>
      </c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 s="55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3"/>
      <c r="H136" s="73">
        <v>61.24</v>
      </c>
      <c r="I136" s="64"/>
      <c r="J136" s="60">
        <f t="shared" si="4"/>
        <v>0</v>
      </c>
      <c r="K136" s="58" t="str">
        <f t="shared" si="5"/>
        <v>OK</v>
      </c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 s="55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3"/>
      <c r="H137" s="73">
        <v>143.59</v>
      </c>
      <c r="I137" s="64"/>
      <c r="J137" s="60">
        <f t="shared" si="4"/>
        <v>0</v>
      </c>
      <c r="K137" s="58" t="str">
        <f t="shared" si="5"/>
        <v>OK</v>
      </c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 s="55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3"/>
      <c r="H138" s="73">
        <v>143.59</v>
      </c>
      <c r="I138" s="64"/>
      <c r="J138" s="60">
        <f t="shared" si="4"/>
        <v>0</v>
      </c>
      <c r="K138" s="58" t="str">
        <f t="shared" si="5"/>
        <v>OK</v>
      </c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 s="55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3"/>
      <c r="H139" s="73">
        <v>114</v>
      </c>
      <c r="I139" s="64"/>
      <c r="J139" s="60">
        <f t="shared" si="4"/>
        <v>0</v>
      </c>
      <c r="K139" s="58" t="str">
        <f t="shared" si="5"/>
        <v>OK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 s="55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3"/>
      <c r="H140" s="73">
        <v>61.95</v>
      </c>
      <c r="I140" s="64"/>
      <c r="J140" s="60">
        <f t="shared" si="4"/>
        <v>0</v>
      </c>
      <c r="K140" s="58" t="str">
        <f t="shared" si="5"/>
        <v>OK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 s="55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3"/>
      <c r="H141" s="73">
        <v>65.17</v>
      </c>
      <c r="I141" s="64"/>
      <c r="J141" s="60">
        <f t="shared" si="4"/>
        <v>0</v>
      </c>
      <c r="K141" s="58" t="str">
        <f t="shared" si="5"/>
        <v>OK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 s="55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3"/>
      <c r="H142" s="73">
        <v>62.11</v>
      </c>
      <c r="I142" s="64"/>
      <c r="J142" s="60">
        <f t="shared" si="4"/>
        <v>0</v>
      </c>
      <c r="K142" s="58" t="str">
        <f t="shared" si="5"/>
        <v>OK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 s="55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3"/>
      <c r="H143" s="73">
        <v>24.37</v>
      </c>
      <c r="I143" s="64"/>
      <c r="J143" s="60">
        <f t="shared" si="4"/>
        <v>0</v>
      </c>
      <c r="K143" s="58" t="str">
        <f t="shared" si="5"/>
        <v>OK</v>
      </c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 s="55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3"/>
      <c r="H144" s="73">
        <v>35.25</v>
      </c>
      <c r="I144" s="64"/>
      <c r="J144" s="60">
        <f t="shared" si="4"/>
        <v>0</v>
      </c>
      <c r="K144" s="58" t="str">
        <f t="shared" si="5"/>
        <v>OK</v>
      </c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 s="55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3"/>
      <c r="H145" s="73">
        <v>49.74</v>
      </c>
      <c r="I145" s="64"/>
      <c r="J145" s="60">
        <f t="shared" si="4"/>
        <v>0</v>
      </c>
      <c r="K145" s="58" t="str">
        <f t="shared" si="5"/>
        <v>OK</v>
      </c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 s="55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3"/>
      <c r="H146" s="73">
        <v>122.6</v>
      </c>
      <c r="I146" s="64"/>
      <c r="J146" s="60">
        <f t="shared" si="4"/>
        <v>0</v>
      </c>
      <c r="K146" s="58" t="str">
        <f t="shared" si="5"/>
        <v>OK</v>
      </c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 s="55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3"/>
      <c r="H147" s="73">
        <v>115.69</v>
      </c>
      <c r="I147" s="64"/>
      <c r="J147" s="60">
        <f t="shared" si="4"/>
        <v>0</v>
      </c>
      <c r="K147" s="58" t="str">
        <f t="shared" si="5"/>
        <v>OK</v>
      </c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 s="55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3"/>
      <c r="H148" s="73">
        <v>111.95</v>
      </c>
      <c r="I148" s="64"/>
      <c r="J148" s="60">
        <f t="shared" si="4"/>
        <v>0</v>
      </c>
      <c r="K148" s="58" t="str">
        <f t="shared" si="5"/>
        <v>OK</v>
      </c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 s="55" customFormat="1" x14ac:dyDescent="0.2">
      <c r="A149" s="102"/>
      <c r="B149" s="102">
        <v>15</v>
      </c>
      <c r="C149" s="62">
        <v>1</v>
      </c>
      <c r="D149" s="76" t="s">
        <v>197</v>
      </c>
      <c r="E149" s="77"/>
      <c r="F149" s="84"/>
      <c r="G149" s="77"/>
      <c r="H149" s="78"/>
      <c r="I149" s="79"/>
      <c r="J149" s="60">
        <f t="shared" si="4"/>
        <v>0</v>
      </c>
      <c r="K149" s="58" t="str">
        <f t="shared" si="5"/>
        <v>OK</v>
      </c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 s="55" customFormat="1" x14ac:dyDescent="0.2">
      <c r="A150" s="103"/>
      <c r="B150" s="103"/>
      <c r="C150" s="62">
        <v>2</v>
      </c>
      <c r="D150" s="76" t="s">
        <v>197</v>
      </c>
      <c r="E150" s="77"/>
      <c r="F150" s="84"/>
      <c r="G150" s="77"/>
      <c r="H150" s="78"/>
      <c r="I150" s="79"/>
      <c r="J150" s="60">
        <f t="shared" si="4"/>
        <v>0</v>
      </c>
      <c r="K150" s="58" t="str">
        <f t="shared" si="5"/>
        <v>OK</v>
      </c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 s="55" customFormat="1" x14ac:dyDescent="0.2">
      <c r="A151" s="103"/>
      <c r="B151" s="103"/>
      <c r="C151" s="62">
        <v>3</v>
      </c>
      <c r="D151" s="76" t="s">
        <v>197</v>
      </c>
      <c r="E151" s="77"/>
      <c r="F151" s="84"/>
      <c r="G151" s="77"/>
      <c r="H151" s="78"/>
      <c r="I151" s="79"/>
      <c r="J151" s="60">
        <f t="shared" si="4"/>
        <v>0</v>
      </c>
      <c r="K151" s="58" t="str">
        <f t="shared" si="5"/>
        <v>OK</v>
      </c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 s="55" customFormat="1" x14ac:dyDescent="0.2">
      <c r="A152" s="104"/>
      <c r="B152" s="104"/>
      <c r="C152" s="62">
        <v>4</v>
      </c>
      <c r="D152" s="76" t="s">
        <v>197</v>
      </c>
      <c r="E152" s="77"/>
      <c r="F152" s="84"/>
      <c r="G152" s="77"/>
      <c r="H152" s="78"/>
      <c r="I152" s="79"/>
      <c r="J152" s="60">
        <f t="shared" si="4"/>
        <v>0</v>
      </c>
      <c r="K152" s="58" t="str">
        <f t="shared" si="5"/>
        <v>OK</v>
      </c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 s="55" customFormat="1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3"/>
      <c r="H153" s="73">
        <v>73.19</v>
      </c>
      <c r="I153" s="64"/>
      <c r="J153" s="60">
        <f t="shared" si="4"/>
        <v>0</v>
      </c>
      <c r="K153" s="58" t="str">
        <f t="shared" si="5"/>
        <v>OK</v>
      </c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 s="55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3"/>
      <c r="H154" s="73">
        <v>20.46</v>
      </c>
      <c r="I154" s="64"/>
      <c r="J154" s="60">
        <f t="shared" si="4"/>
        <v>0</v>
      </c>
      <c r="K154" s="58" t="str">
        <f t="shared" si="5"/>
        <v>OK</v>
      </c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 s="55" customFormat="1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3"/>
      <c r="H155" s="73">
        <v>105.24</v>
      </c>
      <c r="I155" s="64"/>
      <c r="J155" s="60">
        <f t="shared" si="4"/>
        <v>0</v>
      </c>
      <c r="K155" s="58" t="str">
        <f t="shared" si="5"/>
        <v>OK</v>
      </c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 s="55" customFormat="1" x14ac:dyDescent="0.2">
      <c r="A156" s="102" t="s">
        <v>308</v>
      </c>
      <c r="B156" s="102">
        <v>17</v>
      </c>
      <c r="C156" s="62">
        <v>1</v>
      </c>
      <c r="D156" s="76" t="s">
        <v>237</v>
      </c>
      <c r="E156" s="77"/>
      <c r="F156" s="84" t="s">
        <v>238</v>
      </c>
      <c r="G156" s="77"/>
      <c r="H156" s="78">
        <v>79.19</v>
      </c>
      <c r="I156" s="79">
        <v>1</v>
      </c>
      <c r="J156" s="60">
        <f t="shared" si="4"/>
        <v>1</v>
      </c>
      <c r="K156" s="58" t="str">
        <f t="shared" si="5"/>
        <v>OK</v>
      </c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 s="55" customFormat="1" x14ac:dyDescent="0.2">
      <c r="A157" s="104"/>
      <c r="B157" s="104"/>
      <c r="C157" s="62">
        <v>2</v>
      </c>
      <c r="D157" s="76" t="s">
        <v>239</v>
      </c>
      <c r="E157" s="77"/>
      <c r="F157" s="84" t="s">
        <v>238</v>
      </c>
      <c r="G157" s="77"/>
      <c r="H157" s="78">
        <v>2101.9</v>
      </c>
      <c r="I157" s="79"/>
      <c r="J157" s="60">
        <f t="shared" si="4"/>
        <v>0</v>
      </c>
      <c r="K157" s="58" t="str">
        <f t="shared" si="5"/>
        <v>OK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 s="55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3"/>
      <c r="H158" s="73">
        <v>45</v>
      </c>
      <c r="I158" s="64"/>
      <c r="J158" s="60">
        <f t="shared" si="4"/>
        <v>0</v>
      </c>
      <c r="K158" s="58" t="str">
        <f t="shared" si="5"/>
        <v>OK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 s="55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3"/>
      <c r="H159" s="73">
        <v>67.37</v>
      </c>
      <c r="I159" s="64">
        <v>2</v>
      </c>
      <c r="J159" s="60">
        <f t="shared" si="4"/>
        <v>2</v>
      </c>
      <c r="K159" s="58" t="str">
        <f t="shared" si="5"/>
        <v>OK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 s="55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3"/>
      <c r="H160" s="73">
        <v>95.1</v>
      </c>
      <c r="I160" s="64">
        <v>2</v>
      </c>
      <c r="J160" s="60">
        <f t="shared" si="4"/>
        <v>2</v>
      </c>
      <c r="K160" s="58" t="str">
        <f t="shared" si="5"/>
        <v>OK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 s="55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3"/>
      <c r="H161" s="73">
        <v>109.9</v>
      </c>
      <c r="I161" s="64"/>
      <c r="J161" s="60">
        <f t="shared" si="4"/>
        <v>0</v>
      </c>
      <c r="K161" s="58" t="str">
        <f t="shared" si="5"/>
        <v>OK</v>
      </c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 s="55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3"/>
      <c r="H162" s="73">
        <v>10</v>
      </c>
      <c r="I162" s="64"/>
      <c r="J162" s="60">
        <f t="shared" si="4"/>
        <v>0</v>
      </c>
      <c r="K162" s="58" t="str">
        <f t="shared" si="5"/>
        <v>OK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 s="55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3"/>
      <c r="H163" s="73">
        <v>13.47</v>
      </c>
      <c r="I163" s="64"/>
      <c r="J163" s="60">
        <f t="shared" si="4"/>
        <v>0</v>
      </c>
      <c r="K163" s="58" t="str">
        <f t="shared" si="5"/>
        <v>OK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 s="55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3"/>
      <c r="H164" s="73">
        <v>30</v>
      </c>
      <c r="I164" s="64"/>
      <c r="J164" s="60">
        <f t="shared" si="4"/>
        <v>0</v>
      </c>
      <c r="K164" s="58" t="str">
        <f t="shared" si="5"/>
        <v>OK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 s="55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3"/>
      <c r="H165" s="73">
        <v>37.630000000000003</v>
      </c>
      <c r="I165" s="64"/>
      <c r="J165" s="60">
        <f t="shared" si="4"/>
        <v>0</v>
      </c>
      <c r="K165" s="58" t="str">
        <f t="shared" si="5"/>
        <v>OK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 s="55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3"/>
      <c r="H166" s="73">
        <v>47.3</v>
      </c>
      <c r="I166" s="64"/>
      <c r="J166" s="60">
        <f t="shared" si="4"/>
        <v>0</v>
      </c>
      <c r="K166" s="58" t="str">
        <f t="shared" si="5"/>
        <v>OK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 s="55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3"/>
      <c r="H167" s="73">
        <v>73.27</v>
      </c>
      <c r="I167" s="64"/>
      <c r="J167" s="60">
        <f t="shared" si="4"/>
        <v>0</v>
      </c>
      <c r="K167" s="58" t="str">
        <f t="shared" si="5"/>
        <v>OK</v>
      </c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 s="55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3"/>
      <c r="H168" s="73">
        <v>300</v>
      </c>
      <c r="I168" s="64"/>
      <c r="J168" s="60">
        <f t="shared" si="4"/>
        <v>0</v>
      </c>
      <c r="K168" s="58" t="str">
        <f t="shared" si="5"/>
        <v>OK</v>
      </c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 s="55" customFormat="1" x14ac:dyDescent="0.2">
      <c r="A169" s="102" t="s">
        <v>310</v>
      </c>
      <c r="B169" s="102">
        <v>19</v>
      </c>
      <c r="C169" s="62">
        <v>1</v>
      </c>
      <c r="D169" s="91" t="s">
        <v>252</v>
      </c>
      <c r="E169" s="77"/>
      <c r="F169" s="84" t="s">
        <v>199</v>
      </c>
      <c r="G169" s="77"/>
      <c r="H169" s="78">
        <v>114.9</v>
      </c>
      <c r="I169" s="79"/>
      <c r="J169" s="60">
        <f t="shared" si="4"/>
        <v>0</v>
      </c>
      <c r="K169" s="58" t="str">
        <f t="shared" si="5"/>
        <v>OK</v>
      </c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 s="55" customFormat="1" x14ac:dyDescent="0.2">
      <c r="A170" s="103"/>
      <c r="B170" s="103"/>
      <c r="C170" s="62">
        <v>2</v>
      </c>
      <c r="D170" s="91" t="s">
        <v>253</v>
      </c>
      <c r="E170" s="77"/>
      <c r="F170" s="84" t="s">
        <v>254</v>
      </c>
      <c r="G170" s="77"/>
      <c r="H170" s="78">
        <v>365.51</v>
      </c>
      <c r="I170" s="79">
        <v>1</v>
      </c>
      <c r="J170" s="60">
        <f t="shared" si="4"/>
        <v>1</v>
      </c>
      <c r="K170" s="58" t="str">
        <f t="shared" si="5"/>
        <v>OK</v>
      </c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 s="55" customFormat="1" x14ac:dyDescent="0.2">
      <c r="A171" s="103"/>
      <c r="B171" s="103"/>
      <c r="C171" s="62">
        <v>3</v>
      </c>
      <c r="D171" s="91" t="s">
        <v>255</v>
      </c>
      <c r="E171" s="77"/>
      <c r="F171" s="84" t="s">
        <v>256</v>
      </c>
      <c r="G171" s="77"/>
      <c r="H171" s="78">
        <v>1937.55</v>
      </c>
      <c r="I171" s="79"/>
      <c r="J171" s="60">
        <f t="shared" si="4"/>
        <v>0</v>
      </c>
      <c r="K171" s="58" t="str">
        <f t="shared" si="5"/>
        <v>OK</v>
      </c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 s="55" customFormat="1" x14ac:dyDescent="0.2">
      <c r="A172" s="103"/>
      <c r="B172" s="103"/>
      <c r="C172" s="62">
        <v>4</v>
      </c>
      <c r="D172" s="76" t="s">
        <v>257</v>
      </c>
      <c r="E172" s="77"/>
      <c r="F172" s="84" t="s">
        <v>258</v>
      </c>
      <c r="G172" s="77"/>
      <c r="H172" s="78">
        <v>1153.53</v>
      </c>
      <c r="I172" s="79"/>
      <c r="J172" s="60">
        <f t="shared" si="4"/>
        <v>0</v>
      </c>
      <c r="K172" s="58" t="str">
        <f t="shared" si="5"/>
        <v>OK</v>
      </c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 s="55" customFormat="1" x14ac:dyDescent="0.2">
      <c r="A173" s="103"/>
      <c r="B173" s="103"/>
      <c r="C173" s="62">
        <v>5</v>
      </c>
      <c r="D173" s="76" t="s">
        <v>259</v>
      </c>
      <c r="E173" s="77"/>
      <c r="F173" s="84" t="s">
        <v>125</v>
      </c>
      <c r="G173" s="77"/>
      <c r="H173" s="78">
        <v>276.60000000000002</v>
      </c>
      <c r="I173" s="79">
        <f>1+3</f>
        <v>4</v>
      </c>
      <c r="J173" s="60">
        <f t="shared" si="4"/>
        <v>4</v>
      </c>
      <c r="K173" s="58" t="str">
        <f t="shared" si="5"/>
        <v>OK</v>
      </c>
      <c r="L173" s="98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 s="55" customFormat="1" x14ac:dyDescent="0.2">
      <c r="A174" s="103"/>
      <c r="B174" s="103"/>
      <c r="C174" s="62">
        <v>6</v>
      </c>
      <c r="D174" s="76" t="s">
        <v>260</v>
      </c>
      <c r="E174" s="77"/>
      <c r="F174" s="84" t="s">
        <v>125</v>
      </c>
      <c r="G174" s="77"/>
      <c r="H174" s="78">
        <v>636.46</v>
      </c>
      <c r="I174" s="79">
        <v>5</v>
      </c>
      <c r="J174" s="60">
        <f t="shared" si="4"/>
        <v>5</v>
      </c>
      <c r="K174" s="58" t="str">
        <f t="shared" si="5"/>
        <v>OK</v>
      </c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 s="55" customFormat="1" x14ac:dyDescent="0.2">
      <c r="A175" s="103"/>
      <c r="B175" s="103"/>
      <c r="C175" s="62">
        <v>7</v>
      </c>
      <c r="D175" s="76" t="s">
        <v>261</v>
      </c>
      <c r="E175" s="77"/>
      <c r="F175" s="84" t="s">
        <v>125</v>
      </c>
      <c r="G175" s="77"/>
      <c r="H175" s="78">
        <v>663.7</v>
      </c>
      <c r="I175" s="79"/>
      <c r="J175" s="60">
        <f t="shared" si="4"/>
        <v>0</v>
      </c>
      <c r="K175" s="58" t="str">
        <f t="shared" si="5"/>
        <v>OK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 s="55" customFormat="1" x14ac:dyDescent="0.2">
      <c r="A176" s="103"/>
      <c r="B176" s="103"/>
      <c r="C176" s="62">
        <v>8</v>
      </c>
      <c r="D176" s="76" t="s">
        <v>262</v>
      </c>
      <c r="E176" s="77"/>
      <c r="F176" s="84" t="s">
        <v>263</v>
      </c>
      <c r="G176" s="77"/>
      <c r="H176" s="78">
        <v>58.88</v>
      </c>
      <c r="I176" s="79"/>
      <c r="J176" s="60">
        <f t="shared" si="4"/>
        <v>0</v>
      </c>
      <c r="K176" s="58" t="str">
        <f t="shared" si="5"/>
        <v>OK</v>
      </c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 s="55" customFormat="1" x14ac:dyDescent="0.2">
      <c r="A177" s="103"/>
      <c r="B177" s="103"/>
      <c r="C177" s="62">
        <v>9</v>
      </c>
      <c r="D177" s="76" t="s">
        <v>264</v>
      </c>
      <c r="E177" s="77"/>
      <c r="F177" s="84" t="s">
        <v>254</v>
      </c>
      <c r="G177" s="77"/>
      <c r="H177" s="78">
        <v>717.63</v>
      </c>
      <c r="I177" s="79">
        <v>1</v>
      </c>
      <c r="J177" s="60">
        <f t="shared" si="4"/>
        <v>1</v>
      </c>
      <c r="K177" s="58" t="str">
        <f t="shared" si="5"/>
        <v>OK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 s="55" customFormat="1" x14ac:dyDescent="0.2">
      <c r="A178" s="104"/>
      <c r="B178" s="104"/>
      <c r="C178" s="62">
        <v>10</v>
      </c>
      <c r="D178" s="76" t="s">
        <v>265</v>
      </c>
      <c r="E178" s="77"/>
      <c r="F178" s="84" t="s">
        <v>266</v>
      </c>
      <c r="G178" s="77"/>
      <c r="H178" s="78">
        <v>153.44999999999999</v>
      </c>
      <c r="I178" s="79"/>
      <c r="J178" s="60">
        <f t="shared" si="4"/>
        <v>0</v>
      </c>
      <c r="K178" s="58" t="str">
        <f t="shared" si="5"/>
        <v>OK</v>
      </c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 s="55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3"/>
      <c r="H179" s="73"/>
      <c r="I179" s="64"/>
      <c r="J179" s="60">
        <f t="shared" si="4"/>
        <v>0</v>
      </c>
      <c r="K179" s="58" t="str">
        <f t="shared" si="5"/>
        <v>OK</v>
      </c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 s="55" customFormat="1" x14ac:dyDescent="0.2">
      <c r="A180" s="102"/>
      <c r="B180" s="102">
        <v>21</v>
      </c>
      <c r="C180" s="62">
        <v>1</v>
      </c>
      <c r="D180" s="76" t="s">
        <v>267</v>
      </c>
      <c r="E180" s="77"/>
      <c r="F180" s="84"/>
      <c r="G180" s="77"/>
      <c r="H180" s="78"/>
      <c r="I180" s="79"/>
      <c r="J180" s="60">
        <f t="shared" si="4"/>
        <v>0</v>
      </c>
      <c r="K180" s="58" t="str">
        <f t="shared" si="5"/>
        <v>OK</v>
      </c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 s="55" customFormat="1" x14ac:dyDescent="0.2">
      <c r="A181" s="103"/>
      <c r="B181" s="103"/>
      <c r="C181" s="62">
        <v>2</v>
      </c>
      <c r="D181" s="76" t="s">
        <v>267</v>
      </c>
      <c r="E181" s="77"/>
      <c r="F181" s="84"/>
      <c r="G181" s="77"/>
      <c r="H181" s="78"/>
      <c r="I181" s="79"/>
      <c r="J181" s="60">
        <f t="shared" si="4"/>
        <v>0</v>
      </c>
      <c r="K181" s="58" t="str">
        <f t="shared" si="5"/>
        <v>OK</v>
      </c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 s="55" customFormat="1" x14ac:dyDescent="0.2">
      <c r="A182" s="103"/>
      <c r="B182" s="103"/>
      <c r="C182" s="62">
        <v>3</v>
      </c>
      <c r="D182" s="76" t="s">
        <v>267</v>
      </c>
      <c r="E182" s="77"/>
      <c r="F182" s="84"/>
      <c r="G182" s="77"/>
      <c r="H182" s="78"/>
      <c r="I182" s="79"/>
      <c r="J182" s="60">
        <f t="shared" si="4"/>
        <v>0</v>
      </c>
      <c r="K182" s="58" t="str">
        <f t="shared" si="5"/>
        <v>OK</v>
      </c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 s="55" customFormat="1" x14ac:dyDescent="0.2">
      <c r="A183" s="104"/>
      <c r="B183" s="104"/>
      <c r="C183" s="62">
        <v>4</v>
      </c>
      <c r="D183" s="76" t="s">
        <v>267</v>
      </c>
      <c r="E183" s="77"/>
      <c r="F183" s="84"/>
      <c r="G183" s="77"/>
      <c r="H183" s="78"/>
      <c r="I183" s="79"/>
      <c r="J183" s="60">
        <f t="shared" si="4"/>
        <v>0</v>
      </c>
      <c r="K183" s="58" t="str">
        <f t="shared" si="5"/>
        <v>OK</v>
      </c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 s="55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3"/>
      <c r="H184" s="73"/>
      <c r="I184" s="64"/>
      <c r="J184" s="60">
        <f t="shared" si="4"/>
        <v>0</v>
      </c>
      <c r="K184" s="58" t="str">
        <f t="shared" si="5"/>
        <v>OK</v>
      </c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 s="55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3"/>
      <c r="H185" s="73"/>
      <c r="I185" s="64"/>
      <c r="J185" s="60">
        <f t="shared" si="4"/>
        <v>0</v>
      </c>
      <c r="K185" s="58" t="str">
        <f t="shared" si="5"/>
        <v>OK</v>
      </c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 s="55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3"/>
      <c r="H186" s="73"/>
      <c r="I186" s="64"/>
      <c r="J186" s="60">
        <f t="shared" si="4"/>
        <v>0</v>
      </c>
      <c r="K186" s="58" t="str">
        <f t="shared" si="5"/>
        <v>OK</v>
      </c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</row>
    <row r="187" spans="1:23" s="55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3"/>
      <c r="H187" s="73"/>
      <c r="I187" s="64"/>
      <c r="J187" s="60">
        <f t="shared" si="4"/>
        <v>0</v>
      </c>
      <c r="K187" s="58" t="str">
        <f t="shared" si="5"/>
        <v>OK</v>
      </c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</row>
    <row r="188" spans="1:23" s="55" customFormat="1" x14ac:dyDescent="0.2">
      <c r="A188" s="102" t="s">
        <v>308</v>
      </c>
      <c r="B188" s="102">
        <v>23</v>
      </c>
      <c r="C188" s="62">
        <v>1</v>
      </c>
      <c r="D188" s="76" t="s">
        <v>268</v>
      </c>
      <c r="E188" s="77"/>
      <c r="F188" s="84" t="s">
        <v>269</v>
      </c>
      <c r="G188" s="77"/>
      <c r="H188" s="78">
        <v>1143.22</v>
      </c>
      <c r="I188" s="79"/>
      <c r="J188" s="60">
        <f t="shared" si="4"/>
        <v>0</v>
      </c>
      <c r="K188" s="58" t="str">
        <f t="shared" si="5"/>
        <v>OK</v>
      </c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</row>
    <row r="189" spans="1:23" s="55" customFormat="1" x14ac:dyDescent="0.2">
      <c r="A189" s="103"/>
      <c r="B189" s="103"/>
      <c r="C189" s="62">
        <v>2</v>
      </c>
      <c r="D189" s="76" t="s">
        <v>270</v>
      </c>
      <c r="E189" s="77"/>
      <c r="F189" s="84" t="s">
        <v>269</v>
      </c>
      <c r="G189" s="77"/>
      <c r="H189" s="78">
        <v>100.7</v>
      </c>
      <c r="I189" s="79">
        <v>1</v>
      </c>
      <c r="J189" s="60">
        <f t="shared" si="4"/>
        <v>1</v>
      </c>
      <c r="K189" s="58" t="str">
        <f t="shared" si="5"/>
        <v>OK</v>
      </c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</row>
    <row r="190" spans="1:23" s="55" customFormat="1" x14ac:dyDescent="0.2">
      <c r="A190" s="103"/>
      <c r="B190" s="103"/>
      <c r="C190" s="62">
        <v>3</v>
      </c>
      <c r="D190" s="76" t="s">
        <v>271</v>
      </c>
      <c r="E190" s="77"/>
      <c r="F190" s="84" t="s">
        <v>214</v>
      </c>
      <c r="G190" s="77"/>
      <c r="H190" s="78">
        <v>64.14</v>
      </c>
      <c r="I190" s="79"/>
      <c r="J190" s="60">
        <f t="shared" si="4"/>
        <v>0</v>
      </c>
      <c r="K190" s="58" t="str">
        <f t="shared" si="5"/>
        <v>OK</v>
      </c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</row>
    <row r="191" spans="1:23" s="55" customFormat="1" x14ac:dyDescent="0.2">
      <c r="A191" s="103"/>
      <c r="B191" s="103"/>
      <c r="C191" s="62">
        <v>4</v>
      </c>
      <c r="D191" s="76" t="s">
        <v>272</v>
      </c>
      <c r="E191" s="77"/>
      <c r="F191" s="84" t="s">
        <v>269</v>
      </c>
      <c r="G191" s="77"/>
      <c r="H191" s="78">
        <v>76.72</v>
      </c>
      <c r="I191" s="79"/>
      <c r="J191" s="60">
        <f t="shared" si="4"/>
        <v>0</v>
      </c>
      <c r="K191" s="58" t="str">
        <f t="shared" si="5"/>
        <v>OK</v>
      </c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</row>
    <row r="192" spans="1:23" s="55" customFormat="1" x14ac:dyDescent="0.2">
      <c r="A192" s="103"/>
      <c r="B192" s="103"/>
      <c r="C192" s="62">
        <v>5</v>
      </c>
      <c r="D192" s="76" t="s">
        <v>273</v>
      </c>
      <c r="E192" s="77"/>
      <c r="F192" s="84" t="s">
        <v>214</v>
      </c>
      <c r="G192" s="77"/>
      <c r="H192" s="78">
        <v>467.56</v>
      </c>
      <c r="I192" s="79"/>
      <c r="J192" s="60">
        <f t="shared" si="4"/>
        <v>0</v>
      </c>
      <c r="K192" s="58" t="str">
        <f t="shared" si="5"/>
        <v>OK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</row>
    <row r="193" spans="1:23" s="55" customFormat="1" x14ac:dyDescent="0.2">
      <c r="A193" s="103"/>
      <c r="B193" s="103"/>
      <c r="C193" s="62">
        <v>6</v>
      </c>
      <c r="D193" s="76" t="s">
        <v>274</v>
      </c>
      <c r="E193" s="77"/>
      <c r="F193" s="84" t="s">
        <v>214</v>
      </c>
      <c r="G193" s="77"/>
      <c r="H193" s="78">
        <v>71.510000000000005</v>
      </c>
      <c r="I193" s="79"/>
      <c r="J193" s="60">
        <f t="shared" si="4"/>
        <v>0</v>
      </c>
      <c r="K193" s="58" t="str">
        <f t="shared" si="5"/>
        <v>OK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</row>
    <row r="194" spans="1:23" s="55" customFormat="1" x14ac:dyDescent="0.2">
      <c r="A194" s="104"/>
      <c r="B194" s="104"/>
      <c r="C194" s="62">
        <v>7</v>
      </c>
      <c r="D194" s="76" t="s">
        <v>275</v>
      </c>
      <c r="E194" s="77"/>
      <c r="F194" s="84" t="s">
        <v>269</v>
      </c>
      <c r="G194" s="77"/>
      <c r="H194" s="78">
        <v>382.66</v>
      </c>
      <c r="I194" s="79"/>
      <c r="J194" s="60">
        <f t="shared" si="4"/>
        <v>0</v>
      </c>
      <c r="K194" s="58" t="str">
        <f t="shared" si="5"/>
        <v>OK</v>
      </c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</row>
    <row r="195" spans="1:23" s="55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3"/>
      <c r="H195" s="73"/>
      <c r="I195" s="64"/>
      <c r="J195" s="60">
        <f t="shared" si="4"/>
        <v>0</v>
      </c>
      <c r="K195" s="58" t="str">
        <f t="shared" si="5"/>
        <v>OK</v>
      </c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</row>
    <row r="196" spans="1:23" s="55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3"/>
      <c r="H196" s="73"/>
      <c r="I196" s="64"/>
      <c r="J196" s="60">
        <f t="shared" ref="J196:J229" si="6">I196-(L196+M196+N196+O196+P196+Q196+R196+S196+T196+U196+V196+W196)</f>
        <v>0</v>
      </c>
      <c r="K196" s="58" t="str">
        <f t="shared" ref="K196:K229" si="7">IF(J196&lt;0,"ATENÇÃO","OK")</f>
        <v>OK</v>
      </c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</row>
    <row r="197" spans="1:23" s="55" customFormat="1" x14ac:dyDescent="0.2">
      <c r="A197" s="102" t="s">
        <v>310</v>
      </c>
      <c r="B197" s="102">
        <v>25</v>
      </c>
      <c r="C197" s="62">
        <v>1</v>
      </c>
      <c r="D197" s="76" t="s">
        <v>276</v>
      </c>
      <c r="E197" s="77"/>
      <c r="F197" s="84" t="s">
        <v>277</v>
      </c>
      <c r="G197" s="77"/>
      <c r="H197" s="78">
        <v>529.29999999999995</v>
      </c>
      <c r="I197" s="79"/>
      <c r="J197" s="60">
        <f t="shared" si="6"/>
        <v>0</v>
      </c>
      <c r="K197" s="58" t="str">
        <f t="shared" si="7"/>
        <v>OK</v>
      </c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</row>
    <row r="198" spans="1:23" s="55" customFormat="1" x14ac:dyDescent="0.2">
      <c r="A198" s="103"/>
      <c r="B198" s="103"/>
      <c r="C198" s="62">
        <v>2</v>
      </c>
      <c r="D198" s="76" t="s">
        <v>276</v>
      </c>
      <c r="E198" s="77"/>
      <c r="F198" s="84" t="s">
        <v>114</v>
      </c>
      <c r="G198" s="77"/>
      <c r="H198" s="78">
        <v>171.63</v>
      </c>
      <c r="I198" s="79"/>
      <c r="J198" s="60">
        <f t="shared" si="6"/>
        <v>0</v>
      </c>
      <c r="K198" s="58" t="str">
        <f t="shared" si="7"/>
        <v>OK</v>
      </c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</row>
    <row r="199" spans="1:23" s="55" customFormat="1" x14ac:dyDescent="0.2">
      <c r="A199" s="104"/>
      <c r="B199" s="104"/>
      <c r="C199" s="62">
        <v>3</v>
      </c>
      <c r="D199" s="76" t="s">
        <v>278</v>
      </c>
      <c r="E199" s="77"/>
      <c r="F199" s="84" t="s">
        <v>205</v>
      </c>
      <c r="G199" s="77"/>
      <c r="H199" s="78">
        <v>1267.07</v>
      </c>
      <c r="I199" s="79"/>
      <c r="J199" s="60">
        <f t="shared" si="6"/>
        <v>0</v>
      </c>
      <c r="K199" s="58" t="str">
        <f t="shared" si="7"/>
        <v>OK</v>
      </c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</row>
    <row r="200" spans="1:23" s="55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3"/>
      <c r="H200" s="73"/>
      <c r="I200" s="64"/>
      <c r="J200" s="60">
        <f t="shared" si="6"/>
        <v>0</v>
      </c>
      <c r="K200" s="58" t="str">
        <f t="shared" si="7"/>
        <v>OK</v>
      </c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</row>
    <row r="201" spans="1:23" s="55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3"/>
      <c r="H201" s="73"/>
      <c r="I201" s="64"/>
      <c r="J201" s="60">
        <f t="shared" si="6"/>
        <v>0</v>
      </c>
      <c r="K201" s="58" t="str">
        <f t="shared" si="7"/>
        <v>OK</v>
      </c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</row>
    <row r="202" spans="1:23" s="55" customFormat="1" x14ac:dyDescent="0.2">
      <c r="A202" s="102" t="s">
        <v>308</v>
      </c>
      <c r="B202" s="102">
        <v>27</v>
      </c>
      <c r="C202" s="62">
        <v>1</v>
      </c>
      <c r="D202" s="76" t="s">
        <v>279</v>
      </c>
      <c r="E202" s="77"/>
      <c r="F202" s="84" t="s">
        <v>280</v>
      </c>
      <c r="G202" s="77"/>
      <c r="H202" s="78">
        <v>54.95</v>
      </c>
      <c r="I202" s="79"/>
      <c r="J202" s="60">
        <f t="shared" si="6"/>
        <v>0</v>
      </c>
      <c r="K202" s="58" t="str">
        <f t="shared" si="7"/>
        <v>OK</v>
      </c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</row>
    <row r="203" spans="1:23" s="55" customFormat="1" x14ac:dyDescent="0.2">
      <c r="A203" s="103"/>
      <c r="B203" s="103"/>
      <c r="C203" s="62">
        <v>2</v>
      </c>
      <c r="D203" s="76" t="s">
        <v>281</v>
      </c>
      <c r="E203" s="77"/>
      <c r="F203" s="84" t="s">
        <v>282</v>
      </c>
      <c r="G203" s="77"/>
      <c r="H203" s="78">
        <v>22.57</v>
      </c>
      <c r="I203" s="79"/>
      <c r="J203" s="60">
        <f t="shared" si="6"/>
        <v>0</v>
      </c>
      <c r="K203" s="58" t="str">
        <f t="shared" si="7"/>
        <v>OK</v>
      </c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</row>
    <row r="204" spans="1:23" s="55" customFormat="1" x14ac:dyDescent="0.2">
      <c r="A204" s="103"/>
      <c r="B204" s="103"/>
      <c r="C204" s="62">
        <v>3</v>
      </c>
      <c r="D204" s="76" t="s">
        <v>283</v>
      </c>
      <c r="E204" s="77"/>
      <c r="F204" s="84" t="s">
        <v>282</v>
      </c>
      <c r="G204" s="77"/>
      <c r="H204" s="78">
        <v>257.60000000000002</v>
      </c>
      <c r="I204" s="79"/>
      <c r="J204" s="60">
        <f t="shared" si="6"/>
        <v>0</v>
      </c>
      <c r="K204" s="58" t="str">
        <f t="shared" si="7"/>
        <v>OK</v>
      </c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</row>
    <row r="205" spans="1:23" s="55" customFormat="1" x14ac:dyDescent="0.2">
      <c r="A205" s="103"/>
      <c r="B205" s="103"/>
      <c r="C205" s="62">
        <v>4</v>
      </c>
      <c r="D205" s="76" t="s">
        <v>284</v>
      </c>
      <c r="E205" s="77"/>
      <c r="F205" s="84" t="s">
        <v>160</v>
      </c>
      <c r="G205" s="77"/>
      <c r="H205" s="78">
        <v>491.46</v>
      </c>
      <c r="I205" s="79"/>
      <c r="J205" s="60">
        <f t="shared" si="6"/>
        <v>0</v>
      </c>
      <c r="K205" s="58" t="str">
        <f t="shared" si="7"/>
        <v>OK</v>
      </c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</row>
    <row r="206" spans="1:23" s="55" customFormat="1" x14ac:dyDescent="0.2">
      <c r="A206" s="104"/>
      <c r="B206" s="104"/>
      <c r="C206" s="62">
        <v>5</v>
      </c>
      <c r="D206" s="76" t="s">
        <v>285</v>
      </c>
      <c r="E206" s="77"/>
      <c r="F206" s="84" t="s">
        <v>280</v>
      </c>
      <c r="G206" s="77"/>
      <c r="H206" s="78">
        <v>490.09</v>
      </c>
      <c r="I206" s="79"/>
      <c r="J206" s="60">
        <f t="shared" si="6"/>
        <v>0</v>
      </c>
      <c r="K206" s="58" t="str">
        <f t="shared" si="7"/>
        <v>OK</v>
      </c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</row>
    <row r="207" spans="1:23" s="55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3"/>
      <c r="H207" s="73"/>
      <c r="I207" s="64"/>
      <c r="J207" s="60">
        <f t="shared" si="6"/>
        <v>0</v>
      </c>
      <c r="K207" s="58" t="str">
        <f t="shared" si="7"/>
        <v>OK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</row>
    <row r="208" spans="1:23" s="55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3"/>
      <c r="H208" s="73"/>
      <c r="I208" s="64"/>
      <c r="J208" s="60">
        <f t="shared" si="6"/>
        <v>0</v>
      </c>
      <c r="K208" s="58" t="str">
        <f t="shared" si="7"/>
        <v>OK</v>
      </c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</row>
    <row r="209" spans="1:23" s="55" customFormat="1" x14ac:dyDescent="0.2">
      <c r="A209" s="102" t="s">
        <v>310</v>
      </c>
      <c r="B209" s="102">
        <v>29</v>
      </c>
      <c r="C209" s="62">
        <v>1</v>
      </c>
      <c r="D209" s="76" t="s">
        <v>286</v>
      </c>
      <c r="E209" s="77"/>
      <c r="F209" s="84" t="s">
        <v>185</v>
      </c>
      <c r="G209" s="77"/>
      <c r="H209" s="78">
        <v>1690.35</v>
      </c>
      <c r="I209" s="79"/>
      <c r="J209" s="60">
        <f t="shared" si="6"/>
        <v>0</v>
      </c>
      <c r="K209" s="58" t="str">
        <f t="shared" si="7"/>
        <v>OK</v>
      </c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</row>
    <row r="210" spans="1:23" s="55" customFormat="1" x14ac:dyDescent="0.2">
      <c r="A210" s="103"/>
      <c r="B210" s="103"/>
      <c r="C210" s="62">
        <v>2</v>
      </c>
      <c r="D210" s="76" t="s">
        <v>287</v>
      </c>
      <c r="E210" s="77"/>
      <c r="F210" s="84" t="s">
        <v>187</v>
      </c>
      <c r="G210" s="77"/>
      <c r="H210" s="78">
        <v>2936.92</v>
      </c>
      <c r="I210" s="79"/>
      <c r="J210" s="60">
        <f t="shared" si="6"/>
        <v>0</v>
      </c>
      <c r="K210" s="58" t="str">
        <f t="shared" si="7"/>
        <v>OK</v>
      </c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</row>
    <row r="211" spans="1:23" s="55" customFormat="1" x14ac:dyDescent="0.2">
      <c r="A211" s="104"/>
      <c r="B211" s="104"/>
      <c r="C211" s="62">
        <v>3</v>
      </c>
      <c r="D211" s="76" t="s">
        <v>288</v>
      </c>
      <c r="E211" s="77"/>
      <c r="F211" s="84" t="s">
        <v>185</v>
      </c>
      <c r="G211" s="77"/>
      <c r="H211" s="78">
        <v>1381.96</v>
      </c>
      <c r="I211" s="79"/>
      <c r="J211" s="60">
        <f t="shared" si="6"/>
        <v>0</v>
      </c>
      <c r="K211" s="58" t="str">
        <f t="shared" si="7"/>
        <v>OK</v>
      </c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</row>
    <row r="212" spans="1:23" s="55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3"/>
      <c r="H212" s="73">
        <v>522.54</v>
      </c>
      <c r="I212" s="64"/>
      <c r="J212" s="60">
        <f t="shared" si="6"/>
        <v>0</v>
      </c>
      <c r="K212" s="58" t="str">
        <f t="shared" si="7"/>
        <v>OK</v>
      </c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</row>
    <row r="213" spans="1:23" s="55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3"/>
      <c r="H213" s="73">
        <v>174.28</v>
      </c>
      <c r="I213" s="64"/>
      <c r="J213" s="60">
        <f t="shared" si="6"/>
        <v>0</v>
      </c>
      <c r="K213" s="58" t="str">
        <f t="shared" si="7"/>
        <v>OK</v>
      </c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</row>
    <row r="214" spans="1:23" s="55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3"/>
      <c r="H214" s="73">
        <v>104.28</v>
      </c>
      <c r="I214" s="64"/>
      <c r="J214" s="60">
        <f t="shared" si="6"/>
        <v>0</v>
      </c>
      <c r="K214" s="58" t="str">
        <f t="shared" si="7"/>
        <v>OK</v>
      </c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</row>
    <row r="215" spans="1:23" s="55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3"/>
      <c r="H215" s="73">
        <v>405</v>
      </c>
      <c r="I215" s="64"/>
      <c r="J215" s="60">
        <f t="shared" si="6"/>
        <v>0</v>
      </c>
      <c r="K215" s="58" t="str">
        <f t="shared" si="7"/>
        <v>OK</v>
      </c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</row>
    <row r="216" spans="1:23" s="55" customFormat="1" x14ac:dyDescent="0.2">
      <c r="A216" s="61"/>
      <c r="B216" s="58">
        <v>31</v>
      </c>
      <c r="C216" s="62">
        <v>1</v>
      </c>
      <c r="D216" s="76" t="s">
        <v>267</v>
      </c>
      <c r="E216" s="77"/>
      <c r="F216" s="84"/>
      <c r="G216" s="77"/>
      <c r="H216" s="78"/>
      <c r="I216" s="79"/>
      <c r="J216" s="60">
        <f t="shared" si="6"/>
        <v>0</v>
      </c>
      <c r="K216" s="58" t="str">
        <f t="shared" si="7"/>
        <v>OK</v>
      </c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</row>
    <row r="217" spans="1:23" s="55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3"/>
      <c r="H217" s="73"/>
      <c r="I217" s="64"/>
      <c r="J217" s="60">
        <f t="shared" si="6"/>
        <v>0</v>
      </c>
      <c r="K217" s="58" t="str">
        <f t="shared" si="7"/>
        <v>OK</v>
      </c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</row>
    <row r="218" spans="1:23" s="55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3"/>
      <c r="H218" s="73"/>
      <c r="I218" s="64"/>
      <c r="J218" s="60">
        <f t="shared" si="6"/>
        <v>0</v>
      </c>
      <c r="K218" s="58" t="str">
        <f t="shared" si="7"/>
        <v>OK</v>
      </c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</row>
    <row r="219" spans="1:23" s="55" customFormat="1" x14ac:dyDescent="0.2">
      <c r="A219" s="61" t="s">
        <v>310</v>
      </c>
      <c r="B219" s="58">
        <v>33</v>
      </c>
      <c r="C219" s="62">
        <v>1</v>
      </c>
      <c r="D219" s="91" t="s">
        <v>296</v>
      </c>
      <c r="E219" s="77"/>
      <c r="F219" s="84" t="s">
        <v>297</v>
      </c>
      <c r="G219" s="77"/>
      <c r="H219" s="78">
        <v>946.94</v>
      </c>
      <c r="I219" s="79"/>
      <c r="J219" s="60">
        <f t="shared" si="6"/>
        <v>0</v>
      </c>
      <c r="K219" s="58" t="str">
        <f t="shared" si="7"/>
        <v>OK</v>
      </c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</row>
    <row r="220" spans="1:23" s="55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3"/>
      <c r="H220" s="73">
        <v>1313.17</v>
      </c>
      <c r="I220" s="64"/>
      <c r="J220" s="60">
        <f t="shared" si="6"/>
        <v>0</v>
      </c>
      <c r="K220" s="58" t="str">
        <f t="shared" si="7"/>
        <v>OK</v>
      </c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</row>
    <row r="221" spans="1:23" s="55" customFormat="1" x14ac:dyDescent="0.2">
      <c r="A221" s="61" t="s">
        <v>310</v>
      </c>
      <c r="B221" s="58">
        <v>35</v>
      </c>
      <c r="C221" s="62">
        <v>1</v>
      </c>
      <c r="D221" s="76" t="s">
        <v>300</v>
      </c>
      <c r="E221" s="77"/>
      <c r="F221" s="84" t="s">
        <v>187</v>
      </c>
      <c r="G221" s="77"/>
      <c r="H221" s="78">
        <v>2814.71</v>
      </c>
      <c r="I221" s="79"/>
      <c r="J221" s="60">
        <f t="shared" si="6"/>
        <v>0</v>
      </c>
      <c r="K221" s="58" t="str">
        <f t="shared" si="7"/>
        <v>OK</v>
      </c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</row>
    <row r="222" spans="1:23" s="55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3"/>
      <c r="H222" s="73">
        <v>630.77</v>
      </c>
      <c r="I222" s="64"/>
      <c r="J222" s="60">
        <f t="shared" si="6"/>
        <v>0</v>
      </c>
      <c r="K222" s="58" t="str">
        <f t="shared" si="7"/>
        <v>OK</v>
      </c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</row>
    <row r="223" spans="1:23" s="55" customFormat="1" x14ac:dyDescent="0.2">
      <c r="A223" s="61"/>
      <c r="B223" s="58">
        <v>37</v>
      </c>
      <c r="C223" s="62">
        <v>1</v>
      </c>
      <c r="D223" s="76" t="s">
        <v>267</v>
      </c>
      <c r="E223" s="77"/>
      <c r="F223" s="84"/>
      <c r="G223" s="77"/>
      <c r="H223" s="78"/>
      <c r="I223" s="79"/>
      <c r="J223" s="60">
        <f t="shared" si="6"/>
        <v>0</v>
      </c>
      <c r="K223" s="58" t="str">
        <f t="shared" si="7"/>
        <v>OK</v>
      </c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</row>
    <row r="224" spans="1:23" s="55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3"/>
      <c r="H224" s="73">
        <v>1925</v>
      </c>
      <c r="I224" s="64"/>
      <c r="J224" s="60">
        <f t="shared" si="6"/>
        <v>0</v>
      </c>
      <c r="K224" s="58" t="str">
        <f t="shared" si="7"/>
        <v>OK</v>
      </c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</row>
    <row r="225" spans="1:23" s="55" customFormat="1" x14ac:dyDescent="0.2">
      <c r="A225" s="61"/>
      <c r="B225" s="58">
        <v>39</v>
      </c>
      <c r="C225" s="62">
        <v>1</v>
      </c>
      <c r="D225" s="76" t="s">
        <v>267</v>
      </c>
      <c r="E225" s="77"/>
      <c r="F225" s="84"/>
      <c r="G225" s="77"/>
      <c r="H225" s="78"/>
      <c r="I225" s="79"/>
      <c r="J225" s="60">
        <f t="shared" si="6"/>
        <v>0</v>
      </c>
      <c r="K225" s="58" t="str">
        <f t="shared" si="7"/>
        <v>OK</v>
      </c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</row>
    <row r="226" spans="1:23" s="55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3"/>
      <c r="H226" s="73">
        <v>1566.67</v>
      </c>
      <c r="I226" s="64"/>
      <c r="J226" s="60">
        <f t="shared" si="6"/>
        <v>0</v>
      </c>
      <c r="K226" s="58" t="str">
        <f t="shared" si="7"/>
        <v>OK</v>
      </c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</row>
    <row r="227" spans="1:23" s="55" customFormat="1" x14ac:dyDescent="0.2">
      <c r="A227" s="61" t="s">
        <v>310</v>
      </c>
      <c r="B227" s="58">
        <v>41</v>
      </c>
      <c r="C227" s="62">
        <v>1</v>
      </c>
      <c r="D227" s="76" t="s">
        <v>303</v>
      </c>
      <c r="E227" s="77"/>
      <c r="F227" s="84" t="s">
        <v>187</v>
      </c>
      <c r="G227" s="77"/>
      <c r="H227" s="78">
        <v>6950</v>
      </c>
      <c r="I227" s="79"/>
      <c r="J227" s="60">
        <f t="shared" si="6"/>
        <v>0</v>
      </c>
      <c r="K227" s="58" t="str">
        <f t="shared" si="7"/>
        <v>OK</v>
      </c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</row>
    <row r="228" spans="1:23" s="55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3"/>
      <c r="H228" s="73">
        <v>171.43</v>
      </c>
      <c r="I228" s="64"/>
      <c r="J228" s="60">
        <f t="shared" si="6"/>
        <v>0</v>
      </c>
      <c r="K228" s="58" t="str">
        <f t="shared" si="7"/>
        <v>OK</v>
      </c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</row>
    <row r="229" spans="1:23" s="55" customFormat="1" x14ac:dyDescent="0.2">
      <c r="A229" s="61" t="s">
        <v>309</v>
      </c>
      <c r="B229" s="58">
        <v>43</v>
      </c>
      <c r="C229" s="62">
        <v>1</v>
      </c>
      <c r="D229" s="76" t="s">
        <v>306</v>
      </c>
      <c r="E229" s="77"/>
      <c r="F229" s="84" t="s">
        <v>307</v>
      </c>
      <c r="G229" s="77"/>
      <c r="H229" s="78">
        <v>4417.66</v>
      </c>
      <c r="I229" s="79"/>
      <c r="J229" s="60">
        <f t="shared" si="6"/>
        <v>0</v>
      </c>
      <c r="K229" s="58" t="str">
        <f t="shared" si="7"/>
        <v>OK</v>
      </c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</row>
    <row r="230" spans="1:23" s="55" customFormat="1" ht="15.75" x14ac:dyDescent="0.2">
      <c r="A230" s="42"/>
      <c r="B230" s="56"/>
      <c r="C230" s="56"/>
      <c r="D230" s="57"/>
      <c r="E230" s="50"/>
      <c r="F230" s="92"/>
      <c r="G230" s="50"/>
      <c r="H230" s="51"/>
      <c r="I230" s="52"/>
      <c r="J230" s="53"/>
      <c r="K230" s="49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</row>
    <row r="231" spans="1:23" x14ac:dyDescent="0.25">
      <c r="D231" s="2" t="s">
        <v>42</v>
      </c>
    </row>
  </sheetData>
  <sheetProtection formatCells="0" formatColumns="0" formatRows="0"/>
  <protectedRanges>
    <protectedRange sqref="M4:BM374" name="Intervalo1"/>
    <protectedRange sqref="A4:A229" name="Intervalo1_2"/>
    <protectedRange sqref="L76:L172 L174:L374 L4:L74" name="Intervalo1_1"/>
  </protectedRanges>
  <mergeCells count="76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A29:A47"/>
    <mergeCell ref="B29:B47"/>
    <mergeCell ref="A48:A61"/>
    <mergeCell ref="B48:B61"/>
    <mergeCell ref="A62:A73"/>
    <mergeCell ref="B62:B73"/>
    <mergeCell ref="A2:K2"/>
    <mergeCell ref="A4:A28"/>
    <mergeCell ref="B4:B28"/>
    <mergeCell ref="O1:O2"/>
    <mergeCell ref="P1:P2"/>
    <mergeCell ref="A1:C1"/>
    <mergeCell ref="D1:H1"/>
    <mergeCell ref="I1:K1"/>
    <mergeCell ref="L1:L2"/>
    <mergeCell ref="M1:M2"/>
    <mergeCell ref="N1:N2"/>
    <mergeCell ref="U1:U2"/>
    <mergeCell ref="V1:V2"/>
    <mergeCell ref="W1:W2"/>
    <mergeCell ref="Q1:Q2"/>
    <mergeCell ref="R1:R2"/>
    <mergeCell ref="S1:S2"/>
    <mergeCell ref="T1:T2"/>
  </mergeCells>
  <conditionalFormatting sqref="K4:K229">
    <cfRule type="cellIs" dxfId="2" priority="3" operator="lessThan">
      <formula>0</formula>
    </cfRule>
  </conditionalFormatting>
  <conditionalFormatting sqref="K4:K229">
    <cfRule type="containsText" dxfId="1" priority="1" operator="containsText" text="ATENÇÃO">
      <formula>NOT(ISERROR(SEARCH("ATENÇÃO",K4)))</formula>
    </cfRule>
    <cfRule type="cellIs" dxfId="0" priority="2" operator="equal">
      <formula>"""ATENÇÃO"""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"/>
  <sheetViews>
    <sheetView tabSelected="1" topLeftCell="A208" zoomScale="77" zoomScaleNormal="77" workbookViewId="0">
      <selection activeCell="I240" sqref="I240"/>
    </sheetView>
  </sheetViews>
  <sheetFormatPr defaultColWidth="9.7109375" defaultRowHeight="15" x14ac:dyDescent="0.25"/>
  <cols>
    <col min="1" max="1" width="16.85546875" style="1" customWidth="1"/>
    <col min="2" max="2" width="6.85546875" style="2" customWidth="1"/>
    <col min="3" max="3" width="7.140625" style="22" customWidth="1"/>
    <col min="4" max="4" width="54.7109375" style="26" customWidth="1"/>
    <col min="5" max="5" width="12.28515625" style="2" customWidth="1"/>
    <col min="6" max="6" width="15.7109375" style="89" customWidth="1"/>
    <col min="7" max="7" width="12.5703125" style="2" customWidth="1"/>
    <col min="8" max="8" width="12.7109375" style="74" bestFit="1" customWidth="1"/>
    <col min="9" max="9" width="15" style="23" customWidth="1"/>
    <col min="10" max="10" width="13.28515625" style="3" customWidth="1"/>
    <col min="11" max="11" width="15" style="24" bestFit="1" customWidth="1"/>
    <col min="12" max="12" width="16.5703125" style="20" bestFit="1" customWidth="1"/>
    <col min="13" max="13" width="18.85546875" style="20" bestFit="1" customWidth="1"/>
    <col min="14" max="16384" width="9.7109375" style="20"/>
  </cols>
  <sheetData>
    <row r="1" spans="1:13" ht="22.5" customHeight="1" x14ac:dyDescent="0.25">
      <c r="A1" s="101" t="s">
        <v>45</v>
      </c>
      <c r="B1" s="101"/>
      <c r="C1" s="101"/>
      <c r="D1" s="101" t="s">
        <v>44</v>
      </c>
      <c r="E1" s="101"/>
      <c r="F1" s="101"/>
      <c r="G1" s="101"/>
      <c r="H1" s="101"/>
      <c r="I1" s="120" t="s">
        <v>46</v>
      </c>
      <c r="J1" s="120"/>
      <c r="K1" s="120"/>
      <c r="L1" s="120"/>
      <c r="M1" s="120"/>
    </row>
    <row r="2" spans="1:13" ht="22.5" customHeight="1" x14ac:dyDescent="0.25">
      <c r="A2" s="101" t="s">
        <v>43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s="21" customFormat="1" ht="45" x14ac:dyDescent="0.2">
      <c r="A3" s="27" t="s">
        <v>3</v>
      </c>
      <c r="B3" s="27" t="s">
        <v>1</v>
      </c>
      <c r="C3" s="17" t="s">
        <v>4</v>
      </c>
      <c r="D3" s="68" t="s">
        <v>6</v>
      </c>
      <c r="E3" s="17" t="s">
        <v>37</v>
      </c>
      <c r="F3" s="87" t="s">
        <v>41</v>
      </c>
      <c r="G3" s="17" t="s">
        <v>28</v>
      </c>
      <c r="H3" s="72" t="s">
        <v>5</v>
      </c>
      <c r="I3" s="28" t="s">
        <v>30</v>
      </c>
      <c r="J3" s="29" t="s">
        <v>39</v>
      </c>
      <c r="K3" s="27" t="s">
        <v>29</v>
      </c>
      <c r="L3" s="30" t="s">
        <v>31</v>
      </c>
      <c r="M3" s="30" t="s">
        <v>32</v>
      </c>
    </row>
    <row r="4" spans="1:13" s="21" customFormat="1" x14ac:dyDescent="0.2">
      <c r="A4" s="102" t="s">
        <v>308</v>
      </c>
      <c r="B4" s="102">
        <v>1</v>
      </c>
      <c r="C4" s="75">
        <v>1</v>
      </c>
      <c r="D4" s="76" t="s">
        <v>54</v>
      </c>
      <c r="E4" s="77" t="s">
        <v>37</v>
      </c>
      <c r="F4" s="84" t="s">
        <v>55</v>
      </c>
      <c r="G4" s="79">
        <v>10</v>
      </c>
      <c r="H4" s="78">
        <v>3</v>
      </c>
      <c r="I4" s="79">
        <f>REITORIA!I4+CEFID!I4+CEART!I4+CAV!I4+CERES!I4</f>
        <v>10</v>
      </c>
      <c r="J4" s="80">
        <f>(REITORIA!I4-REITORIA!J4)+(CEFID!I4-CEFID!J4)+(CEART!I4-CEART!J4)+(CAV!I4-CAV!J4)+(CERES!I4-CERES!J4)</f>
        <v>0</v>
      </c>
      <c r="K4" s="81">
        <f t="shared" ref="K4:K67" si="0">I4-J4</f>
        <v>10</v>
      </c>
      <c r="L4" s="82">
        <f t="shared" ref="L4:L67" si="1">I4*H4</f>
        <v>30</v>
      </c>
      <c r="M4" s="83">
        <f t="shared" ref="M4:M67" si="2">J4*H4</f>
        <v>0</v>
      </c>
    </row>
    <row r="5" spans="1:13" s="21" customFormat="1" x14ac:dyDescent="0.2">
      <c r="A5" s="103"/>
      <c r="B5" s="103"/>
      <c r="C5" s="75">
        <v>2</v>
      </c>
      <c r="D5" s="76" t="s">
        <v>56</v>
      </c>
      <c r="E5" s="77"/>
      <c r="F5" s="84" t="s">
        <v>57</v>
      </c>
      <c r="G5" s="79">
        <v>10</v>
      </c>
      <c r="H5" s="78">
        <v>10</v>
      </c>
      <c r="I5" s="79">
        <f>REITORIA!I5+CEFID!I5+CEART!I5+CAV!I5+CERES!I5</f>
        <v>10</v>
      </c>
      <c r="J5" s="80">
        <f>(REITORIA!I5-REITORIA!J5)+(CEFID!I5-CEFID!J5)+(CEART!I5-CEART!J5)+(CAV!I5-CAV!J5)+(CERES!I5-CERES!J5)</f>
        <v>0</v>
      </c>
      <c r="K5" s="81">
        <f t="shared" si="0"/>
        <v>10</v>
      </c>
      <c r="L5" s="82">
        <f t="shared" si="1"/>
        <v>100</v>
      </c>
      <c r="M5" s="83">
        <f t="shared" si="2"/>
        <v>0</v>
      </c>
    </row>
    <row r="6" spans="1:13" s="21" customFormat="1" x14ac:dyDescent="0.2">
      <c r="A6" s="103"/>
      <c r="B6" s="103"/>
      <c r="C6" s="75">
        <v>3</v>
      </c>
      <c r="D6" s="76" t="s">
        <v>58</v>
      </c>
      <c r="E6" s="77"/>
      <c r="F6" s="84" t="s">
        <v>59</v>
      </c>
      <c r="G6" s="79">
        <v>10</v>
      </c>
      <c r="H6" s="78">
        <v>12</v>
      </c>
      <c r="I6" s="79">
        <f>REITORIA!I6+CEFID!I6+CEART!I6+CAV!I6+CERES!I6</f>
        <v>10</v>
      </c>
      <c r="J6" s="80">
        <f>(REITORIA!I6-REITORIA!J6)+(CEFID!I6-CEFID!J6)+(CEART!I6-CEART!J6)+(CAV!I6-CAV!J6)+(CERES!I6-CERES!J6)</f>
        <v>0</v>
      </c>
      <c r="K6" s="81">
        <f t="shared" si="0"/>
        <v>10</v>
      </c>
      <c r="L6" s="82">
        <f t="shared" si="1"/>
        <v>120</v>
      </c>
      <c r="M6" s="83">
        <f t="shared" si="2"/>
        <v>0</v>
      </c>
    </row>
    <row r="7" spans="1:13" s="21" customFormat="1" x14ac:dyDescent="0.2">
      <c r="A7" s="103"/>
      <c r="B7" s="103"/>
      <c r="C7" s="75">
        <v>4</v>
      </c>
      <c r="D7" s="76" t="s">
        <v>60</v>
      </c>
      <c r="E7" s="77"/>
      <c r="F7" s="84" t="s">
        <v>61</v>
      </c>
      <c r="G7" s="79">
        <v>6</v>
      </c>
      <c r="H7" s="78">
        <v>18</v>
      </c>
      <c r="I7" s="79">
        <f>REITORIA!I7+CEFID!I7+CEART!I7+CAV!I7+CERES!I7</f>
        <v>6</v>
      </c>
      <c r="J7" s="80">
        <f>(REITORIA!I7-REITORIA!J7)+(CEFID!I7-CEFID!J7)+(CEART!I7-CEART!J7)+(CAV!I7-CAV!J7)+(CERES!I7-CERES!J7)</f>
        <v>0</v>
      </c>
      <c r="K7" s="81">
        <f t="shared" si="0"/>
        <v>6</v>
      </c>
      <c r="L7" s="82">
        <f t="shared" si="1"/>
        <v>108</v>
      </c>
      <c r="M7" s="83">
        <f t="shared" si="2"/>
        <v>0</v>
      </c>
    </row>
    <row r="8" spans="1:13" s="21" customFormat="1" x14ac:dyDescent="0.2">
      <c r="A8" s="103"/>
      <c r="B8" s="103"/>
      <c r="C8" s="75">
        <v>5</v>
      </c>
      <c r="D8" s="76" t="s">
        <v>62</v>
      </c>
      <c r="E8" s="77"/>
      <c r="F8" s="84" t="s">
        <v>63</v>
      </c>
      <c r="G8" s="79">
        <v>3</v>
      </c>
      <c r="H8" s="78">
        <v>60</v>
      </c>
      <c r="I8" s="79">
        <f>REITORIA!I8+CEFID!I8+CEART!I8+CAV!I8+CERES!I8</f>
        <v>3</v>
      </c>
      <c r="J8" s="80">
        <f>(REITORIA!I8-REITORIA!J8)+(CEFID!I8-CEFID!J8)+(CEART!I8-CEART!J8)+(CAV!I8-CAV!J8)+(CERES!I8-CERES!J8)</f>
        <v>0</v>
      </c>
      <c r="K8" s="81">
        <f t="shared" si="0"/>
        <v>3</v>
      </c>
      <c r="L8" s="82">
        <f t="shared" si="1"/>
        <v>180</v>
      </c>
      <c r="M8" s="83">
        <f t="shared" si="2"/>
        <v>0</v>
      </c>
    </row>
    <row r="9" spans="1:13" s="21" customFormat="1" x14ac:dyDescent="0.2">
      <c r="A9" s="103"/>
      <c r="B9" s="103"/>
      <c r="C9" s="75">
        <v>6</v>
      </c>
      <c r="D9" s="76" t="s">
        <v>64</v>
      </c>
      <c r="E9" s="77"/>
      <c r="F9" s="84" t="s">
        <v>65</v>
      </c>
      <c r="G9" s="79">
        <v>2</v>
      </c>
      <c r="H9" s="78">
        <v>150</v>
      </c>
      <c r="I9" s="79">
        <f>REITORIA!I9+CEFID!I9+CEART!I9+CAV!I9+CERES!I9</f>
        <v>2</v>
      </c>
      <c r="J9" s="80">
        <f>(REITORIA!I9-REITORIA!J9)+(CEFID!I9-CEFID!J9)+(CEART!I9-CEART!J9)+(CAV!I9-CAV!J9)+(CERES!I9-CERES!J9)</f>
        <v>0</v>
      </c>
      <c r="K9" s="81">
        <f t="shared" si="0"/>
        <v>2</v>
      </c>
      <c r="L9" s="82">
        <f t="shared" si="1"/>
        <v>300</v>
      </c>
      <c r="M9" s="83">
        <f t="shared" si="2"/>
        <v>0</v>
      </c>
    </row>
    <row r="10" spans="1:13" s="21" customFormat="1" ht="22.5" x14ac:dyDescent="0.2">
      <c r="A10" s="103"/>
      <c r="B10" s="103"/>
      <c r="C10" s="75">
        <v>7</v>
      </c>
      <c r="D10" s="76" t="s">
        <v>66</v>
      </c>
      <c r="E10" s="77"/>
      <c r="F10" s="84" t="s">
        <v>67</v>
      </c>
      <c r="G10" s="79">
        <v>27</v>
      </c>
      <c r="H10" s="78">
        <v>27</v>
      </c>
      <c r="I10" s="79">
        <f>REITORIA!I10+CEFID!I10+CEART!I10+CAV!I10+CERES!I10</f>
        <v>27</v>
      </c>
      <c r="J10" s="80">
        <f>(REITORIA!I10-REITORIA!J10)+(CEFID!I10-CEFID!J10)+(CEART!I10-CEART!J10)+(CAV!I10-CAV!J10)+(CERES!I10-CERES!J10)</f>
        <v>0</v>
      </c>
      <c r="K10" s="81">
        <f t="shared" si="0"/>
        <v>27</v>
      </c>
      <c r="L10" s="82">
        <f t="shared" si="1"/>
        <v>729</v>
      </c>
      <c r="M10" s="83">
        <f t="shared" si="2"/>
        <v>0</v>
      </c>
    </row>
    <row r="11" spans="1:13" s="21" customFormat="1" x14ac:dyDescent="0.2">
      <c r="A11" s="103"/>
      <c r="B11" s="103"/>
      <c r="C11" s="75">
        <v>8</v>
      </c>
      <c r="D11" s="76" t="s">
        <v>68</v>
      </c>
      <c r="E11" s="77"/>
      <c r="F11" s="84" t="s">
        <v>69</v>
      </c>
      <c r="G11" s="79">
        <v>14</v>
      </c>
      <c r="H11" s="78">
        <v>14</v>
      </c>
      <c r="I11" s="79">
        <f>REITORIA!I11+CEFID!I11+CEART!I11+CAV!I11+CERES!I11</f>
        <v>14</v>
      </c>
      <c r="J11" s="80">
        <f>(REITORIA!I11-REITORIA!J11)+(CEFID!I11-CEFID!J11)+(CEART!I11-CEART!J11)+(CAV!I11-CAV!J11)+(CERES!I11-CERES!J11)</f>
        <v>0</v>
      </c>
      <c r="K11" s="81">
        <f t="shared" si="0"/>
        <v>14</v>
      </c>
      <c r="L11" s="82">
        <f t="shared" si="1"/>
        <v>196</v>
      </c>
      <c r="M11" s="83">
        <f t="shared" si="2"/>
        <v>0</v>
      </c>
    </row>
    <row r="12" spans="1:13" s="21" customFormat="1" x14ac:dyDescent="0.2">
      <c r="A12" s="103"/>
      <c r="B12" s="103"/>
      <c r="C12" s="75">
        <v>9</v>
      </c>
      <c r="D12" s="76" t="s">
        <v>70</v>
      </c>
      <c r="E12" s="77"/>
      <c r="F12" s="84" t="s">
        <v>71</v>
      </c>
      <c r="G12" s="79">
        <v>6</v>
      </c>
      <c r="H12" s="78">
        <v>180</v>
      </c>
      <c r="I12" s="79">
        <f>REITORIA!I12+CEFID!I12+CEART!I12+CAV!I12+CERES!I12</f>
        <v>6</v>
      </c>
      <c r="J12" s="80">
        <f>(REITORIA!I12-REITORIA!J12)+(CEFID!I12-CEFID!J12)+(CEART!I12-CEART!J12)+(CAV!I12-CAV!J12)+(CERES!I12-CERES!J12)</f>
        <v>0</v>
      </c>
      <c r="K12" s="81">
        <f t="shared" si="0"/>
        <v>6</v>
      </c>
      <c r="L12" s="82">
        <f t="shared" si="1"/>
        <v>1080</v>
      </c>
      <c r="M12" s="83">
        <f t="shared" si="2"/>
        <v>0</v>
      </c>
    </row>
    <row r="13" spans="1:13" s="21" customFormat="1" x14ac:dyDescent="0.2">
      <c r="A13" s="103"/>
      <c r="B13" s="103"/>
      <c r="C13" s="75">
        <v>10</v>
      </c>
      <c r="D13" s="76" t="s">
        <v>70</v>
      </c>
      <c r="E13" s="77"/>
      <c r="F13" s="84" t="s">
        <v>72</v>
      </c>
      <c r="G13" s="79">
        <v>4</v>
      </c>
      <c r="H13" s="78">
        <v>100</v>
      </c>
      <c r="I13" s="79">
        <f>REITORIA!I13+CEFID!I13+CEART!I13+CAV!I13+CERES!I13</f>
        <v>4</v>
      </c>
      <c r="J13" s="80">
        <f>(REITORIA!I13-REITORIA!J13)+(CEFID!I13-CEFID!J13)+(CEART!I13-CEART!J13)+(CAV!I13-CAV!J13)+(CERES!I13-CERES!J13)</f>
        <v>0</v>
      </c>
      <c r="K13" s="81">
        <f t="shared" si="0"/>
        <v>4</v>
      </c>
      <c r="L13" s="82">
        <f t="shared" si="1"/>
        <v>400</v>
      </c>
      <c r="M13" s="83">
        <f t="shared" si="2"/>
        <v>0</v>
      </c>
    </row>
    <row r="14" spans="1:13" s="21" customFormat="1" ht="22.5" x14ac:dyDescent="0.2">
      <c r="A14" s="103"/>
      <c r="B14" s="103"/>
      <c r="C14" s="75">
        <v>11</v>
      </c>
      <c r="D14" s="76" t="s">
        <v>73</v>
      </c>
      <c r="E14" s="77"/>
      <c r="F14" s="84" t="s">
        <v>74</v>
      </c>
      <c r="G14" s="79">
        <v>91</v>
      </c>
      <c r="H14" s="78">
        <v>130</v>
      </c>
      <c r="I14" s="79">
        <f>REITORIA!I14+CEFID!I14+CEART!I14+CAV!I14+CERES!I14</f>
        <v>86</v>
      </c>
      <c r="J14" s="80">
        <f>(REITORIA!I14-REITORIA!J14)+(CEFID!I14-CEFID!J14)+(CEART!I14-CEART!J14)+(CAV!I14-CAV!J14)+(CERES!I14-CERES!J14)</f>
        <v>0</v>
      </c>
      <c r="K14" s="81">
        <f t="shared" si="0"/>
        <v>86</v>
      </c>
      <c r="L14" s="82">
        <f t="shared" si="1"/>
        <v>11180</v>
      </c>
      <c r="M14" s="83">
        <f t="shared" si="2"/>
        <v>0</v>
      </c>
    </row>
    <row r="15" spans="1:13" s="21" customFormat="1" x14ac:dyDescent="0.2">
      <c r="A15" s="103"/>
      <c r="B15" s="103"/>
      <c r="C15" s="75">
        <v>12</v>
      </c>
      <c r="D15" s="76" t="s">
        <v>75</v>
      </c>
      <c r="E15" s="77"/>
      <c r="F15" s="84" t="s">
        <v>76</v>
      </c>
      <c r="G15" s="79">
        <v>60</v>
      </c>
      <c r="H15" s="78">
        <v>150</v>
      </c>
      <c r="I15" s="79">
        <f>REITORIA!I15+CEFID!I15+CEART!I15+CAV!I15+CERES!I15</f>
        <v>60</v>
      </c>
      <c r="J15" s="80">
        <f>(REITORIA!I15-REITORIA!J15)+(CEFID!I15-CEFID!J15)+(CEART!I15-CEART!J15)+(CAV!I15-CAV!J15)+(CERES!I15-CERES!J15)</f>
        <v>0</v>
      </c>
      <c r="K15" s="81">
        <f t="shared" si="0"/>
        <v>60</v>
      </c>
      <c r="L15" s="82">
        <f t="shared" si="1"/>
        <v>9000</v>
      </c>
      <c r="M15" s="83">
        <f t="shared" si="2"/>
        <v>0</v>
      </c>
    </row>
    <row r="16" spans="1:13" s="21" customFormat="1" x14ac:dyDescent="0.2">
      <c r="A16" s="103"/>
      <c r="B16" s="103"/>
      <c r="C16" s="75">
        <v>13</v>
      </c>
      <c r="D16" s="76" t="s">
        <v>77</v>
      </c>
      <c r="E16" s="77"/>
      <c r="F16" s="84" t="s">
        <v>78</v>
      </c>
      <c r="G16" s="79">
        <v>71</v>
      </c>
      <c r="H16" s="78">
        <v>160</v>
      </c>
      <c r="I16" s="79">
        <f>REITORIA!I16+CEFID!I16+CEART!I16+CAV!I16+CERES!I16</f>
        <v>71</v>
      </c>
      <c r="J16" s="80">
        <f>(REITORIA!I16-REITORIA!J16)+(CEFID!I16-CEFID!J16)+(CEART!I16-CEART!J16)+(CAV!I16-CAV!J16)+(CERES!I16-CERES!J16)</f>
        <v>0</v>
      </c>
      <c r="K16" s="81">
        <f t="shared" si="0"/>
        <v>71</v>
      </c>
      <c r="L16" s="82">
        <f t="shared" si="1"/>
        <v>11360</v>
      </c>
      <c r="M16" s="83">
        <f t="shared" si="2"/>
        <v>0</v>
      </c>
    </row>
    <row r="17" spans="1:13" s="21" customFormat="1" x14ac:dyDescent="0.2">
      <c r="A17" s="103"/>
      <c r="B17" s="103"/>
      <c r="C17" s="75">
        <v>14</v>
      </c>
      <c r="D17" s="76" t="s">
        <v>79</v>
      </c>
      <c r="E17" s="77"/>
      <c r="F17" s="84" t="s">
        <v>80</v>
      </c>
      <c r="G17" s="79">
        <v>56</v>
      </c>
      <c r="H17" s="78">
        <v>133.75</v>
      </c>
      <c r="I17" s="79">
        <f>REITORIA!I17+CEFID!I17+CEART!I17+CAV!I17+CERES!I17</f>
        <v>56</v>
      </c>
      <c r="J17" s="80">
        <f>(REITORIA!I17-REITORIA!J17)+(CEFID!I17-CEFID!J17)+(CEART!I17-CEART!J17)+(CAV!I17-CAV!J17)+(CERES!I17-CERES!J17)</f>
        <v>0</v>
      </c>
      <c r="K17" s="81">
        <f t="shared" si="0"/>
        <v>56</v>
      </c>
      <c r="L17" s="82">
        <f t="shared" si="1"/>
        <v>7490</v>
      </c>
      <c r="M17" s="83">
        <f t="shared" si="2"/>
        <v>0</v>
      </c>
    </row>
    <row r="18" spans="1:13" s="21" customFormat="1" x14ac:dyDescent="0.2">
      <c r="A18" s="103"/>
      <c r="B18" s="103"/>
      <c r="C18" s="75">
        <v>15</v>
      </c>
      <c r="D18" s="76" t="s">
        <v>81</v>
      </c>
      <c r="E18" s="77"/>
      <c r="F18" s="84" t="s">
        <v>82</v>
      </c>
      <c r="G18" s="79">
        <v>77</v>
      </c>
      <c r="H18" s="78">
        <v>70</v>
      </c>
      <c r="I18" s="79">
        <f>REITORIA!I18+CEFID!I18+CEART!I18+CAV!I18+CERES!I18</f>
        <v>71</v>
      </c>
      <c r="J18" s="80">
        <f>(REITORIA!I18-REITORIA!J18)+(CEFID!I18-CEFID!J18)+(CEART!I18-CEART!J18)+(CAV!I18-CAV!J18)+(CERES!I18-CERES!J18)</f>
        <v>0</v>
      </c>
      <c r="K18" s="81">
        <f t="shared" si="0"/>
        <v>71</v>
      </c>
      <c r="L18" s="82">
        <f t="shared" si="1"/>
        <v>4970</v>
      </c>
      <c r="M18" s="83">
        <f t="shared" si="2"/>
        <v>0</v>
      </c>
    </row>
    <row r="19" spans="1:13" s="21" customFormat="1" x14ac:dyDescent="0.2">
      <c r="A19" s="103"/>
      <c r="B19" s="103"/>
      <c r="C19" s="75">
        <v>16</v>
      </c>
      <c r="D19" s="76" t="s">
        <v>83</v>
      </c>
      <c r="E19" s="77"/>
      <c r="F19" s="84" t="s">
        <v>84</v>
      </c>
      <c r="G19" s="79">
        <v>21</v>
      </c>
      <c r="H19" s="78">
        <v>100</v>
      </c>
      <c r="I19" s="79">
        <f>REITORIA!I19+CEFID!I19+CEART!I19+CAV!I19+CERES!I19</f>
        <v>21</v>
      </c>
      <c r="J19" s="80">
        <f>(REITORIA!I19-REITORIA!J19)+(CEFID!I19-CEFID!J19)+(CEART!I19-CEART!J19)+(CAV!I19-CAV!J19)+(CERES!I19-CERES!J19)</f>
        <v>0</v>
      </c>
      <c r="K19" s="81">
        <f t="shared" si="0"/>
        <v>21</v>
      </c>
      <c r="L19" s="82">
        <f t="shared" si="1"/>
        <v>2100</v>
      </c>
      <c r="M19" s="83">
        <f t="shared" si="2"/>
        <v>0</v>
      </c>
    </row>
    <row r="20" spans="1:13" s="21" customFormat="1" x14ac:dyDescent="0.2">
      <c r="A20" s="103"/>
      <c r="B20" s="103"/>
      <c r="C20" s="75">
        <v>17</v>
      </c>
      <c r="D20" s="76" t="s">
        <v>85</v>
      </c>
      <c r="E20" s="77"/>
      <c r="F20" s="84" t="s">
        <v>86</v>
      </c>
      <c r="G20" s="79">
        <v>21</v>
      </c>
      <c r="H20" s="78">
        <v>150</v>
      </c>
      <c r="I20" s="79">
        <f>REITORIA!I20+CEFID!I20+CEART!I20+CAV!I20+CERES!I20</f>
        <v>21</v>
      </c>
      <c r="J20" s="80">
        <f>(REITORIA!I20-REITORIA!J20)+(CEFID!I20-CEFID!J20)+(CEART!I20-CEART!J20)+(CAV!I20-CAV!J20)+(CERES!I20-CERES!J20)</f>
        <v>0</v>
      </c>
      <c r="K20" s="81">
        <f t="shared" si="0"/>
        <v>21</v>
      </c>
      <c r="L20" s="82">
        <f t="shared" si="1"/>
        <v>3150</v>
      </c>
      <c r="M20" s="83">
        <f t="shared" si="2"/>
        <v>0</v>
      </c>
    </row>
    <row r="21" spans="1:13" s="21" customFormat="1" x14ac:dyDescent="0.2">
      <c r="A21" s="103"/>
      <c r="B21" s="103"/>
      <c r="C21" s="75">
        <v>18</v>
      </c>
      <c r="D21" s="76" t="s">
        <v>87</v>
      </c>
      <c r="E21" s="77"/>
      <c r="F21" s="84" t="s">
        <v>88</v>
      </c>
      <c r="G21" s="79">
        <v>73</v>
      </c>
      <c r="H21" s="78">
        <v>120</v>
      </c>
      <c r="I21" s="79">
        <f>REITORIA!I21+CEFID!I21+CEART!I21+CAV!I21+CERES!I21</f>
        <v>73</v>
      </c>
      <c r="J21" s="80">
        <f>(REITORIA!I21-REITORIA!J21)+(CEFID!I21-CEFID!J21)+(CEART!I21-CEART!J21)+(CAV!I21-CAV!J21)+(CERES!I21-CERES!J21)</f>
        <v>0</v>
      </c>
      <c r="K21" s="81">
        <f t="shared" si="0"/>
        <v>73</v>
      </c>
      <c r="L21" s="82">
        <f t="shared" si="1"/>
        <v>8760</v>
      </c>
      <c r="M21" s="83">
        <f t="shared" si="2"/>
        <v>0</v>
      </c>
    </row>
    <row r="22" spans="1:13" s="21" customFormat="1" x14ac:dyDescent="0.2">
      <c r="A22" s="103"/>
      <c r="B22" s="103"/>
      <c r="C22" s="75">
        <v>19</v>
      </c>
      <c r="D22" s="76" t="s">
        <v>89</v>
      </c>
      <c r="E22" s="77"/>
      <c r="F22" s="84" t="s">
        <v>90</v>
      </c>
      <c r="G22" s="79">
        <v>10</v>
      </c>
      <c r="H22" s="78">
        <v>58</v>
      </c>
      <c r="I22" s="79">
        <f>REITORIA!I22+CEFID!I22+CEART!I22+CAV!I22+CERES!I22</f>
        <v>10</v>
      </c>
      <c r="J22" s="80">
        <f>(REITORIA!I22-REITORIA!J22)+(CEFID!I22-CEFID!J22)+(CEART!I22-CEART!J22)+(CAV!I22-CAV!J22)+(CERES!I22-CERES!J22)</f>
        <v>0</v>
      </c>
      <c r="K22" s="81">
        <f t="shared" si="0"/>
        <v>10</v>
      </c>
      <c r="L22" s="82">
        <f t="shared" si="1"/>
        <v>580</v>
      </c>
      <c r="M22" s="83">
        <f t="shared" si="2"/>
        <v>0</v>
      </c>
    </row>
    <row r="23" spans="1:13" s="21" customFormat="1" x14ac:dyDescent="0.2">
      <c r="A23" s="103"/>
      <c r="B23" s="103"/>
      <c r="C23" s="75">
        <v>20</v>
      </c>
      <c r="D23" s="76" t="s">
        <v>91</v>
      </c>
      <c r="E23" s="77"/>
      <c r="F23" s="84" t="s">
        <v>90</v>
      </c>
      <c r="G23" s="79">
        <v>50</v>
      </c>
      <c r="H23" s="78">
        <v>64.98</v>
      </c>
      <c r="I23" s="79">
        <f>REITORIA!I23+CEFID!I23+CEART!I23+CAV!I23+CERES!I23</f>
        <v>50</v>
      </c>
      <c r="J23" s="80">
        <f>(REITORIA!I23-REITORIA!J23)+(CEFID!I23-CEFID!J23)+(CEART!I23-CEART!J23)+(CAV!I23-CAV!J23)+(CERES!I23-CERES!J23)</f>
        <v>0</v>
      </c>
      <c r="K23" s="81">
        <f t="shared" si="0"/>
        <v>50</v>
      </c>
      <c r="L23" s="82">
        <f t="shared" si="1"/>
        <v>3249</v>
      </c>
      <c r="M23" s="83">
        <f t="shared" si="2"/>
        <v>0</v>
      </c>
    </row>
    <row r="24" spans="1:13" s="21" customFormat="1" x14ac:dyDescent="0.2">
      <c r="A24" s="103"/>
      <c r="B24" s="103"/>
      <c r="C24" s="75">
        <v>21</v>
      </c>
      <c r="D24" s="76" t="s">
        <v>92</v>
      </c>
      <c r="E24" s="77"/>
      <c r="F24" s="84" t="s">
        <v>93</v>
      </c>
      <c r="G24" s="79">
        <v>67</v>
      </c>
      <c r="H24" s="78">
        <v>120</v>
      </c>
      <c r="I24" s="79">
        <f>REITORIA!I24+CEFID!I24+CEART!I24+CAV!I24+CERES!I24</f>
        <v>67</v>
      </c>
      <c r="J24" s="80">
        <f>(REITORIA!I24-REITORIA!J24)+(CEFID!I24-CEFID!J24)+(CEART!I24-CEART!J24)+(CAV!I24-CAV!J24)+(CERES!I24-CERES!J24)</f>
        <v>0</v>
      </c>
      <c r="K24" s="81">
        <f t="shared" si="0"/>
        <v>67</v>
      </c>
      <c r="L24" s="82">
        <f t="shared" si="1"/>
        <v>8040</v>
      </c>
      <c r="M24" s="83">
        <f t="shared" si="2"/>
        <v>0</v>
      </c>
    </row>
    <row r="25" spans="1:13" s="21" customFormat="1" x14ac:dyDescent="0.2">
      <c r="A25" s="103"/>
      <c r="B25" s="103"/>
      <c r="C25" s="75">
        <v>22</v>
      </c>
      <c r="D25" s="76" t="s">
        <v>94</v>
      </c>
      <c r="E25" s="77"/>
      <c r="F25" s="84" t="s">
        <v>95</v>
      </c>
      <c r="G25" s="79">
        <v>6</v>
      </c>
      <c r="H25" s="78">
        <v>96</v>
      </c>
      <c r="I25" s="79">
        <f>REITORIA!I25+CEFID!I25+CEART!I25+CAV!I25+CERES!I25</f>
        <v>6</v>
      </c>
      <c r="J25" s="80">
        <f>(REITORIA!I25-REITORIA!J25)+(CEFID!I25-CEFID!J25)+(CEART!I25-CEART!J25)+(CAV!I25-CAV!J25)+(CERES!I25-CERES!J25)</f>
        <v>0</v>
      </c>
      <c r="K25" s="81">
        <f t="shared" si="0"/>
        <v>6</v>
      </c>
      <c r="L25" s="82">
        <f t="shared" si="1"/>
        <v>576</v>
      </c>
      <c r="M25" s="83">
        <f t="shared" si="2"/>
        <v>0</v>
      </c>
    </row>
    <row r="26" spans="1:13" s="21" customFormat="1" x14ac:dyDescent="0.2">
      <c r="A26" s="103"/>
      <c r="B26" s="103"/>
      <c r="C26" s="75">
        <v>23</v>
      </c>
      <c r="D26" s="76" t="s">
        <v>96</v>
      </c>
      <c r="E26" s="77"/>
      <c r="F26" s="84" t="s">
        <v>97</v>
      </c>
      <c r="G26" s="79">
        <v>21</v>
      </c>
      <c r="H26" s="78">
        <v>3</v>
      </c>
      <c r="I26" s="79">
        <f>REITORIA!I26+CEFID!I26+CEART!I26+CAV!I26+CERES!I26</f>
        <v>21</v>
      </c>
      <c r="J26" s="80">
        <f>(REITORIA!I26-REITORIA!J26)+(CEFID!I26-CEFID!J26)+(CEART!I26-CEART!J26)+(CAV!I26-CAV!J26)+(CERES!I26-CERES!J26)</f>
        <v>0</v>
      </c>
      <c r="K26" s="81">
        <f t="shared" si="0"/>
        <v>21</v>
      </c>
      <c r="L26" s="82">
        <f t="shared" si="1"/>
        <v>63</v>
      </c>
      <c r="M26" s="83">
        <f t="shared" si="2"/>
        <v>0</v>
      </c>
    </row>
    <row r="27" spans="1:13" s="21" customFormat="1" x14ac:dyDescent="0.2">
      <c r="A27" s="103"/>
      <c r="B27" s="103"/>
      <c r="C27" s="75">
        <v>24</v>
      </c>
      <c r="D27" s="76" t="s">
        <v>98</v>
      </c>
      <c r="E27" s="77"/>
      <c r="F27" s="84" t="s">
        <v>99</v>
      </c>
      <c r="G27" s="79">
        <v>15</v>
      </c>
      <c r="H27" s="78">
        <v>110</v>
      </c>
      <c r="I27" s="79">
        <f>REITORIA!I27+CEFID!I27+CEART!I27+CAV!I27+CERES!I27</f>
        <v>11</v>
      </c>
      <c r="J27" s="80">
        <f>(REITORIA!I27-REITORIA!J27)+(CEFID!I27-CEFID!J27)+(CEART!I27-CEART!J27)+(CAV!I27-CAV!J27)+(CERES!I27-CERES!J27)</f>
        <v>0</v>
      </c>
      <c r="K27" s="81">
        <f t="shared" si="0"/>
        <v>11</v>
      </c>
      <c r="L27" s="82">
        <f t="shared" si="1"/>
        <v>1210</v>
      </c>
      <c r="M27" s="83">
        <f t="shared" si="2"/>
        <v>0</v>
      </c>
    </row>
    <row r="28" spans="1:13" s="21" customFormat="1" x14ac:dyDescent="0.2">
      <c r="A28" s="104"/>
      <c r="B28" s="104"/>
      <c r="C28" s="75">
        <v>25</v>
      </c>
      <c r="D28" s="76" t="s">
        <v>100</v>
      </c>
      <c r="E28" s="77"/>
      <c r="F28" s="84" t="s">
        <v>101</v>
      </c>
      <c r="G28" s="79">
        <v>83</v>
      </c>
      <c r="H28" s="78">
        <v>148</v>
      </c>
      <c r="I28" s="79">
        <f>REITORIA!I28+CEFID!I28+CEART!I28+CAV!I28+CERES!I28</f>
        <v>73</v>
      </c>
      <c r="J28" s="80">
        <f>(REITORIA!I28-REITORIA!J28)+(CEFID!I28-CEFID!J28)+(CEART!I28-CEART!J28)+(CAV!I28-CAV!J28)+(CERES!I28-CERES!J28)</f>
        <v>0</v>
      </c>
      <c r="K28" s="81">
        <f t="shared" si="0"/>
        <v>73</v>
      </c>
      <c r="L28" s="82">
        <f t="shared" si="1"/>
        <v>10804</v>
      </c>
      <c r="M28" s="83">
        <f t="shared" si="2"/>
        <v>0</v>
      </c>
    </row>
    <row r="29" spans="1:13" s="21" customFormat="1" x14ac:dyDescent="0.2">
      <c r="A29" s="102" t="s">
        <v>311</v>
      </c>
      <c r="B29" s="102">
        <v>2</v>
      </c>
      <c r="C29" s="62">
        <v>1</v>
      </c>
      <c r="D29" s="69" t="s">
        <v>102</v>
      </c>
      <c r="E29" s="63"/>
      <c r="F29" s="71" t="s">
        <v>103</v>
      </c>
      <c r="G29" s="64">
        <v>9</v>
      </c>
      <c r="H29" s="73">
        <v>55</v>
      </c>
      <c r="I29" s="79">
        <f>REITORIA!I29+CEFID!I29+CEART!I29+CAV!I29+CERES!I29</f>
        <v>9</v>
      </c>
      <c r="J29" s="80">
        <f>(REITORIA!I29-REITORIA!J29)+(CEFID!I29-CEFID!J29)+(CEART!I29-CEART!J29)+(CAV!I29-CAV!J29)+(CERES!I29-CERES!J29)</f>
        <v>0</v>
      </c>
      <c r="K29" s="65">
        <f t="shared" si="0"/>
        <v>9</v>
      </c>
      <c r="L29" s="66">
        <f t="shared" si="1"/>
        <v>495</v>
      </c>
      <c r="M29" s="67">
        <f t="shared" si="2"/>
        <v>0</v>
      </c>
    </row>
    <row r="30" spans="1:13" s="21" customFormat="1" x14ac:dyDescent="0.2">
      <c r="A30" s="103"/>
      <c r="B30" s="103"/>
      <c r="C30" s="62">
        <v>2</v>
      </c>
      <c r="D30" s="69" t="s">
        <v>104</v>
      </c>
      <c r="E30" s="63"/>
      <c r="F30" s="71" t="s">
        <v>103</v>
      </c>
      <c r="G30" s="64">
        <v>6</v>
      </c>
      <c r="H30" s="73">
        <v>55</v>
      </c>
      <c r="I30" s="79">
        <f>REITORIA!I30+CEFID!I30+CEART!I30+CAV!I30+CERES!I30</f>
        <v>6</v>
      </c>
      <c r="J30" s="80">
        <f>(REITORIA!I30-REITORIA!J30)+(CEFID!I30-CEFID!J30)+(CEART!I30-CEART!J30)+(CAV!I30-CAV!J30)+(CERES!I30-CERES!J30)</f>
        <v>3</v>
      </c>
      <c r="K30" s="65">
        <f t="shared" si="0"/>
        <v>3</v>
      </c>
      <c r="L30" s="66">
        <f t="shared" si="1"/>
        <v>330</v>
      </c>
      <c r="M30" s="67">
        <f t="shared" si="2"/>
        <v>165</v>
      </c>
    </row>
    <row r="31" spans="1:13" s="21" customFormat="1" x14ac:dyDescent="0.2">
      <c r="A31" s="103"/>
      <c r="B31" s="103"/>
      <c r="C31" s="62">
        <v>3</v>
      </c>
      <c r="D31" s="69" t="s">
        <v>105</v>
      </c>
      <c r="E31" s="63"/>
      <c r="F31" s="71" t="s">
        <v>103</v>
      </c>
      <c r="G31" s="64">
        <v>10</v>
      </c>
      <c r="H31" s="73">
        <v>50</v>
      </c>
      <c r="I31" s="79">
        <f>REITORIA!I31+CEFID!I31+CEART!I31+CAV!I31+CERES!I31</f>
        <v>10</v>
      </c>
      <c r="J31" s="80">
        <f>(REITORIA!I31-REITORIA!J31)+(CEFID!I31-CEFID!J31)+(CEART!I31-CEART!J31)+(CAV!I31-CAV!J31)+(CERES!I31-CERES!J31)</f>
        <v>0</v>
      </c>
      <c r="K31" s="65">
        <f t="shared" si="0"/>
        <v>10</v>
      </c>
      <c r="L31" s="66">
        <f t="shared" si="1"/>
        <v>500</v>
      </c>
      <c r="M31" s="67">
        <f t="shared" si="2"/>
        <v>0</v>
      </c>
    </row>
    <row r="32" spans="1:13" s="21" customFormat="1" x14ac:dyDescent="0.2">
      <c r="A32" s="103"/>
      <c r="B32" s="103"/>
      <c r="C32" s="62">
        <v>4</v>
      </c>
      <c r="D32" s="86" t="s">
        <v>106</v>
      </c>
      <c r="E32" s="63"/>
      <c r="F32" s="71" t="s">
        <v>103</v>
      </c>
      <c r="G32" s="64">
        <v>3</v>
      </c>
      <c r="H32" s="73">
        <v>50</v>
      </c>
      <c r="I32" s="79">
        <f>REITORIA!I32+CEFID!I32+CEART!I32+CAV!I32+CERES!I32</f>
        <v>3</v>
      </c>
      <c r="J32" s="80">
        <f>(REITORIA!I32-REITORIA!J32)+(CEFID!I32-CEFID!J32)+(CEART!I32-CEART!J32)+(CAV!I32-CAV!J32)+(CERES!I32-CERES!J32)</f>
        <v>0</v>
      </c>
      <c r="K32" s="65">
        <f t="shared" si="0"/>
        <v>3</v>
      </c>
      <c r="L32" s="66">
        <f t="shared" si="1"/>
        <v>150</v>
      </c>
      <c r="M32" s="67">
        <f t="shared" si="2"/>
        <v>0</v>
      </c>
    </row>
    <row r="33" spans="1:13" s="21" customFormat="1" x14ac:dyDescent="0.2">
      <c r="A33" s="103"/>
      <c r="B33" s="103"/>
      <c r="C33" s="62">
        <v>5</v>
      </c>
      <c r="D33" s="69" t="s">
        <v>105</v>
      </c>
      <c r="E33" s="63"/>
      <c r="F33" s="71" t="s">
        <v>103</v>
      </c>
      <c r="G33" s="64">
        <v>4</v>
      </c>
      <c r="H33" s="73">
        <v>75</v>
      </c>
      <c r="I33" s="79">
        <f>REITORIA!I33+CEFID!I33+CEART!I33+CAV!I33+CERES!I33</f>
        <v>4</v>
      </c>
      <c r="J33" s="80">
        <f>(REITORIA!I33-REITORIA!J33)+(CEFID!I33-CEFID!J33)+(CEART!I33-CEART!J33)+(CAV!I33-CAV!J33)+(CERES!I33-CERES!J33)</f>
        <v>0</v>
      </c>
      <c r="K33" s="65">
        <f t="shared" si="0"/>
        <v>4</v>
      </c>
      <c r="L33" s="66">
        <f t="shared" si="1"/>
        <v>300</v>
      </c>
      <c r="M33" s="67">
        <f t="shared" si="2"/>
        <v>0</v>
      </c>
    </row>
    <row r="34" spans="1:13" s="21" customFormat="1" x14ac:dyDescent="0.2">
      <c r="A34" s="103"/>
      <c r="B34" s="103"/>
      <c r="C34" s="62">
        <v>6</v>
      </c>
      <c r="D34" s="69" t="s">
        <v>105</v>
      </c>
      <c r="E34" s="63"/>
      <c r="F34" s="71" t="s">
        <v>103</v>
      </c>
      <c r="G34" s="64">
        <v>4</v>
      </c>
      <c r="H34" s="73">
        <v>60</v>
      </c>
      <c r="I34" s="79">
        <f>REITORIA!I34+CEFID!I34+CEART!I34+CAV!I34+CERES!I34</f>
        <v>4</v>
      </c>
      <c r="J34" s="80">
        <f>(REITORIA!I34-REITORIA!J34)+(CEFID!I34-CEFID!J34)+(CEART!I34-CEART!J34)+(CAV!I34-CAV!J34)+(CERES!I34-CERES!J34)</f>
        <v>0</v>
      </c>
      <c r="K34" s="65">
        <f t="shared" si="0"/>
        <v>4</v>
      </c>
      <c r="L34" s="66">
        <f t="shared" si="1"/>
        <v>240</v>
      </c>
      <c r="M34" s="67">
        <f t="shared" si="2"/>
        <v>0</v>
      </c>
    </row>
    <row r="35" spans="1:13" s="21" customFormat="1" x14ac:dyDescent="0.2">
      <c r="A35" s="103"/>
      <c r="B35" s="103"/>
      <c r="C35" s="62">
        <v>7</v>
      </c>
      <c r="D35" s="69" t="s">
        <v>105</v>
      </c>
      <c r="E35" s="63"/>
      <c r="F35" s="71" t="s">
        <v>103</v>
      </c>
      <c r="G35" s="64">
        <v>10</v>
      </c>
      <c r="H35" s="73">
        <v>39</v>
      </c>
      <c r="I35" s="79">
        <f>REITORIA!I35+CEFID!I35+CEART!I35+CAV!I35+CERES!I35</f>
        <v>10</v>
      </c>
      <c r="J35" s="80">
        <f>(REITORIA!I35-REITORIA!J35)+(CEFID!I35-CEFID!J35)+(CEART!I35-CEART!J35)+(CAV!I35-CAV!J35)+(CERES!I35-CERES!J35)</f>
        <v>3</v>
      </c>
      <c r="K35" s="65">
        <f t="shared" si="0"/>
        <v>7</v>
      </c>
      <c r="L35" s="66">
        <f t="shared" si="1"/>
        <v>390</v>
      </c>
      <c r="M35" s="67">
        <f t="shared" si="2"/>
        <v>117</v>
      </c>
    </row>
    <row r="36" spans="1:13" s="21" customFormat="1" ht="15" customHeight="1" x14ac:dyDescent="0.2">
      <c r="A36" s="103"/>
      <c r="B36" s="103"/>
      <c r="C36" s="62">
        <v>8</v>
      </c>
      <c r="D36" s="69" t="s">
        <v>107</v>
      </c>
      <c r="E36" s="63"/>
      <c r="F36" s="71" t="s">
        <v>108</v>
      </c>
      <c r="G36" s="64">
        <v>10</v>
      </c>
      <c r="H36" s="73">
        <v>25</v>
      </c>
      <c r="I36" s="79">
        <f>REITORIA!I36+CEFID!I36+CEART!I36+CAV!I36+CERES!I36</f>
        <v>10</v>
      </c>
      <c r="J36" s="80">
        <f>(REITORIA!I36-REITORIA!J36)+(CEFID!I36-CEFID!J36)+(CEART!I36-CEART!J36)+(CAV!I36-CAV!J36)+(CERES!I36-CERES!J36)</f>
        <v>0</v>
      </c>
      <c r="K36" s="65">
        <f t="shared" si="0"/>
        <v>10</v>
      </c>
      <c r="L36" s="66">
        <f t="shared" si="1"/>
        <v>250</v>
      </c>
      <c r="M36" s="67">
        <f t="shared" si="2"/>
        <v>0</v>
      </c>
    </row>
    <row r="37" spans="1:13" s="21" customFormat="1" x14ac:dyDescent="0.2">
      <c r="A37" s="103"/>
      <c r="B37" s="103"/>
      <c r="C37" s="62">
        <v>9</v>
      </c>
      <c r="D37" s="69" t="s">
        <v>109</v>
      </c>
      <c r="E37" s="63"/>
      <c r="F37" s="71" t="s">
        <v>103</v>
      </c>
      <c r="G37" s="64">
        <v>8</v>
      </c>
      <c r="H37" s="73">
        <v>250</v>
      </c>
      <c r="I37" s="79">
        <f>REITORIA!I37+CEFID!I37+CEART!I37+CAV!I37+CERES!I37</f>
        <v>8</v>
      </c>
      <c r="J37" s="80">
        <f>(REITORIA!I37-REITORIA!J37)+(CEFID!I37-CEFID!J37)+(CEART!I37-CEART!J37)+(CAV!I37-CAV!J37)+(CERES!I37-CERES!J37)</f>
        <v>0</v>
      </c>
      <c r="K37" s="65">
        <f t="shared" si="0"/>
        <v>8</v>
      </c>
      <c r="L37" s="66">
        <f t="shared" si="1"/>
        <v>2000</v>
      </c>
      <c r="M37" s="67">
        <f t="shared" si="2"/>
        <v>0</v>
      </c>
    </row>
    <row r="38" spans="1:13" s="21" customFormat="1" x14ac:dyDescent="0.2">
      <c r="A38" s="103"/>
      <c r="B38" s="103"/>
      <c r="C38" s="62">
        <v>10</v>
      </c>
      <c r="D38" s="69" t="s">
        <v>109</v>
      </c>
      <c r="E38" s="63"/>
      <c r="F38" s="71" t="s">
        <v>103</v>
      </c>
      <c r="G38" s="64">
        <v>6</v>
      </c>
      <c r="H38" s="73">
        <v>290</v>
      </c>
      <c r="I38" s="79">
        <f>REITORIA!I38+CEFID!I38+CEART!I38+CAV!I38+CERES!I38</f>
        <v>6</v>
      </c>
      <c r="J38" s="80">
        <f>(REITORIA!I38-REITORIA!J38)+(CEFID!I38-CEFID!J38)+(CEART!I38-CEART!J38)+(CAV!I38-CAV!J38)+(CERES!I38-CERES!J38)</f>
        <v>0</v>
      </c>
      <c r="K38" s="65">
        <f t="shared" si="0"/>
        <v>6</v>
      </c>
      <c r="L38" s="66">
        <f t="shared" si="1"/>
        <v>1740</v>
      </c>
      <c r="M38" s="67">
        <f t="shared" si="2"/>
        <v>0</v>
      </c>
    </row>
    <row r="39" spans="1:13" s="21" customFormat="1" x14ac:dyDescent="0.2">
      <c r="A39" s="103"/>
      <c r="B39" s="103"/>
      <c r="C39" s="62">
        <v>11</v>
      </c>
      <c r="D39" s="69" t="s">
        <v>110</v>
      </c>
      <c r="E39" s="63"/>
      <c r="F39" s="71" t="s">
        <v>108</v>
      </c>
      <c r="G39" s="64">
        <v>32</v>
      </c>
      <c r="H39" s="73">
        <v>21.5</v>
      </c>
      <c r="I39" s="79">
        <f>REITORIA!I39+CEFID!I39+CEART!I39+CAV!I39+CERES!I39</f>
        <v>32</v>
      </c>
      <c r="J39" s="80">
        <f>(REITORIA!I39-REITORIA!J39)+(CEFID!I39-CEFID!J39)+(CEART!I39-CEART!J39)+(CAV!I39-CAV!J39)+(CERES!I39-CERES!J39)</f>
        <v>1</v>
      </c>
      <c r="K39" s="65">
        <f t="shared" si="0"/>
        <v>31</v>
      </c>
      <c r="L39" s="66">
        <f t="shared" si="1"/>
        <v>688</v>
      </c>
      <c r="M39" s="67">
        <f t="shared" si="2"/>
        <v>21.5</v>
      </c>
    </row>
    <row r="40" spans="1:13" s="21" customFormat="1" x14ac:dyDescent="0.2">
      <c r="A40" s="103"/>
      <c r="B40" s="103"/>
      <c r="C40" s="62">
        <v>12</v>
      </c>
      <c r="D40" s="69" t="s">
        <v>111</v>
      </c>
      <c r="E40" s="63"/>
      <c r="F40" s="71" t="s">
        <v>103</v>
      </c>
      <c r="G40" s="64">
        <v>3</v>
      </c>
      <c r="H40" s="73">
        <v>50</v>
      </c>
      <c r="I40" s="79">
        <f>REITORIA!I40+CEFID!I40+CEART!I40+CAV!I40+CERES!I40</f>
        <v>3</v>
      </c>
      <c r="J40" s="80">
        <f>(REITORIA!I40-REITORIA!J40)+(CEFID!I40-CEFID!J40)+(CEART!I40-CEART!J40)+(CAV!I40-CAV!J40)+(CERES!I40-CERES!J40)</f>
        <v>0</v>
      </c>
      <c r="K40" s="65">
        <f t="shared" si="0"/>
        <v>3</v>
      </c>
      <c r="L40" s="66">
        <f t="shared" si="1"/>
        <v>150</v>
      </c>
      <c r="M40" s="67">
        <f t="shared" si="2"/>
        <v>0</v>
      </c>
    </row>
    <row r="41" spans="1:13" s="21" customFormat="1" x14ac:dyDescent="0.2">
      <c r="A41" s="103"/>
      <c r="B41" s="103"/>
      <c r="C41" s="62">
        <v>13</v>
      </c>
      <c r="D41" s="69" t="s">
        <v>111</v>
      </c>
      <c r="E41" s="63"/>
      <c r="F41" s="71" t="s">
        <v>103</v>
      </c>
      <c r="G41" s="64">
        <v>6</v>
      </c>
      <c r="H41" s="73">
        <v>55</v>
      </c>
      <c r="I41" s="79">
        <f>REITORIA!I41+CEFID!I41+CEART!I41+CAV!I41+CERES!I41</f>
        <v>6</v>
      </c>
      <c r="J41" s="80">
        <f>(REITORIA!I41-REITORIA!J41)+(CEFID!I41-CEFID!J41)+(CEART!I41-CEART!J41)+(CAV!I41-CAV!J41)+(CERES!I41-CERES!J41)</f>
        <v>0</v>
      </c>
      <c r="K41" s="65">
        <f t="shared" si="0"/>
        <v>6</v>
      </c>
      <c r="L41" s="66">
        <f t="shared" si="1"/>
        <v>330</v>
      </c>
      <c r="M41" s="67">
        <f t="shared" si="2"/>
        <v>0</v>
      </c>
    </row>
    <row r="42" spans="1:13" s="21" customFormat="1" x14ac:dyDescent="0.2">
      <c r="A42" s="103"/>
      <c r="B42" s="103"/>
      <c r="C42" s="62">
        <v>14</v>
      </c>
      <c r="D42" s="69" t="s">
        <v>112</v>
      </c>
      <c r="E42" s="63"/>
      <c r="F42" s="71" t="s">
        <v>108</v>
      </c>
      <c r="G42" s="64">
        <v>12</v>
      </c>
      <c r="H42" s="73">
        <v>50</v>
      </c>
      <c r="I42" s="79">
        <f>REITORIA!I42+CEFID!I42+CEART!I42+CAV!I42+CERES!I42</f>
        <v>12</v>
      </c>
      <c r="J42" s="80">
        <f>(REITORIA!I42-REITORIA!J42)+(CEFID!I42-CEFID!J42)+(CEART!I42-CEART!J42)+(CAV!I42-CAV!J42)+(CERES!I42-CERES!J42)</f>
        <v>0</v>
      </c>
      <c r="K42" s="65">
        <f t="shared" si="0"/>
        <v>12</v>
      </c>
      <c r="L42" s="66">
        <f t="shared" si="1"/>
        <v>600</v>
      </c>
      <c r="M42" s="67">
        <f t="shared" si="2"/>
        <v>0</v>
      </c>
    </row>
    <row r="43" spans="1:13" s="21" customFormat="1" x14ac:dyDescent="0.2">
      <c r="A43" s="103"/>
      <c r="B43" s="103"/>
      <c r="C43" s="62">
        <v>15</v>
      </c>
      <c r="D43" s="69" t="s">
        <v>113</v>
      </c>
      <c r="E43" s="63"/>
      <c r="F43" s="71" t="s">
        <v>114</v>
      </c>
      <c r="G43" s="64">
        <v>6</v>
      </c>
      <c r="H43" s="73">
        <v>22</v>
      </c>
      <c r="I43" s="79">
        <f>REITORIA!I43+CEFID!I43+CEART!I43+CAV!I43+CERES!I43</f>
        <v>6</v>
      </c>
      <c r="J43" s="80">
        <f>(REITORIA!I43-REITORIA!J43)+(CEFID!I43-CEFID!J43)+(CEART!I43-CEART!J43)+(CAV!I43-CAV!J43)+(CERES!I43-CERES!J43)</f>
        <v>2</v>
      </c>
      <c r="K43" s="65">
        <f t="shared" si="0"/>
        <v>4</v>
      </c>
      <c r="L43" s="66">
        <f t="shared" si="1"/>
        <v>132</v>
      </c>
      <c r="M43" s="67">
        <f t="shared" si="2"/>
        <v>44</v>
      </c>
    </row>
    <row r="44" spans="1:13" s="21" customFormat="1" x14ac:dyDescent="0.2">
      <c r="A44" s="103"/>
      <c r="B44" s="103"/>
      <c r="C44" s="62">
        <v>16</v>
      </c>
      <c r="D44" s="69" t="s">
        <v>113</v>
      </c>
      <c r="E44" s="63"/>
      <c r="F44" s="71" t="s">
        <v>114</v>
      </c>
      <c r="G44" s="64">
        <v>15</v>
      </c>
      <c r="H44" s="73">
        <v>5</v>
      </c>
      <c r="I44" s="79">
        <f>REITORIA!I44+CEFID!I44+CEART!I44+CAV!I44+CERES!I44</f>
        <v>15</v>
      </c>
      <c r="J44" s="80">
        <f>(REITORIA!I44-REITORIA!J44)+(CEFID!I44-CEFID!J44)+(CEART!I44-CEART!J44)+(CAV!I44-CAV!J44)+(CERES!I44-CERES!J44)</f>
        <v>0</v>
      </c>
      <c r="K44" s="65">
        <f t="shared" si="0"/>
        <v>15</v>
      </c>
      <c r="L44" s="66">
        <f t="shared" si="1"/>
        <v>75</v>
      </c>
      <c r="M44" s="67">
        <f t="shared" si="2"/>
        <v>0</v>
      </c>
    </row>
    <row r="45" spans="1:13" s="21" customFormat="1" x14ac:dyDescent="0.2">
      <c r="A45" s="103"/>
      <c r="B45" s="103"/>
      <c r="C45" s="62">
        <v>17</v>
      </c>
      <c r="D45" s="90" t="s">
        <v>115</v>
      </c>
      <c r="E45" s="63"/>
      <c r="F45" s="71" t="s">
        <v>116</v>
      </c>
      <c r="G45" s="64">
        <v>5</v>
      </c>
      <c r="H45" s="73">
        <v>120</v>
      </c>
      <c r="I45" s="79">
        <f>REITORIA!I45+CEFID!I45+CEART!I45+CAV!I45+CERES!I45</f>
        <v>5</v>
      </c>
      <c r="J45" s="80">
        <f>(REITORIA!I45-REITORIA!J45)+(CEFID!I45-CEFID!J45)+(CEART!I45-CEART!J45)+(CAV!I45-CAV!J45)+(CERES!I45-CERES!J45)</f>
        <v>0</v>
      </c>
      <c r="K45" s="65">
        <f t="shared" si="0"/>
        <v>5</v>
      </c>
      <c r="L45" s="66">
        <f t="shared" si="1"/>
        <v>600</v>
      </c>
      <c r="M45" s="67">
        <f t="shared" si="2"/>
        <v>0</v>
      </c>
    </row>
    <row r="46" spans="1:13" s="21" customFormat="1" x14ac:dyDescent="0.2">
      <c r="A46" s="103"/>
      <c r="B46" s="103"/>
      <c r="C46" s="62">
        <v>18</v>
      </c>
      <c r="D46" s="90" t="s">
        <v>115</v>
      </c>
      <c r="E46" s="63"/>
      <c r="F46" s="71" t="s">
        <v>116</v>
      </c>
      <c r="G46" s="64">
        <v>10</v>
      </c>
      <c r="H46" s="73">
        <v>79</v>
      </c>
      <c r="I46" s="79">
        <f>REITORIA!I46+CEFID!I46+CEART!I46+CAV!I46+CERES!I46</f>
        <v>10</v>
      </c>
      <c r="J46" s="80">
        <f>(REITORIA!I46-REITORIA!J46)+(CEFID!I46-CEFID!J46)+(CEART!I46-CEART!J46)+(CAV!I46-CAV!J46)+(CERES!I46-CERES!J46)</f>
        <v>0</v>
      </c>
      <c r="K46" s="65">
        <f t="shared" si="0"/>
        <v>10</v>
      </c>
      <c r="L46" s="66">
        <f t="shared" si="1"/>
        <v>790</v>
      </c>
      <c r="M46" s="67">
        <f t="shared" si="2"/>
        <v>0</v>
      </c>
    </row>
    <row r="47" spans="1:13" s="21" customFormat="1" ht="15" customHeight="1" x14ac:dyDescent="0.2">
      <c r="A47" s="104"/>
      <c r="B47" s="104"/>
      <c r="C47" s="62">
        <v>19</v>
      </c>
      <c r="D47" s="69" t="s">
        <v>117</v>
      </c>
      <c r="E47" s="63"/>
      <c r="F47" s="71" t="s">
        <v>118</v>
      </c>
      <c r="G47" s="64">
        <v>2</v>
      </c>
      <c r="H47" s="73">
        <v>70</v>
      </c>
      <c r="I47" s="79">
        <f>REITORIA!I47+CEFID!I47+CEART!I47+CAV!I47+CERES!I47</f>
        <v>2</v>
      </c>
      <c r="J47" s="80">
        <f>(REITORIA!I47-REITORIA!J47)+(CEFID!I47-CEFID!J47)+(CEART!I47-CEART!J47)+(CAV!I47-CAV!J47)+(CERES!I47-CERES!J47)</f>
        <v>0</v>
      </c>
      <c r="K47" s="65">
        <f t="shared" si="0"/>
        <v>2</v>
      </c>
      <c r="L47" s="66">
        <f t="shared" si="1"/>
        <v>140</v>
      </c>
      <c r="M47" s="67">
        <f t="shared" si="2"/>
        <v>0</v>
      </c>
    </row>
    <row r="48" spans="1:13" s="21" customFormat="1" x14ac:dyDescent="0.2">
      <c r="A48" s="102"/>
      <c r="B48" s="121">
        <v>3</v>
      </c>
      <c r="C48" s="85">
        <v>1</v>
      </c>
      <c r="D48" s="76" t="s">
        <v>119</v>
      </c>
      <c r="E48" s="77"/>
      <c r="F48" s="84"/>
      <c r="G48" s="79"/>
      <c r="H48" s="78"/>
      <c r="I48" s="79">
        <f>REITORIA!I48+CEFID!I48+CEART!I48+CAV!I48+CERES!I48</f>
        <v>0</v>
      </c>
      <c r="J48" s="80">
        <f>(REITORIA!I48-REITORIA!J48)+(CEFID!I48-CEFID!J48)+(CEART!I48-CEART!J48)+(CAV!I48-CAV!J48)+(CERES!I48-CERES!J48)</f>
        <v>0</v>
      </c>
      <c r="K48" s="81">
        <f t="shared" si="0"/>
        <v>0</v>
      </c>
      <c r="L48" s="82">
        <f t="shared" si="1"/>
        <v>0</v>
      </c>
      <c r="M48" s="83">
        <f t="shared" si="2"/>
        <v>0</v>
      </c>
    </row>
    <row r="49" spans="1:13" s="21" customFormat="1" x14ac:dyDescent="0.2">
      <c r="A49" s="103"/>
      <c r="B49" s="122"/>
      <c r="C49" s="85">
        <v>2</v>
      </c>
      <c r="D49" s="76" t="s">
        <v>119</v>
      </c>
      <c r="E49" s="77"/>
      <c r="F49" s="84"/>
      <c r="G49" s="79"/>
      <c r="H49" s="78"/>
      <c r="I49" s="79">
        <f>REITORIA!I49+CEFID!I49+CEART!I49+CAV!I49+CERES!I49</f>
        <v>0</v>
      </c>
      <c r="J49" s="80">
        <f>(REITORIA!I49-REITORIA!J49)+(CEFID!I49-CEFID!J49)+(CEART!I49-CEART!J49)+(CAV!I49-CAV!J49)+(CERES!I49-CERES!J49)</f>
        <v>0</v>
      </c>
      <c r="K49" s="81">
        <f t="shared" si="0"/>
        <v>0</v>
      </c>
      <c r="L49" s="82">
        <f t="shared" si="1"/>
        <v>0</v>
      </c>
      <c r="M49" s="83">
        <f t="shared" si="2"/>
        <v>0</v>
      </c>
    </row>
    <row r="50" spans="1:13" s="21" customFormat="1" x14ac:dyDescent="0.2">
      <c r="A50" s="103"/>
      <c r="B50" s="122"/>
      <c r="C50" s="85">
        <v>3</v>
      </c>
      <c r="D50" s="76" t="s">
        <v>119</v>
      </c>
      <c r="E50" s="77"/>
      <c r="F50" s="84"/>
      <c r="G50" s="79"/>
      <c r="H50" s="78"/>
      <c r="I50" s="79">
        <f>REITORIA!I50+CEFID!I50+CEART!I50+CAV!I50+CERES!I50</f>
        <v>0</v>
      </c>
      <c r="J50" s="80">
        <f>(REITORIA!I50-REITORIA!J50)+(CEFID!I50-CEFID!J50)+(CEART!I50-CEART!J50)+(CAV!I50-CAV!J50)+(CERES!I50-CERES!J50)</f>
        <v>0</v>
      </c>
      <c r="K50" s="81">
        <f t="shared" si="0"/>
        <v>0</v>
      </c>
      <c r="L50" s="82">
        <f t="shared" si="1"/>
        <v>0</v>
      </c>
      <c r="M50" s="83">
        <f t="shared" si="2"/>
        <v>0</v>
      </c>
    </row>
    <row r="51" spans="1:13" s="21" customFormat="1" x14ac:dyDescent="0.2">
      <c r="A51" s="103"/>
      <c r="B51" s="122"/>
      <c r="C51" s="85">
        <v>4</v>
      </c>
      <c r="D51" s="76" t="s">
        <v>119</v>
      </c>
      <c r="E51" s="77"/>
      <c r="F51" s="84"/>
      <c r="G51" s="79"/>
      <c r="H51" s="78"/>
      <c r="I51" s="79">
        <f>REITORIA!I51+CEFID!I51+CEART!I51+CAV!I51+CERES!I51</f>
        <v>0</v>
      </c>
      <c r="J51" s="80">
        <f>(REITORIA!I51-REITORIA!J51)+(CEFID!I51-CEFID!J51)+(CEART!I51-CEART!J51)+(CAV!I51-CAV!J51)+(CERES!I51-CERES!J51)</f>
        <v>0</v>
      </c>
      <c r="K51" s="81">
        <f t="shared" si="0"/>
        <v>0</v>
      </c>
      <c r="L51" s="82">
        <f t="shared" si="1"/>
        <v>0</v>
      </c>
      <c r="M51" s="83">
        <f t="shared" si="2"/>
        <v>0</v>
      </c>
    </row>
    <row r="52" spans="1:13" s="21" customFormat="1" x14ac:dyDescent="0.2">
      <c r="A52" s="103"/>
      <c r="B52" s="122"/>
      <c r="C52" s="85">
        <v>5</v>
      </c>
      <c r="D52" s="76" t="s">
        <v>119</v>
      </c>
      <c r="E52" s="77"/>
      <c r="F52" s="84"/>
      <c r="G52" s="79"/>
      <c r="H52" s="78"/>
      <c r="I52" s="79">
        <f>REITORIA!I52+CEFID!I52+CEART!I52+CAV!I52+CERES!I52</f>
        <v>0</v>
      </c>
      <c r="J52" s="80">
        <f>(REITORIA!I52-REITORIA!J52)+(CEFID!I52-CEFID!J52)+(CEART!I52-CEART!J52)+(CAV!I52-CAV!J52)+(CERES!I52-CERES!J52)</f>
        <v>0</v>
      </c>
      <c r="K52" s="81">
        <f t="shared" si="0"/>
        <v>0</v>
      </c>
      <c r="L52" s="82">
        <f t="shared" si="1"/>
        <v>0</v>
      </c>
      <c r="M52" s="83">
        <f t="shared" si="2"/>
        <v>0</v>
      </c>
    </row>
    <row r="53" spans="1:13" s="21" customFormat="1" x14ac:dyDescent="0.2">
      <c r="A53" s="103"/>
      <c r="B53" s="122"/>
      <c r="C53" s="85">
        <v>6</v>
      </c>
      <c r="D53" s="76" t="s">
        <v>119</v>
      </c>
      <c r="E53" s="77"/>
      <c r="F53" s="84"/>
      <c r="G53" s="79"/>
      <c r="H53" s="78"/>
      <c r="I53" s="79">
        <f>REITORIA!I53+CEFID!I53+CEART!I53+CAV!I53+CERES!I53</f>
        <v>0</v>
      </c>
      <c r="J53" s="80">
        <f>(REITORIA!I53-REITORIA!J53)+(CEFID!I53-CEFID!J53)+(CEART!I53-CEART!J53)+(CAV!I53-CAV!J53)+(CERES!I53-CERES!J53)</f>
        <v>0</v>
      </c>
      <c r="K53" s="81">
        <f t="shared" si="0"/>
        <v>0</v>
      </c>
      <c r="L53" s="82">
        <f t="shared" si="1"/>
        <v>0</v>
      </c>
      <c r="M53" s="83">
        <f t="shared" si="2"/>
        <v>0</v>
      </c>
    </row>
    <row r="54" spans="1:13" s="21" customFormat="1" x14ac:dyDescent="0.2">
      <c r="A54" s="103"/>
      <c r="B54" s="122"/>
      <c r="C54" s="85">
        <v>7</v>
      </c>
      <c r="D54" s="76" t="s">
        <v>119</v>
      </c>
      <c r="E54" s="77"/>
      <c r="F54" s="84"/>
      <c r="G54" s="79"/>
      <c r="H54" s="78"/>
      <c r="I54" s="79">
        <f>REITORIA!I54+CEFID!I54+CEART!I54+CAV!I54+CERES!I54</f>
        <v>0</v>
      </c>
      <c r="J54" s="80">
        <f>(REITORIA!I54-REITORIA!J54)+(CEFID!I54-CEFID!J54)+(CEART!I54-CEART!J54)+(CAV!I54-CAV!J54)+(CERES!I54-CERES!J54)</f>
        <v>0</v>
      </c>
      <c r="K54" s="81">
        <f t="shared" si="0"/>
        <v>0</v>
      </c>
      <c r="L54" s="82">
        <f t="shared" si="1"/>
        <v>0</v>
      </c>
      <c r="M54" s="83">
        <f t="shared" si="2"/>
        <v>0</v>
      </c>
    </row>
    <row r="55" spans="1:13" s="21" customFormat="1" x14ac:dyDescent="0.2">
      <c r="A55" s="103"/>
      <c r="B55" s="122"/>
      <c r="C55" s="85">
        <v>8</v>
      </c>
      <c r="D55" s="76" t="s">
        <v>119</v>
      </c>
      <c r="E55" s="77"/>
      <c r="F55" s="84"/>
      <c r="G55" s="79"/>
      <c r="H55" s="78"/>
      <c r="I55" s="79">
        <f>REITORIA!I55+CEFID!I55+CEART!I55+CAV!I55+CERES!I55</f>
        <v>0</v>
      </c>
      <c r="J55" s="80">
        <f>(REITORIA!I55-REITORIA!J55)+(CEFID!I55-CEFID!J55)+(CEART!I55-CEART!J55)+(CAV!I55-CAV!J55)+(CERES!I55-CERES!J55)</f>
        <v>0</v>
      </c>
      <c r="K55" s="81">
        <f t="shared" si="0"/>
        <v>0</v>
      </c>
      <c r="L55" s="82">
        <f t="shared" si="1"/>
        <v>0</v>
      </c>
      <c r="M55" s="83">
        <f t="shared" si="2"/>
        <v>0</v>
      </c>
    </row>
    <row r="56" spans="1:13" s="21" customFormat="1" x14ac:dyDescent="0.2">
      <c r="A56" s="103"/>
      <c r="B56" s="122"/>
      <c r="C56" s="85">
        <v>9</v>
      </c>
      <c r="D56" s="76" t="s">
        <v>119</v>
      </c>
      <c r="E56" s="77"/>
      <c r="F56" s="84"/>
      <c r="G56" s="79"/>
      <c r="H56" s="78"/>
      <c r="I56" s="79">
        <f>REITORIA!I56+CEFID!I56+CEART!I56+CAV!I56+CERES!I56</f>
        <v>0</v>
      </c>
      <c r="J56" s="80">
        <f>(REITORIA!I56-REITORIA!J56)+(CEFID!I56-CEFID!J56)+(CEART!I56-CEART!J56)+(CAV!I56-CAV!J56)+(CERES!I56-CERES!J56)</f>
        <v>0</v>
      </c>
      <c r="K56" s="81">
        <f t="shared" si="0"/>
        <v>0</v>
      </c>
      <c r="L56" s="82">
        <f t="shared" si="1"/>
        <v>0</v>
      </c>
      <c r="M56" s="83">
        <f t="shared" si="2"/>
        <v>0</v>
      </c>
    </row>
    <row r="57" spans="1:13" s="21" customFormat="1" x14ac:dyDescent="0.2">
      <c r="A57" s="103"/>
      <c r="B57" s="122"/>
      <c r="C57" s="85">
        <v>10</v>
      </c>
      <c r="D57" s="76" t="s">
        <v>119</v>
      </c>
      <c r="E57" s="77"/>
      <c r="F57" s="84"/>
      <c r="G57" s="79"/>
      <c r="H57" s="78"/>
      <c r="I57" s="79">
        <f>REITORIA!I57+CEFID!I57+CEART!I57+CAV!I57+CERES!I57</f>
        <v>0</v>
      </c>
      <c r="J57" s="80">
        <f>(REITORIA!I57-REITORIA!J57)+(CEFID!I57-CEFID!J57)+(CEART!I57-CEART!J57)+(CAV!I57-CAV!J57)+(CERES!I57-CERES!J57)</f>
        <v>0</v>
      </c>
      <c r="K57" s="81">
        <f t="shared" si="0"/>
        <v>0</v>
      </c>
      <c r="L57" s="82">
        <f t="shared" si="1"/>
        <v>0</v>
      </c>
      <c r="M57" s="83">
        <f t="shared" si="2"/>
        <v>0</v>
      </c>
    </row>
    <row r="58" spans="1:13" s="21" customFormat="1" x14ac:dyDescent="0.2">
      <c r="A58" s="103"/>
      <c r="B58" s="122"/>
      <c r="C58" s="85">
        <v>11</v>
      </c>
      <c r="D58" s="76" t="s">
        <v>119</v>
      </c>
      <c r="E58" s="77"/>
      <c r="F58" s="84"/>
      <c r="G58" s="79"/>
      <c r="H58" s="78"/>
      <c r="I58" s="79">
        <f>REITORIA!I58+CEFID!I58+CEART!I58+CAV!I58+CERES!I58</f>
        <v>0</v>
      </c>
      <c r="J58" s="80">
        <f>(REITORIA!I58-REITORIA!J58)+(CEFID!I58-CEFID!J58)+(CEART!I58-CEART!J58)+(CAV!I58-CAV!J58)+(CERES!I58-CERES!J58)</f>
        <v>0</v>
      </c>
      <c r="K58" s="81">
        <f t="shared" si="0"/>
        <v>0</v>
      </c>
      <c r="L58" s="82">
        <f t="shared" si="1"/>
        <v>0</v>
      </c>
      <c r="M58" s="83">
        <f t="shared" si="2"/>
        <v>0</v>
      </c>
    </row>
    <row r="59" spans="1:13" s="21" customFormat="1" x14ac:dyDescent="0.2">
      <c r="A59" s="103"/>
      <c r="B59" s="122"/>
      <c r="C59" s="85">
        <v>12</v>
      </c>
      <c r="D59" s="76" t="s">
        <v>119</v>
      </c>
      <c r="E59" s="77"/>
      <c r="F59" s="84"/>
      <c r="G59" s="79"/>
      <c r="H59" s="78"/>
      <c r="I59" s="79">
        <f>REITORIA!I59+CEFID!I59+CEART!I59+CAV!I59+CERES!I59</f>
        <v>0</v>
      </c>
      <c r="J59" s="80">
        <f>(REITORIA!I59-REITORIA!J59)+(CEFID!I59-CEFID!J59)+(CEART!I59-CEART!J59)+(CAV!I59-CAV!J59)+(CERES!I59-CERES!J59)</f>
        <v>0</v>
      </c>
      <c r="K59" s="81">
        <f t="shared" si="0"/>
        <v>0</v>
      </c>
      <c r="L59" s="82">
        <f t="shared" si="1"/>
        <v>0</v>
      </c>
      <c r="M59" s="83">
        <f t="shared" si="2"/>
        <v>0</v>
      </c>
    </row>
    <row r="60" spans="1:13" s="21" customFormat="1" x14ac:dyDescent="0.2">
      <c r="A60" s="103"/>
      <c r="B60" s="122"/>
      <c r="C60" s="85">
        <v>13</v>
      </c>
      <c r="D60" s="76" t="s">
        <v>119</v>
      </c>
      <c r="E60" s="77"/>
      <c r="F60" s="84"/>
      <c r="G60" s="79"/>
      <c r="H60" s="78"/>
      <c r="I60" s="79">
        <f>REITORIA!I60+CEFID!I60+CEART!I60+CAV!I60+CERES!I60</f>
        <v>0</v>
      </c>
      <c r="J60" s="80">
        <f>(REITORIA!I60-REITORIA!J60)+(CEFID!I60-CEFID!J60)+(CEART!I60-CEART!J60)+(CAV!I60-CAV!J60)+(CERES!I60-CERES!J60)</f>
        <v>0</v>
      </c>
      <c r="K60" s="81">
        <f t="shared" si="0"/>
        <v>0</v>
      </c>
      <c r="L60" s="82">
        <f t="shared" si="1"/>
        <v>0</v>
      </c>
      <c r="M60" s="83">
        <f t="shared" si="2"/>
        <v>0</v>
      </c>
    </row>
    <row r="61" spans="1:13" s="21" customFormat="1" x14ac:dyDescent="0.2">
      <c r="A61" s="104"/>
      <c r="B61" s="123"/>
      <c r="C61" s="85">
        <v>14</v>
      </c>
      <c r="D61" s="76" t="s">
        <v>119</v>
      </c>
      <c r="E61" s="77"/>
      <c r="F61" s="84"/>
      <c r="G61" s="79"/>
      <c r="H61" s="78"/>
      <c r="I61" s="79">
        <f>REITORIA!I61+CEFID!I61+CEART!I61+CAV!I61+CERES!I61</f>
        <v>0</v>
      </c>
      <c r="J61" s="80">
        <f>(REITORIA!I61-REITORIA!J61)+(CEFID!I61-CEFID!J61)+(CEART!I61-CEART!J61)+(CAV!I61-CAV!J61)+(CERES!I61-CERES!J61)</f>
        <v>0</v>
      </c>
      <c r="K61" s="81">
        <f t="shared" si="0"/>
        <v>0</v>
      </c>
      <c r="L61" s="82">
        <f t="shared" si="1"/>
        <v>0</v>
      </c>
      <c r="M61" s="83">
        <f t="shared" si="2"/>
        <v>0</v>
      </c>
    </row>
    <row r="62" spans="1:13" s="21" customFormat="1" x14ac:dyDescent="0.2">
      <c r="A62" s="102" t="s">
        <v>308</v>
      </c>
      <c r="B62" s="102">
        <v>4</v>
      </c>
      <c r="C62" s="62">
        <v>1</v>
      </c>
      <c r="D62" s="69" t="s">
        <v>120</v>
      </c>
      <c r="E62" s="63"/>
      <c r="F62" s="71" t="s">
        <v>121</v>
      </c>
      <c r="G62" s="64">
        <v>5</v>
      </c>
      <c r="H62" s="73">
        <v>60</v>
      </c>
      <c r="I62" s="64">
        <f>REITORIA!I62+CEFID!I62+CEART!I62+CAV!I62+CERES!I62</f>
        <v>5</v>
      </c>
      <c r="J62" s="80">
        <f>(REITORIA!I62-REITORIA!J62)+(CEFID!I62-CEFID!J62)+(CEART!I62-CEART!J62)+(CAV!I62-CAV!J62)+(CERES!I62-CERES!J62)</f>
        <v>0</v>
      </c>
      <c r="K62" s="65">
        <f t="shared" si="0"/>
        <v>5</v>
      </c>
      <c r="L62" s="66">
        <f t="shared" si="1"/>
        <v>300</v>
      </c>
      <c r="M62" s="67">
        <f t="shared" si="2"/>
        <v>0</v>
      </c>
    </row>
    <row r="63" spans="1:13" s="21" customFormat="1" x14ac:dyDescent="0.2">
      <c r="A63" s="103"/>
      <c r="B63" s="103"/>
      <c r="C63" s="62">
        <v>2</v>
      </c>
      <c r="D63" s="90" t="s">
        <v>122</v>
      </c>
      <c r="E63" s="63"/>
      <c r="F63" s="71" t="s">
        <v>123</v>
      </c>
      <c r="G63" s="64">
        <v>2</v>
      </c>
      <c r="H63" s="73">
        <v>150</v>
      </c>
      <c r="I63" s="64">
        <f>REITORIA!I63+CEFID!I63+CEART!I63+CAV!I63+CERES!I63</f>
        <v>2</v>
      </c>
      <c r="J63" s="80">
        <f>(REITORIA!I63-REITORIA!J63)+(CEFID!I63-CEFID!J63)+(CEART!I63-CEART!J63)+(CAV!I63-CAV!J63)+(CERES!I63-CERES!J63)</f>
        <v>0</v>
      </c>
      <c r="K63" s="65">
        <f t="shared" si="0"/>
        <v>2</v>
      </c>
      <c r="L63" s="66">
        <f t="shared" si="1"/>
        <v>300</v>
      </c>
      <c r="M63" s="67">
        <f t="shared" si="2"/>
        <v>0</v>
      </c>
    </row>
    <row r="64" spans="1:13" s="21" customFormat="1" x14ac:dyDescent="0.2">
      <c r="A64" s="103"/>
      <c r="B64" s="103"/>
      <c r="C64" s="62">
        <v>3</v>
      </c>
      <c r="D64" s="69" t="s">
        <v>124</v>
      </c>
      <c r="E64" s="63"/>
      <c r="F64" s="71" t="s">
        <v>125</v>
      </c>
      <c r="G64" s="64">
        <v>1</v>
      </c>
      <c r="H64" s="73">
        <v>280</v>
      </c>
      <c r="I64" s="64">
        <f>REITORIA!I64+CEFID!I64+CEART!I64+CAV!I64+CERES!I64</f>
        <v>1</v>
      </c>
      <c r="J64" s="80">
        <f>(REITORIA!I64-REITORIA!J64)+(CEFID!I64-CEFID!J64)+(CEART!I64-CEART!J64)+(CAV!I64-CAV!J64)+(CERES!I64-CERES!J64)</f>
        <v>0</v>
      </c>
      <c r="K64" s="65">
        <f t="shared" si="0"/>
        <v>1</v>
      </c>
      <c r="L64" s="66">
        <f t="shared" si="1"/>
        <v>280</v>
      </c>
      <c r="M64" s="67">
        <f t="shared" si="2"/>
        <v>0</v>
      </c>
    </row>
    <row r="65" spans="1:13" s="21" customFormat="1" x14ac:dyDescent="0.2">
      <c r="A65" s="103"/>
      <c r="B65" s="103"/>
      <c r="C65" s="62">
        <v>4</v>
      </c>
      <c r="D65" s="69" t="s">
        <v>126</v>
      </c>
      <c r="E65" s="63"/>
      <c r="F65" s="71" t="s">
        <v>127</v>
      </c>
      <c r="G65" s="64">
        <v>2</v>
      </c>
      <c r="H65" s="73">
        <v>230</v>
      </c>
      <c r="I65" s="64">
        <f>REITORIA!I65+CEFID!I65+CEART!I65+CAV!I65+CERES!I65</f>
        <v>2</v>
      </c>
      <c r="J65" s="80">
        <f>(REITORIA!I65-REITORIA!J65)+(CEFID!I65-CEFID!J65)+(CEART!I65-CEART!J65)+(CAV!I65-CAV!J65)+(CERES!I65-CERES!J65)</f>
        <v>0</v>
      </c>
      <c r="K65" s="65">
        <f t="shared" si="0"/>
        <v>2</v>
      </c>
      <c r="L65" s="66">
        <f t="shared" si="1"/>
        <v>460</v>
      </c>
      <c r="M65" s="67">
        <f t="shared" si="2"/>
        <v>0</v>
      </c>
    </row>
    <row r="66" spans="1:13" s="21" customFormat="1" x14ac:dyDescent="0.2">
      <c r="A66" s="103"/>
      <c r="B66" s="103"/>
      <c r="C66" s="62">
        <v>5</v>
      </c>
      <c r="D66" s="69" t="s">
        <v>128</v>
      </c>
      <c r="E66" s="63"/>
      <c r="F66" s="71" t="s">
        <v>127</v>
      </c>
      <c r="G66" s="64">
        <v>3</v>
      </c>
      <c r="H66" s="73">
        <v>50</v>
      </c>
      <c r="I66" s="64">
        <f>REITORIA!I66+CEFID!I66+CEART!I66+CAV!I66+CERES!I66</f>
        <v>3</v>
      </c>
      <c r="J66" s="80">
        <f>(REITORIA!I66-REITORIA!J66)+(CEFID!I66-CEFID!J66)+(CEART!I66-CEART!J66)+(CAV!I66-CAV!J66)+(CERES!I66-CERES!J66)</f>
        <v>0</v>
      </c>
      <c r="K66" s="65">
        <f t="shared" si="0"/>
        <v>3</v>
      </c>
      <c r="L66" s="66">
        <f t="shared" si="1"/>
        <v>150</v>
      </c>
      <c r="M66" s="67">
        <f t="shared" si="2"/>
        <v>0</v>
      </c>
    </row>
    <row r="67" spans="1:13" s="21" customFormat="1" x14ac:dyDescent="0.2">
      <c r="A67" s="103"/>
      <c r="B67" s="103"/>
      <c r="C67" s="62">
        <v>6</v>
      </c>
      <c r="D67" s="69" t="s">
        <v>129</v>
      </c>
      <c r="E67" s="63"/>
      <c r="F67" s="71" t="s">
        <v>130</v>
      </c>
      <c r="G67" s="64">
        <v>7</v>
      </c>
      <c r="H67" s="73">
        <v>230</v>
      </c>
      <c r="I67" s="64">
        <f>REITORIA!I67+CEFID!I67+CEART!I67+CAV!I67+CERES!I67</f>
        <v>7</v>
      </c>
      <c r="J67" s="80">
        <f>(REITORIA!I67-REITORIA!J67)+(CEFID!I67-CEFID!J67)+(CEART!I67-CEART!J67)+(CAV!I67-CAV!J67)+(CERES!I67-CERES!J67)</f>
        <v>0</v>
      </c>
      <c r="K67" s="65">
        <f t="shared" si="0"/>
        <v>7</v>
      </c>
      <c r="L67" s="66">
        <f t="shared" si="1"/>
        <v>1610</v>
      </c>
      <c r="M67" s="67">
        <f t="shared" si="2"/>
        <v>0</v>
      </c>
    </row>
    <row r="68" spans="1:13" s="21" customFormat="1" x14ac:dyDescent="0.2">
      <c r="A68" s="103"/>
      <c r="B68" s="103"/>
      <c r="C68" s="62">
        <v>7</v>
      </c>
      <c r="D68" s="69" t="s">
        <v>131</v>
      </c>
      <c r="E68" s="63"/>
      <c r="F68" s="71" t="s">
        <v>132</v>
      </c>
      <c r="G68" s="64">
        <v>3</v>
      </c>
      <c r="H68" s="73">
        <v>70</v>
      </c>
      <c r="I68" s="64">
        <f>REITORIA!I68+CEFID!I68+CEART!I68+CAV!I68+CERES!I68</f>
        <v>3</v>
      </c>
      <c r="J68" s="80">
        <f>(REITORIA!I68-REITORIA!J68)+(CEFID!I68-CEFID!J68)+(CEART!I68-CEART!J68)+(CAV!I68-CAV!J68)+(CERES!I68-CERES!J68)</f>
        <v>0</v>
      </c>
      <c r="K68" s="65">
        <f t="shared" ref="K68:K131" si="3">I68-J68</f>
        <v>3</v>
      </c>
      <c r="L68" s="66">
        <f t="shared" ref="L68:L131" si="4">I68*H68</f>
        <v>210</v>
      </c>
      <c r="M68" s="67">
        <f t="shared" ref="M68:M131" si="5">J68*H68</f>
        <v>0</v>
      </c>
    </row>
    <row r="69" spans="1:13" s="21" customFormat="1" x14ac:dyDescent="0.2">
      <c r="A69" s="103"/>
      <c r="B69" s="103"/>
      <c r="C69" s="62">
        <v>8</v>
      </c>
      <c r="D69" s="69" t="s">
        <v>133</v>
      </c>
      <c r="E69" s="63"/>
      <c r="F69" s="71" t="s">
        <v>134</v>
      </c>
      <c r="G69" s="64">
        <v>41</v>
      </c>
      <c r="H69" s="73">
        <v>20</v>
      </c>
      <c r="I69" s="64">
        <f>REITORIA!I69+CEFID!I69+CEART!I69+CAV!I69+CERES!I69</f>
        <v>41</v>
      </c>
      <c r="J69" s="80">
        <f>(REITORIA!I69-REITORIA!J69)+(CEFID!I69-CEFID!J69)+(CEART!I69-CEART!J69)+(CAV!I69-CAV!J69)+(CERES!I69-CERES!J69)</f>
        <v>0</v>
      </c>
      <c r="K69" s="65">
        <f t="shared" si="3"/>
        <v>41</v>
      </c>
      <c r="L69" s="66">
        <f t="shared" si="4"/>
        <v>820</v>
      </c>
      <c r="M69" s="67">
        <f t="shared" si="5"/>
        <v>0</v>
      </c>
    </row>
    <row r="70" spans="1:13" s="21" customFormat="1" x14ac:dyDescent="0.2">
      <c r="A70" s="103"/>
      <c r="B70" s="103"/>
      <c r="C70" s="62">
        <v>9</v>
      </c>
      <c r="D70" s="69" t="s">
        <v>135</v>
      </c>
      <c r="E70" s="63"/>
      <c r="F70" s="71" t="s">
        <v>134</v>
      </c>
      <c r="G70" s="64">
        <v>21</v>
      </c>
      <c r="H70" s="73">
        <v>30</v>
      </c>
      <c r="I70" s="64">
        <f>REITORIA!I70+CEFID!I70+CEART!I70+CAV!I70+CERES!I70</f>
        <v>21</v>
      </c>
      <c r="J70" s="80">
        <f>(REITORIA!I70-REITORIA!J70)+(CEFID!I70-CEFID!J70)+(CEART!I70-CEART!J70)+(CAV!I70-CAV!J70)+(CERES!I70-CERES!J70)</f>
        <v>0</v>
      </c>
      <c r="K70" s="65">
        <f t="shared" si="3"/>
        <v>21</v>
      </c>
      <c r="L70" s="66">
        <f t="shared" si="4"/>
        <v>630</v>
      </c>
      <c r="M70" s="67">
        <f t="shared" si="5"/>
        <v>0</v>
      </c>
    </row>
    <row r="71" spans="1:13" s="21" customFormat="1" x14ac:dyDescent="0.2">
      <c r="A71" s="103"/>
      <c r="B71" s="103"/>
      <c r="C71" s="62">
        <v>10</v>
      </c>
      <c r="D71" s="69" t="s">
        <v>136</v>
      </c>
      <c r="E71" s="63"/>
      <c r="F71" s="71" t="s">
        <v>134</v>
      </c>
      <c r="G71" s="64">
        <v>8</v>
      </c>
      <c r="H71" s="73">
        <v>35</v>
      </c>
      <c r="I71" s="64">
        <f>REITORIA!I71+CEFID!I71+CEART!I71+CAV!I71+CERES!I71</f>
        <v>8</v>
      </c>
      <c r="J71" s="80">
        <f>(REITORIA!I71-REITORIA!J71)+(CEFID!I71-CEFID!J71)+(CEART!I71-CEART!J71)+(CAV!I71-CAV!J71)+(CERES!I71-CERES!J71)</f>
        <v>0</v>
      </c>
      <c r="K71" s="65">
        <f t="shared" si="3"/>
        <v>8</v>
      </c>
      <c r="L71" s="66">
        <f t="shared" si="4"/>
        <v>280</v>
      </c>
      <c r="M71" s="67">
        <f t="shared" si="5"/>
        <v>0</v>
      </c>
    </row>
    <row r="72" spans="1:13" s="21" customFormat="1" x14ac:dyDescent="0.2">
      <c r="A72" s="103"/>
      <c r="B72" s="103"/>
      <c r="C72" s="62">
        <v>11</v>
      </c>
      <c r="D72" s="69" t="s">
        <v>137</v>
      </c>
      <c r="E72" s="63"/>
      <c r="F72" s="71" t="s">
        <v>134</v>
      </c>
      <c r="G72" s="64">
        <v>14</v>
      </c>
      <c r="H72" s="73">
        <v>40</v>
      </c>
      <c r="I72" s="64">
        <f>REITORIA!I72+CEFID!I72+CEART!I72+CAV!I72+CERES!I72</f>
        <v>14</v>
      </c>
      <c r="J72" s="80">
        <f>(REITORIA!I72-REITORIA!J72)+(CEFID!I72-CEFID!J72)+(CEART!I72-CEART!J72)+(CAV!I72-CAV!J72)+(CERES!I72-CERES!J72)</f>
        <v>0</v>
      </c>
      <c r="K72" s="65">
        <f t="shared" si="3"/>
        <v>14</v>
      </c>
      <c r="L72" s="66">
        <f t="shared" si="4"/>
        <v>560</v>
      </c>
      <c r="M72" s="67">
        <f t="shared" si="5"/>
        <v>0</v>
      </c>
    </row>
    <row r="73" spans="1:13" s="21" customFormat="1" x14ac:dyDescent="0.2">
      <c r="A73" s="104"/>
      <c r="B73" s="104"/>
      <c r="C73" s="62">
        <v>12</v>
      </c>
      <c r="D73" s="69" t="s">
        <v>138</v>
      </c>
      <c r="E73" s="63"/>
      <c r="F73" s="71" t="s">
        <v>134</v>
      </c>
      <c r="G73" s="64">
        <v>12</v>
      </c>
      <c r="H73" s="73">
        <v>50</v>
      </c>
      <c r="I73" s="64">
        <f>REITORIA!I73+CEFID!I73+CEART!I73+CAV!I73+CERES!I73</f>
        <v>12</v>
      </c>
      <c r="J73" s="80">
        <f>(REITORIA!I73-REITORIA!J73)+(CEFID!I73-CEFID!J73)+(CEART!I73-CEART!J73)+(CAV!I73-CAV!J73)+(CERES!I73-CERES!J73)</f>
        <v>0</v>
      </c>
      <c r="K73" s="65">
        <f t="shared" si="3"/>
        <v>12</v>
      </c>
      <c r="L73" s="66">
        <f t="shared" si="4"/>
        <v>600</v>
      </c>
      <c r="M73" s="67">
        <f t="shared" si="5"/>
        <v>0</v>
      </c>
    </row>
    <row r="74" spans="1:13" s="21" customFormat="1" x14ac:dyDescent="0.2">
      <c r="A74" s="105" t="s">
        <v>308</v>
      </c>
      <c r="B74" s="121">
        <v>5</v>
      </c>
      <c r="C74" s="85">
        <v>1</v>
      </c>
      <c r="D74" s="76" t="s">
        <v>139</v>
      </c>
      <c r="E74" s="77"/>
      <c r="F74" s="84" t="s">
        <v>140</v>
      </c>
      <c r="G74" s="79">
        <v>2</v>
      </c>
      <c r="H74" s="78">
        <v>220</v>
      </c>
      <c r="I74" s="79">
        <f>REITORIA!I74+CEFID!I74+CEART!I74+CAV!I74+CERES!I74</f>
        <v>2</v>
      </c>
      <c r="J74" s="80">
        <f>(REITORIA!I74-REITORIA!J74)+(CEFID!I74-CEFID!J74)+(CEART!I74-CEART!J74)+(CAV!I74-CAV!J74)+(CERES!I74-CERES!J74)</f>
        <v>0</v>
      </c>
      <c r="K74" s="81">
        <f t="shared" si="3"/>
        <v>2</v>
      </c>
      <c r="L74" s="82">
        <f t="shared" si="4"/>
        <v>440</v>
      </c>
      <c r="M74" s="83">
        <f t="shared" si="5"/>
        <v>0</v>
      </c>
    </row>
    <row r="75" spans="1:13" s="21" customFormat="1" x14ac:dyDescent="0.2">
      <c r="A75" s="106"/>
      <c r="B75" s="122"/>
      <c r="C75" s="85">
        <v>2</v>
      </c>
      <c r="D75" s="76" t="s">
        <v>141</v>
      </c>
      <c r="E75" s="77"/>
      <c r="F75" s="84" t="s">
        <v>142</v>
      </c>
      <c r="G75" s="79">
        <v>12</v>
      </c>
      <c r="H75" s="78">
        <v>50</v>
      </c>
      <c r="I75" s="79">
        <f>REITORIA!I75+CEFID!I75+CEART!I75+CAV!I75+CERES!I75</f>
        <v>11</v>
      </c>
      <c r="J75" s="80">
        <f>(REITORIA!I75-REITORIA!J75)+(CEFID!I75-CEFID!J75)+(CEART!I75-CEART!J75)+(CAV!I75-CAV!J75)+(CERES!I75-CERES!J75)</f>
        <v>0</v>
      </c>
      <c r="K75" s="81">
        <f t="shared" si="3"/>
        <v>11</v>
      </c>
      <c r="L75" s="82">
        <f t="shared" si="4"/>
        <v>550</v>
      </c>
      <c r="M75" s="83">
        <f t="shared" si="5"/>
        <v>0</v>
      </c>
    </row>
    <row r="76" spans="1:13" s="21" customFormat="1" x14ac:dyDescent="0.2">
      <c r="A76" s="106"/>
      <c r="B76" s="122"/>
      <c r="C76" s="85">
        <v>3</v>
      </c>
      <c r="D76" s="76" t="s">
        <v>143</v>
      </c>
      <c r="E76" s="77"/>
      <c r="F76" s="84" t="s">
        <v>144</v>
      </c>
      <c r="G76" s="79">
        <v>1</v>
      </c>
      <c r="H76" s="78">
        <v>90</v>
      </c>
      <c r="I76" s="79">
        <f>REITORIA!I76+CEFID!I76+CEART!I76+CAV!I76+CERES!I76</f>
        <v>1</v>
      </c>
      <c r="J76" s="80">
        <f>(REITORIA!I76-REITORIA!J76)+(CEFID!I76-CEFID!J76)+(CEART!I76-CEART!J76)+(CAV!I76-CAV!J76)+(CERES!I76-CERES!J76)</f>
        <v>0</v>
      </c>
      <c r="K76" s="81">
        <f t="shared" si="3"/>
        <v>1</v>
      </c>
      <c r="L76" s="82">
        <f t="shared" si="4"/>
        <v>90</v>
      </c>
      <c r="M76" s="83">
        <f t="shared" si="5"/>
        <v>0</v>
      </c>
    </row>
    <row r="77" spans="1:13" s="21" customFormat="1" x14ac:dyDescent="0.2">
      <c r="A77" s="106"/>
      <c r="B77" s="122"/>
      <c r="C77" s="85">
        <v>4</v>
      </c>
      <c r="D77" s="76" t="s">
        <v>145</v>
      </c>
      <c r="E77" s="77"/>
      <c r="F77" s="84" t="s">
        <v>69</v>
      </c>
      <c r="G77" s="79">
        <v>1</v>
      </c>
      <c r="H77" s="78">
        <v>20</v>
      </c>
      <c r="I77" s="79">
        <f>REITORIA!I77+CEFID!I77+CEART!I77+CAV!I77+CERES!I77</f>
        <v>1</v>
      </c>
      <c r="J77" s="80">
        <f>(REITORIA!I77-REITORIA!J77)+(CEFID!I77-CEFID!J77)+(CEART!I77-CEART!J77)+(CAV!I77-CAV!J77)+(CERES!I77-CERES!J77)</f>
        <v>0</v>
      </c>
      <c r="K77" s="81">
        <f t="shared" si="3"/>
        <v>1</v>
      </c>
      <c r="L77" s="82">
        <f t="shared" si="4"/>
        <v>20</v>
      </c>
      <c r="M77" s="83">
        <f t="shared" si="5"/>
        <v>0</v>
      </c>
    </row>
    <row r="78" spans="1:13" s="21" customFormat="1" x14ac:dyDescent="0.2">
      <c r="A78" s="106"/>
      <c r="B78" s="122"/>
      <c r="C78" s="85">
        <v>5</v>
      </c>
      <c r="D78" s="91" t="s">
        <v>146</v>
      </c>
      <c r="E78" s="77"/>
      <c r="F78" s="84" t="s">
        <v>147</v>
      </c>
      <c r="G78" s="79">
        <v>9</v>
      </c>
      <c r="H78" s="78">
        <v>25</v>
      </c>
      <c r="I78" s="79">
        <f>REITORIA!I78+CEFID!I78+CEART!I78+CAV!I78+CERES!I78</f>
        <v>9</v>
      </c>
      <c r="J78" s="80">
        <f>(REITORIA!I78-REITORIA!J78)+(CEFID!I78-CEFID!J78)+(CEART!I78-CEART!J78)+(CAV!I78-CAV!J78)+(CERES!I78-CERES!J78)</f>
        <v>0</v>
      </c>
      <c r="K78" s="81">
        <f t="shared" si="3"/>
        <v>9</v>
      </c>
      <c r="L78" s="82">
        <f t="shared" si="4"/>
        <v>225</v>
      </c>
      <c r="M78" s="83">
        <f t="shared" si="5"/>
        <v>0</v>
      </c>
    </row>
    <row r="79" spans="1:13" s="21" customFormat="1" x14ac:dyDescent="0.2">
      <c r="A79" s="106"/>
      <c r="B79" s="122"/>
      <c r="C79" s="85">
        <v>6</v>
      </c>
      <c r="D79" s="91" t="s">
        <v>146</v>
      </c>
      <c r="E79" s="77"/>
      <c r="F79" s="84" t="s">
        <v>147</v>
      </c>
      <c r="G79" s="79">
        <v>13</v>
      </c>
      <c r="H79" s="78">
        <v>10</v>
      </c>
      <c r="I79" s="79">
        <f>REITORIA!I79+CEFID!I79+CEART!I79+CAV!I79+CERES!I79</f>
        <v>13</v>
      </c>
      <c r="J79" s="80">
        <f>(REITORIA!I79-REITORIA!J79)+(CEFID!I79-CEFID!J79)+(CEART!I79-CEART!J79)+(CAV!I79-CAV!J79)+(CERES!I79-CERES!J79)</f>
        <v>0</v>
      </c>
      <c r="K79" s="81">
        <f t="shared" si="3"/>
        <v>13</v>
      </c>
      <c r="L79" s="82">
        <f t="shared" si="4"/>
        <v>130</v>
      </c>
      <c r="M79" s="83">
        <f t="shared" si="5"/>
        <v>0</v>
      </c>
    </row>
    <row r="80" spans="1:13" s="21" customFormat="1" x14ac:dyDescent="0.2">
      <c r="A80" s="106"/>
      <c r="B80" s="122"/>
      <c r="C80" s="85">
        <v>7</v>
      </c>
      <c r="D80" s="76" t="s">
        <v>148</v>
      </c>
      <c r="E80" s="77"/>
      <c r="F80" s="84" t="s">
        <v>149</v>
      </c>
      <c r="G80" s="79">
        <v>4</v>
      </c>
      <c r="H80" s="78">
        <v>25</v>
      </c>
      <c r="I80" s="79">
        <f>REITORIA!I80+CEFID!I80+CEART!I80+CAV!I80+CERES!I80</f>
        <v>4</v>
      </c>
      <c r="J80" s="80">
        <f>(REITORIA!I80-REITORIA!J80)+(CEFID!I80-CEFID!J80)+(CEART!I80-CEART!J80)+(CAV!I80-CAV!J80)+(CERES!I80-CERES!J80)</f>
        <v>0</v>
      </c>
      <c r="K80" s="81">
        <f t="shared" si="3"/>
        <v>4</v>
      </c>
      <c r="L80" s="82">
        <f t="shared" si="4"/>
        <v>100</v>
      </c>
      <c r="M80" s="83">
        <f t="shared" si="5"/>
        <v>0</v>
      </c>
    </row>
    <row r="81" spans="1:13" s="21" customFormat="1" x14ac:dyDescent="0.2">
      <c r="A81" s="106"/>
      <c r="B81" s="122"/>
      <c r="C81" s="85">
        <v>8</v>
      </c>
      <c r="D81" s="76" t="s">
        <v>150</v>
      </c>
      <c r="E81" s="77"/>
      <c r="F81" s="84" t="s">
        <v>127</v>
      </c>
      <c r="G81" s="79">
        <v>13</v>
      </c>
      <c r="H81" s="78">
        <v>190</v>
      </c>
      <c r="I81" s="79">
        <f>REITORIA!I81+CEFID!I81+CEART!I81+CAV!I81+CERES!I81</f>
        <v>13</v>
      </c>
      <c r="J81" s="80">
        <f>(REITORIA!I81-REITORIA!J81)+(CEFID!I81-CEFID!J81)+(CEART!I81-CEART!J81)+(CAV!I81-CAV!J81)+(CERES!I81-CERES!J81)</f>
        <v>0</v>
      </c>
      <c r="K81" s="81">
        <f t="shared" si="3"/>
        <v>13</v>
      </c>
      <c r="L81" s="82">
        <f t="shared" si="4"/>
        <v>2470</v>
      </c>
      <c r="M81" s="83">
        <f t="shared" si="5"/>
        <v>0</v>
      </c>
    </row>
    <row r="82" spans="1:13" s="21" customFormat="1" x14ac:dyDescent="0.2">
      <c r="A82" s="106"/>
      <c r="B82" s="122"/>
      <c r="C82" s="85">
        <v>9</v>
      </c>
      <c r="D82" s="76" t="s">
        <v>151</v>
      </c>
      <c r="E82" s="77"/>
      <c r="F82" s="84" t="s">
        <v>149</v>
      </c>
      <c r="G82" s="79">
        <v>3</v>
      </c>
      <c r="H82" s="78">
        <v>35</v>
      </c>
      <c r="I82" s="79">
        <f>REITORIA!I82+CEFID!I82+CEART!I82+CAV!I82+CERES!I82</f>
        <v>3</v>
      </c>
      <c r="J82" s="80">
        <f>(REITORIA!I82-REITORIA!J82)+(CEFID!I82-CEFID!J82)+(CEART!I82-CEART!J82)+(CAV!I82-CAV!J82)+(CERES!I82-CERES!J82)</f>
        <v>0</v>
      </c>
      <c r="K82" s="81">
        <f t="shared" si="3"/>
        <v>3</v>
      </c>
      <c r="L82" s="82">
        <f t="shared" si="4"/>
        <v>105</v>
      </c>
      <c r="M82" s="83">
        <f t="shared" si="5"/>
        <v>0</v>
      </c>
    </row>
    <row r="83" spans="1:13" s="21" customFormat="1" x14ac:dyDescent="0.2">
      <c r="A83" s="106"/>
      <c r="B83" s="122"/>
      <c r="C83" s="85">
        <v>10</v>
      </c>
      <c r="D83" s="76" t="s">
        <v>152</v>
      </c>
      <c r="E83" s="77"/>
      <c r="F83" s="84" t="s">
        <v>153</v>
      </c>
      <c r="G83" s="79">
        <v>15</v>
      </c>
      <c r="H83" s="78">
        <v>50</v>
      </c>
      <c r="I83" s="79">
        <f>REITORIA!I83+CEFID!I83+CEART!I83+CAV!I83+CERES!I83</f>
        <v>15</v>
      </c>
      <c r="J83" s="80">
        <f>(REITORIA!I83-REITORIA!J83)+(CEFID!I83-CEFID!J83)+(CEART!I83-CEART!J83)+(CAV!I83-CAV!J83)+(CERES!I83-CERES!J83)</f>
        <v>0</v>
      </c>
      <c r="K83" s="81">
        <f t="shared" si="3"/>
        <v>15</v>
      </c>
      <c r="L83" s="82">
        <f t="shared" si="4"/>
        <v>750</v>
      </c>
      <c r="M83" s="83">
        <f t="shared" si="5"/>
        <v>0</v>
      </c>
    </row>
    <row r="84" spans="1:13" s="21" customFormat="1" x14ac:dyDescent="0.2">
      <c r="A84" s="106"/>
      <c r="B84" s="122"/>
      <c r="C84" s="85">
        <v>11</v>
      </c>
      <c r="D84" s="76" t="s">
        <v>154</v>
      </c>
      <c r="E84" s="77"/>
      <c r="F84" s="84" t="s">
        <v>130</v>
      </c>
      <c r="G84" s="79">
        <v>10</v>
      </c>
      <c r="H84" s="78">
        <v>30</v>
      </c>
      <c r="I84" s="79">
        <f>REITORIA!I84+CEFID!I84+CEART!I84+CAV!I84+CERES!I84</f>
        <v>10</v>
      </c>
      <c r="J84" s="80">
        <f>(REITORIA!I84-REITORIA!J84)+(CEFID!I84-CEFID!J84)+(CEART!I84-CEART!J84)+(CAV!I84-CAV!J84)+(CERES!I84-CERES!J84)</f>
        <v>0</v>
      </c>
      <c r="K84" s="81">
        <f t="shared" si="3"/>
        <v>10</v>
      </c>
      <c r="L84" s="82">
        <f t="shared" si="4"/>
        <v>300</v>
      </c>
      <c r="M84" s="83">
        <f t="shared" si="5"/>
        <v>0</v>
      </c>
    </row>
    <row r="85" spans="1:13" s="21" customFormat="1" x14ac:dyDescent="0.2">
      <c r="A85" s="106"/>
      <c r="B85" s="122"/>
      <c r="C85" s="85">
        <v>12</v>
      </c>
      <c r="D85" s="76" t="s">
        <v>155</v>
      </c>
      <c r="E85" s="77"/>
      <c r="F85" s="84" t="s">
        <v>156</v>
      </c>
      <c r="G85" s="79">
        <v>2</v>
      </c>
      <c r="H85" s="78">
        <v>150</v>
      </c>
      <c r="I85" s="79">
        <f>REITORIA!I85+CEFID!I85+CEART!I85+CAV!I85+CERES!I85</f>
        <v>2</v>
      </c>
      <c r="J85" s="80">
        <f>(REITORIA!I85-REITORIA!J85)+(CEFID!I85-CEFID!J85)+(CEART!I85-CEART!J85)+(CAV!I85-CAV!J85)+(CERES!I85-CERES!J85)</f>
        <v>0</v>
      </c>
      <c r="K85" s="81">
        <f t="shared" si="3"/>
        <v>2</v>
      </c>
      <c r="L85" s="82">
        <f t="shared" si="4"/>
        <v>300</v>
      </c>
      <c r="M85" s="83">
        <f t="shared" si="5"/>
        <v>0</v>
      </c>
    </row>
    <row r="86" spans="1:13" s="21" customFormat="1" x14ac:dyDescent="0.2">
      <c r="A86" s="106"/>
      <c r="B86" s="122"/>
      <c r="C86" s="85">
        <v>13</v>
      </c>
      <c r="D86" s="76" t="s">
        <v>157</v>
      </c>
      <c r="E86" s="77"/>
      <c r="F86" s="84" t="s">
        <v>127</v>
      </c>
      <c r="G86" s="79">
        <v>3</v>
      </c>
      <c r="H86" s="78">
        <v>100</v>
      </c>
      <c r="I86" s="79">
        <f>REITORIA!I86+CEFID!I86+CEART!I86+CAV!I86+CERES!I86</f>
        <v>3</v>
      </c>
      <c r="J86" s="80">
        <f>(REITORIA!I86-REITORIA!J86)+(CEFID!I86-CEFID!J86)+(CEART!I86-CEART!J86)+(CAV!I86-CAV!J86)+(CERES!I86-CERES!J86)</f>
        <v>0</v>
      </c>
      <c r="K86" s="81">
        <f t="shared" si="3"/>
        <v>3</v>
      </c>
      <c r="L86" s="82">
        <f t="shared" si="4"/>
        <v>300</v>
      </c>
      <c r="M86" s="83">
        <f t="shared" si="5"/>
        <v>0</v>
      </c>
    </row>
    <row r="87" spans="1:13" s="21" customFormat="1" x14ac:dyDescent="0.2">
      <c r="A87" s="106"/>
      <c r="B87" s="122"/>
      <c r="C87" s="85">
        <v>14</v>
      </c>
      <c r="D87" s="76" t="s">
        <v>158</v>
      </c>
      <c r="E87" s="77"/>
      <c r="F87" s="84" t="s">
        <v>130</v>
      </c>
      <c r="G87" s="79">
        <v>5</v>
      </c>
      <c r="H87" s="78">
        <v>50</v>
      </c>
      <c r="I87" s="79">
        <f>REITORIA!I87+CEFID!I87+CEART!I87+CAV!I87+CERES!I87</f>
        <v>5</v>
      </c>
      <c r="J87" s="80">
        <f>(REITORIA!I87-REITORIA!J87)+(CEFID!I87-CEFID!J87)+(CEART!I87-CEART!J87)+(CAV!I87-CAV!J87)+(CERES!I87-CERES!J87)</f>
        <v>0</v>
      </c>
      <c r="K87" s="81">
        <f t="shared" si="3"/>
        <v>5</v>
      </c>
      <c r="L87" s="82">
        <f t="shared" si="4"/>
        <v>250</v>
      </c>
      <c r="M87" s="83">
        <f t="shared" si="5"/>
        <v>0</v>
      </c>
    </row>
    <row r="88" spans="1:13" s="21" customFormat="1" x14ac:dyDescent="0.2">
      <c r="A88" s="106"/>
      <c r="B88" s="122"/>
      <c r="C88" s="85">
        <v>15</v>
      </c>
      <c r="D88" s="76" t="s">
        <v>159</v>
      </c>
      <c r="E88" s="77"/>
      <c r="F88" s="84" t="s">
        <v>160</v>
      </c>
      <c r="G88" s="79">
        <v>2</v>
      </c>
      <c r="H88" s="78">
        <v>40</v>
      </c>
      <c r="I88" s="79">
        <f>REITORIA!I88+CEFID!I88+CEART!I88+CAV!I88+CERES!I88</f>
        <v>2</v>
      </c>
      <c r="J88" s="80">
        <f>(REITORIA!I88-REITORIA!J88)+(CEFID!I88-CEFID!J88)+(CEART!I88-CEART!J88)+(CAV!I88-CAV!J88)+(CERES!I88-CERES!J88)</f>
        <v>0</v>
      </c>
      <c r="K88" s="81">
        <f t="shared" si="3"/>
        <v>2</v>
      </c>
      <c r="L88" s="82">
        <f t="shared" si="4"/>
        <v>80</v>
      </c>
      <c r="M88" s="83">
        <f t="shared" si="5"/>
        <v>0</v>
      </c>
    </row>
    <row r="89" spans="1:13" s="21" customFormat="1" x14ac:dyDescent="0.2">
      <c r="A89" s="106"/>
      <c r="B89" s="122"/>
      <c r="C89" s="85">
        <v>16</v>
      </c>
      <c r="D89" s="76" t="s">
        <v>161</v>
      </c>
      <c r="E89" s="77"/>
      <c r="F89" s="84" t="s">
        <v>162</v>
      </c>
      <c r="G89" s="79">
        <v>6</v>
      </c>
      <c r="H89" s="78">
        <v>300</v>
      </c>
      <c r="I89" s="79">
        <f>REITORIA!I89+CEFID!I89+CEART!I89+CAV!I89+CERES!I89</f>
        <v>6</v>
      </c>
      <c r="J89" s="80">
        <f>(REITORIA!I89-REITORIA!J89)+(CEFID!I89-CEFID!J89)+(CEART!I89-CEART!J89)+(CAV!I89-CAV!J89)+(CERES!I89-CERES!J89)</f>
        <v>0</v>
      </c>
      <c r="K89" s="81">
        <f t="shared" si="3"/>
        <v>6</v>
      </c>
      <c r="L89" s="82">
        <f t="shared" si="4"/>
        <v>1800</v>
      </c>
      <c r="M89" s="83">
        <f t="shared" si="5"/>
        <v>0</v>
      </c>
    </row>
    <row r="90" spans="1:13" s="21" customFormat="1" x14ac:dyDescent="0.2">
      <c r="A90" s="106"/>
      <c r="B90" s="122"/>
      <c r="C90" s="85">
        <v>17</v>
      </c>
      <c r="D90" s="76" t="s">
        <v>163</v>
      </c>
      <c r="E90" s="77"/>
      <c r="F90" s="84" t="s">
        <v>160</v>
      </c>
      <c r="G90" s="79">
        <v>2</v>
      </c>
      <c r="H90" s="78">
        <v>40</v>
      </c>
      <c r="I90" s="79">
        <f>REITORIA!I90+CEFID!I90+CEART!I90+CAV!I90+CERES!I90</f>
        <v>2</v>
      </c>
      <c r="J90" s="80">
        <f>(REITORIA!I90-REITORIA!J90)+(CEFID!I90-CEFID!J90)+(CEART!I90-CEART!J90)+(CAV!I90-CAV!J90)+(CERES!I90-CERES!J90)</f>
        <v>0</v>
      </c>
      <c r="K90" s="81">
        <f t="shared" si="3"/>
        <v>2</v>
      </c>
      <c r="L90" s="82">
        <f t="shared" si="4"/>
        <v>80</v>
      </c>
      <c r="M90" s="83">
        <f t="shared" si="5"/>
        <v>0</v>
      </c>
    </row>
    <row r="91" spans="1:13" s="21" customFormat="1" x14ac:dyDescent="0.2">
      <c r="A91" s="107"/>
      <c r="B91" s="123"/>
      <c r="C91" s="85">
        <v>18</v>
      </c>
      <c r="D91" s="91" t="s">
        <v>164</v>
      </c>
      <c r="E91" s="77"/>
      <c r="F91" s="84" t="s">
        <v>162</v>
      </c>
      <c r="G91" s="79">
        <v>8</v>
      </c>
      <c r="H91" s="78">
        <v>20</v>
      </c>
      <c r="I91" s="79">
        <f>REITORIA!I91+CEFID!I91+CEART!I91+CAV!I91+CERES!I91</f>
        <v>8</v>
      </c>
      <c r="J91" s="80">
        <f>(REITORIA!I91-REITORIA!J91)+(CEFID!I91-CEFID!J91)+(CEART!I91-CEART!J91)+(CAV!I91-CAV!J91)+(CERES!I91-CERES!J91)</f>
        <v>0</v>
      </c>
      <c r="K91" s="81">
        <f t="shared" si="3"/>
        <v>8</v>
      </c>
      <c r="L91" s="82">
        <f t="shared" si="4"/>
        <v>160</v>
      </c>
      <c r="M91" s="83">
        <f t="shared" si="5"/>
        <v>0</v>
      </c>
    </row>
    <row r="92" spans="1:13" s="21" customFormat="1" x14ac:dyDescent="0.2">
      <c r="A92" s="102" t="s">
        <v>308</v>
      </c>
      <c r="B92" s="102">
        <v>6</v>
      </c>
      <c r="C92" s="62">
        <v>1</v>
      </c>
      <c r="D92" s="69" t="s">
        <v>165</v>
      </c>
      <c r="E92" s="63"/>
      <c r="F92" s="71" t="s">
        <v>142</v>
      </c>
      <c r="G92" s="64">
        <v>17</v>
      </c>
      <c r="H92" s="73">
        <v>20</v>
      </c>
      <c r="I92" s="64">
        <f>REITORIA!I92+CEFID!I92+CEART!I92+CAV!I92+CERES!I92</f>
        <v>17</v>
      </c>
      <c r="J92" s="80">
        <f>(REITORIA!I92-REITORIA!J92)+(CEFID!I92-CEFID!J92)+(CEART!I92-CEART!J92)+(CAV!I92-CAV!J92)+(CERES!I92-CERES!J92)</f>
        <v>0</v>
      </c>
      <c r="K92" s="65">
        <f t="shared" si="3"/>
        <v>17</v>
      </c>
      <c r="L92" s="66">
        <f t="shared" si="4"/>
        <v>340</v>
      </c>
      <c r="M92" s="67">
        <f t="shared" si="5"/>
        <v>0</v>
      </c>
    </row>
    <row r="93" spans="1:13" s="21" customFormat="1" x14ac:dyDescent="0.2">
      <c r="A93" s="103"/>
      <c r="B93" s="103"/>
      <c r="C93" s="62">
        <v>2</v>
      </c>
      <c r="D93" s="69" t="s">
        <v>166</v>
      </c>
      <c r="E93" s="63"/>
      <c r="F93" s="71" t="s">
        <v>142</v>
      </c>
      <c r="G93" s="64">
        <v>5</v>
      </c>
      <c r="H93" s="73">
        <v>30</v>
      </c>
      <c r="I93" s="64">
        <f>REITORIA!I93+CEFID!I93+CEART!I93+CAV!I93+CERES!I93</f>
        <v>5</v>
      </c>
      <c r="J93" s="80">
        <f>(REITORIA!I93-REITORIA!J93)+(CEFID!I93-CEFID!J93)+(CEART!I93-CEART!J93)+(CAV!I93-CAV!J93)+(CERES!I93-CERES!J93)</f>
        <v>0</v>
      </c>
      <c r="K93" s="65">
        <f t="shared" si="3"/>
        <v>5</v>
      </c>
      <c r="L93" s="66">
        <f t="shared" si="4"/>
        <v>150</v>
      </c>
      <c r="M93" s="67">
        <f t="shared" si="5"/>
        <v>0</v>
      </c>
    </row>
    <row r="94" spans="1:13" s="21" customFormat="1" x14ac:dyDescent="0.2">
      <c r="A94" s="103"/>
      <c r="B94" s="103"/>
      <c r="C94" s="62">
        <v>3</v>
      </c>
      <c r="D94" s="69" t="s">
        <v>167</v>
      </c>
      <c r="E94" s="63"/>
      <c r="F94" s="71" t="s">
        <v>142</v>
      </c>
      <c r="G94" s="64">
        <v>15</v>
      </c>
      <c r="H94" s="73">
        <v>15</v>
      </c>
      <c r="I94" s="64">
        <f>REITORIA!I94+CEFID!I94+CEART!I94+CAV!I94+CERES!I94</f>
        <v>15</v>
      </c>
      <c r="J94" s="80">
        <f>(REITORIA!I94-REITORIA!J94)+(CEFID!I94-CEFID!J94)+(CEART!I94-CEART!J94)+(CAV!I94-CAV!J94)+(CERES!I94-CERES!J94)</f>
        <v>0</v>
      </c>
      <c r="K94" s="65">
        <f t="shared" si="3"/>
        <v>15</v>
      </c>
      <c r="L94" s="66">
        <f t="shared" si="4"/>
        <v>225</v>
      </c>
      <c r="M94" s="67">
        <f t="shared" si="5"/>
        <v>0</v>
      </c>
    </row>
    <row r="95" spans="1:13" s="21" customFormat="1" x14ac:dyDescent="0.2">
      <c r="A95" s="104"/>
      <c r="B95" s="104"/>
      <c r="C95" s="62">
        <v>4</v>
      </c>
      <c r="D95" s="69" t="s">
        <v>168</v>
      </c>
      <c r="E95" s="63"/>
      <c r="F95" s="71" t="s">
        <v>142</v>
      </c>
      <c r="G95" s="64">
        <v>10</v>
      </c>
      <c r="H95" s="73">
        <v>128.5</v>
      </c>
      <c r="I95" s="64">
        <f>REITORIA!I95+CEFID!I95+CEART!I95+CAV!I95+CERES!I95</f>
        <v>10</v>
      </c>
      <c r="J95" s="80">
        <f>(REITORIA!I95-REITORIA!J95)+(CEFID!I95-CEFID!J95)+(CEART!I95-CEART!J95)+(CAV!I95-CAV!J95)+(CERES!I95-CERES!J95)</f>
        <v>0</v>
      </c>
      <c r="K95" s="65">
        <f t="shared" si="3"/>
        <v>10</v>
      </c>
      <c r="L95" s="66">
        <f t="shared" si="4"/>
        <v>1285</v>
      </c>
      <c r="M95" s="67">
        <f t="shared" si="5"/>
        <v>0</v>
      </c>
    </row>
    <row r="96" spans="1:13" s="21" customFormat="1" x14ac:dyDescent="0.2">
      <c r="A96" s="102" t="s">
        <v>308</v>
      </c>
      <c r="B96" s="121">
        <v>7</v>
      </c>
      <c r="C96" s="85">
        <v>1</v>
      </c>
      <c r="D96" s="76" t="s">
        <v>169</v>
      </c>
      <c r="E96" s="77"/>
      <c r="F96" s="84" t="s">
        <v>123</v>
      </c>
      <c r="G96" s="79">
        <v>11</v>
      </c>
      <c r="H96" s="78">
        <v>50</v>
      </c>
      <c r="I96" s="79">
        <f>REITORIA!I96+CEFID!I96+CEART!I96+CAV!I96+CERES!I96</f>
        <v>11</v>
      </c>
      <c r="J96" s="80">
        <f>(REITORIA!I96-REITORIA!J96)+(CEFID!I96-CEFID!J96)+(CEART!I96-CEART!J96)+(CAV!I96-CAV!J96)+(CERES!I96-CERES!J96)</f>
        <v>0</v>
      </c>
      <c r="K96" s="81">
        <f t="shared" si="3"/>
        <v>11</v>
      </c>
      <c r="L96" s="82">
        <f t="shared" si="4"/>
        <v>550</v>
      </c>
      <c r="M96" s="83">
        <f t="shared" si="5"/>
        <v>0</v>
      </c>
    </row>
    <row r="97" spans="1:13" s="21" customFormat="1" x14ac:dyDescent="0.2">
      <c r="A97" s="103"/>
      <c r="B97" s="122"/>
      <c r="C97" s="85">
        <v>2</v>
      </c>
      <c r="D97" s="76" t="s">
        <v>169</v>
      </c>
      <c r="E97" s="77"/>
      <c r="F97" s="84" t="s">
        <v>123</v>
      </c>
      <c r="G97" s="79">
        <v>63</v>
      </c>
      <c r="H97" s="78">
        <v>43</v>
      </c>
      <c r="I97" s="79">
        <f>REITORIA!I97+CEFID!I97+CEART!I97+CAV!I97+CERES!I97</f>
        <v>63</v>
      </c>
      <c r="J97" s="80">
        <f>(REITORIA!I97-REITORIA!J97)+(CEFID!I97-CEFID!J97)+(CEART!I97-CEART!J97)+(CAV!I97-CAV!J97)+(CERES!I97-CERES!J97)</f>
        <v>0</v>
      </c>
      <c r="K97" s="81">
        <f t="shared" si="3"/>
        <v>63</v>
      </c>
      <c r="L97" s="82">
        <f t="shared" si="4"/>
        <v>2709</v>
      </c>
      <c r="M97" s="83">
        <f t="shared" si="5"/>
        <v>0</v>
      </c>
    </row>
    <row r="98" spans="1:13" s="21" customFormat="1" x14ac:dyDescent="0.2">
      <c r="A98" s="104"/>
      <c r="B98" s="123"/>
      <c r="C98" s="85">
        <v>3</v>
      </c>
      <c r="D98" s="76" t="s">
        <v>170</v>
      </c>
      <c r="E98" s="77"/>
      <c r="F98" s="84" t="s">
        <v>171</v>
      </c>
      <c r="G98" s="79">
        <v>4</v>
      </c>
      <c r="H98" s="78">
        <v>60.25</v>
      </c>
      <c r="I98" s="79">
        <f>REITORIA!I98+CEFID!I98+CEART!I98+CAV!I98+CERES!I98</f>
        <v>4</v>
      </c>
      <c r="J98" s="80">
        <f>(REITORIA!I98-REITORIA!J98)+(CEFID!I98-CEFID!J98)+(CEART!I98-CEART!J98)+(CAV!I98-CAV!J98)+(CERES!I98-CERES!J98)</f>
        <v>0</v>
      </c>
      <c r="K98" s="81">
        <f t="shared" si="3"/>
        <v>4</v>
      </c>
      <c r="L98" s="82">
        <f t="shared" si="4"/>
        <v>241</v>
      </c>
      <c r="M98" s="83">
        <f t="shared" si="5"/>
        <v>0</v>
      </c>
    </row>
    <row r="99" spans="1:13" s="21" customFormat="1" x14ac:dyDescent="0.2">
      <c r="A99" s="102" t="s">
        <v>308</v>
      </c>
      <c r="B99" s="102">
        <v>8</v>
      </c>
      <c r="C99" s="62">
        <v>1</v>
      </c>
      <c r="D99" s="69" t="s">
        <v>172</v>
      </c>
      <c r="E99" s="63"/>
      <c r="F99" s="71" t="s">
        <v>173</v>
      </c>
      <c r="G99" s="64">
        <v>28</v>
      </c>
      <c r="H99" s="73">
        <v>50</v>
      </c>
      <c r="I99" s="64">
        <f>REITORIA!I99+CEFID!I99+CEART!I99+CAV!I99+CERES!I99</f>
        <v>28</v>
      </c>
      <c r="J99" s="80">
        <f>(REITORIA!I99-REITORIA!J99)+(CEFID!I99-CEFID!J99)+(CEART!I99-CEART!J99)+(CAV!I99-CAV!J99)+(CERES!I99-CERES!J99)</f>
        <v>0</v>
      </c>
      <c r="K99" s="65">
        <f t="shared" si="3"/>
        <v>28</v>
      </c>
      <c r="L99" s="66">
        <f t="shared" si="4"/>
        <v>1400</v>
      </c>
      <c r="M99" s="67">
        <f t="shared" si="5"/>
        <v>0</v>
      </c>
    </row>
    <row r="100" spans="1:13" s="21" customFormat="1" x14ac:dyDescent="0.2">
      <c r="A100" s="103"/>
      <c r="B100" s="103"/>
      <c r="C100" s="62">
        <v>2</v>
      </c>
      <c r="D100" s="69" t="s">
        <v>172</v>
      </c>
      <c r="E100" s="63"/>
      <c r="F100" s="71" t="s">
        <v>173</v>
      </c>
      <c r="G100" s="64">
        <v>25</v>
      </c>
      <c r="H100" s="73">
        <v>10.08</v>
      </c>
      <c r="I100" s="64">
        <f>REITORIA!I100+CEFID!I100+CEART!I100+CAV!I100+CERES!I100</f>
        <v>25</v>
      </c>
      <c r="J100" s="80">
        <f>(REITORIA!I100-REITORIA!J100)+(CEFID!I100-CEFID!J100)+(CEART!I100-CEART!J100)+(CAV!I100-CAV!J100)+(CERES!I100-CERES!J100)</f>
        <v>0</v>
      </c>
      <c r="K100" s="65">
        <f t="shared" si="3"/>
        <v>25</v>
      </c>
      <c r="L100" s="66">
        <f t="shared" si="4"/>
        <v>252</v>
      </c>
      <c r="M100" s="67">
        <f t="shared" si="5"/>
        <v>0</v>
      </c>
    </row>
    <row r="101" spans="1:13" s="21" customFormat="1" x14ac:dyDescent="0.2">
      <c r="A101" s="104"/>
      <c r="B101" s="104"/>
      <c r="C101" s="62">
        <v>3</v>
      </c>
      <c r="D101" s="69" t="s">
        <v>174</v>
      </c>
      <c r="E101" s="63"/>
      <c r="F101" s="71" t="s">
        <v>173</v>
      </c>
      <c r="G101" s="64">
        <v>26</v>
      </c>
      <c r="H101" s="73">
        <v>98</v>
      </c>
      <c r="I101" s="64">
        <f>REITORIA!I101+CEFID!I101+CEART!I101+CAV!I101+CERES!I101</f>
        <v>26</v>
      </c>
      <c r="J101" s="80">
        <f>(REITORIA!I101-REITORIA!J101)+(CEFID!I101-CEFID!J101)+(CEART!I101-CEART!J101)+(CAV!I101-CAV!J101)+(CERES!I101-CERES!J101)</f>
        <v>0</v>
      </c>
      <c r="K101" s="65">
        <f t="shared" si="3"/>
        <v>26</v>
      </c>
      <c r="L101" s="66">
        <f t="shared" si="4"/>
        <v>2548</v>
      </c>
      <c r="M101" s="67">
        <f t="shared" si="5"/>
        <v>0</v>
      </c>
    </row>
    <row r="102" spans="1:13" s="21" customFormat="1" x14ac:dyDescent="0.2">
      <c r="A102" s="102" t="s">
        <v>308</v>
      </c>
      <c r="B102" s="121">
        <v>9</v>
      </c>
      <c r="C102" s="85">
        <v>1</v>
      </c>
      <c r="D102" s="76" t="s">
        <v>175</v>
      </c>
      <c r="E102" s="77"/>
      <c r="F102" s="84" t="s">
        <v>176</v>
      </c>
      <c r="G102" s="79">
        <v>5</v>
      </c>
      <c r="H102" s="78">
        <v>220.2</v>
      </c>
      <c r="I102" s="79">
        <f>REITORIA!I102+CEFID!I102+CEART!I102+CAV!I102+CERES!I102</f>
        <v>5</v>
      </c>
      <c r="J102" s="80">
        <f>(REITORIA!I102-REITORIA!J102)+(CEFID!I102-CEFID!J102)+(CEART!I102-CEART!J102)+(CAV!I102-CAV!J102)+(CERES!I102-CERES!J102)</f>
        <v>0</v>
      </c>
      <c r="K102" s="81">
        <f t="shared" si="3"/>
        <v>5</v>
      </c>
      <c r="L102" s="82">
        <f t="shared" si="4"/>
        <v>1101</v>
      </c>
      <c r="M102" s="83">
        <f t="shared" si="5"/>
        <v>0</v>
      </c>
    </row>
    <row r="103" spans="1:13" s="21" customFormat="1" x14ac:dyDescent="0.2">
      <c r="A103" s="103"/>
      <c r="B103" s="122"/>
      <c r="C103" s="85">
        <v>2</v>
      </c>
      <c r="D103" s="76" t="s">
        <v>177</v>
      </c>
      <c r="E103" s="77"/>
      <c r="F103" s="84" t="s">
        <v>176</v>
      </c>
      <c r="G103" s="79">
        <v>6</v>
      </c>
      <c r="H103" s="78">
        <v>223</v>
      </c>
      <c r="I103" s="79">
        <f>REITORIA!I103+CEFID!I103+CEART!I103+CAV!I103+CERES!I103</f>
        <v>6</v>
      </c>
      <c r="J103" s="80">
        <f>(REITORIA!I103-REITORIA!J103)+(CEFID!I103-CEFID!J103)+(CEART!I103-CEART!J103)+(CAV!I103-CAV!J103)+(CERES!I103-CERES!J103)</f>
        <v>0</v>
      </c>
      <c r="K103" s="81">
        <f t="shared" si="3"/>
        <v>6</v>
      </c>
      <c r="L103" s="82">
        <f t="shared" si="4"/>
        <v>1338</v>
      </c>
      <c r="M103" s="83">
        <f t="shared" si="5"/>
        <v>0</v>
      </c>
    </row>
    <row r="104" spans="1:13" s="21" customFormat="1" x14ac:dyDescent="0.2">
      <c r="A104" s="104"/>
      <c r="B104" s="123"/>
      <c r="C104" s="85">
        <v>3</v>
      </c>
      <c r="D104" s="76" t="s">
        <v>178</v>
      </c>
      <c r="E104" s="77"/>
      <c r="F104" s="84" t="s">
        <v>176</v>
      </c>
      <c r="G104" s="79">
        <v>7</v>
      </c>
      <c r="H104" s="78">
        <v>223</v>
      </c>
      <c r="I104" s="79">
        <f>REITORIA!I104+CEFID!I104+CEART!I104+CAV!I104+CERES!I104</f>
        <v>7</v>
      </c>
      <c r="J104" s="80">
        <f>(REITORIA!I104-REITORIA!J104)+(CEFID!I104-CEFID!J104)+(CEART!I104-CEART!J104)+(CAV!I104-CAV!J104)+(CERES!I104-CERES!J104)</f>
        <v>0</v>
      </c>
      <c r="K104" s="81">
        <f t="shared" si="3"/>
        <v>7</v>
      </c>
      <c r="L104" s="82">
        <f t="shared" si="4"/>
        <v>1561</v>
      </c>
      <c r="M104" s="83">
        <f t="shared" si="5"/>
        <v>0</v>
      </c>
    </row>
    <row r="105" spans="1:13" s="21" customFormat="1" x14ac:dyDescent="0.2">
      <c r="A105" s="102" t="s">
        <v>310</v>
      </c>
      <c r="B105" s="102">
        <v>10</v>
      </c>
      <c r="C105" s="62">
        <v>1</v>
      </c>
      <c r="D105" s="69" t="s">
        <v>179</v>
      </c>
      <c r="E105" s="63"/>
      <c r="F105" s="71" t="s">
        <v>180</v>
      </c>
      <c r="G105" s="64">
        <v>1</v>
      </c>
      <c r="H105" s="73">
        <v>189</v>
      </c>
      <c r="I105" s="64">
        <f>REITORIA!I105+CEFID!I105+CEART!I105+CAV!I105+CERES!I105</f>
        <v>1</v>
      </c>
      <c r="J105" s="80">
        <f>(REITORIA!I105-REITORIA!J105)+(CEFID!I105-CEFID!J105)+(CEART!I105-CEART!J105)+(CAV!I105-CAV!J105)+(CERES!I105-CERES!J105)</f>
        <v>0</v>
      </c>
      <c r="K105" s="65">
        <f t="shared" si="3"/>
        <v>1</v>
      </c>
      <c r="L105" s="66">
        <f t="shared" si="4"/>
        <v>189</v>
      </c>
      <c r="M105" s="67">
        <f t="shared" si="5"/>
        <v>0</v>
      </c>
    </row>
    <row r="106" spans="1:13" s="21" customFormat="1" x14ac:dyDescent="0.2">
      <c r="A106" s="103"/>
      <c r="B106" s="103"/>
      <c r="C106" s="62">
        <v>2</v>
      </c>
      <c r="D106" s="69" t="s">
        <v>181</v>
      </c>
      <c r="E106" s="63"/>
      <c r="F106" s="71" t="s">
        <v>182</v>
      </c>
      <c r="G106" s="64">
        <v>2</v>
      </c>
      <c r="H106" s="73">
        <v>177.8</v>
      </c>
      <c r="I106" s="64">
        <f>REITORIA!I106+CEFID!I106+CEART!I106+CAV!I106+CERES!I106</f>
        <v>2</v>
      </c>
      <c r="J106" s="80">
        <f>(REITORIA!I106-REITORIA!J106)+(CEFID!I106-CEFID!J106)+(CEART!I106-CEART!J106)+(CAV!I106-CAV!J106)+(CERES!I106-CERES!J106)</f>
        <v>0</v>
      </c>
      <c r="K106" s="65">
        <f t="shared" si="3"/>
        <v>2</v>
      </c>
      <c r="L106" s="66">
        <f t="shared" si="4"/>
        <v>355.6</v>
      </c>
      <c r="M106" s="67">
        <f t="shared" si="5"/>
        <v>0</v>
      </c>
    </row>
    <row r="107" spans="1:13" s="21" customFormat="1" x14ac:dyDescent="0.2">
      <c r="A107" s="104"/>
      <c r="B107" s="104"/>
      <c r="C107" s="62">
        <v>3</v>
      </c>
      <c r="D107" s="69" t="s">
        <v>183</v>
      </c>
      <c r="E107" s="63"/>
      <c r="F107" s="71" t="s">
        <v>182</v>
      </c>
      <c r="G107" s="64">
        <v>2</v>
      </c>
      <c r="H107" s="73">
        <v>202.7</v>
      </c>
      <c r="I107" s="64">
        <f>REITORIA!I107+CEFID!I107+CEART!I107+CAV!I107+CERES!I107</f>
        <v>2</v>
      </c>
      <c r="J107" s="80">
        <f>(REITORIA!I107-REITORIA!J107)+(CEFID!I107-CEFID!J107)+(CEART!I107-CEART!J107)+(CAV!I107-CAV!J107)+(CERES!I107-CERES!J107)</f>
        <v>0</v>
      </c>
      <c r="K107" s="65">
        <f t="shared" si="3"/>
        <v>2</v>
      </c>
      <c r="L107" s="66">
        <f t="shared" si="4"/>
        <v>405.4</v>
      </c>
      <c r="M107" s="67">
        <f t="shared" si="5"/>
        <v>0</v>
      </c>
    </row>
    <row r="108" spans="1:13" s="21" customFormat="1" x14ac:dyDescent="0.2">
      <c r="A108" s="102" t="s">
        <v>310</v>
      </c>
      <c r="B108" s="121">
        <v>11</v>
      </c>
      <c r="C108" s="85">
        <v>1</v>
      </c>
      <c r="D108" s="76" t="s">
        <v>184</v>
      </c>
      <c r="E108" s="77"/>
      <c r="F108" s="84" t="s">
        <v>185</v>
      </c>
      <c r="G108" s="79">
        <v>5</v>
      </c>
      <c r="H108" s="78">
        <v>189.43</v>
      </c>
      <c r="I108" s="79">
        <f>REITORIA!I108+CEFID!I108+CEART!I108+CAV!I108+CERES!I108</f>
        <v>5</v>
      </c>
      <c r="J108" s="80">
        <f>(REITORIA!I108-REITORIA!J108)+(CEFID!I108-CEFID!J108)+(CEART!I108-CEART!J108)+(CAV!I108-CAV!J108)+(CERES!I108-CERES!J108)</f>
        <v>0</v>
      </c>
      <c r="K108" s="81">
        <f t="shared" si="3"/>
        <v>5</v>
      </c>
      <c r="L108" s="82">
        <f t="shared" si="4"/>
        <v>947.15000000000009</v>
      </c>
      <c r="M108" s="83">
        <f t="shared" si="5"/>
        <v>0</v>
      </c>
    </row>
    <row r="109" spans="1:13" s="21" customFormat="1" x14ac:dyDescent="0.2">
      <c r="A109" s="103"/>
      <c r="B109" s="122"/>
      <c r="C109" s="85">
        <v>2</v>
      </c>
      <c r="D109" s="76" t="s">
        <v>186</v>
      </c>
      <c r="E109" s="77"/>
      <c r="F109" s="84" t="s">
        <v>187</v>
      </c>
      <c r="G109" s="79">
        <v>5</v>
      </c>
      <c r="H109" s="78">
        <v>190.57</v>
      </c>
      <c r="I109" s="79">
        <f>REITORIA!I109+CEFID!I109+CEART!I109+CAV!I109+CERES!I109</f>
        <v>5</v>
      </c>
      <c r="J109" s="80">
        <f>(REITORIA!I109-REITORIA!J109)+(CEFID!I109-CEFID!J109)+(CEART!I109-CEART!J109)+(CAV!I109-CAV!J109)+(CERES!I109-CERES!J109)</f>
        <v>0</v>
      </c>
      <c r="K109" s="81">
        <f t="shared" si="3"/>
        <v>5</v>
      </c>
      <c r="L109" s="82">
        <f t="shared" si="4"/>
        <v>952.84999999999991</v>
      </c>
      <c r="M109" s="83">
        <f t="shared" si="5"/>
        <v>0</v>
      </c>
    </row>
    <row r="110" spans="1:13" s="21" customFormat="1" x14ac:dyDescent="0.2">
      <c r="A110" s="103"/>
      <c r="B110" s="122"/>
      <c r="C110" s="85">
        <v>3</v>
      </c>
      <c r="D110" s="76" t="s">
        <v>188</v>
      </c>
      <c r="E110" s="77"/>
      <c r="F110" s="84" t="s">
        <v>187</v>
      </c>
      <c r="G110" s="79">
        <v>5</v>
      </c>
      <c r="H110" s="78">
        <v>184.77</v>
      </c>
      <c r="I110" s="79">
        <f>REITORIA!I110+CEFID!I110+CEART!I110+CAV!I110+CERES!I110</f>
        <v>5</v>
      </c>
      <c r="J110" s="80">
        <f>(REITORIA!I110-REITORIA!J110)+(CEFID!I110-CEFID!J110)+(CEART!I110-CEART!J110)+(CAV!I110-CAV!J110)+(CERES!I110-CERES!J110)</f>
        <v>0</v>
      </c>
      <c r="K110" s="81">
        <f t="shared" si="3"/>
        <v>5</v>
      </c>
      <c r="L110" s="82">
        <f t="shared" si="4"/>
        <v>923.85</v>
      </c>
      <c r="M110" s="83">
        <f t="shared" si="5"/>
        <v>0</v>
      </c>
    </row>
    <row r="111" spans="1:13" s="21" customFormat="1" x14ac:dyDescent="0.2">
      <c r="A111" s="103"/>
      <c r="B111" s="122"/>
      <c r="C111" s="85">
        <v>4</v>
      </c>
      <c r="D111" s="76" t="s">
        <v>188</v>
      </c>
      <c r="E111" s="77"/>
      <c r="F111" s="84" t="s">
        <v>187</v>
      </c>
      <c r="G111" s="79">
        <v>5</v>
      </c>
      <c r="H111" s="78">
        <v>153.79</v>
      </c>
      <c r="I111" s="79">
        <f>REITORIA!I111+CEFID!I111+CEART!I111+CAV!I111+CERES!I111</f>
        <v>5</v>
      </c>
      <c r="J111" s="80">
        <f>(REITORIA!I111-REITORIA!J111)+(CEFID!I111-CEFID!J111)+(CEART!I111-CEART!J111)+(CAV!I111-CAV!J111)+(CERES!I111-CERES!J111)</f>
        <v>0</v>
      </c>
      <c r="K111" s="81">
        <f t="shared" si="3"/>
        <v>5</v>
      </c>
      <c r="L111" s="82">
        <f t="shared" si="4"/>
        <v>768.94999999999993</v>
      </c>
      <c r="M111" s="83">
        <f t="shared" si="5"/>
        <v>0</v>
      </c>
    </row>
    <row r="112" spans="1:13" s="21" customFormat="1" x14ac:dyDescent="0.2">
      <c r="A112" s="103"/>
      <c r="B112" s="122"/>
      <c r="C112" s="85">
        <v>5</v>
      </c>
      <c r="D112" s="76" t="s">
        <v>189</v>
      </c>
      <c r="E112" s="77"/>
      <c r="F112" s="84" t="s">
        <v>190</v>
      </c>
      <c r="G112" s="79">
        <v>15</v>
      </c>
      <c r="H112" s="78">
        <v>205.27</v>
      </c>
      <c r="I112" s="79">
        <f>REITORIA!I112+CEFID!I112+CEART!I112+CAV!I112+CERES!I112</f>
        <v>15</v>
      </c>
      <c r="J112" s="80">
        <f>(REITORIA!I112-REITORIA!J112)+(CEFID!I112-CEFID!J112)+(CEART!I112-CEART!J112)+(CAV!I112-CAV!J112)+(CERES!I112-CERES!J112)</f>
        <v>0</v>
      </c>
      <c r="K112" s="81">
        <f t="shared" si="3"/>
        <v>15</v>
      </c>
      <c r="L112" s="82">
        <f t="shared" si="4"/>
        <v>3079.05</v>
      </c>
      <c r="M112" s="83">
        <f t="shared" si="5"/>
        <v>0</v>
      </c>
    </row>
    <row r="113" spans="1:13" s="21" customFormat="1" x14ac:dyDescent="0.2">
      <c r="A113" s="103"/>
      <c r="B113" s="122"/>
      <c r="C113" s="85">
        <v>6</v>
      </c>
      <c r="D113" s="76" t="s">
        <v>191</v>
      </c>
      <c r="E113" s="77"/>
      <c r="F113" s="84" t="s">
        <v>187</v>
      </c>
      <c r="G113" s="79">
        <v>3</v>
      </c>
      <c r="H113" s="78">
        <v>172.93</v>
      </c>
      <c r="I113" s="79">
        <f>REITORIA!I113+CEFID!I113+CEART!I113+CAV!I113+CERES!I113</f>
        <v>3</v>
      </c>
      <c r="J113" s="80">
        <f>(REITORIA!I113-REITORIA!J113)+(CEFID!I113-CEFID!J113)+(CEART!I113-CEART!J113)+(CAV!I113-CAV!J113)+(CERES!I113-CERES!J113)</f>
        <v>0</v>
      </c>
      <c r="K113" s="81">
        <f t="shared" si="3"/>
        <v>3</v>
      </c>
      <c r="L113" s="82">
        <f t="shared" si="4"/>
        <v>518.79</v>
      </c>
      <c r="M113" s="83">
        <f t="shared" si="5"/>
        <v>0</v>
      </c>
    </row>
    <row r="114" spans="1:13" s="21" customFormat="1" x14ac:dyDescent="0.2">
      <c r="A114" s="103"/>
      <c r="B114" s="122"/>
      <c r="C114" s="85">
        <v>7</v>
      </c>
      <c r="D114" s="76" t="s">
        <v>192</v>
      </c>
      <c r="E114" s="77"/>
      <c r="F114" s="84" t="s">
        <v>190</v>
      </c>
      <c r="G114" s="79">
        <v>5</v>
      </c>
      <c r="H114" s="78">
        <v>138.35</v>
      </c>
      <c r="I114" s="79">
        <f>REITORIA!I114+CEFID!I114+CEART!I114+CAV!I114+CERES!I114</f>
        <v>5</v>
      </c>
      <c r="J114" s="80">
        <f>(REITORIA!I114-REITORIA!J114)+(CEFID!I114-CEFID!J114)+(CEART!I114-CEART!J114)+(CAV!I114-CAV!J114)+(CERES!I114-CERES!J114)</f>
        <v>0</v>
      </c>
      <c r="K114" s="81">
        <f t="shared" si="3"/>
        <v>5</v>
      </c>
      <c r="L114" s="82">
        <f t="shared" si="4"/>
        <v>691.75</v>
      </c>
      <c r="M114" s="83">
        <f t="shared" si="5"/>
        <v>0</v>
      </c>
    </row>
    <row r="115" spans="1:13" s="21" customFormat="1" x14ac:dyDescent="0.2">
      <c r="A115" s="103"/>
      <c r="B115" s="122"/>
      <c r="C115" s="85">
        <v>8</v>
      </c>
      <c r="D115" s="76" t="s">
        <v>193</v>
      </c>
      <c r="E115" s="77"/>
      <c r="F115" s="84" t="s">
        <v>187</v>
      </c>
      <c r="G115" s="79">
        <v>5</v>
      </c>
      <c r="H115" s="78">
        <v>50.38</v>
      </c>
      <c r="I115" s="79">
        <f>REITORIA!I115+CEFID!I115+CEART!I115+CAV!I115+CERES!I115</f>
        <v>5</v>
      </c>
      <c r="J115" s="80">
        <f>(REITORIA!I115-REITORIA!J115)+(CEFID!I115-CEFID!J115)+(CEART!I115-CEART!J115)+(CAV!I115-CAV!J115)+(CERES!I115-CERES!J115)</f>
        <v>0</v>
      </c>
      <c r="K115" s="81">
        <f t="shared" si="3"/>
        <v>5</v>
      </c>
      <c r="L115" s="82">
        <f t="shared" si="4"/>
        <v>251.9</v>
      </c>
      <c r="M115" s="83">
        <f t="shared" si="5"/>
        <v>0</v>
      </c>
    </row>
    <row r="116" spans="1:13" s="21" customFormat="1" x14ac:dyDescent="0.2">
      <c r="A116" s="103"/>
      <c r="B116" s="122"/>
      <c r="C116" s="85">
        <v>9</v>
      </c>
      <c r="D116" s="76" t="s">
        <v>194</v>
      </c>
      <c r="E116" s="77"/>
      <c r="F116" s="84" t="s">
        <v>187</v>
      </c>
      <c r="G116" s="79">
        <v>10</v>
      </c>
      <c r="H116" s="78">
        <v>50.38</v>
      </c>
      <c r="I116" s="79">
        <f>REITORIA!I116+CEFID!I116+CEART!I116+CAV!I116+CERES!I116</f>
        <v>10</v>
      </c>
      <c r="J116" s="80">
        <f>(REITORIA!I116-REITORIA!J116)+(CEFID!I116-CEFID!J116)+(CEART!I116-CEART!J116)+(CAV!I116-CAV!J116)+(CERES!I116-CERES!J116)</f>
        <v>0</v>
      </c>
      <c r="K116" s="81">
        <f t="shared" si="3"/>
        <v>10</v>
      </c>
      <c r="L116" s="82">
        <f t="shared" si="4"/>
        <v>503.8</v>
      </c>
      <c r="M116" s="83">
        <f t="shared" si="5"/>
        <v>0</v>
      </c>
    </row>
    <row r="117" spans="1:13" s="21" customFormat="1" x14ac:dyDescent="0.2">
      <c r="A117" s="103"/>
      <c r="B117" s="122"/>
      <c r="C117" s="85">
        <v>10</v>
      </c>
      <c r="D117" s="76" t="s">
        <v>195</v>
      </c>
      <c r="E117" s="77"/>
      <c r="F117" s="84" t="s">
        <v>187</v>
      </c>
      <c r="G117" s="79">
        <v>3</v>
      </c>
      <c r="H117" s="78">
        <v>169.91</v>
      </c>
      <c r="I117" s="79">
        <f>REITORIA!I117+CEFID!I117+CEART!I117+CAV!I117+CERES!I117</f>
        <v>3</v>
      </c>
      <c r="J117" s="80">
        <f>(REITORIA!I117-REITORIA!J117)+(CEFID!I117-CEFID!J117)+(CEART!I117-CEART!J117)+(CAV!I117-CAV!J117)+(CERES!I117-CERES!J117)</f>
        <v>0</v>
      </c>
      <c r="K117" s="81">
        <f t="shared" si="3"/>
        <v>3</v>
      </c>
      <c r="L117" s="82">
        <f t="shared" si="4"/>
        <v>509.73</v>
      </c>
      <c r="M117" s="83">
        <f t="shared" si="5"/>
        <v>0</v>
      </c>
    </row>
    <row r="118" spans="1:13" s="21" customFormat="1" x14ac:dyDescent="0.2">
      <c r="A118" s="104"/>
      <c r="B118" s="123"/>
      <c r="C118" s="85">
        <v>11</v>
      </c>
      <c r="D118" s="76" t="s">
        <v>196</v>
      </c>
      <c r="E118" s="77"/>
      <c r="F118" s="84" t="s">
        <v>185</v>
      </c>
      <c r="G118" s="79">
        <v>13</v>
      </c>
      <c r="H118" s="78">
        <v>157.86000000000001</v>
      </c>
      <c r="I118" s="79">
        <f>REITORIA!I118+CEFID!I118+CEART!I118+CAV!I118+CERES!I118</f>
        <v>13</v>
      </c>
      <c r="J118" s="80">
        <f>(REITORIA!I118-REITORIA!J118)+(CEFID!I118-CEFID!J118)+(CEART!I118-CEART!J118)+(CAV!I118-CAV!J118)+(CERES!I118-CERES!J118)</f>
        <v>0</v>
      </c>
      <c r="K118" s="81">
        <f t="shared" si="3"/>
        <v>13</v>
      </c>
      <c r="L118" s="82">
        <f t="shared" si="4"/>
        <v>2052.1800000000003</v>
      </c>
      <c r="M118" s="83">
        <f t="shared" si="5"/>
        <v>0</v>
      </c>
    </row>
    <row r="119" spans="1:13" s="21" customFormat="1" x14ac:dyDescent="0.2">
      <c r="A119" s="102"/>
      <c r="B119" s="102">
        <v>12</v>
      </c>
      <c r="C119" s="62">
        <v>1</v>
      </c>
      <c r="D119" s="69" t="s">
        <v>197</v>
      </c>
      <c r="E119" s="63"/>
      <c r="F119" s="71"/>
      <c r="G119" s="64"/>
      <c r="H119" s="73"/>
      <c r="I119" s="64">
        <f>REITORIA!I119+CEFID!I119+CEART!I119+CAV!I119+CERES!I119</f>
        <v>0</v>
      </c>
      <c r="J119" s="80">
        <f>(REITORIA!I119-REITORIA!J119)+(CEFID!I119-CEFID!J119)+(CEART!I119-CEART!J119)+(CAV!I119-CAV!J119)+(CERES!I119-CERES!J119)</f>
        <v>0</v>
      </c>
      <c r="K119" s="65">
        <f t="shared" si="3"/>
        <v>0</v>
      </c>
      <c r="L119" s="66">
        <f t="shared" si="4"/>
        <v>0</v>
      </c>
      <c r="M119" s="67">
        <f t="shared" si="5"/>
        <v>0</v>
      </c>
    </row>
    <row r="120" spans="1:13" s="21" customFormat="1" x14ac:dyDescent="0.2">
      <c r="A120" s="103"/>
      <c r="B120" s="103"/>
      <c r="C120" s="62">
        <v>2</v>
      </c>
      <c r="D120" s="69" t="s">
        <v>197</v>
      </c>
      <c r="E120" s="63"/>
      <c r="F120" s="71"/>
      <c r="G120" s="64"/>
      <c r="H120" s="73"/>
      <c r="I120" s="64">
        <f>REITORIA!I120+CEFID!I120+CEART!I120+CAV!I120+CERES!I120</f>
        <v>0</v>
      </c>
      <c r="J120" s="80">
        <f>(REITORIA!I120-REITORIA!J120)+(CEFID!I120-CEFID!J120)+(CEART!I120-CEART!J120)+(CAV!I120-CAV!J120)+(CERES!I120-CERES!J120)</f>
        <v>0</v>
      </c>
      <c r="K120" s="65">
        <f t="shared" si="3"/>
        <v>0</v>
      </c>
      <c r="L120" s="66">
        <f t="shared" si="4"/>
        <v>0</v>
      </c>
      <c r="M120" s="67">
        <f t="shared" si="5"/>
        <v>0</v>
      </c>
    </row>
    <row r="121" spans="1:13" s="21" customFormat="1" x14ac:dyDescent="0.2">
      <c r="A121" s="103"/>
      <c r="B121" s="103"/>
      <c r="C121" s="62">
        <v>3</v>
      </c>
      <c r="D121" s="69" t="s">
        <v>197</v>
      </c>
      <c r="E121" s="63"/>
      <c r="F121" s="71"/>
      <c r="G121" s="64"/>
      <c r="H121" s="73"/>
      <c r="I121" s="64">
        <f>REITORIA!I121+CEFID!I121+CEART!I121+CAV!I121+CERES!I121</f>
        <v>0</v>
      </c>
      <c r="J121" s="80">
        <f>(REITORIA!I121-REITORIA!J121)+(CEFID!I121-CEFID!J121)+(CEART!I121-CEART!J121)+(CAV!I121-CAV!J121)+(CERES!I121-CERES!J121)</f>
        <v>0</v>
      </c>
      <c r="K121" s="65">
        <f t="shared" si="3"/>
        <v>0</v>
      </c>
      <c r="L121" s="66">
        <f t="shared" si="4"/>
        <v>0</v>
      </c>
      <c r="M121" s="67">
        <f t="shared" si="5"/>
        <v>0</v>
      </c>
    </row>
    <row r="122" spans="1:13" s="21" customFormat="1" x14ac:dyDescent="0.2">
      <c r="A122" s="104"/>
      <c r="B122" s="104"/>
      <c r="C122" s="62">
        <v>4</v>
      </c>
      <c r="D122" s="69" t="s">
        <v>197</v>
      </c>
      <c r="E122" s="63"/>
      <c r="F122" s="71"/>
      <c r="G122" s="64"/>
      <c r="H122" s="73"/>
      <c r="I122" s="64">
        <f>REITORIA!I122+CEFID!I122+CEART!I122+CAV!I122+CERES!I122</f>
        <v>0</v>
      </c>
      <c r="J122" s="80">
        <f>(REITORIA!I122-REITORIA!J122)+(CEFID!I122-CEFID!J122)+(CEART!I122-CEART!J122)+(CAV!I122-CAV!J122)+(CERES!I122-CERES!J122)</f>
        <v>0</v>
      </c>
      <c r="K122" s="65">
        <f t="shared" si="3"/>
        <v>0</v>
      </c>
      <c r="L122" s="66">
        <f t="shared" si="4"/>
        <v>0</v>
      </c>
      <c r="M122" s="67">
        <f t="shared" si="5"/>
        <v>0</v>
      </c>
    </row>
    <row r="123" spans="1:13" s="21" customFormat="1" x14ac:dyDescent="0.2">
      <c r="A123" s="102" t="s">
        <v>310</v>
      </c>
      <c r="B123" s="121">
        <v>13</v>
      </c>
      <c r="C123" s="85">
        <v>1</v>
      </c>
      <c r="D123" s="76" t="s">
        <v>198</v>
      </c>
      <c r="E123" s="77"/>
      <c r="F123" s="84" t="s">
        <v>199</v>
      </c>
      <c r="G123" s="79">
        <v>25</v>
      </c>
      <c r="H123" s="78">
        <v>21.04</v>
      </c>
      <c r="I123" s="79">
        <f>REITORIA!I123+CEFID!I123+CEART!I123+CAV!I123+CERES!I123</f>
        <v>25</v>
      </c>
      <c r="J123" s="80">
        <f>(REITORIA!I123-REITORIA!J123)+(CEFID!I123-CEFID!J123)+(CEART!I123-CEART!J123)+(CAV!I123-CAV!J123)+(CERES!I123-CERES!J123)</f>
        <v>0</v>
      </c>
      <c r="K123" s="81">
        <f t="shared" si="3"/>
        <v>25</v>
      </c>
      <c r="L123" s="82">
        <f t="shared" si="4"/>
        <v>526</v>
      </c>
      <c r="M123" s="83">
        <f t="shared" si="5"/>
        <v>0</v>
      </c>
    </row>
    <row r="124" spans="1:13" s="21" customFormat="1" x14ac:dyDescent="0.2">
      <c r="A124" s="103"/>
      <c r="B124" s="122"/>
      <c r="C124" s="85">
        <v>2</v>
      </c>
      <c r="D124" s="76" t="s">
        <v>200</v>
      </c>
      <c r="E124" s="77"/>
      <c r="F124" s="84" t="s">
        <v>114</v>
      </c>
      <c r="G124" s="79">
        <v>3</v>
      </c>
      <c r="H124" s="78">
        <v>27.8</v>
      </c>
      <c r="I124" s="79">
        <f>REITORIA!I124+CEFID!I124+CEART!I124+CAV!I124+CERES!I124</f>
        <v>3</v>
      </c>
      <c r="J124" s="80">
        <f>(REITORIA!I124-REITORIA!J124)+(CEFID!I124-CEFID!J124)+(CEART!I124-CEART!J124)+(CAV!I124-CAV!J124)+(CERES!I124-CERES!J124)</f>
        <v>0</v>
      </c>
      <c r="K124" s="81">
        <f t="shared" si="3"/>
        <v>3</v>
      </c>
      <c r="L124" s="82">
        <f t="shared" si="4"/>
        <v>83.4</v>
      </c>
      <c r="M124" s="83">
        <f t="shared" si="5"/>
        <v>0</v>
      </c>
    </row>
    <row r="125" spans="1:13" s="21" customFormat="1" x14ac:dyDescent="0.2">
      <c r="A125" s="103"/>
      <c r="B125" s="122"/>
      <c r="C125" s="85">
        <v>3</v>
      </c>
      <c r="D125" s="76" t="s">
        <v>201</v>
      </c>
      <c r="E125" s="77"/>
      <c r="F125" s="84" t="s">
        <v>202</v>
      </c>
      <c r="G125" s="79">
        <v>6</v>
      </c>
      <c r="H125" s="78">
        <v>83.48</v>
      </c>
      <c r="I125" s="79">
        <f>REITORIA!I125+CEFID!I125+CEART!I125+CAV!I125+CERES!I125</f>
        <v>6</v>
      </c>
      <c r="J125" s="80">
        <f>(REITORIA!I125-REITORIA!J125)+(CEFID!I125-CEFID!J125)+(CEART!I125-CEART!J125)+(CAV!I125-CAV!J125)+(CERES!I125-CERES!J125)</f>
        <v>0</v>
      </c>
      <c r="K125" s="81">
        <f t="shared" si="3"/>
        <v>6</v>
      </c>
      <c r="L125" s="82">
        <f t="shared" si="4"/>
        <v>500.88</v>
      </c>
      <c r="M125" s="83">
        <f t="shared" si="5"/>
        <v>0</v>
      </c>
    </row>
    <row r="126" spans="1:13" s="21" customFormat="1" x14ac:dyDescent="0.2">
      <c r="A126" s="103"/>
      <c r="B126" s="122"/>
      <c r="C126" s="85">
        <v>4</v>
      </c>
      <c r="D126" s="76" t="s">
        <v>203</v>
      </c>
      <c r="E126" s="77"/>
      <c r="F126" s="84" t="s">
        <v>114</v>
      </c>
      <c r="G126" s="79">
        <v>4</v>
      </c>
      <c r="H126" s="78">
        <v>124.82</v>
      </c>
      <c r="I126" s="79">
        <f>REITORIA!I126+CEFID!I126+CEART!I126+CAV!I126+CERES!I126</f>
        <v>4</v>
      </c>
      <c r="J126" s="80">
        <f>(REITORIA!I126-REITORIA!J126)+(CEFID!I126-CEFID!J126)+(CEART!I126-CEART!J126)+(CAV!I126-CAV!J126)+(CERES!I126-CERES!J126)</f>
        <v>0</v>
      </c>
      <c r="K126" s="81">
        <f t="shared" si="3"/>
        <v>4</v>
      </c>
      <c r="L126" s="82">
        <f t="shared" si="4"/>
        <v>499.28</v>
      </c>
      <c r="M126" s="83">
        <f t="shared" si="5"/>
        <v>0</v>
      </c>
    </row>
    <row r="127" spans="1:13" s="21" customFormat="1" x14ac:dyDescent="0.2">
      <c r="A127" s="103"/>
      <c r="B127" s="122"/>
      <c r="C127" s="85">
        <v>5</v>
      </c>
      <c r="D127" s="76" t="s">
        <v>203</v>
      </c>
      <c r="E127" s="77"/>
      <c r="F127" s="84" t="s">
        <v>114</v>
      </c>
      <c r="G127" s="79">
        <v>9</v>
      </c>
      <c r="H127" s="78">
        <v>77.25</v>
      </c>
      <c r="I127" s="79">
        <f>REITORIA!I127+CEFID!I127+CEART!I127+CAV!I127+CERES!I127</f>
        <v>9</v>
      </c>
      <c r="J127" s="80">
        <f>(REITORIA!I127-REITORIA!J127)+(CEFID!I127-CEFID!J127)+(CEART!I127-CEART!J127)+(CAV!I127-CAV!J127)+(CERES!I127-CERES!J127)</f>
        <v>0</v>
      </c>
      <c r="K127" s="81">
        <f t="shared" si="3"/>
        <v>9</v>
      </c>
      <c r="L127" s="82">
        <f t="shared" si="4"/>
        <v>695.25</v>
      </c>
      <c r="M127" s="83">
        <f t="shared" si="5"/>
        <v>0</v>
      </c>
    </row>
    <row r="128" spans="1:13" s="21" customFormat="1" x14ac:dyDescent="0.2">
      <c r="A128" s="103"/>
      <c r="B128" s="122"/>
      <c r="C128" s="85">
        <v>6</v>
      </c>
      <c r="D128" s="76" t="s">
        <v>203</v>
      </c>
      <c r="E128" s="77"/>
      <c r="F128" s="84" t="s">
        <v>114</v>
      </c>
      <c r="G128" s="79">
        <v>7</v>
      </c>
      <c r="H128" s="78">
        <v>69.66</v>
      </c>
      <c r="I128" s="79">
        <f>REITORIA!I128+CEFID!I128+CEART!I128+CAV!I128+CERES!I128</f>
        <v>7</v>
      </c>
      <c r="J128" s="80">
        <f>(REITORIA!I128-REITORIA!J128)+(CEFID!I128-CEFID!J128)+(CEART!I128-CEART!J128)+(CAV!I128-CAV!J128)+(CERES!I128-CERES!J128)</f>
        <v>0</v>
      </c>
      <c r="K128" s="81">
        <f t="shared" si="3"/>
        <v>7</v>
      </c>
      <c r="L128" s="82">
        <f t="shared" si="4"/>
        <v>487.62</v>
      </c>
      <c r="M128" s="83">
        <f t="shared" si="5"/>
        <v>0</v>
      </c>
    </row>
    <row r="129" spans="1:13" s="21" customFormat="1" x14ac:dyDescent="0.2">
      <c r="A129" s="103"/>
      <c r="B129" s="122"/>
      <c r="C129" s="85">
        <v>7</v>
      </c>
      <c r="D129" s="76" t="s">
        <v>204</v>
      </c>
      <c r="E129" s="77"/>
      <c r="F129" s="84" t="s">
        <v>205</v>
      </c>
      <c r="G129" s="79">
        <v>3</v>
      </c>
      <c r="H129" s="78">
        <v>114.98</v>
      </c>
      <c r="I129" s="79">
        <f>REITORIA!I129+CEFID!I129+CEART!I129+CAV!I129+CERES!I129</f>
        <v>3</v>
      </c>
      <c r="J129" s="80">
        <f>(REITORIA!I129-REITORIA!J129)+(CEFID!I129-CEFID!J129)+(CEART!I129-CEART!J129)+(CAV!I129-CAV!J129)+(CERES!I129-CERES!J129)</f>
        <v>0</v>
      </c>
      <c r="K129" s="81">
        <f t="shared" si="3"/>
        <v>3</v>
      </c>
      <c r="L129" s="82">
        <f t="shared" si="4"/>
        <v>344.94</v>
      </c>
      <c r="M129" s="83">
        <f t="shared" si="5"/>
        <v>0</v>
      </c>
    </row>
    <row r="130" spans="1:13" s="21" customFormat="1" x14ac:dyDescent="0.2">
      <c r="A130" s="103"/>
      <c r="B130" s="122"/>
      <c r="C130" s="85">
        <v>8</v>
      </c>
      <c r="D130" s="76" t="s">
        <v>206</v>
      </c>
      <c r="E130" s="77"/>
      <c r="F130" s="84" t="s">
        <v>207</v>
      </c>
      <c r="G130" s="79">
        <v>10</v>
      </c>
      <c r="H130" s="78">
        <v>148.52000000000001</v>
      </c>
      <c r="I130" s="79">
        <f>REITORIA!I130+CEFID!I130+CEART!I130+CAV!I130+CERES!I130</f>
        <v>10</v>
      </c>
      <c r="J130" s="80">
        <f>(REITORIA!I130-REITORIA!J130)+(CEFID!I130-CEFID!J130)+(CEART!I130-CEART!J130)+(CAV!I130-CAV!J130)+(CERES!I130-CERES!J130)</f>
        <v>0</v>
      </c>
      <c r="K130" s="81">
        <f t="shared" si="3"/>
        <v>10</v>
      </c>
      <c r="L130" s="82">
        <f t="shared" si="4"/>
        <v>1485.2</v>
      </c>
      <c r="M130" s="83">
        <f t="shared" si="5"/>
        <v>0</v>
      </c>
    </row>
    <row r="131" spans="1:13" s="21" customFormat="1" x14ac:dyDescent="0.2">
      <c r="A131" s="103"/>
      <c r="B131" s="122"/>
      <c r="C131" s="85">
        <v>9</v>
      </c>
      <c r="D131" s="76" t="s">
        <v>208</v>
      </c>
      <c r="E131" s="77"/>
      <c r="F131" s="84" t="s">
        <v>209</v>
      </c>
      <c r="G131" s="79">
        <v>42</v>
      </c>
      <c r="H131" s="78">
        <v>5.6</v>
      </c>
      <c r="I131" s="79">
        <f>REITORIA!I131+CEFID!I131+CEART!I131+CAV!I131+CERES!I131</f>
        <v>42</v>
      </c>
      <c r="J131" s="80">
        <f>(REITORIA!I131-REITORIA!J131)+(CEFID!I131-CEFID!J131)+(CEART!I131-CEART!J131)+(CAV!I131-CAV!J131)+(CERES!I131-CERES!J131)</f>
        <v>0</v>
      </c>
      <c r="K131" s="81">
        <f t="shared" si="3"/>
        <v>42</v>
      </c>
      <c r="L131" s="82">
        <f t="shared" si="4"/>
        <v>235.2</v>
      </c>
      <c r="M131" s="83">
        <f t="shared" si="5"/>
        <v>0</v>
      </c>
    </row>
    <row r="132" spans="1:13" s="21" customFormat="1" x14ac:dyDescent="0.2">
      <c r="A132" s="103"/>
      <c r="B132" s="122"/>
      <c r="C132" s="85">
        <v>10</v>
      </c>
      <c r="D132" s="76" t="s">
        <v>210</v>
      </c>
      <c r="E132" s="77"/>
      <c r="F132" s="84" t="s">
        <v>211</v>
      </c>
      <c r="G132" s="79">
        <v>55</v>
      </c>
      <c r="H132" s="78">
        <v>5.08</v>
      </c>
      <c r="I132" s="79">
        <f>REITORIA!I132+CEFID!I132+CEART!I132+CAV!I132+CERES!I132</f>
        <v>55</v>
      </c>
      <c r="J132" s="80">
        <f>(REITORIA!I132-REITORIA!J132)+(CEFID!I132-CEFID!J132)+(CEART!I132-CEART!J132)+(CAV!I132-CAV!J132)+(CERES!I132-CERES!J132)</f>
        <v>0</v>
      </c>
      <c r="K132" s="81">
        <f t="shared" ref="K132:K195" si="6">I132-J132</f>
        <v>55</v>
      </c>
      <c r="L132" s="82">
        <f t="shared" ref="L132:L195" si="7">I132*H132</f>
        <v>279.39999999999998</v>
      </c>
      <c r="M132" s="83">
        <f t="shared" ref="M132:M195" si="8">J132*H132</f>
        <v>0</v>
      </c>
    </row>
    <row r="133" spans="1:13" s="21" customFormat="1" x14ac:dyDescent="0.2">
      <c r="A133" s="103"/>
      <c r="B133" s="122"/>
      <c r="C133" s="85">
        <v>11</v>
      </c>
      <c r="D133" s="76" t="s">
        <v>212</v>
      </c>
      <c r="E133" s="77"/>
      <c r="F133" s="84" t="s">
        <v>199</v>
      </c>
      <c r="G133" s="79">
        <v>2</v>
      </c>
      <c r="H133" s="78">
        <v>169.9</v>
      </c>
      <c r="I133" s="79">
        <f>REITORIA!I133+CEFID!I133+CEART!I133+CAV!I133+CERES!I133</f>
        <v>2</v>
      </c>
      <c r="J133" s="80">
        <f>(REITORIA!I133-REITORIA!J133)+(CEFID!I133-CEFID!J133)+(CEART!I133-CEART!J133)+(CAV!I133-CAV!J133)+(CERES!I133-CERES!J133)</f>
        <v>0</v>
      </c>
      <c r="K133" s="81">
        <f t="shared" si="6"/>
        <v>2</v>
      </c>
      <c r="L133" s="82">
        <f t="shared" si="7"/>
        <v>339.8</v>
      </c>
      <c r="M133" s="83">
        <f t="shared" si="8"/>
        <v>0</v>
      </c>
    </row>
    <row r="134" spans="1:13" s="21" customFormat="1" x14ac:dyDescent="0.2">
      <c r="A134" s="103"/>
      <c r="B134" s="122"/>
      <c r="C134" s="85">
        <v>12</v>
      </c>
      <c r="D134" s="76" t="s">
        <v>213</v>
      </c>
      <c r="E134" s="77"/>
      <c r="F134" s="84" t="s">
        <v>214</v>
      </c>
      <c r="G134" s="79">
        <v>1</v>
      </c>
      <c r="H134" s="78">
        <v>19.39</v>
      </c>
      <c r="I134" s="79">
        <f>REITORIA!I134+CEFID!I134+CEART!I134+CAV!I134+CERES!I134</f>
        <v>1</v>
      </c>
      <c r="J134" s="80">
        <f>(REITORIA!I134-REITORIA!J134)+(CEFID!I134-CEFID!J134)+(CEART!I134-CEART!J134)+(CAV!I134-CAV!J134)+(CERES!I134-CERES!J134)</f>
        <v>0</v>
      </c>
      <c r="K134" s="81">
        <f t="shared" si="6"/>
        <v>1</v>
      </c>
      <c r="L134" s="82">
        <f t="shared" si="7"/>
        <v>19.39</v>
      </c>
      <c r="M134" s="83">
        <f t="shared" si="8"/>
        <v>0</v>
      </c>
    </row>
    <row r="135" spans="1:13" s="21" customFormat="1" x14ac:dyDescent="0.2">
      <c r="A135" s="104"/>
      <c r="B135" s="123"/>
      <c r="C135" s="85">
        <v>13</v>
      </c>
      <c r="D135" s="76" t="s">
        <v>215</v>
      </c>
      <c r="E135" s="77"/>
      <c r="F135" s="84" t="s">
        <v>216</v>
      </c>
      <c r="G135" s="79">
        <v>4</v>
      </c>
      <c r="H135" s="78">
        <v>25.91</v>
      </c>
      <c r="I135" s="79">
        <f>REITORIA!I135+CEFID!I135+CEART!I135+CAV!I135+CERES!I135</f>
        <v>4</v>
      </c>
      <c r="J135" s="80">
        <f>(REITORIA!I135-REITORIA!J135)+(CEFID!I135-CEFID!J135)+(CEART!I135-CEART!J135)+(CAV!I135-CAV!J135)+(CERES!I135-CERES!J135)</f>
        <v>0</v>
      </c>
      <c r="K135" s="81">
        <f t="shared" si="6"/>
        <v>4</v>
      </c>
      <c r="L135" s="82">
        <f t="shared" si="7"/>
        <v>103.64</v>
      </c>
      <c r="M135" s="83">
        <f t="shared" si="8"/>
        <v>0</v>
      </c>
    </row>
    <row r="136" spans="1:13" s="21" customFormat="1" x14ac:dyDescent="0.2">
      <c r="A136" s="102" t="s">
        <v>310</v>
      </c>
      <c r="B136" s="102">
        <v>14</v>
      </c>
      <c r="C136" s="62">
        <v>1</v>
      </c>
      <c r="D136" s="69" t="s">
        <v>217</v>
      </c>
      <c r="E136" s="63"/>
      <c r="F136" s="71" t="s">
        <v>218</v>
      </c>
      <c r="G136" s="64">
        <v>10</v>
      </c>
      <c r="H136" s="73">
        <v>61.24</v>
      </c>
      <c r="I136" s="64">
        <f>REITORIA!I136+CEFID!I136+CEART!I136+CAV!I136+CERES!I136</f>
        <v>10</v>
      </c>
      <c r="J136" s="80">
        <f>(REITORIA!I136-REITORIA!J136)+(CEFID!I136-CEFID!J136)+(CEART!I136-CEART!J136)+(CAV!I136-CAV!J136)+(CERES!I136-CERES!J136)</f>
        <v>0</v>
      </c>
      <c r="K136" s="65">
        <f t="shared" si="6"/>
        <v>10</v>
      </c>
      <c r="L136" s="66">
        <f t="shared" si="7"/>
        <v>612.4</v>
      </c>
      <c r="M136" s="67">
        <f t="shared" si="8"/>
        <v>0</v>
      </c>
    </row>
    <row r="137" spans="1:13" s="21" customFormat="1" x14ac:dyDescent="0.2">
      <c r="A137" s="103"/>
      <c r="B137" s="103"/>
      <c r="C137" s="62">
        <v>2</v>
      </c>
      <c r="D137" s="69" t="s">
        <v>219</v>
      </c>
      <c r="E137" s="63"/>
      <c r="F137" s="71" t="s">
        <v>220</v>
      </c>
      <c r="G137" s="64">
        <v>5</v>
      </c>
      <c r="H137" s="73">
        <v>143.59</v>
      </c>
      <c r="I137" s="64">
        <f>REITORIA!I137+CEFID!I137+CEART!I137+CAV!I137+CERES!I137</f>
        <v>5</v>
      </c>
      <c r="J137" s="80">
        <f>(REITORIA!I137-REITORIA!J137)+(CEFID!I137-CEFID!J137)+(CEART!I137-CEART!J137)+(CAV!I137-CAV!J137)+(CERES!I137-CERES!J137)</f>
        <v>0</v>
      </c>
      <c r="K137" s="65">
        <f t="shared" si="6"/>
        <v>5</v>
      </c>
      <c r="L137" s="66">
        <f t="shared" si="7"/>
        <v>717.95</v>
      </c>
      <c r="M137" s="67">
        <f t="shared" si="8"/>
        <v>0</v>
      </c>
    </row>
    <row r="138" spans="1:13" s="21" customFormat="1" x14ac:dyDescent="0.2">
      <c r="A138" s="103"/>
      <c r="B138" s="103"/>
      <c r="C138" s="62">
        <v>3</v>
      </c>
      <c r="D138" s="90" t="s">
        <v>221</v>
      </c>
      <c r="E138" s="63"/>
      <c r="F138" s="71" t="s">
        <v>220</v>
      </c>
      <c r="G138" s="64">
        <v>5</v>
      </c>
      <c r="H138" s="73">
        <v>143.59</v>
      </c>
      <c r="I138" s="64">
        <f>REITORIA!I138+CEFID!I138+CEART!I138+CAV!I138+CERES!I138</f>
        <v>5</v>
      </c>
      <c r="J138" s="80">
        <f>(REITORIA!I138-REITORIA!J138)+(CEFID!I138-CEFID!J138)+(CEART!I138-CEART!J138)+(CAV!I138-CAV!J138)+(CERES!I138-CERES!J138)</f>
        <v>0</v>
      </c>
      <c r="K138" s="65">
        <f t="shared" si="6"/>
        <v>5</v>
      </c>
      <c r="L138" s="66">
        <f t="shared" si="7"/>
        <v>717.95</v>
      </c>
      <c r="M138" s="67">
        <f t="shared" si="8"/>
        <v>0</v>
      </c>
    </row>
    <row r="139" spans="1:13" s="21" customFormat="1" x14ac:dyDescent="0.2">
      <c r="A139" s="103"/>
      <c r="B139" s="103"/>
      <c r="C139" s="62">
        <v>4</v>
      </c>
      <c r="D139" s="69" t="s">
        <v>222</v>
      </c>
      <c r="E139" s="63"/>
      <c r="F139" s="71" t="s">
        <v>223</v>
      </c>
      <c r="G139" s="64">
        <v>5</v>
      </c>
      <c r="H139" s="73">
        <v>114</v>
      </c>
      <c r="I139" s="64">
        <f>REITORIA!I139+CEFID!I139+CEART!I139+CAV!I139+CERES!I139</f>
        <v>5</v>
      </c>
      <c r="J139" s="80">
        <f>(REITORIA!I139-REITORIA!J139)+(CEFID!I139-CEFID!J139)+(CEART!I139-CEART!J139)+(CAV!I139-CAV!J139)+(CERES!I139-CERES!J139)</f>
        <v>0</v>
      </c>
      <c r="K139" s="65">
        <f t="shared" si="6"/>
        <v>5</v>
      </c>
      <c r="L139" s="66">
        <f t="shared" si="7"/>
        <v>570</v>
      </c>
      <c r="M139" s="67">
        <f t="shared" si="8"/>
        <v>0</v>
      </c>
    </row>
    <row r="140" spans="1:13" s="21" customFormat="1" x14ac:dyDescent="0.2">
      <c r="A140" s="103"/>
      <c r="B140" s="103"/>
      <c r="C140" s="62">
        <v>5</v>
      </c>
      <c r="D140" s="69" t="s">
        <v>224</v>
      </c>
      <c r="E140" s="63"/>
      <c r="F140" s="71" t="s">
        <v>218</v>
      </c>
      <c r="G140" s="64">
        <v>20</v>
      </c>
      <c r="H140" s="73">
        <v>61.95</v>
      </c>
      <c r="I140" s="64">
        <f>REITORIA!I140+CEFID!I140+CEART!I140+CAV!I140+CERES!I140</f>
        <v>20</v>
      </c>
      <c r="J140" s="80">
        <f>(REITORIA!I140-REITORIA!J140)+(CEFID!I140-CEFID!J140)+(CEART!I140-CEART!J140)+(CAV!I140-CAV!J140)+(CERES!I140-CERES!J140)</f>
        <v>0</v>
      </c>
      <c r="K140" s="65">
        <f t="shared" si="6"/>
        <v>20</v>
      </c>
      <c r="L140" s="66">
        <f t="shared" si="7"/>
        <v>1239</v>
      </c>
      <c r="M140" s="67">
        <f t="shared" si="8"/>
        <v>0</v>
      </c>
    </row>
    <row r="141" spans="1:13" s="21" customFormat="1" x14ac:dyDescent="0.2">
      <c r="A141" s="103"/>
      <c r="B141" s="103"/>
      <c r="C141" s="62">
        <v>6</v>
      </c>
      <c r="D141" s="69" t="s">
        <v>225</v>
      </c>
      <c r="E141" s="63"/>
      <c r="F141" s="71" t="s">
        <v>226</v>
      </c>
      <c r="G141" s="64">
        <v>3</v>
      </c>
      <c r="H141" s="73">
        <v>65.17</v>
      </c>
      <c r="I141" s="64">
        <f>REITORIA!I141+CEFID!I141+CEART!I141+CAV!I141+CERES!I141</f>
        <v>3</v>
      </c>
      <c r="J141" s="80">
        <f>(REITORIA!I141-REITORIA!J141)+(CEFID!I141-CEFID!J141)+(CEART!I141-CEART!J141)+(CAV!I141-CAV!J141)+(CERES!I141-CERES!J141)</f>
        <v>0</v>
      </c>
      <c r="K141" s="65">
        <f t="shared" si="6"/>
        <v>3</v>
      </c>
      <c r="L141" s="66">
        <f t="shared" si="7"/>
        <v>195.51</v>
      </c>
      <c r="M141" s="67">
        <f t="shared" si="8"/>
        <v>0</v>
      </c>
    </row>
    <row r="142" spans="1:13" s="21" customFormat="1" x14ac:dyDescent="0.2">
      <c r="A142" s="103"/>
      <c r="B142" s="103"/>
      <c r="C142" s="62">
        <v>7</v>
      </c>
      <c r="D142" s="69" t="s">
        <v>227</v>
      </c>
      <c r="E142" s="63"/>
      <c r="F142" s="71" t="s">
        <v>228</v>
      </c>
      <c r="G142" s="64">
        <v>5</v>
      </c>
      <c r="H142" s="73">
        <v>62.11</v>
      </c>
      <c r="I142" s="64">
        <f>REITORIA!I142+CEFID!I142+CEART!I142+CAV!I142+CERES!I142</f>
        <v>5</v>
      </c>
      <c r="J142" s="80">
        <f>(REITORIA!I142-REITORIA!J142)+(CEFID!I142-CEFID!J142)+(CEART!I142-CEART!J142)+(CAV!I142-CAV!J142)+(CERES!I142-CERES!J142)</f>
        <v>0</v>
      </c>
      <c r="K142" s="65">
        <f t="shared" si="6"/>
        <v>5</v>
      </c>
      <c r="L142" s="66">
        <f t="shared" si="7"/>
        <v>310.55</v>
      </c>
      <c r="M142" s="67">
        <f t="shared" si="8"/>
        <v>0</v>
      </c>
    </row>
    <row r="143" spans="1:13" s="21" customFormat="1" x14ac:dyDescent="0.2">
      <c r="A143" s="103"/>
      <c r="B143" s="103"/>
      <c r="C143" s="62">
        <v>8</v>
      </c>
      <c r="D143" s="69" t="s">
        <v>227</v>
      </c>
      <c r="E143" s="63"/>
      <c r="F143" s="71" t="s">
        <v>228</v>
      </c>
      <c r="G143" s="64">
        <v>5</v>
      </c>
      <c r="H143" s="73">
        <v>24.37</v>
      </c>
      <c r="I143" s="64">
        <f>REITORIA!I143+CEFID!I143+CEART!I143+CAV!I143+CERES!I143</f>
        <v>5</v>
      </c>
      <c r="J143" s="80">
        <f>(REITORIA!I143-REITORIA!J143)+(CEFID!I143-CEFID!J143)+(CEART!I143-CEART!J143)+(CAV!I143-CAV!J143)+(CERES!I143-CERES!J143)</f>
        <v>0</v>
      </c>
      <c r="K143" s="65">
        <f t="shared" si="6"/>
        <v>5</v>
      </c>
      <c r="L143" s="66">
        <f t="shared" si="7"/>
        <v>121.85000000000001</v>
      </c>
      <c r="M143" s="67">
        <f t="shared" si="8"/>
        <v>0</v>
      </c>
    </row>
    <row r="144" spans="1:13" s="21" customFormat="1" x14ac:dyDescent="0.2">
      <c r="A144" s="103"/>
      <c r="B144" s="103"/>
      <c r="C144" s="62">
        <v>9</v>
      </c>
      <c r="D144" s="69" t="s">
        <v>227</v>
      </c>
      <c r="E144" s="63"/>
      <c r="F144" s="71" t="s">
        <v>228</v>
      </c>
      <c r="G144" s="64">
        <v>6</v>
      </c>
      <c r="H144" s="73">
        <v>35.25</v>
      </c>
      <c r="I144" s="64">
        <f>REITORIA!I144+CEFID!I144+CEART!I144+CAV!I144+CERES!I144</f>
        <v>6</v>
      </c>
      <c r="J144" s="80">
        <f>(REITORIA!I144-REITORIA!J144)+(CEFID!I144-CEFID!J144)+(CEART!I144-CEART!J144)+(CAV!I144-CAV!J144)+(CERES!I144-CERES!J144)</f>
        <v>0</v>
      </c>
      <c r="K144" s="65">
        <f t="shared" si="6"/>
        <v>6</v>
      </c>
      <c r="L144" s="66">
        <f t="shared" si="7"/>
        <v>211.5</v>
      </c>
      <c r="M144" s="67">
        <f t="shared" si="8"/>
        <v>0</v>
      </c>
    </row>
    <row r="145" spans="1:13" s="21" customFormat="1" x14ac:dyDescent="0.2">
      <c r="A145" s="103"/>
      <c r="B145" s="103"/>
      <c r="C145" s="62">
        <v>10</v>
      </c>
      <c r="D145" s="69" t="s">
        <v>227</v>
      </c>
      <c r="E145" s="63"/>
      <c r="F145" s="71" t="s">
        <v>228</v>
      </c>
      <c r="G145" s="64">
        <v>6</v>
      </c>
      <c r="H145" s="73">
        <v>49.74</v>
      </c>
      <c r="I145" s="64">
        <f>REITORIA!I145+CEFID!I145+CEART!I145+CAV!I145+CERES!I145</f>
        <v>6</v>
      </c>
      <c r="J145" s="80">
        <f>(REITORIA!I145-REITORIA!J145)+(CEFID!I145-CEFID!J145)+(CEART!I145-CEART!J145)+(CAV!I145-CAV!J145)+(CERES!I145-CERES!J145)</f>
        <v>0</v>
      </c>
      <c r="K145" s="65">
        <f t="shared" si="6"/>
        <v>6</v>
      </c>
      <c r="L145" s="66">
        <f t="shared" si="7"/>
        <v>298.44</v>
      </c>
      <c r="M145" s="67">
        <f t="shared" si="8"/>
        <v>0</v>
      </c>
    </row>
    <row r="146" spans="1:13" s="21" customFormat="1" x14ac:dyDescent="0.2">
      <c r="A146" s="103"/>
      <c r="B146" s="103"/>
      <c r="C146" s="62">
        <v>11</v>
      </c>
      <c r="D146" s="69" t="s">
        <v>229</v>
      </c>
      <c r="E146" s="63"/>
      <c r="F146" s="71" t="s">
        <v>218</v>
      </c>
      <c r="G146" s="64">
        <v>8</v>
      </c>
      <c r="H146" s="73">
        <v>122.6</v>
      </c>
      <c r="I146" s="64">
        <f>REITORIA!I146+CEFID!I146+CEART!I146+CAV!I146+CERES!I146</f>
        <v>8</v>
      </c>
      <c r="J146" s="80">
        <f>(REITORIA!I146-REITORIA!J146)+(CEFID!I146-CEFID!J146)+(CEART!I146-CEART!J146)+(CAV!I146-CAV!J146)+(CERES!I146-CERES!J146)</f>
        <v>0</v>
      </c>
      <c r="K146" s="65">
        <f t="shared" si="6"/>
        <v>8</v>
      </c>
      <c r="L146" s="66">
        <f t="shared" si="7"/>
        <v>980.8</v>
      </c>
      <c r="M146" s="67">
        <f t="shared" si="8"/>
        <v>0</v>
      </c>
    </row>
    <row r="147" spans="1:13" s="21" customFormat="1" x14ac:dyDescent="0.2">
      <c r="A147" s="103"/>
      <c r="B147" s="103"/>
      <c r="C147" s="62">
        <v>12</v>
      </c>
      <c r="D147" s="69" t="s">
        <v>230</v>
      </c>
      <c r="E147" s="63"/>
      <c r="F147" s="71" t="s">
        <v>226</v>
      </c>
      <c r="G147" s="64">
        <v>5</v>
      </c>
      <c r="H147" s="73">
        <v>115.69</v>
      </c>
      <c r="I147" s="64">
        <f>REITORIA!I147+CEFID!I147+CEART!I147+CAV!I147+CERES!I147</f>
        <v>5</v>
      </c>
      <c r="J147" s="80">
        <f>(REITORIA!I147-REITORIA!J147)+(CEFID!I147-CEFID!J147)+(CEART!I147-CEART!J147)+(CAV!I147-CAV!J147)+(CERES!I147-CERES!J147)</f>
        <v>0</v>
      </c>
      <c r="K147" s="65">
        <f t="shared" si="6"/>
        <v>5</v>
      </c>
      <c r="L147" s="66">
        <f t="shared" si="7"/>
        <v>578.45000000000005</v>
      </c>
      <c r="M147" s="67">
        <f t="shared" si="8"/>
        <v>0</v>
      </c>
    </row>
    <row r="148" spans="1:13" s="21" customFormat="1" x14ac:dyDescent="0.2">
      <c r="A148" s="104"/>
      <c r="B148" s="104"/>
      <c r="C148" s="62">
        <v>13</v>
      </c>
      <c r="D148" s="69" t="s">
        <v>231</v>
      </c>
      <c r="E148" s="63"/>
      <c r="F148" s="71" t="s">
        <v>220</v>
      </c>
      <c r="G148" s="64">
        <v>8</v>
      </c>
      <c r="H148" s="73">
        <v>111.95</v>
      </c>
      <c r="I148" s="64">
        <f>REITORIA!I148+CEFID!I148+CEART!I148+CAV!I148+CERES!I148</f>
        <v>8</v>
      </c>
      <c r="J148" s="80">
        <f>(REITORIA!I148-REITORIA!J148)+(CEFID!I148-CEFID!J148)+(CEART!I148-CEART!J148)+(CAV!I148-CAV!J148)+(CERES!I148-CERES!J148)</f>
        <v>0</v>
      </c>
      <c r="K148" s="65">
        <f t="shared" si="6"/>
        <v>8</v>
      </c>
      <c r="L148" s="66">
        <f t="shared" si="7"/>
        <v>895.6</v>
      </c>
      <c r="M148" s="67">
        <f t="shared" si="8"/>
        <v>0</v>
      </c>
    </row>
    <row r="149" spans="1:13" s="21" customFormat="1" x14ac:dyDescent="0.2">
      <c r="A149" s="102"/>
      <c r="B149" s="121">
        <v>15</v>
      </c>
      <c r="C149" s="85">
        <v>1</v>
      </c>
      <c r="D149" s="76" t="s">
        <v>197</v>
      </c>
      <c r="E149" s="77"/>
      <c r="F149" s="84"/>
      <c r="G149" s="79"/>
      <c r="H149" s="78"/>
      <c r="I149" s="79">
        <f>REITORIA!I149+CEFID!I149+CEART!I149+CAV!I149+CERES!I149</f>
        <v>0</v>
      </c>
      <c r="J149" s="80">
        <f>(REITORIA!I149-REITORIA!J149)+(CEFID!I149-CEFID!J149)+(CEART!I149-CEART!J149)+(CAV!I149-CAV!J149)+(CERES!I149-CERES!J149)</f>
        <v>0</v>
      </c>
      <c r="K149" s="81">
        <f t="shared" si="6"/>
        <v>0</v>
      </c>
      <c r="L149" s="82">
        <f t="shared" si="7"/>
        <v>0</v>
      </c>
      <c r="M149" s="83">
        <f t="shared" si="8"/>
        <v>0</v>
      </c>
    </row>
    <row r="150" spans="1:13" s="21" customFormat="1" x14ac:dyDescent="0.2">
      <c r="A150" s="103"/>
      <c r="B150" s="122"/>
      <c r="C150" s="85">
        <v>2</v>
      </c>
      <c r="D150" s="76" t="s">
        <v>197</v>
      </c>
      <c r="E150" s="77"/>
      <c r="F150" s="84"/>
      <c r="G150" s="79"/>
      <c r="H150" s="78"/>
      <c r="I150" s="79">
        <f>REITORIA!I150+CEFID!I150+CEART!I150+CAV!I150+CERES!I150</f>
        <v>0</v>
      </c>
      <c r="J150" s="80">
        <f>(REITORIA!I150-REITORIA!J150)+(CEFID!I150-CEFID!J150)+(CEART!I150-CEART!J150)+(CAV!I150-CAV!J150)+(CERES!I150-CERES!J150)</f>
        <v>0</v>
      </c>
      <c r="K150" s="81">
        <f t="shared" si="6"/>
        <v>0</v>
      </c>
      <c r="L150" s="82">
        <f t="shared" si="7"/>
        <v>0</v>
      </c>
      <c r="M150" s="83">
        <f t="shared" si="8"/>
        <v>0</v>
      </c>
    </row>
    <row r="151" spans="1:13" s="21" customFormat="1" x14ac:dyDescent="0.2">
      <c r="A151" s="103"/>
      <c r="B151" s="122"/>
      <c r="C151" s="85">
        <v>3</v>
      </c>
      <c r="D151" s="76" t="s">
        <v>197</v>
      </c>
      <c r="E151" s="77"/>
      <c r="F151" s="84"/>
      <c r="G151" s="79"/>
      <c r="H151" s="78"/>
      <c r="I151" s="79">
        <f>REITORIA!I151+CEFID!I151+CEART!I151+CAV!I151+CERES!I151</f>
        <v>0</v>
      </c>
      <c r="J151" s="80">
        <f>(REITORIA!I151-REITORIA!J151)+(CEFID!I151-CEFID!J151)+(CEART!I151-CEART!J151)+(CAV!I151-CAV!J151)+(CERES!I151-CERES!J151)</f>
        <v>0</v>
      </c>
      <c r="K151" s="81">
        <f t="shared" si="6"/>
        <v>0</v>
      </c>
      <c r="L151" s="82">
        <f t="shared" si="7"/>
        <v>0</v>
      </c>
      <c r="M151" s="83">
        <f t="shared" si="8"/>
        <v>0</v>
      </c>
    </row>
    <row r="152" spans="1:13" s="21" customFormat="1" x14ac:dyDescent="0.2">
      <c r="A152" s="104"/>
      <c r="B152" s="123"/>
      <c r="C152" s="85">
        <v>4</v>
      </c>
      <c r="D152" s="76" t="s">
        <v>197</v>
      </c>
      <c r="E152" s="77"/>
      <c r="F152" s="84"/>
      <c r="G152" s="79"/>
      <c r="H152" s="78"/>
      <c r="I152" s="79">
        <f>REITORIA!I152+CEFID!I152+CEART!I152+CAV!I152+CERES!I152</f>
        <v>0</v>
      </c>
      <c r="J152" s="80">
        <f>(REITORIA!I152-REITORIA!J152)+(CEFID!I152-CEFID!J152)+(CEART!I152-CEART!J152)+(CAV!I152-CAV!J152)+(CERES!I152-CERES!J152)</f>
        <v>0</v>
      </c>
      <c r="K152" s="81">
        <f t="shared" si="6"/>
        <v>0</v>
      </c>
      <c r="L152" s="82">
        <f t="shared" si="7"/>
        <v>0</v>
      </c>
      <c r="M152" s="83">
        <f t="shared" si="8"/>
        <v>0</v>
      </c>
    </row>
    <row r="153" spans="1:13" s="21" customFormat="1" x14ac:dyDescent="0.2">
      <c r="A153" s="102" t="s">
        <v>310</v>
      </c>
      <c r="B153" s="102">
        <v>16</v>
      </c>
      <c r="C153" s="62">
        <v>1</v>
      </c>
      <c r="D153" s="69" t="s">
        <v>232</v>
      </c>
      <c r="E153" s="63"/>
      <c r="F153" s="71" t="s">
        <v>233</v>
      </c>
      <c r="G153" s="64">
        <v>878.28</v>
      </c>
      <c r="H153" s="73">
        <v>73.19</v>
      </c>
      <c r="I153" s="64">
        <f>REITORIA!I153+CEFID!I153+CEART!I153+CAV!I153+CERES!I153</f>
        <v>12</v>
      </c>
      <c r="J153" s="80">
        <f>(REITORIA!I153-REITORIA!J153)+(CEFID!I153-CEFID!J153)+(CEART!I153-CEART!J153)+(CAV!I153-CAV!J153)+(CERES!I153-CERES!J153)</f>
        <v>0</v>
      </c>
      <c r="K153" s="65">
        <f t="shared" si="6"/>
        <v>12</v>
      </c>
      <c r="L153" s="66">
        <f t="shared" si="7"/>
        <v>878.28</v>
      </c>
      <c r="M153" s="67">
        <f t="shared" si="8"/>
        <v>0</v>
      </c>
    </row>
    <row r="154" spans="1:13" s="21" customFormat="1" x14ac:dyDescent="0.2">
      <c r="A154" s="103"/>
      <c r="B154" s="103"/>
      <c r="C154" s="62">
        <v>2</v>
      </c>
      <c r="D154" s="69" t="s">
        <v>234</v>
      </c>
      <c r="E154" s="63"/>
      <c r="F154" s="71" t="s">
        <v>235</v>
      </c>
      <c r="G154" s="64">
        <v>245.52</v>
      </c>
      <c r="H154" s="73">
        <v>20.46</v>
      </c>
      <c r="I154" s="64">
        <f>REITORIA!I154+CEFID!I154+CEART!I154+CAV!I154+CERES!I154</f>
        <v>12</v>
      </c>
      <c r="J154" s="80">
        <f>(REITORIA!I154-REITORIA!J154)+(CEFID!I154-CEFID!J154)+(CEART!I154-CEART!J154)+(CAV!I154-CAV!J154)+(CERES!I154-CERES!J154)</f>
        <v>0</v>
      </c>
      <c r="K154" s="65">
        <f t="shared" si="6"/>
        <v>12</v>
      </c>
      <c r="L154" s="66">
        <f t="shared" si="7"/>
        <v>245.52</v>
      </c>
      <c r="M154" s="67">
        <f t="shared" si="8"/>
        <v>0</v>
      </c>
    </row>
    <row r="155" spans="1:13" s="21" customFormat="1" x14ac:dyDescent="0.2">
      <c r="A155" s="104"/>
      <c r="B155" s="104"/>
      <c r="C155" s="62">
        <v>3</v>
      </c>
      <c r="D155" s="69" t="s">
        <v>236</v>
      </c>
      <c r="E155" s="63"/>
      <c r="F155" s="71" t="s">
        <v>233</v>
      </c>
      <c r="G155" s="64">
        <v>5</v>
      </c>
      <c r="H155" s="73">
        <v>105.24</v>
      </c>
      <c r="I155" s="64">
        <f>REITORIA!I155+CEFID!I155+CEART!I155+CAV!I155+CERES!I155</f>
        <v>5</v>
      </c>
      <c r="J155" s="80">
        <f>(REITORIA!I155-REITORIA!J155)+(CEFID!I155-CEFID!J155)+(CEART!I155-CEART!J155)+(CAV!I155-CAV!J155)+(CERES!I155-CERES!J155)</f>
        <v>0</v>
      </c>
      <c r="K155" s="65">
        <f t="shared" si="6"/>
        <v>5</v>
      </c>
      <c r="L155" s="66">
        <f t="shared" si="7"/>
        <v>526.19999999999993</v>
      </c>
      <c r="M155" s="67">
        <f t="shared" si="8"/>
        <v>0</v>
      </c>
    </row>
    <row r="156" spans="1:13" s="21" customFormat="1" x14ac:dyDescent="0.2">
      <c r="A156" s="102" t="s">
        <v>308</v>
      </c>
      <c r="B156" s="121">
        <v>17</v>
      </c>
      <c r="C156" s="85">
        <v>1</v>
      </c>
      <c r="D156" s="76" t="s">
        <v>237</v>
      </c>
      <c r="E156" s="77"/>
      <c r="F156" s="84" t="s">
        <v>238</v>
      </c>
      <c r="G156" s="79">
        <v>3</v>
      </c>
      <c r="H156" s="78">
        <v>79.19</v>
      </c>
      <c r="I156" s="79">
        <f>REITORIA!I156+CEFID!I156+CEART!I156+CAV!I156+CERES!I156</f>
        <v>3</v>
      </c>
      <c r="J156" s="80">
        <f>(REITORIA!I156-REITORIA!J156)+(CEFID!I156-CEFID!J156)+(CEART!I156-CEART!J156)+(CAV!I156-CAV!J156)+(CERES!I156-CERES!J156)</f>
        <v>0</v>
      </c>
      <c r="K156" s="81">
        <f t="shared" si="6"/>
        <v>3</v>
      </c>
      <c r="L156" s="82">
        <f t="shared" si="7"/>
        <v>237.57</v>
      </c>
      <c r="M156" s="83">
        <f t="shared" si="8"/>
        <v>0</v>
      </c>
    </row>
    <row r="157" spans="1:13" s="21" customFormat="1" x14ac:dyDescent="0.2">
      <c r="A157" s="104"/>
      <c r="B157" s="123"/>
      <c r="C157" s="85">
        <v>2</v>
      </c>
      <c r="D157" s="76" t="s">
        <v>239</v>
      </c>
      <c r="E157" s="77"/>
      <c r="F157" s="84" t="s">
        <v>238</v>
      </c>
      <c r="G157" s="79">
        <v>3</v>
      </c>
      <c r="H157" s="78">
        <v>2101.9</v>
      </c>
      <c r="I157" s="79">
        <f>REITORIA!I157+CEFID!I157+CEART!I157+CAV!I157+CERES!I157</f>
        <v>3</v>
      </c>
      <c r="J157" s="80">
        <f>(REITORIA!I157-REITORIA!J157)+(CEFID!I157-CEFID!J157)+(CEART!I157-CEART!J157)+(CAV!I157-CAV!J157)+(CERES!I157-CERES!J157)</f>
        <v>0</v>
      </c>
      <c r="K157" s="81">
        <f t="shared" si="6"/>
        <v>3</v>
      </c>
      <c r="L157" s="82">
        <f t="shared" si="7"/>
        <v>6305.7000000000007</v>
      </c>
      <c r="M157" s="83">
        <f t="shared" si="8"/>
        <v>0</v>
      </c>
    </row>
    <row r="158" spans="1:13" s="21" customFormat="1" x14ac:dyDescent="0.2">
      <c r="A158" s="102" t="s">
        <v>308</v>
      </c>
      <c r="B158" s="102">
        <v>18</v>
      </c>
      <c r="C158" s="62">
        <v>1</v>
      </c>
      <c r="D158" s="69" t="s">
        <v>240</v>
      </c>
      <c r="E158" s="63"/>
      <c r="F158" s="71" t="s">
        <v>241</v>
      </c>
      <c r="G158" s="64">
        <v>1</v>
      </c>
      <c r="H158" s="73">
        <v>45</v>
      </c>
      <c r="I158" s="64">
        <f>REITORIA!I158+CEFID!I158+CEART!I158+CAV!I158+CERES!I158</f>
        <v>1</v>
      </c>
      <c r="J158" s="80">
        <f>(REITORIA!I158-REITORIA!J158)+(CEFID!I158-CEFID!J158)+(CEART!I158-CEART!J158)+(CAV!I158-CAV!J158)+(CERES!I158-CERES!J158)</f>
        <v>0</v>
      </c>
      <c r="K158" s="65">
        <f t="shared" si="6"/>
        <v>1</v>
      </c>
      <c r="L158" s="66">
        <f t="shared" si="7"/>
        <v>45</v>
      </c>
      <c r="M158" s="67">
        <f t="shared" si="8"/>
        <v>0</v>
      </c>
    </row>
    <row r="159" spans="1:13" s="21" customFormat="1" x14ac:dyDescent="0.2">
      <c r="A159" s="103"/>
      <c r="B159" s="103"/>
      <c r="C159" s="62">
        <v>2</v>
      </c>
      <c r="D159" s="69" t="s">
        <v>242</v>
      </c>
      <c r="E159" s="63"/>
      <c r="F159" s="71" t="s">
        <v>241</v>
      </c>
      <c r="G159" s="64">
        <v>3</v>
      </c>
      <c r="H159" s="73">
        <v>67.37</v>
      </c>
      <c r="I159" s="64">
        <f>REITORIA!I159+CEFID!I159+CEART!I159+CAV!I159+CERES!I159</f>
        <v>3</v>
      </c>
      <c r="J159" s="80">
        <f>(REITORIA!I159-REITORIA!J159)+(CEFID!I159-CEFID!J159)+(CEART!I159-CEART!J159)+(CAV!I159-CAV!J159)+(CERES!I159-CERES!J159)</f>
        <v>0</v>
      </c>
      <c r="K159" s="65">
        <f t="shared" si="6"/>
        <v>3</v>
      </c>
      <c r="L159" s="66">
        <f t="shared" si="7"/>
        <v>202.11</v>
      </c>
      <c r="M159" s="67">
        <f t="shared" si="8"/>
        <v>0</v>
      </c>
    </row>
    <row r="160" spans="1:13" s="21" customFormat="1" x14ac:dyDescent="0.2">
      <c r="A160" s="103"/>
      <c r="B160" s="103"/>
      <c r="C160" s="62">
        <v>3</v>
      </c>
      <c r="D160" s="69" t="s">
        <v>243</v>
      </c>
      <c r="E160" s="63"/>
      <c r="F160" s="71" t="s">
        <v>241</v>
      </c>
      <c r="G160" s="64">
        <v>3</v>
      </c>
      <c r="H160" s="73">
        <v>95.1</v>
      </c>
      <c r="I160" s="64">
        <f>REITORIA!I160+CEFID!I160+CEART!I160+CAV!I160+CERES!I160</f>
        <v>3</v>
      </c>
      <c r="J160" s="80">
        <f>(REITORIA!I160-REITORIA!J160)+(CEFID!I160-CEFID!J160)+(CEART!I160-CEART!J160)+(CAV!I160-CAV!J160)+(CERES!I160-CERES!J160)</f>
        <v>0</v>
      </c>
      <c r="K160" s="65">
        <f t="shared" si="6"/>
        <v>3</v>
      </c>
      <c r="L160" s="66">
        <f t="shared" si="7"/>
        <v>285.29999999999995</v>
      </c>
      <c r="M160" s="67">
        <f t="shared" si="8"/>
        <v>0</v>
      </c>
    </row>
    <row r="161" spans="1:13" s="21" customFormat="1" x14ac:dyDescent="0.2">
      <c r="A161" s="103"/>
      <c r="B161" s="103"/>
      <c r="C161" s="62">
        <v>4</v>
      </c>
      <c r="D161" s="69" t="s">
        <v>244</v>
      </c>
      <c r="E161" s="63"/>
      <c r="F161" s="71" t="s">
        <v>241</v>
      </c>
      <c r="G161" s="64">
        <v>1</v>
      </c>
      <c r="H161" s="73">
        <v>109.9</v>
      </c>
      <c r="I161" s="64">
        <f>REITORIA!I161+CEFID!I161+CEART!I161+CAV!I161+CERES!I161</f>
        <v>1</v>
      </c>
      <c r="J161" s="80">
        <f>(REITORIA!I161-REITORIA!J161)+(CEFID!I161-CEFID!J161)+(CEART!I161-CEART!J161)+(CAV!I161-CAV!J161)+(CERES!I161-CERES!J161)</f>
        <v>0</v>
      </c>
      <c r="K161" s="65">
        <f t="shared" si="6"/>
        <v>1</v>
      </c>
      <c r="L161" s="66">
        <f t="shared" si="7"/>
        <v>109.9</v>
      </c>
      <c r="M161" s="67">
        <f t="shared" si="8"/>
        <v>0</v>
      </c>
    </row>
    <row r="162" spans="1:13" s="21" customFormat="1" x14ac:dyDescent="0.2">
      <c r="A162" s="103"/>
      <c r="B162" s="103"/>
      <c r="C162" s="62">
        <v>5</v>
      </c>
      <c r="D162" s="69" t="s">
        <v>245</v>
      </c>
      <c r="E162" s="63"/>
      <c r="F162" s="71" t="s">
        <v>241</v>
      </c>
      <c r="G162" s="64">
        <v>5</v>
      </c>
      <c r="H162" s="73">
        <v>10</v>
      </c>
      <c r="I162" s="64">
        <f>REITORIA!I162+CEFID!I162+CEART!I162+CAV!I162+CERES!I162</f>
        <v>5</v>
      </c>
      <c r="J162" s="80">
        <f>(REITORIA!I162-REITORIA!J162)+(CEFID!I162-CEFID!J162)+(CEART!I162-CEART!J162)+(CAV!I162-CAV!J162)+(CERES!I162-CERES!J162)</f>
        <v>0</v>
      </c>
      <c r="K162" s="65">
        <f t="shared" si="6"/>
        <v>5</v>
      </c>
      <c r="L162" s="66">
        <f t="shared" si="7"/>
        <v>50</v>
      </c>
      <c r="M162" s="67">
        <f t="shared" si="8"/>
        <v>0</v>
      </c>
    </row>
    <row r="163" spans="1:13" s="21" customFormat="1" x14ac:dyDescent="0.2">
      <c r="A163" s="103"/>
      <c r="B163" s="103"/>
      <c r="C163" s="62">
        <v>6</v>
      </c>
      <c r="D163" s="69" t="s">
        <v>246</v>
      </c>
      <c r="E163" s="63"/>
      <c r="F163" s="71" t="s">
        <v>241</v>
      </c>
      <c r="G163" s="64">
        <v>5</v>
      </c>
      <c r="H163" s="73">
        <v>13.47</v>
      </c>
      <c r="I163" s="64">
        <f>REITORIA!I163+CEFID!I163+CEART!I163+CAV!I163+CERES!I163</f>
        <v>5</v>
      </c>
      <c r="J163" s="80">
        <f>(REITORIA!I163-REITORIA!J163)+(CEFID!I163-CEFID!J163)+(CEART!I163-CEART!J163)+(CAV!I163-CAV!J163)+(CERES!I163-CERES!J163)</f>
        <v>0</v>
      </c>
      <c r="K163" s="65">
        <f t="shared" si="6"/>
        <v>5</v>
      </c>
      <c r="L163" s="66">
        <f t="shared" si="7"/>
        <v>67.350000000000009</v>
      </c>
      <c r="M163" s="67">
        <f t="shared" si="8"/>
        <v>0</v>
      </c>
    </row>
    <row r="164" spans="1:13" s="21" customFormat="1" x14ac:dyDescent="0.2">
      <c r="A164" s="103"/>
      <c r="B164" s="103"/>
      <c r="C164" s="62">
        <v>7</v>
      </c>
      <c r="D164" s="69" t="s">
        <v>247</v>
      </c>
      <c r="E164" s="63"/>
      <c r="F164" s="71" t="s">
        <v>241</v>
      </c>
      <c r="G164" s="64">
        <v>5</v>
      </c>
      <c r="H164" s="73">
        <v>30</v>
      </c>
      <c r="I164" s="64">
        <f>REITORIA!I164+CEFID!I164+CEART!I164+CAV!I164+CERES!I164</f>
        <v>5</v>
      </c>
      <c r="J164" s="80">
        <f>(REITORIA!I164-REITORIA!J164)+(CEFID!I164-CEFID!J164)+(CEART!I164-CEART!J164)+(CAV!I164-CAV!J164)+(CERES!I164-CERES!J164)</f>
        <v>0</v>
      </c>
      <c r="K164" s="65">
        <f t="shared" si="6"/>
        <v>5</v>
      </c>
      <c r="L164" s="66">
        <f t="shared" si="7"/>
        <v>150</v>
      </c>
      <c r="M164" s="67">
        <f t="shared" si="8"/>
        <v>0</v>
      </c>
    </row>
    <row r="165" spans="1:13" s="21" customFormat="1" x14ac:dyDescent="0.2">
      <c r="A165" s="103"/>
      <c r="B165" s="103"/>
      <c r="C165" s="62">
        <v>8</v>
      </c>
      <c r="D165" s="69" t="s">
        <v>248</v>
      </c>
      <c r="E165" s="63"/>
      <c r="F165" s="71" t="s">
        <v>241</v>
      </c>
      <c r="G165" s="64">
        <v>9</v>
      </c>
      <c r="H165" s="73">
        <v>37.630000000000003</v>
      </c>
      <c r="I165" s="64">
        <f>REITORIA!I165+CEFID!I165+CEART!I165+CAV!I165+CERES!I165</f>
        <v>9</v>
      </c>
      <c r="J165" s="80">
        <f>(REITORIA!I165-REITORIA!J165)+(CEFID!I165-CEFID!J165)+(CEART!I165-CEART!J165)+(CAV!I165-CAV!J165)+(CERES!I165-CERES!J165)</f>
        <v>0</v>
      </c>
      <c r="K165" s="65">
        <f t="shared" si="6"/>
        <v>9</v>
      </c>
      <c r="L165" s="66">
        <f t="shared" si="7"/>
        <v>338.67</v>
      </c>
      <c r="M165" s="67">
        <f t="shared" si="8"/>
        <v>0</v>
      </c>
    </row>
    <row r="166" spans="1:13" s="21" customFormat="1" x14ac:dyDescent="0.2">
      <c r="A166" s="103"/>
      <c r="B166" s="103"/>
      <c r="C166" s="62">
        <v>9</v>
      </c>
      <c r="D166" s="69" t="s">
        <v>249</v>
      </c>
      <c r="E166" s="63"/>
      <c r="F166" s="71" t="s">
        <v>241</v>
      </c>
      <c r="G166" s="64">
        <v>8</v>
      </c>
      <c r="H166" s="73">
        <v>47.3</v>
      </c>
      <c r="I166" s="64">
        <f>REITORIA!I166+CEFID!I166+CEART!I166+CAV!I166+CERES!I166</f>
        <v>8</v>
      </c>
      <c r="J166" s="80">
        <f>(REITORIA!I166-REITORIA!J166)+(CEFID!I166-CEFID!J166)+(CEART!I166-CEART!J166)+(CAV!I166-CAV!J166)+(CERES!I166-CERES!J166)</f>
        <v>0</v>
      </c>
      <c r="K166" s="65">
        <f t="shared" si="6"/>
        <v>8</v>
      </c>
      <c r="L166" s="66">
        <f t="shared" si="7"/>
        <v>378.4</v>
      </c>
      <c r="M166" s="67">
        <f t="shared" si="8"/>
        <v>0</v>
      </c>
    </row>
    <row r="167" spans="1:13" s="21" customFormat="1" x14ac:dyDescent="0.2">
      <c r="A167" s="103"/>
      <c r="B167" s="103"/>
      <c r="C167" s="62">
        <v>10</v>
      </c>
      <c r="D167" s="69" t="s">
        <v>250</v>
      </c>
      <c r="E167" s="63"/>
      <c r="F167" s="71" t="s">
        <v>241</v>
      </c>
      <c r="G167" s="64">
        <v>1</v>
      </c>
      <c r="H167" s="73">
        <v>73.27</v>
      </c>
      <c r="I167" s="64">
        <f>REITORIA!I167+CEFID!I167+CEART!I167+CAV!I167+CERES!I167</f>
        <v>1</v>
      </c>
      <c r="J167" s="80">
        <f>(REITORIA!I167-REITORIA!J167)+(CEFID!I167-CEFID!J167)+(CEART!I167-CEART!J167)+(CAV!I167-CAV!J167)+(CERES!I167-CERES!J167)</f>
        <v>0</v>
      </c>
      <c r="K167" s="65">
        <f t="shared" si="6"/>
        <v>1</v>
      </c>
      <c r="L167" s="66">
        <f t="shared" si="7"/>
        <v>73.27</v>
      </c>
      <c r="M167" s="67">
        <f t="shared" si="8"/>
        <v>0</v>
      </c>
    </row>
    <row r="168" spans="1:13" s="21" customFormat="1" x14ac:dyDescent="0.2">
      <c r="A168" s="104"/>
      <c r="B168" s="104"/>
      <c r="C168" s="62">
        <v>11</v>
      </c>
      <c r="D168" s="90" t="s">
        <v>251</v>
      </c>
      <c r="E168" s="63"/>
      <c r="F168" s="71" t="s">
        <v>241</v>
      </c>
      <c r="G168" s="64">
        <v>1</v>
      </c>
      <c r="H168" s="73">
        <v>300</v>
      </c>
      <c r="I168" s="64">
        <f>REITORIA!I168+CEFID!I168+CEART!I168+CAV!I168+CERES!I168</f>
        <v>1</v>
      </c>
      <c r="J168" s="80">
        <f>(REITORIA!I168-REITORIA!J168)+(CEFID!I168-CEFID!J168)+(CEART!I168-CEART!J168)+(CAV!I168-CAV!J168)+(CERES!I168-CERES!J168)</f>
        <v>0</v>
      </c>
      <c r="K168" s="65">
        <f t="shared" si="6"/>
        <v>1</v>
      </c>
      <c r="L168" s="66">
        <f t="shared" si="7"/>
        <v>300</v>
      </c>
      <c r="M168" s="67">
        <f t="shared" si="8"/>
        <v>0</v>
      </c>
    </row>
    <row r="169" spans="1:13" s="21" customFormat="1" x14ac:dyDescent="0.2">
      <c r="A169" s="102" t="s">
        <v>310</v>
      </c>
      <c r="B169" s="121">
        <v>19</v>
      </c>
      <c r="C169" s="85">
        <v>1</v>
      </c>
      <c r="D169" s="91" t="s">
        <v>252</v>
      </c>
      <c r="E169" s="77"/>
      <c r="F169" s="84" t="s">
        <v>199</v>
      </c>
      <c r="G169" s="79">
        <v>2</v>
      </c>
      <c r="H169" s="78">
        <v>114.9</v>
      </c>
      <c r="I169" s="79">
        <f>REITORIA!I169+CEFID!I169+CEART!I169+CAV!I169+CERES!I169</f>
        <v>2</v>
      </c>
      <c r="J169" s="80">
        <f>(REITORIA!I169-REITORIA!J169)+(CEFID!I169-CEFID!J169)+(CEART!I169-CEART!J169)+(CAV!I169-CAV!J169)+(CERES!I169-CERES!J169)</f>
        <v>0</v>
      </c>
      <c r="K169" s="81">
        <f t="shared" si="6"/>
        <v>2</v>
      </c>
      <c r="L169" s="82">
        <f t="shared" si="7"/>
        <v>229.8</v>
      </c>
      <c r="M169" s="83">
        <f t="shared" si="8"/>
        <v>0</v>
      </c>
    </row>
    <row r="170" spans="1:13" s="21" customFormat="1" x14ac:dyDescent="0.2">
      <c r="A170" s="103"/>
      <c r="B170" s="122"/>
      <c r="C170" s="85">
        <v>2</v>
      </c>
      <c r="D170" s="91" t="s">
        <v>253</v>
      </c>
      <c r="E170" s="77"/>
      <c r="F170" s="84" t="s">
        <v>254</v>
      </c>
      <c r="G170" s="79">
        <v>3</v>
      </c>
      <c r="H170" s="78">
        <v>365.51</v>
      </c>
      <c r="I170" s="79">
        <f>REITORIA!I170+CEFID!I170+CEART!I170+CAV!I170+CERES!I170</f>
        <v>3</v>
      </c>
      <c r="J170" s="80">
        <f>(REITORIA!I170-REITORIA!J170)+(CEFID!I170-CEFID!J170)+(CEART!I170-CEART!J170)+(CAV!I170-CAV!J170)+(CERES!I170-CERES!J170)</f>
        <v>0</v>
      </c>
      <c r="K170" s="81">
        <f t="shared" si="6"/>
        <v>3</v>
      </c>
      <c r="L170" s="82">
        <f t="shared" si="7"/>
        <v>1096.53</v>
      </c>
      <c r="M170" s="83">
        <f t="shared" si="8"/>
        <v>0</v>
      </c>
    </row>
    <row r="171" spans="1:13" s="21" customFormat="1" x14ac:dyDescent="0.2">
      <c r="A171" s="103"/>
      <c r="B171" s="122"/>
      <c r="C171" s="85">
        <v>3</v>
      </c>
      <c r="D171" s="91" t="s">
        <v>255</v>
      </c>
      <c r="E171" s="77"/>
      <c r="F171" s="84" t="s">
        <v>256</v>
      </c>
      <c r="G171" s="79">
        <v>1</v>
      </c>
      <c r="H171" s="78">
        <v>1937.55</v>
      </c>
      <c r="I171" s="79">
        <f>REITORIA!I171+CEFID!I171+CEART!I171+CAV!I171+CERES!I171</f>
        <v>1</v>
      </c>
      <c r="J171" s="80">
        <f>(REITORIA!I171-REITORIA!J171)+(CEFID!I171-CEFID!J171)+(CEART!I171-CEART!J171)+(CAV!I171-CAV!J171)+(CERES!I171-CERES!J171)</f>
        <v>0</v>
      </c>
      <c r="K171" s="81">
        <f t="shared" si="6"/>
        <v>1</v>
      </c>
      <c r="L171" s="82">
        <f t="shared" si="7"/>
        <v>1937.55</v>
      </c>
      <c r="M171" s="83">
        <f t="shared" si="8"/>
        <v>0</v>
      </c>
    </row>
    <row r="172" spans="1:13" s="21" customFormat="1" x14ac:dyDescent="0.2">
      <c r="A172" s="103"/>
      <c r="B172" s="122"/>
      <c r="C172" s="85">
        <v>4</v>
      </c>
      <c r="D172" s="76" t="s">
        <v>257</v>
      </c>
      <c r="E172" s="77"/>
      <c r="F172" s="84" t="s">
        <v>258</v>
      </c>
      <c r="G172" s="79">
        <v>1</v>
      </c>
      <c r="H172" s="78">
        <v>1153.53</v>
      </c>
      <c r="I172" s="79">
        <f>REITORIA!I172+CEFID!I172+CEART!I172+CAV!I172+CERES!I172</f>
        <v>1</v>
      </c>
      <c r="J172" s="80">
        <f>(REITORIA!I172-REITORIA!J172)+(CEFID!I172-CEFID!J172)+(CEART!I172-CEART!J172)+(CAV!I172-CAV!J172)+(CERES!I172-CERES!J172)</f>
        <v>0</v>
      </c>
      <c r="K172" s="81">
        <f t="shared" si="6"/>
        <v>1</v>
      </c>
      <c r="L172" s="82">
        <f t="shared" si="7"/>
        <v>1153.53</v>
      </c>
      <c r="M172" s="83">
        <f t="shared" si="8"/>
        <v>0</v>
      </c>
    </row>
    <row r="173" spans="1:13" s="21" customFormat="1" x14ac:dyDescent="0.2">
      <c r="A173" s="103"/>
      <c r="B173" s="122"/>
      <c r="C173" s="85">
        <v>5</v>
      </c>
      <c r="D173" s="76" t="s">
        <v>259</v>
      </c>
      <c r="E173" s="77"/>
      <c r="F173" s="84" t="s">
        <v>125</v>
      </c>
      <c r="G173" s="79">
        <v>13</v>
      </c>
      <c r="H173" s="78">
        <v>276.60000000000002</v>
      </c>
      <c r="I173" s="79">
        <f>REITORIA!I173+CEFID!I173+CEART!I173+CAV!I173+CERES!I173</f>
        <v>13</v>
      </c>
      <c r="J173" s="80">
        <f>(REITORIA!I173-REITORIA!J173)+(CEFID!I173-CEFID!J173)+(CEART!I173-CEART!J173)+(CAV!I173-CAV!J173)+(CERES!I173-CERES!J173)</f>
        <v>1</v>
      </c>
      <c r="K173" s="81">
        <f t="shared" si="6"/>
        <v>12</v>
      </c>
      <c r="L173" s="82">
        <f t="shared" si="7"/>
        <v>3595.8</v>
      </c>
      <c r="M173" s="83">
        <f t="shared" si="8"/>
        <v>276.60000000000002</v>
      </c>
    </row>
    <row r="174" spans="1:13" s="21" customFormat="1" x14ac:dyDescent="0.2">
      <c r="A174" s="103"/>
      <c r="B174" s="122"/>
      <c r="C174" s="85">
        <v>6</v>
      </c>
      <c r="D174" s="76" t="s">
        <v>260</v>
      </c>
      <c r="E174" s="77"/>
      <c r="F174" s="84" t="s">
        <v>125</v>
      </c>
      <c r="G174" s="79">
        <v>5</v>
      </c>
      <c r="H174" s="78">
        <v>636.46</v>
      </c>
      <c r="I174" s="79">
        <f>REITORIA!I174+CEFID!I174+CEART!I174+CAV!I174+CERES!I174</f>
        <v>5</v>
      </c>
      <c r="J174" s="80">
        <f>(REITORIA!I174-REITORIA!J174)+(CEFID!I174-CEFID!J174)+(CEART!I174-CEART!J174)+(CAV!I174-CAV!J174)+(CERES!I174-CERES!J174)</f>
        <v>0</v>
      </c>
      <c r="K174" s="81">
        <f t="shared" si="6"/>
        <v>5</v>
      </c>
      <c r="L174" s="82">
        <f t="shared" si="7"/>
        <v>3182.3</v>
      </c>
      <c r="M174" s="83">
        <f t="shared" si="8"/>
        <v>0</v>
      </c>
    </row>
    <row r="175" spans="1:13" s="21" customFormat="1" x14ac:dyDescent="0.2">
      <c r="A175" s="103"/>
      <c r="B175" s="122"/>
      <c r="C175" s="85">
        <v>7</v>
      </c>
      <c r="D175" s="76" t="s">
        <v>261</v>
      </c>
      <c r="E175" s="77"/>
      <c r="F175" s="84" t="s">
        <v>125</v>
      </c>
      <c r="G175" s="79">
        <v>1</v>
      </c>
      <c r="H175" s="78">
        <v>663.7</v>
      </c>
      <c r="I175" s="79">
        <f>REITORIA!I175+CEFID!I175+CEART!I175+CAV!I175+CERES!I175</f>
        <v>1</v>
      </c>
      <c r="J175" s="80">
        <f>(REITORIA!I175-REITORIA!J175)+(CEFID!I175-CEFID!J175)+(CEART!I175-CEART!J175)+(CAV!I175-CAV!J175)+(CERES!I175-CERES!J175)</f>
        <v>1</v>
      </c>
      <c r="K175" s="81">
        <f t="shared" si="6"/>
        <v>0</v>
      </c>
      <c r="L175" s="82">
        <f t="shared" si="7"/>
        <v>663.7</v>
      </c>
      <c r="M175" s="83">
        <f t="shared" si="8"/>
        <v>663.7</v>
      </c>
    </row>
    <row r="176" spans="1:13" s="21" customFormat="1" x14ac:dyDescent="0.2">
      <c r="A176" s="103"/>
      <c r="B176" s="122"/>
      <c r="C176" s="85">
        <v>8</v>
      </c>
      <c r="D176" s="76" t="s">
        <v>262</v>
      </c>
      <c r="E176" s="77"/>
      <c r="F176" s="84" t="s">
        <v>263</v>
      </c>
      <c r="G176" s="79">
        <v>2</v>
      </c>
      <c r="H176" s="78">
        <v>58.88</v>
      </c>
      <c r="I176" s="79">
        <f>REITORIA!I176+CEFID!I176+CEART!I176+CAV!I176+CERES!I176</f>
        <v>2</v>
      </c>
      <c r="J176" s="80">
        <f>(REITORIA!I176-REITORIA!J176)+(CEFID!I176-CEFID!J176)+(CEART!I176-CEART!J176)+(CAV!I176-CAV!J176)+(CERES!I176-CERES!J176)</f>
        <v>0</v>
      </c>
      <c r="K176" s="81">
        <f t="shared" si="6"/>
        <v>2</v>
      </c>
      <c r="L176" s="82">
        <f t="shared" si="7"/>
        <v>117.76</v>
      </c>
      <c r="M176" s="83">
        <f t="shared" si="8"/>
        <v>0</v>
      </c>
    </row>
    <row r="177" spans="1:13" s="21" customFormat="1" x14ac:dyDescent="0.2">
      <c r="A177" s="103"/>
      <c r="B177" s="122"/>
      <c r="C177" s="85">
        <v>9</v>
      </c>
      <c r="D177" s="76" t="s">
        <v>264</v>
      </c>
      <c r="E177" s="77"/>
      <c r="F177" s="84" t="s">
        <v>254</v>
      </c>
      <c r="G177" s="79">
        <v>6</v>
      </c>
      <c r="H177" s="78">
        <v>717.63</v>
      </c>
      <c r="I177" s="79">
        <f>REITORIA!I177+CEFID!I177+CEART!I177+CAV!I177+CERES!I177</f>
        <v>6</v>
      </c>
      <c r="J177" s="80">
        <f>(REITORIA!I177-REITORIA!J177)+(CEFID!I177-CEFID!J177)+(CEART!I177-CEART!J177)+(CAV!I177-CAV!J177)+(CERES!I177-CERES!J177)</f>
        <v>4</v>
      </c>
      <c r="K177" s="81">
        <f t="shared" si="6"/>
        <v>2</v>
      </c>
      <c r="L177" s="82">
        <f t="shared" si="7"/>
        <v>4305.78</v>
      </c>
      <c r="M177" s="83">
        <f t="shared" si="8"/>
        <v>2870.52</v>
      </c>
    </row>
    <row r="178" spans="1:13" s="21" customFormat="1" x14ac:dyDescent="0.2">
      <c r="A178" s="104"/>
      <c r="B178" s="123"/>
      <c r="C178" s="85">
        <v>10</v>
      </c>
      <c r="D178" s="76" t="s">
        <v>265</v>
      </c>
      <c r="E178" s="77"/>
      <c r="F178" s="84" t="s">
        <v>266</v>
      </c>
      <c r="G178" s="79">
        <v>5</v>
      </c>
      <c r="H178" s="78">
        <v>153.44999999999999</v>
      </c>
      <c r="I178" s="79">
        <f>REITORIA!I178+CEFID!I178+CEART!I178+CAV!I178+CERES!I178</f>
        <v>5</v>
      </c>
      <c r="J178" s="80">
        <f>(REITORIA!I178-REITORIA!J178)+(CEFID!I178-CEFID!J178)+(CEART!I178-CEART!J178)+(CAV!I178-CAV!J178)+(CERES!I178-CERES!J178)</f>
        <v>5</v>
      </c>
      <c r="K178" s="81">
        <f t="shared" si="6"/>
        <v>0</v>
      </c>
      <c r="L178" s="82">
        <f t="shared" si="7"/>
        <v>767.25</v>
      </c>
      <c r="M178" s="83">
        <f t="shared" si="8"/>
        <v>767.25</v>
      </c>
    </row>
    <row r="179" spans="1:13" s="21" customFormat="1" x14ac:dyDescent="0.2">
      <c r="A179" s="61"/>
      <c r="B179" s="58">
        <v>20</v>
      </c>
      <c r="C179" s="62">
        <v>1</v>
      </c>
      <c r="D179" s="69" t="s">
        <v>267</v>
      </c>
      <c r="E179" s="63"/>
      <c r="F179" s="71"/>
      <c r="G179" s="64"/>
      <c r="H179" s="73"/>
      <c r="I179" s="64">
        <f>REITORIA!I179+CEFID!I179+CEART!I179+CAV!I179+CERES!I179</f>
        <v>0</v>
      </c>
      <c r="J179" s="80">
        <f>(REITORIA!I179-REITORIA!J179)+(CEFID!I179-CEFID!J179)+(CEART!I179-CEART!J179)+(CAV!I179-CAV!J179)+(CERES!I179-CERES!J179)</f>
        <v>0</v>
      </c>
      <c r="K179" s="65">
        <f t="shared" si="6"/>
        <v>0</v>
      </c>
      <c r="L179" s="66">
        <f t="shared" si="7"/>
        <v>0</v>
      </c>
      <c r="M179" s="67">
        <f t="shared" si="8"/>
        <v>0</v>
      </c>
    </row>
    <row r="180" spans="1:13" s="21" customFormat="1" x14ac:dyDescent="0.2">
      <c r="A180" s="102"/>
      <c r="B180" s="121">
        <v>21</v>
      </c>
      <c r="C180" s="85">
        <v>1</v>
      </c>
      <c r="D180" s="76" t="s">
        <v>267</v>
      </c>
      <c r="E180" s="77"/>
      <c r="F180" s="84"/>
      <c r="G180" s="79"/>
      <c r="H180" s="78"/>
      <c r="I180" s="79">
        <f>REITORIA!I180+CEFID!I180+CEART!I180+CAV!I180+CERES!I180</f>
        <v>0</v>
      </c>
      <c r="J180" s="80">
        <f>(REITORIA!I180-REITORIA!J180)+(CEFID!I180-CEFID!J180)+(CEART!I180-CEART!J180)+(CAV!I180-CAV!J180)+(CERES!I180-CERES!J180)</f>
        <v>0</v>
      </c>
      <c r="K180" s="81">
        <f t="shared" si="6"/>
        <v>0</v>
      </c>
      <c r="L180" s="82">
        <f t="shared" si="7"/>
        <v>0</v>
      </c>
      <c r="M180" s="83">
        <f t="shared" si="8"/>
        <v>0</v>
      </c>
    </row>
    <row r="181" spans="1:13" s="21" customFormat="1" x14ac:dyDescent="0.2">
      <c r="A181" s="103"/>
      <c r="B181" s="122"/>
      <c r="C181" s="85">
        <v>2</v>
      </c>
      <c r="D181" s="76" t="s">
        <v>267</v>
      </c>
      <c r="E181" s="77"/>
      <c r="F181" s="84"/>
      <c r="G181" s="79"/>
      <c r="H181" s="78"/>
      <c r="I181" s="79">
        <f>REITORIA!I181+CEFID!I181+CEART!I181+CAV!I181+CERES!I181</f>
        <v>0</v>
      </c>
      <c r="J181" s="80">
        <f>(REITORIA!I181-REITORIA!J181)+(CEFID!I181-CEFID!J181)+(CEART!I181-CEART!J181)+(CAV!I181-CAV!J181)+(CERES!I181-CERES!J181)</f>
        <v>0</v>
      </c>
      <c r="K181" s="81">
        <f t="shared" si="6"/>
        <v>0</v>
      </c>
      <c r="L181" s="82">
        <f t="shared" si="7"/>
        <v>0</v>
      </c>
      <c r="M181" s="83">
        <f t="shared" si="8"/>
        <v>0</v>
      </c>
    </row>
    <row r="182" spans="1:13" s="21" customFormat="1" x14ac:dyDescent="0.2">
      <c r="A182" s="103"/>
      <c r="B182" s="122"/>
      <c r="C182" s="85">
        <v>3</v>
      </c>
      <c r="D182" s="76" t="s">
        <v>267</v>
      </c>
      <c r="E182" s="77"/>
      <c r="F182" s="84"/>
      <c r="G182" s="79"/>
      <c r="H182" s="78"/>
      <c r="I182" s="79">
        <f>REITORIA!I182+CEFID!I182+CEART!I182+CAV!I182+CERES!I182</f>
        <v>0</v>
      </c>
      <c r="J182" s="80">
        <f>(REITORIA!I182-REITORIA!J182)+(CEFID!I182-CEFID!J182)+(CEART!I182-CEART!J182)+(CAV!I182-CAV!J182)+(CERES!I182-CERES!J182)</f>
        <v>0</v>
      </c>
      <c r="K182" s="81">
        <f t="shared" si="6"/>
        <v>0</v>
      </c>
      <c r="L182" s="82">
        <f t="shared" si="7"/>
        <v>0</v>
      </c>
      <c r="M182" s="83">
        <f t="shared" si="8"/>
        <v>0</v>
      </c>
    </row>
    <row r="183" spans="1:13" s="21" customFormat="1" x14ac:dyDescent="0.2">
      <c r="A183" s="104"/>
      <c r="B183" s="123"/>
      <c r="C183" s="85">
        <v>4</v>
      </c>
      <c r="D183" s="76" t="s">
        <v>267</v>
      </c>
      <c r="E183" s="77"/>
      <c r="F183" s="84"/>
      <c r="G183" s="79"/>
      <c r="H183" s="78"/>
      <c r="I183" s="79">
        <f>REITORIA!I183+CEFID!I183+CEART!I183+CAV!I183+CERES!I183</f>
        <v>0</v>
      </c>
      <c r="J183" s="80">
        <f>(REITORIA!I183-REITORIA!J183)+(CEFID!I183-CEFID!J183)+(CEART!I183-CEART!J183)+(CAV!I183-CAV!J183)+(CERES!I183-CERES!J183)</f>
        <v>0</v>
      </c>
      <c r="K183" s="81">
        <f t="shared" si="6"/>
        <v>0</v>
      </c>
      <c r="L183" s="82">
        <f t="shared" si="7"/>
        <v>0</v>
      </c>
      <c r="M183" s="83">
        <f t="shared" si="8"/>
        <v>0</v>
      </c>
    </row>
    <row r="184" spans="1:13" s="21" customFormat="1" x14ac:dyDescent="0.2">
      <c r="A184" s="102"/>
      <c r="B184" s="102">
        <v>22</v>
      </c>
      <c r="C184" s="62">
        <v>1</v>
      </c>
      <c r="D184" s="69" t="s">
        <v>267</v>
      </c>
      <c r="E184" s="63"/>
      <c r="F184" s="71"/>
      <c r="G184" s="64"/>
      <c r="H184" s="73"/>
      <c r="I184" s="64">
        <f>REITORIA!I184+CEFID!I184+CEART!I184+CAV!I184+CERES!I184</f>
        <v>0</v>
      </c>
      <c r="J184" s="80">
        <f>(REITORIA!I184-REITORIA!J184)+(CEFID!I184-CEFID!J184)+(CEART!I184-CEART!J184)+(CAV!I184-CAV!J184)+(CERES!I184-CERES!J184)</f>
        <v>0</v>
      </c>
      <c r="K184" s="65">
        <f t="shared" si="6"/>
        <v>0</v>
      </c>
      <c r="L184" s="66">
        <f t="shared" si="7"/>
        <v>0</v>
      </c>
      <c r="M184" s="67">
        <f t="shared" si="8"/>
        <v>0</v>
      </c>
    </row>
    <row r="185" spans="1:13" s="21" customFormat="1" x14ac:dyDescent="0.2">
      <c r="A185" s="103"/>
      <c r="B185" s="103"/>
      <c r="C185" s="62">
        <v>2</v>
      </c>
      <c r="D185" s="69" t="s">
        <v>267</v>
      </c>
      <c r="E185" s="63"/>
      <c r="F185" s="71"/>
      <c r="G185" s="64"/>
      <c r="H185" s="73"/>
      <c r="I185" s="64">
        <f>REITORIA!I185+CEFID!I185+CEART!I185+CAV!I185+CERES!I185</f>
        <v>0</v>
      </c>
      <c r="J185" s="80">
        <f>(REITORIA!I185-REITORIA!J185)+(CEFID!I185-CEFID!J185)+(CEART!I185-CEART!J185)+(CAV!I185-CAV!J185)+(CERES!I185-CERES!J185)</f>
        <v>0</v>
      </c>
      <c r="K185" s="65">
        <f t="shared" si="6"/>
        <v>0</v>
      </c>
      <c r="L185" s="66">
        <f t="shared" si="7"/>
        <v>0</v>
      </c>
      <c r="M185" s="67">
        <f t="shared" si="8"/>
        <v>0</v>
      </c>
    </row>
    <row r="186" spans="1:13" s="21" customFormat="1" x14ac:dyDescent="0.2">
      <c r="A186" s="103"/>
      <c r="B186" s="103"/>
      <c r="C186" s="62">
        <v>3</v>
      </c>
      <c r="D186" s="69" t="s">
        <v>267</v>
      </c>
      <c r="E186" s="63"/>
      <c r="F186" s="71"/>
      <c r="G186" s="64"/>
      <c r="H186" s="73"/>
      <c r="I186" s="64">
        <f>REITORIA!I186+CEFID!I186+CEART!I186+CAV!I186+CERES!I186</f>
        <v>0</v>
      </c>
      <c r="J186" s="80">
        <f>(REITORIA!I186-REITORIA!J186)+(CEFID!I186-CEFID!J186)+(CEART!I186-CEART!J186)+(CAV!I186-CAV!J186)+(CERES!I186-CERES!J186)</f>
        <v>0</v>
      </c>
      <c r="K186" s="65">
        <f t="shared" si="6"/>
        <v>0</v>
      </c>
      <c r="L186" s="66">
        <f t="shared" si="7"/>
        <v>0</v>
      </c>
      <c r="M186" s="67">
        <f t="shared" si="8"/>
        <v>0</v>
      </c>
    </row>
    <row r="187" spans="1:13" s="21" customFormat="1" x14ac:dyDescent="0.2">
      <c r="A187" s="104"/>
      <c r="B187" s="104"/>
      <c r="C187" s="62">
        <v>4</v>
      </c>
      <c r="D187" s="69" t="s">
        <v>267</v>
      </c>
      <c r="E187" s="63"/>
      <c r="F187" s="71"/>
      <c r="G187" s="64"/>
      <c r="H187" s="73"/>
      <c r="I187" s="64">
        <f>REITORIA!I187+CEFID!I187+CEART!I187+CAV!I187+CERES!I187</f>
        <v>0</v>
      </c>
      <c r="J187" s="80">
        <f>(REITORIA!I187-REITORIA!J187)+(CEFID!I187-CEFID!J187)+(CEART!I187-CEART!J187)+(CAV!I187-CAV!J187)+(CERES!I187-CERES!J187)</f>
        <v>0</v>
      </c>
      <c r="K187" s="65">
        <f t="shared" si="6"/>
        <v>0</v>
      </c>
      <c r="L187" s="66">
        <f t="shared" si="7"/>
        <v>0</v>
      </c>
      <c r="M187" s="67">
        <f t="shared" si="8"/>
        <v>0</v>
      </c>
    </row>
    <row r="188" spans="1:13" s="21" customFormat="1" x14ac:dyDescent="0.2">
      <c r="A188" s="102" t="s">
        <v>308</v>
      </c>
      <c r="B188" s="121">
        <v>23</v>
      </c>
      <c r="C188" s="85">
        <v>1</v>
      </c>
      <c r="D188" s="76" t="s">
        <v>268</v>
      </c>
      <c r="E188" s="77"/>
      <c r="F188" s="84" t="s">
        <v>269</v>
      </c>
      <c r="G188" s="79">
        <v>9</v>
      </c>
      <c r="H188" s="78">
        <v>1143.22</v>
      </c>
      <c r="I188" s="79">
        <f>REITORIA!I188+CEFID!I188+CEART!I188+CAV!I188+CERES!I188</f>
        <v>9</v>
      </c>
      <c r="J188" s="80">
        <f>(REITORIA!I188-REITORIA!J188)+(CEFID!I188-CEFID!J188)+(CEART!I188-CEART!J188)+(CAV!I188-CAV!J188)+(CERES!I188-CERES!J188)</f>
        <v>0</v>
      </c>
      <c r="K188" s="81">
        <f t="shared" si="6"/>
        <v>9</v>
      </c>
      <c r="L188" s="82">
        <f t="shared" si="7"/>
        <v>10288.98</v>
      </c>
      <c r="M188" s="83">
        <f t="shared" si="8"/>
        <v>0</v>
      </c>
    </row>
    <row r="189" spans="1:13" s="21" customFormat="1" x14ac:dyDescent="0.2">
      <c r="A189" s="103"/>
      <c r="B189" s="122"/>
      <c r="C189" s="85">
        <v>2</v>
      </c>
      <c r="D189" s="76" t="s">
        <v>270</v>
      </c>
      <c r="E189" s="77"/>
      <c r="F189" s="84" t="s">
        <v>269</v>
      </c>
      <c r="G189" s="79">
        <v>5</v>
      </c>
      <c r="H189" s="78">
        <v>100.7</v>
      </c>
      <c r="I189" s="79">
        <f>REITORIA!I189+CEFID!I189+CEART!I189+CAV!I189+CERES!I189</f>
        <v>5</v>
      </c>
      <c r="J189" s="80">
        <f>(REITORIA!I189-REITORIA!J189)+(CEFID!I189-CEFID!J189)+(CEART!I189-CEART!J189)+(CAV!I189-CAV!J189)+(CERES!I189-CERES!J189)</f>
        <v>0</v>
      </c>
      <c r="K189" s="81">
        <f t="shared" si="6"/>
        <v>5</v>
      </c>
      <c r="L189" s="82">
        <f t="shared" si="7"/>
        <v>503.5</v>
      </c>
      <c r="M189" s="83">
        <f t="shared" si="8"/>
        <v>0</v>
      </c>
    </row>
    <row r="190" spans="1:13" s="21" customFormat="1" x14ac:dyDescent="0.2">
      <c r="A190" s="103"/>
      <c r="B190" s="122"/>
      <c r="C190" s="85">
        <v>3</v>
      </c>
      <c r="D190" s="76" t="s">
        <v>271</v>
      </c>
      <c r="E190" s="77"/>
      <c r="F190" s="84" t="s">
        <v>214</v>
      </c>
      <c r="G190" s="79">
        <v>4</v>
      </c>
      <c r="H190" s="78">
        <v>64.14</v>
      </c>
      <c r="I190" s="79">
        <f>REITORIA!I190+CEFID!I190+CEART!I190+CAV!I190+CERES!I190</f>
        <v>4</v>
      </c>
      <c r="J190" s="80">
        <f>(REITORIA!I190-REITORIA!J190)+(CEFID!I190-CEFID!J190)+(CEART!I190-CEART!J190)+(CAV!I190-CAV!J190)+(CERES!I190-CERES!J190)</f>
        <v>0</v>
      </c>
      <c r="K190" s="81">
        <f t="shared" si="6"/>
        <v>4</v>
      </c>
      <c r="L190" s="82">
        <f t="shared" si="7"/>
        <v>256.56</v>
      </c>
      <c r="M190" s="83">
        <f t="shared" si="8"/>
        <v>0</v>
      </c>
    </row>
    <row r="191" spans="1:13" s="21" customFormat="1" x14ac:dyDescent="0.2">
      <c r="A191" s="103"/>
      <c r="B191" s="122"/>
      <c r="C191" s="85">
        <v>4</v>
      </c>
      <c r="D191" s="76" t="s">
        <v>272</v>
      </c>
      <c r="E191" s="77"/>
      <c r="F191" s="84" t="s">
        <v>269</v>
      </c>
      <c r="G191" s="79">
        <v>2</v>
      </c>
      <c r="H191" s="78">
        <v>76.72</v>
      </c>
      <c r="I191" s="79">
        <f>REITORIA!I191+CEFID!I191+CEART!I191+CAV!I191+CERES!I191</f>
        <v>2</v>
      </c>
      <c r="J191" s="80">
        <f>(REITORIA!I191-REITORIA!J191)+(CEFID!I191-CEFID!J191)+(CEART!I191-CEART!J191)+(CAV!I191-CAV!J191)+(CERES!I191-CERES!J191)</f>
        <v>0</v>
      </c>
      <c r="K191" s="81">
        <f t="shared" si="6"/>
        <v>2</v>
      </c>
      <c r="L191" s="82">
        <f t="shared" si="7"/>
        <v>153.44</v>
      </c>
      <c r="M191" s="83">
        <f t="shared" si="8"/>
        <v>0</v>
      </c>
    </row>
    <row r="192" spans="1:13" s="21" customFormat="1" x14ac:dyDescent="0.2">
      <c r="A192" s="103"/>
      <c r="B192" s="122"/>
      <c r="C192" s="85">
        <v>5</v>
      </c>
      <c r="D192" s="76" t="s">
        <v>273</v>
      </c>
      <c r="E192" s="77"/>
      <c r="F192" s="84" t="s">
        <v>214</v>
      </c>
      <c r="G192" s="79">
        <v>5</v>
      </c>
      <c r="H192" s="78">
        <v>467.56</v>
      </c>
      <c r="I192" s="79">
        <f>REITORIA!I192+CEFID!I192+CEART!I192+CAV!I192+CERES!I192</f>
        <v>5</v>
      </c>
      <c r="J192" s="80">
        <f>(REITORIA!I192-REITORIA!J192)+(CEFID!I192-CEFID!J192)+(CEART!I192-CEART!J192)+(CAV!I192-CAV!J192)+(CERES!I192-CERES!J192)</f>
        <v>0</v>
      </c>
      <c r="K192" s="81">
        <f t="shared" si="6"/>
        <v>5</v>
      </c>
      <c r="L192" s="82">
        <f t="shared" si="7"/>
        <v>2337.8000000000002</v>
      </c>
      <c r="M192" s="83">
        <f t="shared" si="8"/>
        <v>0</v>
      </c>
    </row>
    <row r="193" spans="1:13" s="21" customFormat="1" x14ac:dyDescent="0.2">
      <c r="A193" s="103"/>
      <c r="B193" s="122"/>
      <c r="C193" s="85">
        <v>6</v>
      </c>
      <c r="D193" s="76" t="s">
        <v>274</v>
      </c>
      <c r="E193" s="77"/>
      <c r="F193" s="84" t="s">
        <v>214</v>
      </c>
      <c r="G193" s="79">
        <v>2</v>
      </c>
      <c r="H193" s="78">
        <v>71.510000000000005</v>
      </c>
      <c r="I193" s="79">
        <f>REITORIA!I193+CEFID!I193+CEART!I193+CAV!I193+CERES!I193</f>
        <v>2</v>
      </c>
      <c r="J193" s="80">
        <f>(REITORIA!I193-REITORIA!J193)+(CEFID!I193-CEFID!J193)+(CEART!I193-CEART!J193)+(CAV!I193-CAV!J193)+(CERES!I193-CERES!J193)</f>
        <v>0</v>
      </c>
      <c r="K193" s="81">
        <f t="shared" si="6"/>
        <v>2</v>
      </c>
      <c r="L193" s="82">
        <f t="shared" si="7"/>
        <v>143.02000000000001</v>
      </c>
      <c r="M193" s="83">
        <f t="shared" si="8"/>
        <v>0</v>
      </c>
    </row>
    <row r="194" spans="1:13" s="21" customFormat="1" x14ac:dyDescent="0.2">
      <c r="A194" s="104"/>
      <c r="B194" s="123"/>
      <c r="C194" s="85">
        <v>7</v>
      </c>
      <c r="D194" s="76" t="s">
        <v>275</v>
      </c>
      <c r="E194" s="77"/>
      <c r="F194" s="84" t="s">
        <v>269</v>
      </c>
      <c r="G194" s="79">
        <v>2</v>
      </c>
      <c r="H194" s="78">
        <v>382.66</v>
      </c>
      <c r="I194" s="79">
        <f>REITORIA!I194+CEFID!I194+CEART!I194+CAV!I194+CERES!I194</f>
        <v>2</v>
      </c>
      <c r="J194" s="80">
        <f>(REITORIA!I194-REITORIA!J194)+(CEFID!I194-CEFID!J194)+(CEART!I194-CEART!J194)+(CAV!I194-CAV!J194)+(CERES!I194-CERES!J194)</f>
        <v>0</v>
      </c>
      <c r="K194" s="81">
        <f t="shared" si="6"/>
        <v>2</v>
      </c>
      <c r="L194" s="82">
        <f t="shared" si="7"/>
        <v>765.32</v>
      </c>
      <c r="M194" s="83">
        <f t="shared" si="8"/>
        <v>0</v>
      </c>
    </row>
    <row r="195" spans="1:13" s="21" customFormat="1" x14ac:dyDescent="0.2">
      <c r="A195" s="102"/>
      <c r="B195" s="102">
        <v>24</v>
      </c>
      <c r="C195" s="62">
        <v>1</v>
      </c>
      <c r="D195" s="69" t="s">
        <v>267</v>
      </c>
      <c r="E195" s="63"/>
      <c r="F195" s="71"/>
      <c r="G195" s="64"/>
      <c r="H195" s="73"/>
      <c r="I195" s="64">
        <f>REITORIA!I195+CEFID!I195+CEART!I195+CAV!I195+CERES!I195</f>
        <v>0</v>
      </c>
      <c r="J195" s="80">
        <f>(REITORIA!I195-REITORIA!J195)+(CEFID!I195-CEFID!J195)+(CEART!I195-CEART!J195)+(CAV!I195-CAV!J195)+(CERES!I195-CERES!J195)</f>
        <v>0</v>
      </c>
      <c r="K195" s="65">
        <f t="shared" si="6"/>
        <v>0</v>
      </c>
      <c r="L195" s="66">
        <f t="shared" si="7"/>
        <v>0</v>
      </c>
      <c r="M195" s="67">
        <f t="shared" si="8"/>
        <v>0</v>
      </c>
    </row>
    <row r="196" spans="1:13" s="21" customFormat="1" x14ac:dyDescent="0.2">
      <c r="A196" s="104"/>
      <c r="B196" s="104"/>
      <c r="C196" s="62">
        <v>2</v>
      </c>
      <c r="D196" s="69" t="s">
        <v>267</v>
      </c>
      <c r="E196" s="63"/>
      <c r="F196" s="71"/>
      <c r="G196" s="64"/>
      <c r="H196" s="73"/>
      <c r="I196" s="64">
        <f>REITORIA!I196+CEFID!I196+CEART!I196+CAV!I196+CERES!I196</f>
        <v>0</v>
      </c>
      <c r="J196" s="80">
        <f>(REITORIA!I196-REITORIA!J196)+(CEFID!I196-CEFID!J196)+(CEART!I196-CEART!J196)+(CAV!I196-CAV!J196)+(CERES!I196-CERES!J196)</f>
        <v>0</v>
      </c>
      <c r="K196" s="65">
        <f t="shared" ref="K196:K229" si="9">I196-J196</f>
        <v>0</v>
      </c>
      <c r="L196" s="66">
        <f t="shared" ref="L196:L229" si="10">I196*H196</f>
        <v>0</v>
      </c>
      <c r="M196" s="67">
        <f t="shared" ref="M196:M229" si="11">J196*H196</f>
        <v>0</v>
      </c>
    </row>
    <row r="197" spans="1:13" s="21" customFormat="1" x14ac:dyDescent="0.2">
      <c r="A197" s="102" t="s">
        <v>310</v>
      </c>
      <c r="B197" s="121">
        <v>25</v>
      </c>
      <c r="C197" s="85">
        <v>1</v>
      </c>
      <c r="D197" s="76" t="s">
        <v>276</v>
      </c>
      <c r="E197" s="77"/>
      <c r="F197" s="84" t="s">
        <v>277</v>
      </c>
      <c r="G197" s="79">
        <v>2</v>
      </c>
      <c r="H197" s="78">
        <v>529.29999999999995</v>
      </c>
      <c r="I197" s="79">
        <f>REITORIA!I197+CEFID!I197+CEART!I197+CAV!I197+CERES!I197</f>
        <v>2</v>
      </c>
      <c r="J197" s="80">
        <f>(REITORIA!I197-REITORIA!J197)+(CEFID!I197-CEFID!J197)+(CEART!I197-CEART!J197)+(CAV!I197-CAV!J197)+(CERES!I197-CERES!J197)</f>
        <v>2</v>
      </c>
      <c r="K197" s="81">
        <f t="shared" si="9"/>
        <v>0</v>
      </c>
      <c r="L197" s="82">
        <f t="shared" si="10"/>
        <v>1058.5999999999999</v>
      </c>
      <c r="M197" s="83">
        <f t="shared" si="11"/>
        <v>1058.5999999999999</v>
      </c>
    </row>
    <row r="198" spans="1:13" s="21" customFormat="1" x14ac:dyDescent="0.2">
      <c r="A198" s="103"/>
      <c r="B198" s="122"/>
      <c r="C198" s="85">
        <v>2</v>
      </c>
      <c r="D198" s="76" t="s">
        <v>276</v>
      </c>
      <c r="E198" s="77"/>
      <c r="F198" s="84" t="s">
        <v>114</v>
      </c>
      <c r="G198" s="79">
        <v>2</v>
      </c>
      <c r="H198" s="78">
        <v>171.63</v>
      </c>
      <c r="I198" s="79">
        <f>REITORIA!I198+CEFID!I198+CEART!I198+CAV!I198+CERES!I198</f>
        <v>2</v>
      </c>
      <c r="J198" s="80">
        <f>(REITORIA!I198-REITORIA!J198)+(CEFID!I198-CEFID!J198)+(CEART!I198-CEART!J198)+(CAV!I198-CAV!J198)+(CERES!I198-CERES!J198)</f>
        <v>2</v>
      </c>
      <c r="K198" s="81">
        <f t="shared" si="9"/>
        <v>0</v>
      </c>
      <c r="L198" s="82">
        <f t="shared" si="10"/>
        <v>343.26</v>
      </c>
      <c r="M198" s="83">
        <f t="shared" si="11"/>
        <v>343.26</v>
      </c>
    </row>
    <row r="199" spans="1:13" s="21" customFormat="1" x14ac:dyDescent="0.2">
      <c r="A199" s="104"/>
      <c r="B199" s="123"/>
      <c r="C199" s="85">
        <v>3</v>
      </c>
      <c r="D199" s="76" t="s">
        <v>278</v>
      </c>
      <c r="E199" s="77"/>
      <c r="F199" s="84" t="s">
        <v>205</v>
      </c>
      <c r="G199" s="79">
        <v>4</v>
      </c>
      <c r="H199" s="78">
        <v>1267.07</v>
      </c>
      <c r="I199" s="79">
        <f>REITORIA!I199+CEFID!I199+CEART!I199+CAV!I199+CERES!I199</f>
        <v>4</v>
      </c>
      <c r="J199" s="80">
        <f>(REITORIA!I199-REITORIA!J199)+(CEFID!I199-CEFID!J199)+(CEART!I199-CEART!J199)+(CAV!I199-CAV!J199)+(CERES!I199-CERES!J199)</f>
        <v>4</v>
      </c>
      <c r="K199" s="81">
        <f t="shared" si="9"/>
        <v>0</v>
      </c>
      <c r="L199" s="82">
        <f t="shared" si="10"/>
        <v>5068.28</v>
      </c>
      <c r="M199" s="83">
        <f t="shared" si="11"/>
        <v>5068.28</v>
      </c>
    </row>
    <row r="200" spans="1:13" s="21" customFormat="1" x14ac:dyDescent="0.2">
      <c r="A200" s="102"/>
      <c r="B200" s="102">
        <v>26</v>
      </c>
      <c r="C200" s="62">
        <v>1</v>
      </c>
      <c r="D200" s="69" t="s">
        <v>267</v>
      </c>
      <c r="E200" s="63"/>
      <c r="F200" s="71"/>
      <c r="G200" s="64"/>
      <c r="H200" s="73"/>
      <c r="I200" s="64">
        <f>REITORIA!I200+CEFID!I200+CEART!I200+CAV!I200+CERES!I200</f>
        <v>0</v>
      </c>
      <c r="J200" s="80">
        <f>(REITORIA!I200-REITORIA!J200)+(CEFID!I200-CEFID!J200)+(CEART!I200-CEART!J200)+(CAV!I200-CAV!J200)+(CERES!I200-CERES!J200)</f>
        <v>0</v>
      </c>
      <c r="K200" s="65">
        <f t="shared" si="9"/>
        <v>0</v>
      </c>
      <c r="L200" s="66">
        <f t="shared" si="10"/>
        <v>0</v>
      </c>
      <c r="M200" s="67">
        <f t="shared" si="11"/>
        <v>0</v>
      </c>
    </row>
    <row r="201" spans="1:13" s="21" customFormat="1" x14ac:dyDescent="0.2">
      <c r="A201" s="104"/>
      <c r="B201" s="104"/>
      <c r="C201" s="62">
        <v>2</v>
      </c>
      <c r="D201" s="69" t="s">
        <v>267</v>
      </c>
      <c r="E201" s="63"/>
      <c r="F201" s="71"/>
      <c r="G201" s="64"/>
      <c r="H201" s="73"/>
      <c r="I201" s="64">
        <f>REITORIA!I201+CEFID!I201+CEART!I201+CAV!I201+CERES!I201</f>
        <v>0</v>
      </c>
      <c r="J201" s="80">
        <f>(REITORIA!I201-REITORIA!J201)+(CEFID!I201-CEFID!J201)+(CEART!I201-CEART!J201)+(CAV!I201-CAV!J201)+(CERES!I201-CERES!J201)</f>
        <v>0</v>
      </c>
      <c r="K201" s="65">
        <f t="shared" si="9"/>
        <v>0</v>
      </c>
      <c r="L201" s="66">
        <f t="shared" si="10"/>
        <v>0</v>
      </c>
      <c r="M201" s="67">
        <f t="shared" si="11"/>
        <v>0</v>
      </c>
    </row>
    <row r="202" spans="1:13" s="21" customFormat="1" x14ac:dyDescent="0.2">
      <c r="A202" s="102" t="s">
        <v>308</v>
      </c>
      <c r="B202" s="121">
        <v>27</v>
      </c>
      <c r="C202" s="85">
        <v>1</v>
      </c>
      <c r="D202" s="76" t="s">
        <v>279</v>
      </c>
      <c r="E202" s="77"/>
      <c r="F202" s="84" t="s">
        <v>280</v>
      </c>
      <c r="G202" s="79">
        <v>5</v>
      </c>
      <c r="H202" s="78">
        <v>54.95</v>
      </c>
      <c r="I202" s="79">
        <f>REITORIA!I202+CEFID!I202+CEART!I202+CAV!I202+CERES!I202</f>
        <v>5</v>
      </c>
      <c r="J202" s="80">
        <f>(REITORIA!I202-REITORIA!J202)+(CEFID!I202-CEFID!J202)+(CEART!I202-CEART!J202)+(CAV!I202-CAV!J202)+(CERES!I202-CERES!J202)</f>
        <v>0</v>
      </c>
      <c r="K202" s="81">
        <f t="shared" si="9"/>
        <v>5</v>
      </c>
      <c r="L202" s="82">
        <f t="shared" si="10"/>
        <v>274.75</v>
      </c>
      <c r="M202" s="83">
        <f t="shared" si="11"/>
        <v>0</v>
      </c>
    </row>
    <row r="203" spans="1:13" s="21" customFormat="1" x14ac:dyDescent="0.2">
      <c r="A203" s="103"/>
      <c r="B203" s="122"/>
      <c r="C203" s="85">
        <v>2</v>
      </c>
      <c r="D203" s="76" t="s">
        <v>281</v>
      </c>
      <c r="E203" s="77"/>
      <c r="F203" s="84" t="s">
        <v>282</v>
      </c>
      <c r="G203" s="79">
        <v>4</v>
      </c>
      <c r="H203" s="78">
        <v>22.57</v>
      </c>
      <c r="I203" s="79">
        <f>REITORIA!I203+CEFID!I203+CEART!I203+CAV!I203+CERES!I203</f>
        <v>4</v>
      </c>
      <c r="J203" s="80">
        <f>(REITORIA!I203-REITORIA!J203)+(CEFID!I203-CEFID!J203)+(CEART!I203-CEART!J203)+(CAV!I203-CAV!J203)+(CERES!I203-CERES!J203)</f>
        <v>0</v>
      </c>
      <c r="K203" s="81">
        <f t="shared" si="9"/>
        <v>4</v>
      </c>
      <c r="L203" s="82">
        <f t="shared" si="10"/>
        <v>90.28</v>
      </c>
      <c r="M203" s="83">
        <f t="shared" si="11"/>
        <v>0</v>
      </c>
    </row>
    <row r="204" spans="1:13" s="21" customFormat="1" x14ac:dyDescent="0.2">
      <c r="A204" s="103"/>
      <c r="B204" s="122"/>
      <c r="C204" s="85">
        <v>3</v>
      </c>
      <c r="D204" s="76" t="s">
        <v>283</v>
      </c>
      <c r="E204" s="77"/>
      <c r="F204" s="84" t="s">
        <v>282</v>
      </c>
      <c r="G204" s="79">
        <v>1</v>
      </c>
      <c r="H204" s="78">
        <v>257.60000000000002</v>
      </c>
      <c r="I204" s="79">
        <f>REITORIA!I204+CEFID!I204+CEART!I204+CAV!I204+CERES!I204</f>
        <v>1</v>
      </c>
      <c r="J204" s="80">
        <f>(REITORIA!I204-REITORIA!J204)+(CEFID!I204-CEFID!J204)+(CEART!I204-CEART!J204)+(CAV!I204-CAV!J204)+(CERES!I204-CERES!J204)</f>
        <v>0</v>
      </c>
      <c r="K204" s="81">
        <f t="shared" si="9"/>
        <v>1</v>
      </c>
      <c r="L204" s="82">
        <f t="shared" si="10"/>
        <v>257.60000000000002</v>
      </c>
      <c r="M204" s="83">
        <f t="shared" si="11"/>
        <v>0</v>
      </c>
    </row>
    <row r="205" spans="1:13" s="21" customFormat="1" x14ac:dyDescent="0.2">
      <c r="A205" s="103"/>
      <c r="B205" s="122"/>
      <c r="C205" s="85">
        <v>4</v>
      </c>
      <c r="D205" s="76" t="s">
        <v>284</v>
      </c>
      <c r="E205" s="77"/>
      <c r="F205" s="84" t="s">
        <v>160</v>
      </c>
      <c r="G205" s="79">
        <v>1</v>
      </c>
      <c r="H205" s="78">
        <v>491.46</v>
      </c>
      <c r="I205" s="79">
        <f>REITORIA!I205+CEFID!I205+CEART!I205+CAV!I205+CERES!I205</f>
        <v>1</v>
      </c>
      <c r="J205" s="80">
        <f>(REITORIA!I205-REITORIA!J205)+(CEFID!I205-CEFID!J205)+(CEART!I205-CEART!J205)+(CAV!I205-CAV!J205)+(CERES!I205-CERES!J205)</f>
        <v>0</v>
      </c>
      <c r="K205" s="81">
        <f t="shared" si="9"/>
        <v>1</v>
      </c>
      <c r="L205" s="82">
        <f t="shared" si="10"/>
        <v>491.46</v>
      </c>
      <c r="M205" s="83">
        <f t="shared" si="11"/>
        <v>0</v>
      </c>
    </row>
    <row r="206" spans="1:13" s="21" customFormat="1" x14ac:dyDescent="0.2">
      <c r="A206" s="104"/>
      <c r="B206" s="123"/>
      <c r="C206" s="85">
        <v>5</v>
      </c>
      <c r="D206" s="76" t="s">
        <v>285</v>
      </c>
      <c r="E206" s="77"/>
      <c r="F206" s="84" t="s">
        <v>280</v>
      </c>
      <c r="G206" s="79">
        <v>2</v>
      </c>
      <c r="H206" s="78">
        <v>490.09</v>
      </c>
      <c r="I206" s="79">
        <f>REITORIA!I206+CEFID!I206+CEART!I206+CAV!I206+CERES!I206</f>
        <v>2</v>
      </c>
      <c r="J206" s="80">
        <f>(REITORIA!I206-REITORIA!J206)+(CEFID!I206-CEFID!J206)+(CEART!I206-CEART!J206)+(CAV!I206-CAV!J206)+(CERES!I206-CERES!J206)</f>
        <v>0</v>
      </c>
      <c r="K206" s="81">
        <f t="shared" si="9"/>
        <v>2</v>
      </c>
      <c r="L206" s="82">
        <f t="shared" si="10"/>
        <v>980.18</v>
      </c>
      <c r="M206" s="83">
        <f t="shared" si="11"/>
        <v>0</v>
      </c>
    </row>
    <row r="207" spans="1:13" s="21" customFormat="1" x14ac:dyDescent="0.2">
      <c r="A207" s="102"/>
      <c r="B207" s="102">
        <v>28</v>
      </c>
      <c r="C207" s="62">
        <v>1</v>
      </c>
      <c r="D207" s="69" t="s">
        <v>267</v>
      </c>
      <c r="E207" s="63"/>
      <c r="F207" s="71"/>
      <c r="G207" s="64"/>
      <c r="H207" s="73"/>
      <c r="I207" s="64">
        <f>REITORIA!I207+CEFID!I207+CEART!I207+CAV!I207+CERES!I207</f>
        <v>0</v>
      </c>
      <c r="J207" s="80">
        <f>(REITORIA!I207-REITORIA!J207)+(CEFID!I207-CEFID!J207)+(CEART!I207-CEART!J207)+(CAV!I207-CAV!J207)+(CERES!I207-CERES!J207)</f>
        <v>0</v>
      </c>
      <c r="K207" s="65">
        <f t="shared" si="9"/>
        <v>0</v>
      </c>
      <c r="L207" s="66">
        <f t="shared" si="10"/>
        <v>0</v>
      </c>
      <c r="M207" s="67">
        <f t="shared" si="11"/>
        <v>0</v>
      </c>
    </row>
    <row r="208" spans="1:13" s="21" customFormat="1" x14ac:dyDescent="0.2">
      <c r="A208" s="104"/>
      <c r="B208" s="104"/>
      <c r="C208" s="62">
        <v>2</v>
      </c>
      <c r="D208" s="69" t="s">
        <v>267</v>
      </c>
      <c r="E208" s="63"/>
      <c r="F208" s="71"/>
      <c r="G208" s="64"/>
      <c r="H208" s="73"/>
      <c r="I208" s="64">
        <f>REITORIA!I208+CEFID!I208+CEART!I208+CAV!I208+CERES!I208</f>
        <v>0</v>
      </c>
      <c r="J208" s="80">
        <f>(REITORIA!I208-REITORIA!J208)+(CEFID!I208-CEFID!J208)+(CEART!I208-CEART!J208)+(CAV!I208-CAV!J208)+(CERES!I208-CERES!J208)</f>
        <v>0</v>
      </c>
      <c r="K208" s="65">
        <f t="shared" si="9"/>
        <v>0</v>
      </c>
      <c r="L208" s="66">
        <f t="shared" si="10"/>
        <v>0</v>
      </c>
      <c r="M208" s="67">
        <f t="shared" si="11"/>
        <v>0</v>
      </c>
    </row>
    <row r="209" spans="1:13" s="21" customFormat="1" x14ac:dyDescent="0.2">
      <c r="A209" s="102" t="s">
        <v>310</v>
      </c>
      <c r="B209" s="121">
        <v>29</v>
      </c>
      <c r="C209" s="85">
        <v>1</v>
      </c>
      <c r="D209" s="76" t="s">
        <v>286</v>
      </c>
      <c r="E209" s="77"/>
      <c r="F209" s="84" t="s">
        <v>185</v>
      </c>
      <c r="G209" s="79">
        <v>4</v>
      </c>
      <c r="H209" s="78">
        <v>1690.35</v>
      </c>
      <c r="I209" s="79">
        <f>REITORIA!I209+CEFID!I209+CEART!I209+CAV!I209+CERES!I209</f>
        <v>4</v>
      </c>
      <c r="J209" s="80">
        <f>(REITORIA!I209-REITORIA!J209)+(CEFID!I209-CEFID!J209)+(CEART!I209-CEART!J209)+(CAV!I209-CAV!J209)+(CERES!I209-CERES!J209)</f>
        <v>4</v>
      </c>
      <c r="K209" s="81">
        <f t="shared" si="9"/>
        <v>0</v>
      </c>
      <c r="L209" s="82">
        <f t="shared" si="10"/>
        <v>6761.4</v>
      </c>
      <c r="M209" s="83">
        <f t="shared" si="11"/>
        <v>6761.4</v>
      </c>
    </row>
    <row r="210" spans="1:13" s="21" customFormat="1" x14ac:dyDescent="0.2">
      <c r="A210" s="103"/>
      <c r="B210" s="122"/>
      <c r="C210" s="85">
        <v>2</v>
      </c>
      <c r="D210" s="76" t="s">
        <v>287</v>
      </c>
      <c r="E210" s="77"/>
      <c r="F210" s="84" t="s">
        <v>187</v>
      </c>
      <c r="G210" s="79">
        <v>3</v>
      </c>
      <c r="H210" s="78">
        <v>2936.92</v>
      </c>
      <c r="I210" s="79">
        <f>REITORIA!I210+CEFID!I210+CEART!I210+CAV!I210+CERES!I210</f>
        <v>3</v>
      </c>
      <c r="J210" s="80">
        <f>(REITORIA!I210-REITORIA!J210)+(CEFID!I210-CEFID!J210)+(CEART!I210-CEART!J210)+(CAV!I210-CAV!J210)+(CERES!I210-CERES!J210)</f>
        <v>3</v>
      </c>
      <c r="K210" s="81">
        <f t="shared" si="9"/>
        <v>0</v>
      </c>
      <c r="L210" s="82">
        <f t="shared" si="10"/>
        <v>8810.76</v>
      </c>
      <c r="M210" s="83">
        <f t="shared" si="11"/>
        <v>8810.76</v>
      </c>
    </row>
    <row r="211" spans="1:13" s="21" customFormat="1" x14ac:dyDescent="0.2">
      <c r="A211" s="104"/>
      <c r="B211" s="123"/>
      <c r="C211" s="85">
        <v>3</v>
      </c>
      <c r="D211" s="76" t="s">
        <v>288</v>
      </c>
      <c r="E211" s="77"/>
      <c r="F211" s="84" t="s">
        <v>185</v>
      </c>
      <c r="G211" s="79">
        <v>4</v>
      </c>
      <c r="H211" s="78">
        <v>1381.96</v>
      </c>
      <c r="I211" s="79">
        <f>REITORIA!I211+CEFID!I211+CEART!I211+CAV!I211+CERES!I211</f>
        <v>4</v>
      </c>
      <c r="J211" s="80">
        <f>(REITORIA!I211-REITORIA!J211)+(CEFID!I211-CEFID!J211)+(CEART!I211-CEART!J211)+(CAV!I211-CAV!J211)+(CERES!I211-CERES!J211)</f>
        <v>4</v>
      </c>
      <c r="K211" s="81">
        <f t="shared" si="9"/>
        <v>0</v>
      </c>
      <c r="L211" s="82">
        <f t="shared" si="10"/>
        <v>5527.84</v>
      </c>
      <c r="M211" s="83">
        <f t="shared" si="11"/>
        <v>5527.84</v>
      </c>
    </row>
    <row r="212" spans="1:13" s="21" customFormat="1" x14ac:dyDescent="0.2">
      <c r="A212" s="102" t="s">
        <v>310</v>
      </c>
      <c r="B212" s="102">
        <v>30</v>
      </c>
      <c r="C212" s="62">
        <v>1</v>
      </c>
      <c r="D212" s="69" t="s">
        <v>289</v>
      </c>
      <c r="E212" s="63"/>
      <c r="F212" s="71" t="s">
        <v>290</v>
      </c>
      <c r="G212" s="64">
        <v>2</v>
      </c>
      <c r="H212" s="73">
        <v>522.54</v>
      </c>
      <c r="I212" s="64">
        <f>REITORIA!I212+CEFID!I212+CEART!I212+CAV!I212+CERES!I212</f>
        <v>2</v>
      </c>
      <c r="J212" s="80">
        <f>(REITORIA!I212-REITORIA!J212)+(CEFID!I212-CEFID!J212)+(CEART!I212-CEART!J212)+(CAV!I212-CAV!J212)+(CERES!I212-CERES!J212)</f>
        <v>2</v>
      </c>
      <c r="K212" s="65">
        <f t="shared" si="9"/>
        <v>0</v>
      </c>
      <c r="L212" s="66">
        <f t="shared" si="10"/>
        <v>1045.08</v>
      </c>
      <c r="M212" s="67">
        <f>J212*H212</f>
        <v>1045.08</v>
      </c>
    </row>
    <row r="213" spans="1:13" s="21" customFormat="1" x14ac:dyDescent="0.2">
      <c r="A213" s="103"/>
      <c r="B213" s="103"/>
      <c r="C213" s="62">
        <v>2</v>
      </c>
      <c r="D213" s="69" t="s">
        <v>291</v>
      </c>
      <c r="E213" s="63"/>
      <c r="F213" s="71" t="s">
        <v>292</v>
      </c>
      <c r="G213" s="64">
        <v>2</v>
      </c>
      <c r="H213" s="73">
        <v>174.28</v>
      </c>
      <c r="I213" s="64">
        <f>REITORIA!I213+CEFID!I213+CEART!I213+CAV!I213+CERES!I213</f>
        <v>2</v>
      </c>
      <c r="J213" s="80">
        <f>(REITORIA!I213-REITORIA!J213)+(CEFID!I213-CEFID!J213)+(CEART!I213-CEART!J213)+(CAV!I213-CAV!J213)+(CERES!I213-CERES!J213)</f>
        <v>2</v>
      </c>
      <c r="K213" s="65">
        <f t="shared" si="9"/>
        <v>0</v>
      </c>
      <c r="L213" s="66">
        <f t="shared" si="10"/>
        <v>348.56</v>
      </c>
      <c r="M213" s="67">
        <f t="shared" si="11"/>
        <v>348.56</v>
      </c>
    </row>
    <row r="214" spans="1:13" s="21" customFormat="1" x14ac:dyDescent="0.2">
      <c r="A214" s="103"/>
      <c r="B214" s="103"/>
      <c r="C214" s="62">
        <v>3</v>
      </c>
      <c r="D214" s="69" t="s">
        <v>293</v>
      </c>
      <c r="E214" s="63"/>
      <c r="F214" s="71" t="s">
        <v>294</v>
      </c>
      <c r="G214" s="64">
        <v>12</v>
      </c>
      <c r="H214" s="73">
        <v>104.28</v>
      </c>
      <c r="I214" s="64">
        <f>REITORIA!I214+CEFID!I214+CEART!I214+CAV!I214+CERES!I214</f>
        <v>12</v>
      </c>
      <c r="J214" s="80">
        <f>(REITORIA!I214-REITORIA!J214)+(CEFID!I214-CEFID!J214)+(CEART!I214-CEART!J214)+(CAV!I214-CAV!J214)+(CERES!I214-CERES!J214)</f>
        <v>4</v>
      </c>
      <c r="K214" s="65">
        <f t="shared" si="9"/>
        <v>8</v>
      </c>
      <c r="L214" s="66">
        <f t="shared" si="10"/>
        <v>1251.3600000000001</v>
      </c>
      <c r="M214" s="67">
        <f t="shared" si="11"/>
        <v>417.12</v>
      </c>
    </row>
    <row r="215" spans="1:13" s="21" customFormat="1" x14ac:dyDescent="0.2">
      <c r="A215" s="104"/>
      <c r="B215" s="104"/>
      <c r="C215" s="62">
        <v>4</v>
      </c>
      <c r="D215" s="69" t="s">
        <v>295</v>
      </c>
      <c r="E215" s="63"/>
      <c r="F215" s="71" t="s">
        <v>292</v>
      </c>
      <c r="G215" s="64">
        <v>1</v>
      </c>
      <c r="H215" s="73">
        <v>405</v>
      </c>
      <c r="I215" s="64">
        <f>REITORIA!I215+CEFID!I215+CEART!I215+CAV!I215+CERES!I215</f>
        <v>1</v>
      </c>
      <c r="J215" s="80">
        <f>(REITORIA!I215-REITORIA!J215)+(CEFID!I215-CEFID!J215)+(CEART!I215-CEART!J215)+(CAV!I215-CAV!J215)+(CERES!I215-CERES!J215)</f>
        <v>0</v>
      </c>
      <c r="K215" s="65">
        <f t="shared" si="9"/>
        <v>1</v>
      </c>
      <c r="L215" s="66">
        <f t="shared" si="10"/>
        <v>405</v>
      </c>
      <c r="M215" s="67">
        <f t="shared" si="11"/>
        <v>0</v>
      </c>
    </row>
    <row r="216" spans="1:13" s="21" customFormat="1" x14ac:dyDescent="0.2">
      <c r="A216" s="61"/>
      <c r="B216" s="75">
        <v>31</v>
      </c>
      <c r="C216" s="85">
        <v>1</v>
      </c>
      <c r="D216" s="76" t="s">
        <v>267</v>
      </c>
      <c r="E216" s="77"/>
      <c r="F216" s="84"/>
      <c r="G216" s="79"/>
      <c r="H216" s="78"/>
      <c r="I216" s="79">
        <f>REITORIA!I216+CEFID!I216+CEART!I216+CAV!I216+CERES!I216</f>
        <v>0</v>
      </c>
      <c r="J216" s="80">
        <f>(REITORIA!I216-REITORIA!J216)+(CEFID!I216-CEFID!J216)+(CEART!I216-CEART!J216)+(CAV!I216-CAV!J216)+(CERES!I216-CERES!J216)</f>
        <v>0</v>
      </c>
      <c r="K216" s="81">
        <f t="shared" si="9"/>
        <v>0</v>
      </c>
      <c r="L216" s="82">
        <f t="shared" si="10"/>
        <v>0</v>
      </c>
      <c r="M216" s="83">
        <f t="shared" si="11"/>
        <v>0</v>
      </c>
    </row>
    <row r="217" spans="1:13" s="21" customFormat="1" x14ac:dyDescent="0.2">
      <c r="A217" s="102"/>
      <c r="B217" s="102">
        <v>32</v>
      </c>
      <c r="C217" s="62">
        <v>1</v>
      </c>
      <c r="D217" s="69" t="s">
        <v>267</v>
      </c>
      <c r="E217" s="63"/>
      <c r="F217" s="71"/>
      <c r="G217" s="64"/>
      <c r="H217" s="73"/>
      <c r="I217" s="64">
        <f>REITORIA!I217+CEFID!I217+CEART!I217+CAV!I217+CERES!I217</f>
        <v>0</v>
      </c>
      <c r="J217" s="80">
        <f>(REITORIA!I217-REITORIA!J217)+(CEFID!I217-CEFID!J217)+(CEART!I217-CEART!J217)+(CAV!I217-CAV!J217)+(CERES!I217-CERES!J217)</f>
        <v>0</v>
      </c>
      <c r="K217" s="65">
        <f t="shared" si="9"/>
        <v>0</v>
      </c>
      <c r="L217" s="66">
        <f t="shared" si="10"/>
        <v>0</v>
      </c>
      <c r="M217" s="67">
        <f t="shared" si="11"/>
        <v>0</v>
      </c>
    </row>
    <row r="218" spans="1:13" s="21" customFormat="1" x14ac:dyDescent="0.2">
      <c r="A218" s="104"/>
      <c r="B218" s="104"/>
      <c r="C218" s="62">
        <v>2</v>
      </c>
      <c r="D218" s="69" t="s">
        <v>267</v>
      </c>
      <c r="E218" s="63"/>
      <c r="F218" s="71"/>
      <c r="G218" s="64"/>
      <c r="H218" s="73"/>
      <c r="I218" s="64">
        <f>REITORIA!I218+CEFID!I218+CEART!I218+CAV!I218+CERES!I218</f>
        <v>0</v>
      </c>
      <c r="J218" s="80">
        <f>(REITORIA!I218-REITORIA!J218)+(CEFID!I218-CEFID!J218)+(CEART!I218-CEART!J218)+(CAV!I218-CAV!J218)+(CERES!I218-CERES!J218)</f>
        <v>0</v>
      </c>
      <c r="K218" s="65">
        <f t="shared" si="9"/>
        <v>0</v>
      </c>
      <c r="L218" s="66">
        <f t="shared" si="10"/>
        <v>0</v>
      </c>
      <c r="M218" s="67">
        <f t="shared" si="11"/>
        <v>0</v>
      </c>
    </row>
    <row r="219" spans="1:13" s="21" customFormat="1" x14ac:dyDescent="0.2">
      <c r="A219" s="61" t="s">
        <v>310</v>
      </c>
      <c r="B219" s="75">
        <v>33</v>
      </c>
      <c r="C219" s="85">
        <v>1</v>
      </c>
      <c r="D219" s="91" t="s">
        <v>296</v>
      </c>
      <c r="E219" s="77"/>
      <c r="F219" s="84" t="s">
        <v>297</v>
      </c>
      <c r="G219" s="79">
        <v>3</v>
      </c>
      <c r="H219" s="78">
        <v>946.94</v>
      </c>
      <c r="I219" s="79">
        <f>REITORIA!I219+CEFID!I219+CEART!I219+CAV!I219+CERES!I219</f>
        <v>3</v>
      </c>
      <c r="J219" s="80">
        <f>(REITORIA!I219-REITORIA!J219)+(CEFID!I219-CEFID!J219)+(CEART!I219-CEART!J219)+(CAV!I219-CAV!J219)+(CERES!I219-CERES!J219)</f>
        <v>0</v>
      </c>
      <c r="K219" s="81">
        <f t="shared" si="9"/>
        <v>3</v>
      </c>
      <c r="L219" s="82">
        <f t="shared" si="10"/>
        <v>2840.82</v>
      </c>
      <c r="M219" s="83">
        <f t="shared" si="11"/>
        <v>0</v>
      </c>
    </row>
    <row r="220" spans="1:13" s="21" customFormat="1" x14ac:dyDescent="0.2">
      <c r="A220" s="61" t="s">
        <v>310</v>
      </c>
      <c r="B220" s="58">
        <v>34</v>
      </c>
      <c r="C220" s="62">
        <v>1</v>
      </c>
      <c r="D220" s="69" t="s">
        <v>298</v>
      </c>
      <c r="E220" s="63"/>
      <c r="F220" s="71" t="s">
        <v>299</v>
      </c>
      <c r="G220" s="64">
        <v>4</v>
      </c>
      <c r="H220" s="73">
        <v>1313.17</v>
      </c>
      <c r="I220" s="64">
        <f>REITORIA!I220+CEFID!I220+CEART!I220+CAV!I220+CERES!I220</f>
        <v>4</v>
      </c>
      <c r="J220" s="80">
        <f>(REITORIA!I220-REITORIA!J220)+(CEFID!I220-CEFID!J220)+(CEART!I220-CEART!J220)+(CAV!I220-CAV!J220)+(CERES!I220-CERES!J220)</f>
        <v>0</v>
      </c>
      <c r="K220" s="65">
        <f t="shared" si="9"/>
        <v>4</v>
      </c>
      <c r="L220" s="66">
        <f t="shared" si="10"/>
        <v>5252.68</v>
      </c>
      <c r="M220" s="67">
        <f t="shared" si="11"/>
        <v>0</v>
      </c>
    </row>
    <row r="221" spans="1:13" s="21" customFormat="1" x14ac:dyDescent="0.2">
      <c r="A221" s="61" t="s">
        <v>310</v>
      </c>
      <c r="B221" s="75">
        <v>35</v>
      </c>
      <c r="C221" s="85">
        <v>1</v>
      </c>
      <c r="D221" s="76" t="s">
        <v>300</v>
      </c>
      <c r="E221" s="77"/>
      <c r="F221" s="84" t="s">
        <v>187</v>
      </c>
      <c r="G221" s="79">
        <v>1</v>
      </c>
      <c r="H221" s="78">
        <v>2814.71</v>
      </c>
      <c r="I221" s="79">
        <f>REITORIA!I221+CEFID!I221+CEART!I221+CAV!I221+CERES!I221</f>
        <v>1</v>
      </c>
      <c r="J221" s="80">
        <f>(REITORIA!I221-REITORIA!J221)+(CEFID!I221-CEFID!J221)+(CEART!I221-CEART!J221)+(CAV!I221-CAV!J221)+(CERES!I221-CERES!J221)</f>
        <v>1</v>
      </c>
      <c r="K221" s="81">
        <f t="shared" si="9"/>
        <v>0</v>
      </c>
      <c r="L221" s="82">
        <f t="shared" si="10"/>
        <v>2814.71</v>
      </c>
      <c r="M221" s="83">
        <f t="shared" si="11"/>
        <v>2814.71</v>
      </c>
    </row>
    <row r="222" spans="1:13" s="21" customFormat="1" x14ac:dyDescent="0.2">
      <c r="A222" s="61" t="s">
        <v>310</v>
      </c>
      <c r="B222" s="58">
        <v>36</v>
      </c>
      <c r="C222" s="62">
        <v>1</v>
      </c>
      <c r="D222" s="69" t="s">
        <v>301</v>
      </c>
      <c r="E222" s="63"/>
      <c r="F222" s="71" t="s">
        <v>199</v>
      </c>
      <c r="G222" s="64">
        <v>2</v>
      </c>
      <c r="H222" s="73">
        <v>630.77</v>
      </c>
      <c r="I222" s="64">
        <f>REITORIA!I222+CEFID!I222+CEART!I222+CAV!I222+CERES!I222</f>
        <v>2</v>
      </c>
      <c r="J222" s="80">
        <f>(REITORIA!I222-REITORIA!J222)+(CEFID!I222-CEFID!J222)+(CEART!I222-CEART!J222)+(CAV!I222-CAV!J222)+(CERES!I222-CERES!J222)</f>
        <v>2</v>
      </c>
      <c r="K222" s="65">
        <f t="shared" si="9"/>
        <v>0</v>
      </c>
      <c r="L222" s="66">
        <f t="shared" si="10"/>
        <v>1261.54</v>
      </c>
      <c r="M222" s="67">
        <f t="shared" si="11"/>
        <v>1261.54</v>
      </c>
    </row>
    <row r="223" spans="1:13" s="21" customFormat="1" x14ac:dyDescent="0.2">
      <c r="A223" s="61"/>
      <c r="B223" s="75">
        <v>37</v>
      </c>
      <c r="C223" s="85">
        <v>1</v>
      </c>
      <c r="D223" s="76" t="s">
        <v>267</v>
      </c>
      <c r="E223" s="77"/>
      <c r="F223" s="84"/>
      <c r="G223" s="79"/>
      <c r="H223" s="78"/>
      <c r="I223" s="79">
        <f>REITORIA!I223+CEFID!I223+CEART!I223+CAV!I223+CERES!I223</f>
        <v>0</v>
      </c>
      <c r="J223" s="80">
        <f>(REITORIA!I223-REITORIA!J223)+(CEFID!I223-CEFID!J223)+(CEART!I223-CEART!J223)+(CAV!I223-CAV!J223)+(CERES!I223-CERES!J223)</f>
        <v>0</v>
      </c>
      <c r="K223" s="81">
        <f t="shared" si="9"/>
        <v>0</v>
      </c>
      <c r="L223" s="82">
        <f t="shared" si="10"/>
        <v>0</v>
      </c>
      <c r="M223" s="83">
        <f t="shared" si="11"/>
        <v>0</v>
      </c>
    </row>
    <row r="224" spans="1:13" s="21" customFormat="1" x14ac:dyDescent="0.2">
      <c r="A224" s="61" t="s">
        <v>310</v>
      </c>
      <c r="B224" s="58">
        <v>38</v>
      </c>
      <c r="C224" s="62">
        <v>1</v>
      </c>
      <c r="D224" s="90" t="s">
        <v>302</v>
      </c>
      <c r="E224" s="63"/>
      <c r="F224" s="71" t="s">
        <v>187</v>
      </c>
      <c r="G224" s="64">
        <v>6</v>
      </c>
      <c r="H224" s="73">
        <v>1925</v>
      </c>
      <c r="I224" s="64">
        <f>REITORIA!I224+CEFID!I224+CEART!I224+CAV!I224+CERES!I224</f>
        <v>6</v>
      </c>
      <c r="J224" s="80">
        <f>(REITORIA!I224-REITORIA!J224)+(CEFID!I224-CEFID!J224)+(CEART!I224-CEART!J224)+(CAV!I224-CAV!J224)+(CERES!I224-CERES!J224)</f>
        <v>5</v>
      </c>
      <c r="K224" s="65">
        <f t="shared" si="9"/>
        <v>1</v>
      </c>
      <c r="L224" s="66">
        <f t="shared" si="10"/>
        <v>11550</v>
      </c>
      <c r="M224" s="67">
        <f t="shared" si="11"/>
        <v>9625</v>
      </c>
    </row>
    <row r="225" spans="1:13" s="21" customFormat="1" x14ac:dyDescent="0.2">
      <c r="A225" s="61"/>
      <c r="B225" s="75">
        <v>39</v>
      </c>
      <c r="C225" s="85">
        <v>1</v>
      </c>
      <c r="D225" s="76" t="s">
        <v>267</v>
      </c>
      <c r="E225" s="77"/>
      <c r="F225" s="84"/>
      <c r="G225" s="79"/>
      <c r="H225" s="78"/>
      <c r="I225" s="79">
        <f>REITORIA!I225+CEFID!I225+CEART!I225+CAV!I225+CERES!I225</f>
        <v>0</v>
      </c>
      <c r="J225" s="80">
        <f>(REITORIA!I225-REITORIA!J225)+(CEFID!I225-CEFID!J225)+(CEART!I225-CEART!J225)+(CAV!I225-CAV!J225)+(CERES!I225-CERES!J225)</f>
        <v>0</v>
      </c>
      <c r="K225" s="81">
        <f t="shared" si="9"/>
        <v>0</v>
      </c>
      <c r="L225" s="82">
        <f t="shared" si="10"/>
        <v>0</v>
      </c>
      <c r="M225" s="83">
        <f t="shared" si="11"/>
        <v>0</v>
      </c>
    </row>
    <row r="226" spans="1:13" s="21" customFormat="1" x14ac:dyDescent="0.2">
      <c r="A226" s="61" t="s">
        <v>310</v>
      </c>
      <c r="B226" s="58">
        <v>40</v>
      </c>
      <c r="C226" s="62">
        <v>1</v>
      </c>
      <c r="D226" s="69" t="s">
        <v>286</v>
      </c>
      <c r="E226" s="63"/>
      <c r="F226" s="71" t="s">
        <v>185</v>
      </c>
      <c r="G226" s="64">
        <v>6</v>
      </c>
      <c r="H226" s="73">
        <v>1566.67</v>
      </c>
      <c r="I226" s="64">
        <f>REITORIA!I226+CEFID!I226+CEART!I226+CAV!I226+CERES!I226</f>
        <v>6</v>
      </c>
      <c r="J226" s="80">
        <f>(REITORIA!I226-REITORIA!J226)+(CEFID!I226-CEFID!J226)+(CEART!I226-CEART!J226)+(CAV!I226-CAV!J226)+(CERES!I226-CERES!J226)</f>
        <v>6</v>
      </c>
      <c r="K226" s="65">
        <f t="shared" si="9"/>
        <v>0</v>
      </c>
      <c r="L226" s="66">
        <f t="shared" si="10"/>
        <v>9400.02</v>
      </c>
      <c r="M226" s="67">
        <f t="shared" si="11"/>
        <v>9400.02</v>
      </c>
    </row>
    <row r="227" spans="1:13" s="21" customFormat="1" x14ac:dyDescent="0.2">
      <c r="A227" s="61" t="s">
        <v>310</v>
      </c>
      <c r="B227" s="75">
        <v>41</v>
      </c>
      <c r="C227" s="85">
        <v>1</v>
      </c>
      <c r="D227" s="76" t="s">
        <v>303</v>
      </c>
      <c r="E227" s="77"/>
      <c r="F227" s="84" t="s">
        <v>187</v>
      </c>
      <c r="G227" s="79">
        <v>4</v>
      </c>
      <c r="H227" s="78">
        <v>6950</v>
      </c>
      <c r="I227" s="79">
        <f>REITORIA!I227+CEFID!I227+CEART!I227+CAV!I227+CERES!I227</f>
        <v>4</v>
      </c>
      <c r="J227" s="80">
        <f>(REITORIA!I227-REITORIA!J227)+(CEFID!I227-CEFID!J227)+(CEART!I227-CEART!J227)+(CAV!I227-CAV!J227)+(CERES!I227-CERES!J227)</f>
        <v>2</v>
      </c>
      <c r="K227" s="81">
        <f t="shared" si="9"/>
        <v>2</v>
      </c>
      <c r="L227" s="82">
        <f t="shared" si="10"/>
        <v>27800</v>
      </c>
      <c r="M227" s="83">
        <f t="shared" si="11"/>
        <v>13900</v>
      </c>
    </row>
    <row r="228" spans="1:13" s="21" customFormat="1" x14ac:dyDescent="0.2">
      <c r="A228" s="61" t="s">
        <v>310</v>
      </c>
      <c r="B228" s="58">
        <v>42</v>
      </c>
      <c r="C228" s="62">
        <v>1</v>
      </c>
      <c r="D228" s="69" t="s">
        <v>304</v>
      </c>
      <c r="E228" s="63"/>
      <c r="F228" s="71" t="s">
        <v>305</v>
      </c>
      <c r="G228" s="64">
        <v>14</v>
      </c>
      <c r="H228" s="73">
        <v>171.43</v>
      </c>
      <c r="I228" s="64">
        <f>REITORIA!I228+CEFID!I228+CEART!I228+CAV!I228+CERES!I228</f>
        <v>14</v>
      </c>
      <c r="J228" s="80">
        <f>(REITORIA!I228-REITORIA!J228)+(CEFID!I228-CEFID!J228)+(CEART!I228-CEART!J228)+(CAV!I228-CAV!J228)+(CERES!I228-CERES!J228)</f>
        <v>0</v>
      </c>
      <c r="K228" s="65">
        <f t="shared" si="9"/>
        <v>14</v>
      </c>
      <c r="L228" s="66">
        <f t="shared" si="10"/>
        <v>2400.02</v>
      </c>
      <c r="M228" s="67">
        <f t="shared" si="11"/>
        <v>0</v>
      </c>
    </row>
    <row r="229" spans="1:13" s="21" customFormat="1" x14ac:dyDescent="0.2">
      <c r="A229" s="61" t="s">
        <v>309</v>
      </c>
      <c r="B229" s="75">
        <v>43</v>
      </c>
      <c r="C229" s="85">
        <v>1</v>
      </c>
      <c r="D229" s="76" t="s">
        <v>306</v>
      </c>
      <c r="E229" s="77"/>
      <c r="F229" s="84" t="s">
        <v>307</v>
      </c>
      <c r="G229" s="79">
        <v>5</v>
      </c>
      <c r="H229" s="78">
        <v>4417.66</v>
      </c>
      <c r="I229" s="79">
        <f>REITORIA!I229+CEFID!I229+CEART!I229+CAV!I229+CERES!I229</f>
        <v>5</v>
      </c>
      <c r="J229" s="80">
        <f>(REITORIA!I229-REITORIA!J229)+(CEFID!I229-CEFID!J229)+(CEART!I229-CEART!J229)+(CAV!I229-CAV!J229)+(CERES!I229-CERES!J229)</f>
        <v>2</v>
      </c>
      <c r="K229" s="81">
        <f t="shared" si="9"/>
        <v>3</v>
      </c>
      <c r="L229" s="82">
        <f t="shared" si="10"/>
        <v>22088.3</v>
      </c>
      <c r="M229" s="83">
        <f t="shared" si="11"/>
        <v>8835.32</v>
      </c>
    </row>
    <row r="230" spans="1:13" x14ac:dyDescent="0.25">
      <c r="A230" s="42"/>
      <c r="B230" s="42"/>
      <c r="C230" s="42"/>
      <c r="D230" s="70"/>
      <c r="E230" s="43"/>
      <c r="F230" s="88"/>
      <c r="G230" s="44"/>
      <c r="H230" s="45"/>
      <c r="I230" s="46"/>
      <c r="J230" s="47"/>
      <c r="K230" s="48"/>
      <c r="L230" s="41">
        <f>SUM(L4:L229)</f>
        <v>308739.38999999996</v>
      </c>
      <c r="M230" s="41">
        <f>SUM(M4:M229)</f>
        <v>80143.06</v>
      </c>
    </row>
    <row r="231" spans="1:13" x14ac:dyDescent="0.25">
      <c r="E231" s="26"/>
    </row>
    <row r="232" spans="1:13" ht="15.75" x14ac:dyDescent="0.25">
      <c r="E232" s="26"/>
      <c r="I232" s="114" t="s">
        <v>48</v>
      </c>
      <c r="J232" s="115"/>
      <c r="K232" s="115"/>
      <c r="L232" s="115"/>
      <c r="M232" s="116"/>
    </row>
    <row r="233" spans="1:13" ht="33" customHeight="1" x14ac:dyDescent="0.25">
      <c r="I233" s="117" t="s">
        <v>49</v>
      </c>
      <c r="J233" s="118"/>
      <c r="K233" s="118"/>
      <c r="L233" s="118"/>
      <c r="M233" s="119"/>
    </row>
    <row r="234" spans="1:13" ht="15.75" x14ac:dyDescent="0.25">
      <c r="I234" s="108" t="s">
        <v>46</v>
      </c>
      <c r="J234" s="109"/>
      <c r="K234" s="109"/>
      <c r="L234" s="109"/>
      <c r="M234" s="110"/>
    </row>
    <row r="235" spans="1:13" ht="15.75" x14ac:dyDescent="0.25">
      <c r="I235" s="35" t="s">
        <v>33</v>
      </c>
      <c r="J235" s="36"/>
      <c r="K235" s="36"/>
      <c r="L235" s="36"/>
      <c r="M235" s="31">
        <f>L230</f>
        <v>308739.38999999996</v>
      </c>
    </row>
    <row r="236" spans="1:13" ht="15.75" x14ac:dyDescent="0.25">
      <c r="I236" s="37" t="s">
        <v>34</v>
      </c>
      <c r="J236" s="38"/>
      <c r="K236" s="38"/>
      <c r="L236" s="38"/>
      <c r="M236" s="32">
        <f>M230</f>
        <v>80143.06</v>
      </c>
    </row>
    <row r="237" spans="1:13" ht="15.75" x14ac:dyDescent="0.25">
      <c r="I237" s="37" t="s">
        <v>35</v>
      </c>
      <c r="J237" s="38"/>
      <c r="K237" s="38"/>
      <c r="L237" s="38"/>
      <c r="M237" s="34"/>
    </row>
    <row r="238" spans="1:13" ht="15.75" x14ac:dyDescent="0.25">
      <c r="I238" s="39" t="s">
        <v>36</v>
      </c>
      <c r="J238" s="40"/>
      <c r="K238" s="40"/>
      <c r="L238" s="40"/>
      <c r="M238" s="33">
        <f>M236/M235</f>
        <v>0.25958158432586143</v>
      </c>
    </row>
    <row r="239" spans="1:13" ht="15.75" x14ac:dyDescent="0.25">
      <c r="I239" s="111" t="s">
        <v>317</v>
      </c>
      <c r="J239" s="112"/>
      <c r="K239" s="112"/>
      <c r="L239" s="112"/>
      <c r="M239" s="113"/>
    </row>
  </sheetData>
  <protectedRanges>
    <protectedRange sqref="A4:A229" name="Intervalo1_2"/>
  </protectedRanges>
  <mergeCells count="68">
    <mergeCell ref="A212:A215"/>
    <mergeCell ref="B212:B215"/>
    <mergeCell ref="A217:A218"/>
    <mergeCell ref="B217:B218"/>
    <mergeCell ref="A202:A206"/>
    <mergeCell ref="B202:B206"/>
    <mergeCell ref="A207:A208"/>
    <mergeCell ref="B207:B208"/>
    <mergeCell ref="A209:A211"/>
    <mergeCell ref="B209:B211"/>
    <mergeCell ref="A195:A196"/>
    <mergeCell ref="B195:B196"/>
    <mergeCell ref="A197:A199"/>
    <mergeCell ref="B197:B199"/>
    <mergeCell ref="A200:A201"/>
    <mergeCell ref="B200:B201"/>
    <mergeCell ref="A180:A183"/>
    <mergeCell ref="B180:B183"/>
    <mergeCell ref="A184:A187"/>
    <mergeCell ref="B184:B187"/>
    <mergeCell ref="A188:A194"/>
    <mergeCell ref="B188:B194"/>
    <mergeCell ref="A156:A157"/>
    <mergeCell ref="B156:B157"/>
    <mergeCell ref="A158:A168"/>
    <mergeCell ref="B158:B168"/>
    <mergeCell ref="A169:A178"/>
    <mergeCell ref="B169:B178"/>
    <mergeCell ref="A136:A148"/>
    <mergeCell ref="B136:B148"/>
    <mergeCell ref="A149:A152"/>
    <mergeCell ref="B149:B152"/>
    <mergeCell ref="A153:A155"/>
    <mergeCell ref="B153:B155"/>
    <mergeCell ref="A108:A118"/>
    <mergeCell ref="B108:B118"/>
    <mergeCell ref="A119:A122"/>
    <mergeCell ref="B119:B122"/>
    <mergeCell ref="A123:A135"/>
    <mergeCell ref="B123:B135"/>
    <mergeCell ref="A99:A101"/>
    <mergeCell ref="B99:B101"/>
    <mergeCell ref="A102:A104"/>
    <mergeCell ref="B102:B104"/>
    <mergeCell ref="A105:A107"/>
    <mergeCell ref="B105:B107"/>
    <mergeCell ref="A74:A91"/>
    <mergeCell ref="B74:B91"/>
    <mergeCell ref="A92:A95"/>
    <mergeCell ref="B92:B95"/>
    <mergeCell ref="A96:A98"/>
    <mergeCell ref="B96:B98"/>
    <mergeCell ref="I234:M234"/>
    <mergeCell ref="I239:M239"/>
    <mergeCell ref="I232:M232"/>
    <mergeCell ref="I233:M233"/>
    <mergeCell ref="A1:C1"/>
    <mergeCell ref="A2:M2"/>
    <mergeCell ref="D1:H1"/>
    <mergeCell ref="I1:M1"/>
    <mergeCell ref="A4:A28"/>
    <mergeCell ref="B4:B28"/>
    <mergeCell ref="A29:A47"/>
    <mergeCell ref="B29:B47"/>
    <mergeCell ref="A48:A61"/>
    <mergeCell ref="B48:B61"/>
    <mergeCell ref="A62:A73"/>
    <mergeCell ref="B62:B7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8" ht="20.25" x14ac:dyDescent="0.2">
      <c r="B2" s="5"/>
    </row>
    <row r="3" spans="1:8" ht="47.25" customHeight="1" x14ac:dyDescent="0.2">
      <c r="A3" s="126" t="s">
        <v>12</v>
      </c>
      <c r="B3" s="126"/>
      <c r="C3" s="126"/>
      <c r="D3" s="126"/>
      <c r="E3" s="126"/>
      <c r="F3" s="126"/>
      <c r="G3" s="126"/>
      <c r="H3" s="126"/>
    </row>
    <row r="4" spans="1:8" ht="35.25" customHeight="1" x14ac:dyDescent="0.2">
      <c r="B4" s="6"/>
    </row>
    <row r="5" spans="1:8" ht="15" customHeight="1" x14ac:dyDescent="0.2">
      <c r="A5" s="127" t="s">
        <v>13</v>
      </c>
      <c r="B5" s="127"/>
      <c r="C5" s="127"/>
      <c r="D5" s="127"/>
      <c r="E5" s="127"/>
      <c r="F5" s="127"/>
      <c r="G5" s="127"/>
      <c r="H5" s="127"/>
    </row>
    <row r="6" spans="1:8" ht="15" customHeight="1" x14ac:dyDescent="0.2">
      <c r="A6" s="127" t="s">
        <v>14</v>
      </c>
      <c r="B6" s="127"/>
      <c r="C6" s="127"/>
      <c r="D6" s="127"/>
      <c r="E6" s="127"/>
      <c r="F6" s="127"/>
      <c r="G6" s="127"/>
      <c r="H6" s="127"/>
    </row>
    <row r="7" spans="1:8" ht="15" customHeight="1" x14ac:dyDescent="0.2">
      <c r="A7" s="127" t="s">
        <v>15</v>
      </c>
      <c r="B7" s="127"/>
      <c r="C7" s="127"/>
      <c r="D7" s="127"/>
      <c r="E7" s="127"/>
      <c r="F7" s="127"/>
      <c r="G7" s="127"/>
      <c r="H7" s="127"/>
    </row>
    <row r="8" spans="1:8" ht="15" customHeight="1" x14ac:dyDescent="0.2">
      <c r="A8" s="127" t="s">
        <v>16</v>
      </c>
      <c r="B8" s="127"/>
      <c r="C8" s="127"/>
      <c r="D8" s="127"/>
      <c r="E8" s="127"/>
      <c r="F8" s="127"/>
      <c r="G8" s="127"/>
      <c r="H8" s="127"/>
    </row>
    <row r="9" spans="1:8" ht="30" customHeight="1" x14ac:dyDescent="0.2">
      <c r="B9" s="7"/>
    </row>
    <row r="10" spans="1:8" ht="105" customHeight="1" x14ac:dyDescent="0.2">
      <c r="A10" s="128" t="s">
        <v>17</v>
      </c>
      <c r="B10" s="128"/>
      <c r="C10" s="128"/>
      <c r="D10" s="128"/>
      <c r="E10" s="128"/>
      <c r="F10" s="128"/>
      <c r="G10" s="128"/>
      <c r="H10" s="128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29" t="s">
        <v>23</v>
      </c>
      <c r="B19" s="129"/>
      <c r="C19" s="129"/>
      <c r="D19" s="129"/>
      <c r="E19" s="129"/>
      <c r="F19" s="129"/>
      <c r="G19" s="129"/>
      <c r="H19" s="129"/>
    </row>
    <row r="20" spans="1:8" ht="14.25" x14ac:dyDescent="0.2">
      <c r="A20" s="130" t="s">
        <v>24</v>
      </c>
      <c r="B20" s="130"/>
      <c r="C20" s="130"/>
      <c r="D20" s="130"/>
      <c r="E20" s="130"/>
      <c r="F20" s="130"/>
      <c r="G20" s="130"/>
      <c r="H20" s="13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31" t="s">
        <v>25</v>
      </c>
      <c r="B24" s="131"/>
      <c r="C24" s="131"/>
      <c r="D24" s="131"/>
      <c r="E24" s="131"/>
      <c r="F24" s="131"/>
      <c r="G24" s="131"/>
      <c r="H24" s="131"/>
    </row>
    <row r="25" spans="1:8" ht="15" customHeight="1" x14ac:dyDescent="0.2">
      <c r="A25" s="131" t="s">
        <v>26</v>
      </c>
      <c r="B25" s="131"/>
      <c r="C25" s="131"/>
      <c r="D25" s="131"/>
      <c r="E25" s="131"/>
      <c r="F25" s="131"/>
      <c r="G25" s="131"/>
      <c r="H25" s="131"/>
    </row>
    <row r="26" spans="1:8" ht="15" customHeight="1" x14ac:dyDescent="0.2">
      <c r="A26" s="124" t="s">
        <v>27</v>
      </c>
      <c r="B26" s="124"/>
      <c r="C26" s="124"/>
      <c r="D26" s="124"/>
      <c r="E26" s="124"/>
      <c r="F26" s="124"/>
      <c r="G26" s="124"/>
      <c r="H26" s="12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CEAVI</vt:lpstr>
      <vt:lpstr>REITORIA</vt:lpstr>
      <vt:lpstr>CEFID</vt:lpstr>
      <vt:lpstr>CEART</vt:lpstr>
      <vt:lpstr>CAV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2016-06-02T16:37:41Z</dcterms:modified>
</cp:coreProperties>
</file>